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5b - Zemní práce k..." sheetId="5" r:id="rId5"/>
    <sheet name="03220006b - Zpevněné ploc..." sheetId="6" r:id="rId6"/>
    <sheet name="03220009b - Vodovodní pří..." sheetId="7" r:id="rId7"/>
    <sheet name="03220010b - Přípojka dešť..." sheetId="8" r:id="rId8"/>
  </sheets>
  <definedNames>
    <definedName name="_xlnm.Print_Area" localSheetId="0">'Rekapitulace stavby'!$D$4:$AO$76,'Rekapitulace stavby'!$C$82:$AQ$102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c...'!$C$164:$K$4446</definedName>
    <definedName name="_xlnm.Print_Area" localSheetId="3">'03220003b - Polyfunkční c...'!$C$4:$J$76,'03220003b - Polyfunkční c...'!$C$82:$J$146,'03220003b - Polyfunkční c...'!$C$152:$K$4446</definedName>
    <definedName name="_xlnm._FilterDatabase" localSheetId="4" hidden="1">'03220005b - Zemní práce k...'!$C$124:$K$274</definedName>
    <definedName name="_xlnm.Print_Area" localSheetId="4">'03220005b - Zemní práce k...'!$C$4:$J$76,'03220005b - Zemní práce k...'!$C$82:$J$106,'03220005b - Zemní práce k...'!$C$112:$K$274</definedName>
    <definedName name="_xlnm._FilterDatabase" localSheetId="5" hidden="1">'03220006b - Zpevněné ploc...'!$C$126:$K$344</definedName>
    <definedName name="_xlnm.Print_Area" localSheetId="5">'03220006b - Zpevněné ploc...'!$C$4:$J$76,'03220006b - Zpevněné ploc...'!$C$82:$J$108,'03220006b - Zpevněné ploc...'!$C$114:$K$344</definedName>
    <definedName name="_xlnm._FilterDatabase" localSheetId="6" hidden="1">'03220009b - Vodovodní pří...'!$C$123:$K$218</definedName>
    <definedName name="_xlnm.Print_Area" localSheetId="6">'03220009b - Vodovodní pří...'!$C$4:$J$76,'03220009b - Vodovodní pří...'!$C$82:$J$105,'03220009b - Vodovodní pří...'!$C$111:$K$218</definedName>
    <definedName name="_xlnm._FilterDatabase" localSheetId="7" hidden="1">'03220010b - Přípojka dešť...'!$C$123:$K$217</definedName>
    <definedName name="_xlnm.Print_Area" localSheetId="7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'03220005b - Zemní práce k...'!$124:$124</definedName>
    <definedName name="_xlnm.Print_Titles" localSheetId="5">'03220006b - Zpevněné ploc...'!$126:$126</definedName>
    <definedName name="_xlnm.Print_Titles" localSheetId="6">'03220009b - Vodovodní pří...'!$123:$123</definedName>
    <definedName name="_xlnm.Print_Titles" localSheetId="7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<sst xmlns="http://schemas.openxmlformats.org/spreadsheetml/2006/main" count="53851" uniqueCount="7315">
  <si>
    <t>Export Komplet</t>
  </si>
  <si>
    <t/>
  </si>
  <si>
    <t>2.0</t>
  </si>
  <si>
    <t>ZAMOK</t>
  </si>
  <si>
    <t>False</t>
  </si>
  <si>
    <t>{efecd88e-f941-4b55-85a3-1e88858fced3}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</si>
  <si>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</si>
  <si>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</si>
  <si>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</si>
  <si>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</si>
  <si>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</si>
  <si>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</si>
  <si>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</si>
  <si>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</si>
  <si>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</si>
  <si>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</si>
  <si>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</si>
  <si>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</si>
  <si>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</si>
  <si>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</si>
  <si>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</si>
  <si>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</si>
  <si>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</si>
  <si>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</si>
  <si>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</si>
  <si>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</si>
  <si>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</si>
  <si>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</si>
  <si>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</si>
  <si>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</si>
  <si>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</si>
  <si>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</si>
  <si>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</si>
  <si>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</si>
  <si>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</si>
  <si>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</si>
  <si>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</si>
  <si>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</si>
  <si>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</si>
  <si>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</si>
  <si>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</si>
  <si>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</si>
  <si>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</si>
  <si>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</si>
  <si>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</si>
  <si>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</si>
  <si>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</si>
  <si>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</si>
  <si>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</si>
  <si>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</si>
  <si>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</si>
  <si>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</si>
  <si>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</si>
  <si>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</si>
  <si>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</si>
  <si>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</si>
  <si>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</si>
  <si>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</si>
  <si>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</si>
  <si>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</si>
  <si>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</si>
  <si>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</si>
  <si>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</si>
  <si>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</si>
  <si>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</si>
  <si>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</si>
  <si>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</si>
  <si>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</si>
  <si>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</si>
  <si>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</si>
  <si>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</si>
  <si>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</si>
  <si>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</si>
  <si>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</si>
  <si>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</si>
  <si>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</si>
  <si>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</si>
  <si>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</si>
  <si>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</si>
  <si>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</si>
  <si>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</si>
  <si>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</si>
  <si>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{694e1be1-5734-4c4c-80c7-ead12fe5794e}</t>
  </si>
  <si>
    <t>2</t>
  </si>
  <si>
    <t>03200008b</t>
  </si>
  <si>
    <t>Přeložka slaboproudých kabelů</t>
  </si>
  <si>
    <t>{067182b0-4129-4bbf-b9c2-c53cc3df3d27}</t>
  </si>
  <si>
    <t>03220003b</t>
  </si>
  <si>
    <t>Polyfunkční centrum - stavební objekt</t>
  </si>
  <si>
    <t>{4606887b-cbfd-4b69-aef7-5bd63f012aa7}</t>
  </si>
  <si>
    <t>03220005b</t>
  </si>
  <si>
    <t>Zemní práce ke stavebním objektům, demolice a drcení sutě</t>
  </si>
  <si>
    <t>{179f2e25-69ec-4d49-8cd9-ec4f1b0f77f3}</t>
  </si>
  <si>
    <t>03220006b</t>
  </si>
  <si>
    <t>Zpevněné plochy, HTÚ, výsadby a ozelenění</t>
  </si>
  <si>
    <t>{345bdff0-6696-4ade-aca0-c77e547b43e0}</t>
  </si>
  <si>
    <t>03220009b</t>
  </si>
  <si>
    <t>Vodovodní přípojka</t>
  </si>
  <si>
    <t>{b1d180e6-c3c2-45ad-89e2-62b54bdfb832}</t>
  </si>
  <si>
    <t>03220010b</t>
  </si>
  <si>
    <t>Přípojka dešťové kanalizace</t>
  </si>
  <si>
    <t>{03fb064b-3d37-4de3-812e-d09f99527659}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</si>
  <si>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</si>
  <si>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</si>
  <si>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</si>
  <si>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</si>
  <si>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</si>
  <si>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</si>
  <si>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</si>
  <si>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</si>
  <si>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</si>
  <si>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</si>
  <si>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</si>
  <si>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</si>
  <si>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</si>
  <si>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</si>
  <si>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</si>
  <si>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</si>
  <si>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</si>
  <si>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</si>
  <si>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</si>
  <si>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</si>
  <si>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</si>
  <si>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</si>
  <si>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</si>
  <si>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</si>
  <si>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</si>
  <si>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</si>
  <si>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</si>
  <si>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</si>
  <si>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</si>
  <si>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</si>
  <si>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</si>
  <si>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</si>
  <si>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</si>
  <si>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</si>
  <si>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</si>
  <si>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</si>
  <si>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</si>
  <si>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</si>
  <si>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</si>
  <si>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</si>
  <si>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</si>
  <si>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</si>
  <si>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</si>
  <si>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</si>
  <si>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</si>
  <si>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</si>
  <si>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</si>
  <si>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</si>
  <si>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</si>
  <si>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</si>
  <si>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</si>
  <si>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</si>
  <si>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</si>
  <si>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</si>
  <si>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</si>
  <si>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</si>
  <si>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</si>
  <si>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</si>
  <si>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</si>
  <si>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</si>
  <si>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</si>
  <si>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</si>
  <si>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</si>
  <si>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</si>
  <si>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</si>
  <si>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</si>
  <si>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</si>
  <si>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</si>
  <si>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</si>
  <si>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</si>
  <si>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</si>
  <si>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</si>
  <si>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</si>
  <si>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</si>
  <si>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</si>
  <si>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</si>
  <si>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</si>
  <si>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</si>
  <si>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</si>
  <si>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</si>
  <si>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</si>
  <si>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</si>
  <si>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</si>
  <si>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</si>
  <si>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</si>
  <si>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</si>
  <si>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</si>
  <si>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</si>
  <si>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</si>
  <si>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</si>
  <si>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</si>
  <si>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</si>
  <si>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</si>
  <si>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</si>
  <si>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</si>
  <si>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</si>
  <si>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</si>
  <si>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</si>
  <si>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</si>
  <si>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</si>
  <si>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</si>
  <si>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</si>
  <si>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</si>
  <si>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</si>
  <si>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</si>
  <si>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</si>
  <si>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</si>
  <si>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</si>
  <si>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</si>
  <si>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</si>
  <si>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</si>
  <si>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</si>
  <si>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</si>
  <si>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</si>
  <si>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</si>
  <si>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</si>
  <si>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</si>
  <si>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</si>
  <si>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</si>
  <si>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</si>
  <si>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</si>
  <si>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</si>
  <si>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</si>
  <si>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</si>
  <si>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</si>
  <si>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</si>
  <si>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</si>
  <si>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</si>
  <si>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</si>
  <si>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</si>
  <si>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</si>
  <si>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</si>
  <si>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</si>
  <si>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</si>
  <si>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</si>
  <si>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</si>
  <si>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</si>
  <si>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</si>
  <si>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</si>
  <si>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</si>
  <si>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</si>
  <si>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</si>
  <si>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</si>
  <si>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</si>
  <si>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</si>
  <si>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</si>
  <si>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</si>
  <si>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</si>
  <si>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</si>
  <si>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</si>
  <si>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</si>
  <si>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</si>
  <si>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</si>
  <si>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</si>
  <si>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</si>
  <si>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</si>
  <si>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</si>
  <si>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</si>
  <si>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</si>
  <si>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</si>
  <si>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</si>
  <si>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</si>
  <si>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</si>
  <si>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</si>
  <si>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</si>
  <si>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</si>
  <si>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</si>
  <si>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</si>
  <si>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</si>
  <si>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</si>
  <si>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</si>
  <si>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</si>
  <si>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</si>
  <si>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</si>
  <si>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</si>
  <si>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</si>
  <si>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</si>
  <si>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</si>
  <si>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</si>
  <si>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</si>
  <si>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</si>
  <si>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</si>
  <si>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</si>
  <si>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</si>
  <si>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</si>
  <si>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</si>
  <si>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</si>
  <si>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</si>
  <si>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</si>
  <si>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</si>
  <si>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</si>
  <si>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</si>
  <si>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</si>
  <si>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</si>
  <si>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</si>
  <si>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</si>
  <si>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</si>
  <si>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</si>
  <si>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</si>
  <si>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</si>
  <si>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</si>
  <si>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</si>
  <si>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</si>
  <si>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</si>
  <si>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</si>
  <si>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</si>
  <si>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</si>
  <si>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</si>
  <si>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</si>
  <si>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</si>
  <si>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</si>
  <si>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</si>
  <si>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</si>
  <si>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</si>
  <si>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</si>
  <si>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</si>
  <si>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</si>
  <si>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</si>
  <si>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</si>
  <si>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</si>
  <si>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</si>
  <si>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</si>
  <si>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</si>
  <si>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</si>
  <si>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</si>
  <si>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</si>
  <si>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</si>
  <si>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</si>
  <si>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</si>
  <si>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</si>
  <si>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</si>
  <si>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</si>
  <si>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</si>
  <si>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</si>
  <si>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</si>
  <si>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</si>
  <si>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</si>
  <si>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</si>
  <si>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</si>
  <si>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</si>
  <si>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</si>
  <si>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</si>
  <si>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</si>
  <si>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</si>
  <si>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</si>
  <si>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</si>
  <si>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</si>
  <si>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</si>
  <si>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</si>
  <si>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</si>
  <si>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</si>
  <si>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</si>
  <si>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</si>
  <si>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</si>
  <si>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</si>
  <si>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</si>
  <si>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</si>
  <si>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</si>
  <si>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</si>
  <si>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</si>
  <si>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</si>
  <si>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</si>
  <si>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</si>
  <si>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</si>
  <si>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</si>
  <si>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</si>
  <si>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</si>
  <si>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</si>
  <si>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</si>
  <si>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</si>
  <si>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</si>
  <si>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</si>
  <si>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</si>
  <si>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</si>
  <si>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</si>
  <si>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</si>
  <si>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</si>
  <si>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</si>
  <si>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</si>
  <si>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</si>
  <si>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</si>
  <si>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</si>
  <si>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</si>
  <si>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</si>
  <si>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</si>
  <si>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</si>
  <si>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</si>
  <si>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</si>
  <si>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</si>
  <si>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</si>
  <si>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</si>
  <si>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</si>
  <si>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</si>
  <si>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</si>
  <si>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</si>
  <si>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</si>
  <si>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</si>
  <si>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</si>
  <si>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</si>
  <si>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</si>
  <si>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</si>
  <si>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</si>
  <si>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</si>
  <si>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</si>
  <si>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</si>
  <si>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</si>
  <si>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</si>
  <si>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</si>
  <si>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</si>
  <si>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</si>
  <si>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</si>
  <si>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</si>
  <si>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</si>
  <si>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</si>
  <si>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</si>
  <si>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</si>
  <si>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</si>
  <si>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</si>
  <si>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</si>
  <si>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</si>
  <si>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</si>
  <si>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</si>
  <si>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</si>
  <si>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</si>
  <si>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</si>
  <si>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</si>
  <si>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</si>
  <si>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</si>
  <si>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</si>
  <si>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</si>
  <si>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</si>
  <si>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</si>
  <si>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</si>
  <si>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</si>
  <si>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</si>
  <si>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</si>
  <si>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</si>
  <si>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</si>
  <si>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</si>
  <si>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</si>
  <si>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</si>
  <si>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</si>
  <si>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</si>
  <si>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</si>
  <si>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</si>
  <si>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</si>
  <si>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</si>
  <si>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</si>
  <si>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</si>
  <si>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</si>
  <si>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</si>
  <si>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</si>
  <si>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</si>
  <si>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</si>
  <si>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</si>
  <si>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</si>
  <si>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</si>
  <si>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</si>
  <si>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</si>
  <si>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</si>
  <si>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</si>
  <si>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</si>
  <si>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</si>
  <si>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</si>
  <si>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</si>
  <si>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</si>
  <si>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</si>
  <si>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</si>
  <si>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</si>
  <si>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</si>
  <si>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</si>
  <si>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</si>
  <si>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</si>
  <si>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</si>
  <si>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</si>
  <si>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</si>
  <si>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</si>
  <si>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</si>
  <si>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</si>
  <si>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</si>
  <si>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</si>
  <si>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</si>
  <si>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</si>
  <si>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</si>
  <si>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</si>
  <si>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</si>
  <si>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</si>
  <si>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</si>
  <si>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</si>
  <si>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</si>
  <si>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</si>
  <si>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</si>
  <si>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</si>
  <si>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</si>
  <si>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</si>
  <si>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</si>
  <si>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</si>
  <si>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</si>
  <si>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</si>
  <si>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</si>
  <si>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</si>
  <si>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</si>
  <si>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</si>
  <si>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</si>
  <si>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</si>
  <si>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</si>
  <si>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</si>
  <si>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</si>
  <si>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</si>
  <si>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</si>
  <si>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</si>
  <si>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</si>
  <si>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</si>
  <si>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</si>
  <si>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</si>
  <si>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</si>
  <si>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</si>
  <si>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</si>
  <si>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</si>
  <si>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</si>
  <si>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</si>
  <si>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</si>
  <si>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</si>
  <si>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</si>
  <si>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</si>
  <si>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</si>
  <si>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</si>
  <si>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</si>
  <si>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</si>
  <si>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</si>
  <si>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</si>
  <si>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</si>
  <si>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</si>
  <si>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</si>
  <si>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</si>
  <si>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</si>
  <si>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</si>
  <si>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</si>
  <si>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</si>
  <si>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</si>
  <si>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</si>
  <si>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</si>
  <si>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</si>
  <si>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</si>
  <si>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</si>
  <si>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</si>
  <si>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</si>
  <si>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</si>
  <si>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</si>
  <si>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</si>
  <si>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</si>
  <si>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</si>
  <si>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</si>
  <si>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</si>
  <si>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</si>
  <si>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</si>
  <si>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</si>
  <si>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</si>
  <si>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</si>
  <si>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</si>
  <si>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</si>
  <si>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</si>
  <si>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</si>
  <si>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</si>
  <si>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</si>
  <si>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</si>
  <si>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</si>
  <si>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</si>
  <si>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</si>
  <si>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</si>
  <si>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</si>
  <si>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</si>
  <si>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</si>
  <si>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</si>
  <si>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</si>
  <si>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</si>
  <si>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</si>
  <si>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</si>
  <si>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</si>
  <si>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</si>
  <si>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</si>
  <si>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</si>
  <si>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</si>
  <si>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</si>
  <si>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</si>
  <si>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</si>
  <si>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</si>
  <si>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</si>
  <si>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</si>
  <si>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</si>
  <si>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</si>
  <si>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</si>
  <si>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</si>
  <si>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</si>
  <si>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</si>
  <si>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</si>
  <si>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</si>
  <si>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</si>
  <si>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</si>
  <si>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</si>
  <si>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</si>
  <si>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</si>
  <si>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</si>
  <si>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</si>
  <si>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</si>
  <si>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</si>
  <si>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</si>
  <si>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</si>
  <si>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</si>
  <si>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</si>
  <si>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</si>
  <si>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</si>
  <si>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</si>
  <si>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</si>
  <si>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</si>
  <si>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</si>
  <si>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</si>
  <si>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</si>
  <si>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</si>
  <si>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</si>
  <si>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</si>
  <si>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</si>
  <si>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</si>
  <si>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</si>
  <si>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</si>
  <si>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</si>
  <si>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</si>
  <si>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</si>
  <si>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</si>
  <si>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</si>
  <si>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</si>
  <si>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</si>
  <si>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</si>
  <si>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</si>
  <si>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</si>
  <si>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</si>
  <si>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</si>
  <si>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</si>
  <si>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</si>
  <si>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</si>
  <si>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</si>
  <si>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</si>
  <si>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</si>
  <si>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</si>
  <si>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</si>
  <si>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</si>
  <si>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</si>
  <si>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</si>
  <si>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</si>
  <si>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</si>
  <si>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</si>
  <si>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</si>
  <si>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</si>
  <si>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</si>
  <si>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</si>
  <si>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</si>
  <si>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</si>
  <si>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</si>
  <si>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</si>
  <si>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</si>
  <si>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</si>
  <si>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</si>
  <si>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</si>
  <si>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</si>
  <si>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</si>
  <si>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</si>
  <si>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</si>
  <si>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</si>
  <si>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</si>
  <si>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</si>
  <si>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</si>
  <si>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</si>
  <si>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</si>
  <si>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</si>
  <si>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</si>
  <si>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</si>
  <si>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</si>
  <si>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</si>
  <si>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</si>
  <si>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</si>
  <si>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</si>
  <si>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</si>
  <si>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</si>
  <si>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</si>
  <si>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</si>
  <si>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</si>
  <si>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</si>
  <si>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</si>
  <si>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</si>
  <si>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</si>
  <si>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</si>
  <si>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</si>
  <si>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</si>
  <si>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</si>
  <si>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</si>
  <si>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</si>
  <si>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</si>
  <si>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</si>
  <si>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</si>
  <si>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</si>
  <si>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</si>
  <si>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</si>
  <si>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</si>
  <si>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</si>
  <si>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</si>
  <si>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</si>
  <si>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</si>
  <si>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</si>
  <si>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</si>
  <si>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</si>
  <si>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</si>
  <si>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</si>
  <si>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</si>
  <si>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</si>
  <si>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</si>
  <si>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</si>
  <si>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</si>
  <si>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</si>
  <si>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</si>
  <si>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</si>
  <si>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</si>
  <si>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</si>
  <si>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</si>
  <si>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</si>
  <si>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</si>
  <si>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</si>
  <si>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</si>
  <si>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</si>
  <si>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</si>
  <si>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</si>
  <si>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</si>
  <si>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</si>
  <si>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</si>
  <si>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</si>
  <si>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</si>
  <si>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</si>
  <si>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</si>
  <si>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</si>
  <si>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</si>
  <si>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</si>
  <si>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</si>
  <si>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</si>
  <si>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</si>
  <si>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</si>
  <si>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</si>
  <si>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</si>
  <si>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</si>
  <si>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</si>
  <si>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</si>
  <si>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</si>
  <si>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</si>
  <si>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</si>
  <si>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</si>
  <si>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</si>
  <si>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</si>
  <si>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</si>
  <si>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</si>
  <si>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</si>
  <si>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</si>
  <si>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</si>
  <si>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</si>
  <si>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</si>
  <si>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</si>
  <si>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</si>
  <si>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</si>
  <si>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</si>
  <si>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</si>
  <si>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</si>
  <si>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</si>
  <si>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</si>
  <si>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</si>
  <si>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</si>
  <si>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</si>
  <si>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</si>
  <si>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</si>
  <si>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</si>
  <si>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</si>
  <si>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</si>
  <si>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</si>
  <si>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</si>
  <si>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</si>
  <si>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</si>
  <si>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</si>
  <si>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</si>
  <si>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</si>
  <si>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</si>
  <si>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</si>
  <si>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</si>
  <si>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</si>
  <si>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</si>
  <si>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</si>
  <si>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</si>
  <si>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</si>
  <si>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</si>
  <si>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</si>
  <si>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</si>
  <si>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</si>
  <si>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</si>
  <si>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</si>
  <si>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</si>
  <si>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</si>
  <si>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</si>
  <si>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</si>
  <si>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</si>
  <si>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</si>
  <si>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</si>
  <si>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</si>
  <si>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</si>
  <si>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</si>
  <si>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</si>
  <si>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</si>
  <si>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</si>
  <si>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</si>
  <si>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</si>
  <si>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</si>
  <si>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</si>
  <si>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</si>
  <si>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</si>
  <si>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</si>
  <si>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</si>
  <si>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</si>
  <si>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</si>
  <si>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</si>
  <si>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</si>
  <si>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</si>
  <si>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</si>
  <si>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</si>
  <si>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</si>
  <si>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</si>
  <si>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</si>
  <si>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</si>
  <si>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</si>
  <si>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</si>
  <si>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</si>
  <si>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</si>
  <si>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</si>
  <si>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</si>
  <si>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</si>
  <si>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</si>
  <si>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</si>
  <si>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</si>
  <si>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</si>
  <si>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</si>
  <si>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</si>
  <si>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</si>
  <si>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</si>
  <si>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</si>
  <si>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</si>
  <si>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</si>
  <si>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</si>
  <si>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</si>
  <si>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</si>
  <si>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</si>
  <si>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</si>
  <si>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</si>
  <si>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</si>
  <si>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</si>
  <si>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</si>
  <si>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</si>
  <si>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</si>
  <si>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</si>
  <si>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</si>
  <si>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</si>
  <si>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</si>
  <si>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</si>
  <si>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</si>
  <si>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</si>
  <si>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</si>
  <si>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</si>
  <si>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</si>
  <si>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</si>
  <si>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</si>
  <si>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</si>
  <si>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</si>
  <si>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</si>
  <si>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</si>
  <si>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</si>
  <si>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</si>
  <si>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</si>
  <si>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</si>
  <si>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</si>
  <si>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</si>
  <si>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</si>
  <si>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</si>
  <si>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</si>
  <si>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</si>
  <si>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</si>
  <si>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</si>
  <si>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</si>
  <si>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</si>
  <si>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</si>
  <si>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</si>
  <si>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</si>
  <si>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</si>
  <si>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</si>
  <si>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</si>
  <si>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</si>
  <si>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</si>
  <si>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</si>
  <si>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</si>
  <si>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</si>
  <si>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</si>
  <si>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</si>
  <si>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</si>
  <si>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</si>
  <si>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</si>
  <si>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</si>
  <si>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</si>
  <si>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</si>
  <si>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</si>
  <si>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</si>
  <si>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</si>
  <si>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</si>
  <si>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</si>
  <si>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</si>
  <si>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</si>
  <si>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</si>
  <si>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</si>
  <si>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</si>
  <si>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</si>
  <si>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</si>
  <si>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</si>
  <si>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</si>
  <si>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</si>
  <si>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</si>
  <si>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</si>
  <si>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</si>
  <si>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</si>
  <si>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</si>
  <si>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</si>
  <si>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</si>
  <si>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</si>
  <si>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</si>
  <si>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</si>
  <si>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</si>
  <si>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</si>
  <si>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</si>
  <si>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</si>
  <si>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</si>
  <si>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</si>
  <si>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</si>
  <si>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</si>
  <si>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</si>
  <si>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</si>
  <si>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</si>
  <si>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</si>
  <si>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</si>
  <si>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</si>
  <si>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</si>
  <si>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</si>
  <si>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</si>
  <si>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</si>
  <si>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</si>
  <si>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</si>
  <si>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</si>
  <si>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</si>
  <si>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</si>
  <si>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</si>
  <si>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</si>
  <si>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</si>
  <si>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</si>
  <si>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</si>
  <si>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</si>
  <si>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</si>
  <si>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</si>
  <si>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</si>
  <si>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</si>
  <si>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</si>
  <si>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</si>
  <si>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</si>
  <si>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</si>
  <si>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</si>
  <si>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</si>
  <si>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</si>
  <si>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</si>
  <si>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</si>
  <si>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</si>
  <si>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</si>
  <si>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</si>
  <si>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</si>
  <si>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</si>
  <si>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</si>
  <si>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</si>
  <si>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</si>
  <si>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</si>
  <si>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</si>
  <si>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</si>
  <si>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</si>
  <si>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</si>
  <si>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</si>
  <si>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</si>
  <si>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</si>
  <si>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</si>
  <si>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</si>
  <si>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</si>
  <si>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</si>
  <si>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</si>
  <si>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</si>
  <si>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</si>
  <si>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</si>
  <si>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</si>
  <si>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</si>
  <si>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</si>
  <si>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</si>
  <si>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</si>
  <si>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</si>
  <si>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</si>
  <si>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</si>
  <si>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</si>
  <si>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</si>
  <si>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</si>
  <si>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</si>
  <si>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</si>
  <si>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</si>
  <si>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</si>
  <si>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</si>
  <si>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</si>
  <si>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</si>
  <si>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</si>
  <si>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</si>
  <si>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</si>
  <si>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</si>
  <si>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</si>
  <si>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</si>
  <si>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</si>
  <si>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</si>
  <si>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</si>
  <si>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</si>
  <si>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</si>
  <si>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</si>
  <si>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</si>
  <si>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</si>
  <si>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</si>
  <si>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</si>
  <si>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</si>
  <si>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</si>
  <si>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</si>
  <si>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</si>
  <si>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</si>
  <si>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</si>
  <si>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</si>
  <si>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</si>
  <si>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</si>
  <si>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</si>
  <si>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</si>
  <si>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</si>
  <si>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</si>
  <si>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</si>
  <si>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</si>
  <si>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</si>
  <si>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</si>
  <si>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</si>
  <si>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</si>
  <si>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</si>
  <si>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</si>
  <si>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</si>
  <si>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</si>
  <si>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</si>
  <si>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</si>
  <si>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</si>
  <si>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</si>
  <si>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</si>
  <si>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</si>
  <si>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</si>
  <si>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</si>
  <si>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</si>
  <si>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</si>
  <si>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</si>
  <si>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</si>
  <si>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</si>
  <si>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</si>
  <si>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</si>
  <si>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</si>
  <si>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</si>
  <si>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</si>
  <si>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</si>
  <si>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</si>
  <si>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</si>
  <si>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</si>
  <si>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</si>
  <si>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</si>
  <si>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</si>
  <si>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</si>
  <si>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</si>
  <si>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</si>
  <si>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</si>
  <si>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</si>
  <si>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</si>
  <si>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</si>
  <si>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</si>
  <si>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</si>
  <si>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</si>
  <si>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</si>
  <si>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</si>
  <si>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</si>
  <si>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</si>
  <si>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</si>
  <si>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</si>
  <si>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</si>
  <si>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</si>
  <si>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</si>
  <si>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</si>
  <si>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</si>
  <si>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</si>
  <si>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</si>
  <si>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</si>
  <si>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</si>
  <si>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</si>
  <si>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</si>
  <si>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</si>
  <si>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</si>
  <si>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</si>
  <si>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</si>
  <si>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</si>
  <si>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</si>
  <si>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</si>
  <si>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</si>
  <si>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</si>
  <si>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</si>
  <si>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</si>
  <si>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</si>
  <si>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</si>
  <si>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</si>
  <si>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</si>
  <si>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</si>
  <si>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</si>
  <si>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</si>
  <si>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</si>
  <si>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</si>
  <si>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</si>
  <si>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</si>
  <si>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</si>
  <si>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</si>
  <si>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</si>
  <si>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</si>
  <si>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</si>
  <si>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</si>
  <si>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</si>
  <si>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</si>
  <si>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</si>
  <si>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</si>
  <si>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</si>
  <si>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</si>
  <si>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</si>
  <si>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</si>
  <si>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</si>
  <si>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</si>
  <si>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</si>
  <si>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</si>
  <si>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</si>
  <si>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</si>
  <si>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</si>
  <si>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</si>
  <si>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</si>
  <si>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</si>
  <si>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</si>
  <si>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</si>
  <si>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</si>
  <si>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</si>
  <si>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</si>
  <si>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</si>
  <si>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</si>
  <si>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</si>
  <si>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</si>
  <si>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</si>
  <si>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</si>
  <si>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</si>
  <si>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</si>
  <si>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</si>
  <si>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</si>
  <si>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</si>
  <si>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</si>
  <si>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</si>
  <si>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</si>
  <si>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</si>
  <si>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</si>
  <si>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</si>
  <si>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</si>
  <si>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</si>
  <si>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</si>
  <si>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</si>
  <si>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</si>
  <si>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</si>
  <si>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</si>
  <si>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</si>
  <si>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</si>
  <si>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</si>
  <si>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</si>
  <si>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</si>
  <si>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</si>
  <si>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</si>
  <si>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</si>
  <si>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</si>
  <si>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</si>
  <si>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</si>
  <si>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</si>
  <si>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</si>
  <si>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</si>
  <si>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</si>
  <si>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</si>
  <si>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</si>
  <si>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</si>
  <si>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</si>
  <si>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</si>
  <si>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</si>
  <si>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</si>
  <si>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</si>
  <si>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</si>
  <si>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</si>
  <si>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</si>
  <si>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</si>
  <si>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</si>
  <si>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</si>
  <si>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</si>
  <si>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</si>
  <si>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</si>
  <si>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</si>
  <si>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</si>
  <si>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</si>
  <si>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</si>
  <si>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</si>
  <si>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</si>
  <si>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</si>
  <si>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</si>
  <si>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</si>
  <si>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</si>
  <si>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</si>
  <si>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</si>
  <si>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</si>
  <si>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</si>
  <si>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</si>
  <si>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</si>
  <si>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</si>
  <si>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</si>
  <si>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</si>
  <si>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</si>
  <si>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</si>
  <si>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</si>
  <si>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</si>
  <si>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</si>
  <si>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</si>
  <si>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</si>
  <si>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</si>
  <si>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</si>
  <si>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</si>
  <si>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</si>
  <si>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</si>
  <si>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</si>
  <si>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</si>
  <si>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</si>
  <si>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</si>
  <si>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</si>
  <si>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</si>
  <si>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</si>
  <si>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</si>
  <si>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</si>
  <si>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</si>
  <si>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</si>
  <si>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</si>
  <si>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</si>
  <si>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</si>
  <si>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</si>
  <si>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</si>
  <si>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</si>
  <si>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</si>
  <si>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</si>
  <si>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</si>
  <si>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</si>
  <si>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</si>
  <si>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</si>
  <si>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</si>
  <si>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</si>
  <si>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</si>
  <si>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</si>
  <si>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</si>
  <si>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</si>
  <si>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</si>
  <si>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</si>
  <si>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</si>
  <si>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</si>
  <si>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</si>
  <si>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</si>
  <si>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</si>
  <si>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</si>
  <si>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</si>
  <si>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</si>
  <si>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</si>
  <si>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</si>
  <si>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</si>
  <si>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</si>
  <si>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</si>
  <si>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</si>
  <si>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</si>
  <si>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</si>
  <si>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</si>
  <si>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</si>
  <si>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</si>
  <si>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</si>
  <si>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</si>
  <si>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</si>
  <si>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</si>
  <si>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</si>
  <si>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</si>
  <si>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</si>
  <si>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</si>
  <si>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</si>
  <si>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</si>
  <si>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</si>
  <si>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</si>
  <si>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</si>
  <si>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</si>
  <si>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</si>
  <si>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</si>
  <si>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</si>
  <si>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</si>
  <si>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</si>
  <si>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</si>
  <si>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</si>
  <si>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</si>
  <si>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</si>
  <si>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</si>
  <si>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</si>
  <si>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</si>
  <si>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</si>
  <si>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</si>
  <si>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</si>
  <si>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</si>
  <si>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</si>
  <si>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</si>
  <si>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</si>
  <si>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</si>
  <si>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</si>
  <si>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</si>
  <si>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</si>
  <si>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</si>
  <si>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</si>
  <si>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</si>
  <si>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</si>
  <si>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</si>
  <si>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</si>
  <si>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</si>
  <si>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</si>
  <si>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</si>
  <si>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</si>
  <si>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</si>
  <si>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</si>
  <si>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</si>
  <si>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</si>
  <si>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</si>
  <si>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</si>
  <si>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</si>
  <si>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</si>
  <si>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</si>
  <si>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</si>
  <si>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</si>
  <si>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</si>
  <si>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</si>
  <si>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</si>
  <si>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</si>
  <si>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</si>
  <si>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</si>
  <si>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</si>
  <si>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</si>
  <si>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</si>
  <si>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</si>
  <si>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</si>
  <si>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</si>
  <si>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</si>
  <si>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</si>
  <si>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</si>
  <si>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</si>
  <si>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</si>
  <si>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</si>
  <si>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</si>
  <si>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</si>
  <si>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</si>
  <si>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</si>
  <si>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</si>
  <si>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</si>
  <si>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</si>
  <si>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</si>
  <si>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</si>
  <si>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</si>
  <si>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</si>
  <si>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</si>
  <si>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</si>
  <si>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</si>
  <si>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</si>
  <si>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</si>
  <si>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</si>
  <si>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</si>
  <si>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</si>
  <si>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</si>
  <si>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</si>
  <si>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</si>
  <si>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</si>
  <si>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</si>
  <si>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</si>
  <si>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</si>
  <si>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</si>
  <si>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</si>
  <si>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</si>
  <si>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</si>
  <si>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</si>
  <si>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</si>
  <si>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</si>
  <si>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</si>
  <si>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</si>
  <si>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</si>
  <si>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</si>
  <si>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</si>
  <si>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</si>
  <si>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</si>
  <si>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</si>
  <si>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</si>
  <si>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</si>
  <si>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</si>
  <si>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</si>
  <si>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</si>
  <si>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</si>
  <si>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</si>
  <si>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</si>
  <si>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</si>
  <si>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</si>
  <si>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</si>
  <si>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</si>
  <si>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</si>
  <si>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</si>
  <si>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</si>
  <si>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</si>
  <si>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</si>
  <si>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</si>
  <si>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</si>
  <si>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</si>
  <si>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</si>
  <si>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</si>
  <si>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</si>
  <si>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</si>
  <si>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</si>
  <si>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</si>
  <si>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</si>
  <si>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</si>
  <si>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</si>
  <si>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</si>
  <si>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</si>
  <si>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</si>
  <si>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</si>
  <si>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</si>
  <si>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</si>
  <si>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</si>
  <si>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</si>
  <si>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</si>
  <si>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</si>
  <si>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</si>
  <si>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</si>
  <si>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</si>
  <si>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</si>
  <si>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</si>
  <si>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</si>
  <si>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</si>
  <si>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</si>
  <si>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</si>
  <si>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</si>
  <si>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</si>
  <si>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</si>
  <si>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</si>
  <si>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</si>
  <si>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</si>
  <si>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</si>
  <si>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</si>
  <si>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</si>
  <si>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</si>
  <si>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</si>
  <si>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</si>
  <si>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</si>
  <si>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</si>
  <si>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</si>
  <si>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</si>
  <si>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</si>
  <si>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</si>
  <si>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</si>
  <si>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</si>
  <si>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</si>
  <si>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</si>
  <si>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</si>
  <si>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</si>
  <si>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</si>
  <si>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</si>
  <si>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</si>
  <si>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</si>
  <si>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</si>
  <si>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</si>
  <si>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</si>
  <si>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</si>
  <si>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</si>
  <si>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</si>
  <si>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</si>
  <si>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</si>
  <si>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</si>
  <si>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</si>
  <si>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</si>
  <si>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</si>
  <si>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</si>
  <si>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</si>
  <si>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</si>
  <si>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</si>
  <si>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</si>
  <si>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</si>
  <si>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</si>
  <si>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</si>
  <si>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</si>
  <si>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</si>
  <si>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</si>
  <si>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</si>
  <si>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</si>
  <si>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</si>
  <si>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</si>
  <si>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</si>
  <si>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</si>
  <si>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</si>
  <si>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</si>
  <si>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</si>
  <si>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</si>
  <si>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</si>
  <si>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</si>
  <si>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</si>
  <si>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</si>
  <si>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</si>
  <si>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</si>
  <si>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</si>
  <si>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</si>
  <si>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</si>
  <si>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</si>
  <si>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</si>
  <si>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</si>
  <si>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</si>
  <si>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</si>
  <si>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</si>
  <si>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</si>
  <si>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</si>
  <si>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</si>
  <si>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</si>
  <si>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</si>
  <si>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</si>
  <si>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</si>
  <si>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</si>
  <si>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</si>
  <si>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</si>
  <si>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</si>
  <si>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</si>
  <si>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</si>
  <si>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</si>
  <si>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</si>
  <si>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</si>
  <si>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</si>
  <si>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</si>
  <si>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</si>
  <si>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</si>
  <si>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</si>
  <si>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</si>
  <si>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</si>
  <si>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</si>
  <si>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</si>
  <si>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</si>
  <si>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</si>
  <si>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</si>
  <si>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</si>
  <si>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</si>
  <si>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</si>
  <si>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</si>
  <si>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</si>
  <si>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</si>
  <si>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</si>
  <si>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</si>
  <si>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</si>
  <si>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</si>
  <si>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</si>
  <si>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</si>
  <si>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</si>
  <si>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</si>
  <si>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</si>
  <si>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</si>
  <si>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</si>
  <si>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</si>
  <si>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</si>
  <si>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</si>
  <si>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</si>
  <si>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</si>
  <si>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</si>
  <si>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</si>
  <si>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</si>
  <si>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</si>
  <si>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</si>
  <si>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</si>
  <si>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</si>
  <si>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</si>
  <si>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</si>
  <si>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</si>
  <si>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</si>
  <si>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</si>
  <si>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</si>
  <si>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</si>
  <si>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</si>
  <si>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</si>
  <si>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</si>
  <si>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</si>
  <si>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</si>
  <si>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</si>
  <si>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</si>
  <si>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</si>
  <si>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</si>
  <si>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</si>
  <si>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</si>
  <si>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</si>
  <si>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</si>
  <si>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</si>
  <si>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</si>
  <si>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</si>
  <si>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</si>
  <si>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</si>
  <si>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</si>
  <si>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</si>
  <si>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</si>
  <si>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</si>
  <si>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</si>
  <si>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</si>
  <si>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</si>
  <si>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</si>
  <si>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</si>
  <si>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</si>
  <si>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</si>
  <si>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</si>
  <si>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</si>
  <si>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</si>
  <si>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</si>
  <si>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</si>
  <si>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</si>
  <si>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</si>
  <si>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</si>
  <si>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</si>
  <si>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</si>
  <si>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</si>
  <si>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</si>
  <si>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</si>
  <si>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</si>
  <si>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</si>
  <si>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</si>
  <si>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</si>
  <si>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</si>
  <si>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</si>
  <si>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</si>
  <si>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</si>
  <si>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</si>
  <si>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</si>
  <si>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</si>
  <si>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</si>
  <si>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</si>
  <si>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</si>
  <si>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</si>
  <si>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</si>
  <si>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</si>
  <si>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</si>
  <si>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</si>
  <si>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</si>
  <si>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</si>
  <si>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</si>
  <si>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</si>
  <si>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</si>
  <si>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</si>
  <si>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</si>
  <si>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</si>
  <si>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</si>
  <si>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</si>
  <si>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</si>
  <si>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</si>
  <si>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</si>
  <si>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</si>
  <si>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</si>
  <si>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</si>
  <si>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</si>
  <si>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</si>
  <si>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</si>
  <si>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</si>
  <si>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</si>
  <si>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</si>
  <si>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</si>
  <si>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</si>
  <si>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</si>
  <si>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</si>
  <si>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</si>
  <si>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</si>
  <si>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</si>
  <si>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</si>
  <si>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</si>
  <si>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</si>
  <si>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</si>
  <si>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</si>
  <si>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</si>
  <si>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</si>
  <si>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</si>
  <si>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</si>
  <si>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</si>
  <si>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</si>
  <si>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</si>
  <si>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</si>
  <si>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</si>
  <si>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</si>
  <si>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</si>
  <si>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</si>
  <si>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</si>
  <si>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</si>
  <si>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</si>
  <si>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</si>
  <si>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</si>
  <si>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</si>
  <si>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</si>
  <si>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</si>
  <si>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</si>
  <si>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</si>
  <si>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</si>
  <si>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</si>
  <si>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</si>
  <si>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</si>
  <si>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</si>
  <si>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</si>
  <si>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</si>
  <si>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</si>
  <si>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</si>
  <si>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</si>
  <si>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</si>
  <si>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</si>
  <si>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</si>
  <si>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</si>
  <si>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</si>
  <si>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</si>
  <si>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</si>
  <si>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</si>
  <si>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</si>
  <si>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</si>
  <si>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</si>
  <si>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</si>
  <si>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</si>
  <si>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</si>
  <si>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</si>
  <si>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</si>
  <si>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</si>
  <si>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</si>
  <si>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</si>
  <si>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</si>
  <si>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</si>
  <si>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</si>
  <si>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</si>
  <si>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</si>
  <si>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</si>
  <si>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</si>
  <si>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</si>
  <si>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</si>
  <si>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</si>
  <si>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</si>
  <si>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</si>
  <si>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</si>
  <si>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</si>
  <si>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</si>
  <si>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</si>
  <si>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</si>
  <si>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</si>
  <si>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</si>
  <si>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</si>
  <si>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</si>
  <si>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</si>
  <si>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</si>
  <si>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</si>
  <si>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</si>
  <si>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</si>
  <si>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</si>
  <si>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</si>
  <si>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</si>
  <si>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</si>
  <si>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</si>
  <si>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</si>
  <si>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</si>
  <si>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</si>
  <si>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</si>
  <si>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</si>
  <si>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</si>
  <si>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</si>
  <si>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</si>
  <si>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</si>
  <si>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</si>
  <si>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</si>
  <si>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</si>
  <si>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</si>
  <si>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</si>
  <si>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</si>
  <si>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</si>
  <si>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</si>
  <si>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</si>
  <si>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</si>
  <si>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</si>
  <si>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</si>
  <si>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</si>
  <si>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</si>
  <si>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</si>
  <si>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</si>
  <si>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</si>
  <si>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</si>
  <si>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</si>
  <si>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</si>
  <si>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</si>
  <si>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</si>
  <si>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</si>
  <si>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</si>
  <si>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</si>
  <si>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</si>
  <si>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</si>
  <si>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</si>
  <si>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</si>
  <si>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</si>
  <si>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</si>
  <si>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</si>
  <si>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</si>
  <si>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</si>
  <si>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</si>
  <si>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</si>
  <si>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</si>
  <si>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</si>
  <si>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</si>
  <si>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</si>
  <si>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</si>
  <si>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</si>
  <si>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</si>
  <si>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</si>
  <si>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</si>
  <si>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</si>
  <si>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</si>
  <si>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</si>
  <si>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</si>
  <si>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</si>
  <si>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</si>
  <si>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</si>
  <si>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</si>
  <si>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</si>
  <si>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</si>
  <si>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</si>
  <si>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</si>
  <si>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</si>
  <si>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</si>
  <si>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</si>
  <si>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</si>
  <si>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</si>
  <si>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</si>
  <si>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</si>
  <si>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</si>
  <si>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</si>
  <si>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</si>
  <si>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</si>
  <si>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</si>
  <si>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</si>
  <si>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</si>
  <si>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</si>
  <si>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</si>
  <si>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</si>
  <si>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</si>
  <si>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</si>
  <si>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</si>
  <si>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</si>
  <si>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</si>
  <si>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</si>
  <si>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</si>
  <si>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</si>
  <si>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</si>
  <si>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</si>
  <si>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</si>
  <si>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</si>
  <si>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</si>
  <si>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</si>
  <si>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</si>
  <si>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</si>
  <si>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</si>
  <si>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</si>
  <si>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</si>
  <si>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</si>
  <si>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</si>
  <si>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</si>
  <si>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</si>
  <si>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</si>
  <si>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</si>
  <si>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</si>
  <si>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</si>
  <si>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</si>
  <si>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</si>
  <si>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</si>
  <si>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</si>
  <si>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</si>
  <si>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</si>
  <si>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</si>
  <si>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</si>
  <si>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</si>
  <si>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</si>
  <si>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</si>
  <si>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</si>
  <si>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</si>
  <si>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</si>
  <si>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</si>
  <si>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</si>
  <si>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</si>
  <si>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</si>
  <si>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</si>
  <si>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</si>
  <si>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</si>
  <si>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</si>
  <si>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</si>
  <si>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</si>
  <si>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</si>
  <si>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</si>
  <si>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</si>
  <si>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</si>
  <si>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</si>
  <si>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</si>
  <si>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</si>
  <si>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</si>
  <si>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</si>
  <si>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</si>
  <si>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</si>
  <si>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</si>
  <si>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</si>
  <si>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</si>
  <si>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</si>
  <si>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</si>
  <si>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</si>
  <si>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</si>
  <si>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</si>
  <si>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</si>
  <si>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</si>
  <si>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</si>
  <si>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</si>
  <si>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</si>
  <si>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</si>
  <si>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</si>
  <si>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</si>
  <si>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</si>
  <si>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</si>
  <si>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</si>
  <si>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</si>
  <si>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</si>
  <si>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</si>
  <si>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</si>
  <si>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</si>
  <si>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</si>
  <si>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</si>
  <si>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</si>
  <si>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</si>
  <si>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</si>
  <si>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</si>
  <si>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</si>
  <si>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</si>
  <si>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</si>
  <si>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</si>
  <si>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</si>
  <si>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</si>
  <si>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</si>
  <si>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</si>
  <si>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</si>
  <si>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</si>
  <si>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</si>
  <si>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</si>
  <si>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</si>
  <si>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</si>
  <si>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</si>
  <si>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</si>
  <si>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</si>
  <si>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</si>
  <si>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</si>
  <si>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</si>
  <si>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</si>
  <si>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</si>
  <si>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</si>
  <si>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</si>
  <si>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</si>
  <si>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</si>
  <si>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</si>
  <si>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</si>
  <si>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</si>
  <si>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</si>
  <si>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</si>
  <si>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</si>
  <si>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</si>
  <si>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</si>
  <si>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</si>
  <si>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</si>
  <si>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</si>
  <si>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</si>
  <si>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</si>
  <si>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</si>
  <si>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</si>
  <si>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</si>
  <si>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</si>
  <si>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</si>
  <si>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</si>
  <si>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</si>
  <si>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</si>
  <si>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</si>
  <si>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</si>
  <si>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</si>
  <si>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</si>
  <si>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</si>
  <si>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</si>
  <si>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</si>
  <si>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</si>
  <si>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</si>
  <si>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</si>
  <si>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</si>
  <si>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</si>
  <si>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</si>
  <si>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</si>
  <si>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</si>
  <si>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</si>
  <si>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</si>
  <si>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</si>
  <si>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</si>
  <si>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</si>
  <si>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</si>
  <si>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</si>
  <si>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</si>
  <si>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</si>
  <si>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</si>
  <si>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</si>
  <si>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</si>
  <si>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</si>
  <si>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</si>
  <si>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</si>
  <si>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</si>
  <si>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</si>
  <si>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</si>
  <si>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</si>
  <si>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</si>
  <si>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</si>
  <si>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</si>
  <si>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</si>
  <si>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</si>
  <si>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</si>
  <si>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</si>
  <si>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</si>
  <si>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</si>
  <si>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</si>
  <si>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</si>
  <si>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</si>
  <si>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</si>
  <si>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</si>
  <si>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</si>
  <si>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</si>
  <si>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</si>
  <si>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</si>
  <si>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</si>
  <si>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</si>
  <si>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</si>
  <si>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</si>
  <si>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</si>
  <si>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</si>
  <si>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</si>
  <si>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</si>
  <si>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</si>
  <si>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</si>
  <si>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</si>
  <si>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</si>
  <si>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</si>
  <si>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</si>
  <si>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</si>
  <si>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</si>
  <si>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</si>
  <si>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</si>
  <si>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</si>
  <si>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</si>
  <si>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</si>
  <si>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</si>
  <si>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</si>
  <si>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</si>
  <si>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</si>
  <si>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</si>
  <si>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</si>
  <si>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</si>
  <si>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</si>
  <si>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</si>
  <si>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</si>
  <si>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</si>
  <si>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</si>
  <si>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</si>
  <si>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</si>
  <si>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</si>
  <si>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</si>
  <si>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</si>
  <si>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</si>
  <si>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</si>
  <si>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</si>
  <si>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</si>
  <si>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</si>
  <si>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</si>
  <si>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</si>
  <si>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</si>
  <si>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</si>
  <si>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</si>
  <si>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</si>
  <si>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</si>
  <si>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</si>
  <si>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</si>
  <si>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</si>
  <si>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</si>
  <si>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</si>
  <si>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</si>
  <si>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</si>
  <si>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</si>
  <si>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</si>
  <si>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</si>
  <si>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</si>
  <si>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</si>
  <si>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</si>
  <si>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</si>
  <si>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</si>
  <si>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</si>
  <si>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</si>
  <si>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</si>
  <si>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</si>
  <si>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</si>
  <si>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</si>
  <si>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</si>
  <si>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</si>
  <si>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</si>
  <si>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</si>
  <si>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</si>
  <si>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</si>
  <si>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</si>
  <si>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</si>
  <si>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</si>
  <si>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</si>
  <si>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</si>
  <si>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</si>
  <si>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</si>
  <si>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</si>
  <si>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</si>
  <si>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</si>
  <si>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</si>
  <si>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</si>
  <si>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</si>
  <si>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</si>
  <si>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</si>
  <si>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</si>
  <si>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</si>
  <si>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</si>
  <si>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</si>
  <si>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</si>
  <si>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</si>
  <si>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</si>
  <si>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</si>
  <si>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</si>
  <si>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</si>
  <si>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</si>
  <si>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</si>
  <si>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</si>
  <si>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</si>
  <si>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</si>
  <si>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</si>
  <si>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</si>
  <si>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</si>
  <si>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</si>
  <si>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</si>
  <si>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</si>
  <si>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</si>
  <si>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</si>
  <si>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</si>
  <si>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</si>
  <si>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</si>
  <si>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</si>
  <si>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</si>
  <si>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</si>
  <si>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</si>
  <si>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</si>
  <si>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</si>
  <si>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</si>
  <si>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</si>
  <si>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</si>
  <si>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</si>
  <si>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</si>
  <si>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</si>
  <si>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</si>
  <si>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</si>
  <si>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</si>
  <si>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</si>
  <si>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</si>
  <si>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</si>
  <si>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</si>
  <si>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</si>
  <si>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</si>
  <si>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</si>
  <si>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</si>
  <si>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</si>
  <si>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</si>
  <si>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</si>
  <si>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</si>
  <si>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</si>
  <si>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</si>
  <si>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</si>
  <si>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</si>
  <si>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</si>
  <si>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</si>
  <si>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</si>
  <si>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</si>
  <si>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</si>
  <si>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</si>
  <si>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</si>
  <si>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</si>
  <si>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</si>
  <si>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</si>
  <si>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</si>
  <si>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</si>
  <si>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</si>
  <si>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</si>
  <si>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</si>
  <si>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</si>
  <si>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</si>
  <si>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</si>
  <si>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</si>
  <si>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</si>
  <si>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</si>
  <si>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</si>
  <si>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</si>
  <si>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</si>
  <si>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</si>
  <si>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</si>
  <si>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</si>
  <si>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</si>
  <si>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</si>
  <si>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</si>
  <si>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</si>
  <si>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</si>
  <si>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</si>
  <si>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</si>
  <si>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</si>
  <si>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</si>
  <si>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</si>
  <si>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</si>
  <si>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</si>
  <si>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</si>
  <si>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</si>
  <si>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</si>
  <si>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</si>
  <si>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</si>
  <si>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</si>
  <si>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</si>
  <si>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</si>
  <si>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</si>
  <si>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</si>
  <si>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</si>
  <si>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</si>
  <si>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</si>
  <si>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</si>
  <si>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</si>
  <si>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</si>
  <si>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</si>
  <si>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</si>
  <si>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</si>
  <si>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</si>
  <si>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</si>
  <si>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</si>
  <si>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</si>
  <si>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</si>
  <si>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</si>
  <si>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</si>
  <si>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</si>
  <si>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</si>
  <si>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</si>
  <si>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</si>
  <si>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</si>
  <si>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</si>
  <si>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</si>
  <si>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</si>
  <si>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</si>
  <si>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</si>
  <si>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</si>
  <si>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</si>
  <si>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</si>
  <si>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</si>
  <si>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</si>
  <si>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</si>
  <si>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</si>
  <si>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</si>
  <si>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</si>
  <si>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</si>
  <si>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</si>
  <si>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</si>
  <si>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</si>
  <si>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</si>
  <si>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</si>
  <si>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</si>
  <si>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</si>
  <si>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</si>
  <si>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</si>
  <si>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</si>
  <si>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</si>
  <si>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</si>
  <si>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</si>
  <si>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</si>
  <si>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</si>
  <si>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</si>
  <si>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</si>
  <si>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</si>
  <si>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</si>
  <si>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</si>
  <si>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</si>
  <si>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</si>
  <si>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</si>
  <si>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</si>
  <si>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</si>
  <si>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</si>
  <si>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</si>
  <si>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</si>
  <si>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</si>
  <si>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</si>
  <si>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</si>
  <si>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</si>
  <si>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</si>
  <si>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</si>
  <si>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</si>
  <si>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</si>
  <si>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</si>
  <si>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</si>
  <si>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</si>
  <si>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</si>
  <si>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</si>
  <si>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</si>
  <si>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</si>
  <si>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</si>
  <si>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</si>
  <si>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</si>
  <si>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</si>
  <si>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</si>
  <si>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953965117</t>
  </si>
  <si>
    <t>Kotevní šroub pro chemické kotvy M 10 dl 190 mm</t>
  </si>
  <si>
    <t>-1343529965</t>
  </si>
  <si>
    <t>251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</si>
  <si>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</si>
  <si>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</si>
  <si>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</si>
  <si>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</si>
  <si>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</si>
  <si>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252</t>
  </si>
  <si>
    <t>311212160</t>
  </si>
  <si>
    <t>podložka pod dřevěnou konstrukci DIN 440, D 10 mm,otvor 11 mm</t>
  </si>
  <si>
    <t>903301542</t>
  </si>
  <si>
    <t>253</t>
  </si>
  <si>
    <t>962031133</t>
  </si>
  <si>
    <t>Bourání příček z cihel pálených na MVC tl do 150 mm</t>
  </si>
  <si>
    <t>-1865669748</t>
  </si>
  <si>
    <t>"pro rohu" 0,65*3,6</t>
  </si>
  <si>
    <t>254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</si>
  <si>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</si>
  <si>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</si>
  <si>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</si>
  <si>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</si>
  <si>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</si>
  <si>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255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</si>
  <si>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</si>
  <si>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</si>
  <si>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</si>
  <si>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</si>
  <si>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256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</si>
  <si>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</si>
  <si>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</si>
  <si>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</si>
  <si>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</si>
  <si>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257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</si>
  <si>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</si>
  <si>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</si>
  <si>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</si>
  <si>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</si>
  <si>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</si>
  <si>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</si>
  <si>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258</t>
  </si>
  <si>
    <t>968062455</t>
  </si>
  <si>
    <t xml:space="preserve">Vybourání dřevěných dveřních zárubní pl do 2 m2 </t>
  </si>
  <si>
    <t>-1983445014</t>
  </si>
  <si>
    <t>"0,8x2,0" 0,8*2,0*3</t>
  </si>
  <si>
    <t>259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</si>
  <si>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</si>
  <si>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</si>
  <si>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</si>
  <si>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</si>
  <si>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</si>
  <si>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</si>
  <si>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</si>
  <si>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</si>
  <si>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</si>
  <si>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260</t>
  </si>
  <si>
    <t>973031325</t>
  </si>
  <si>
    <t>Vysekání kapes ve zdivu cihelném na MV nebo MVC pl do 0,10 m2 hl do 300 mm</t>
  </si>
  <si>
    <t>-2096966744</t>
  </si>
  <si>
    <t>261</t>
  </si>
  <si>
    <t>974031664</t>
  </si>
  <si>
    <t>Vysekání rýh ve zdivu cihelném pro vtahování nosníků hl do 150 mm v do 150 mm</t>
  </si>
  <si>
    <t>262673023</t>
  </si>
  <si>
    <t>"A4 - 2xIPEč.14, l=1,1m" 1,1*2</t>
  </si>
  <si>
    <t>262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</si>
  <si>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</si>
  <si>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</si>
  <si>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</si>
  <si>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</si>
  <si>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</si>
  <si>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</si>
  <si>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</si>
  <si>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</si>
  <si>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</si>
  <si>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263</t>
  </si>
  <si>
    <t>978015391</t>
  </si>
  <si>
    <t xml:space="preserve">Otlučení vnější vápenné nebo vápenocementové vnější omítky stupně členitosti 1 a 2 rozsahu do 100% </t>
  </si>
  <si>
    <t>-166852858</t>
  </si>
  <si>
    <t>264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</si>
  <si>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</si>
  <si>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</si>
  <si>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</si>
  <si>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</si>
  <si>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</si>
  <si>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265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</si>
  <si>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</si>
  <si>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</si>
  <si>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</si>
  <si>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</si>
  <si>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</si>
  <si>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266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</si>
  <si>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</si>
  <si>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</si>
  <si>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</si>
  <si>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</si>
  <si>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</si>
  <si>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267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</si>
  <si>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</si>
  <si>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</si>
  <si>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</si>
  <si>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</si>
  <si>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</si>
  <si>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</si>
  <si>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268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</si>
  <si>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</si>
  <si>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</si>
  <si>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</si>
  <si>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</si>
  <si>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</si>
  <si>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</si>
  <si>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</si>
  <si>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</si>
  <si>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</si>
  <si>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</si>
  <si>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</si>
  <si>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269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</si>
  <si>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</si>
  <si>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</si>
  <si>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</si>
  <si>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</si>
  <si>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270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</si>
  <si>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</si>
  <si>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</si>
  <si>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</si>
  <si>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</si>
  <si>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271</t>
  </si>
  <si>
    <t>941111821</t>
  </si>
  <si>
    <t>Demontáž lešení řadového trubkového lehkého s podlahami zatížení do 200 kg/m2 š do 1,2 m v do 10 m</t>
  </si>
  <si>
    <t>360048728</t>
  </si>
  <si>
    <t>272</t>
  </si>
  <si>
    <t>941111822</t>
  </si>
  <si>
    <t>Demontáž lešení řadového trubkového lehkého s podlahami zatížení do 200 kg/m2 š do 1,2 m v do 25 m</t>
  </si>
  <si>
    <t>-32345286</t>
  </si>
  <si>
    <t>273</t>
  </si>
  <si>
    <t>944511111</t>
  </si>
  <si>
    <t>Montáž ochranné sítě z textilie z umělých vláken</t>
  </si>
  <si>
    <t>328211615</t>
  </si>
  <si>
    <t>274</t>
  </si>
  <si>
    <t>944511211</t>
  </si>
  <si>
    <t>Příplatek k ochranné síti za první a ZKD den použití</t>
  </si>
  <si>
    <t>-1460866681</t>
  </si>
  <si>
    <t>275</t>
  </si>
  <si>
    <t>944511811</t>
  </si>
  <si>
    <t>Demontáž ochranné sítě z textilie z umělých vláken</t>
  </si>
  <si>
    <t>-2119674017</t>
  </si>
  <si>
    <t>276</t>
  </si>
  <si>
    <t>944711111</t>
  </si>
  <si>
    <t>Montáž záchytné stříšky š do 1,5 m</t>
  </si>
  <si>
    <t>-1928358747</t>
  </si>
  <si>
    <t>(5,0+4,0+1,5*3+11,0)</t>
  </si>
  <si>
    <t>277</t>
  </si>
  <si>
    <t>944711211</t>
  </si>
  <si>
    <t>Příplatek k záchytné stříšce š do 1,5 m za první a ZKD den použití</t>
  </si>
  <si>
    <t>488589347</t>
  </si>
  <si>
    <t>24,5*(30*3)</t>
  </si>
  <si>
    <t>278</t>
  </si>
  <si>
    <t>944711811</t>
  </si>
  <si>
    <t>Demontáž záchytné stříšky š do 1,5 m</t>
  </si>
  <si>
    <t>933614050</t>
  </si>
  <si>
    <t>279</t>
  </si>
  <si>
    <t>949101111</t>
  </si>
  <si>
    <t>Lešení pomocné pro objekty pozemních staveb s lešeňovou podlahou v do 1,9 m zatížení do 150 kg/m2</t>
  </si>
  <si>
    <t>1586436799</t>
  </si>
  <si>
    <t>280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</si>
  <si>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</si>
  <si>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</si>
  <si>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</si>
  <si>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</si>
  <si>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</si>
  <si>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</si>
  <si>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</si>
  <si>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</si>
  <si>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</si>
  <si>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</si>
  <si>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281</t>
  </si>
  <si>
    <t>997013153</t>
  </si>
  <si>
    <t>Vnitrostaveništní doprava suti a vybouraných hmot pro budovy v do 12 m s omezením mechanizace</t>
  </si>
  <si>
    <t>41347859</t>
  </si>
  <si>
    <t>282</t>
  </si>
  <si>
    <t>997013501</t>
  </si>
  <si>
    <t>Odvoz suti a vybouraných hmot na skládku nebo meziskládku do 1 km se složením</t>
  </si>
  <si>
    <t>-1776713151</t>
  </si>
  <si>
    <t>283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</si>
  <si>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</si>
  <si>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</si>
  <si>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</si>
  <si>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</si>
  <si>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284</t>
  </si>
  <si>
    <t>997013801</t>
  </si>
  <si>
    <t>Poplatek za uložení stavební sutě na skládce (skládkovné)</t>
  </si>
  <si>
    <t>-710333792</t>
  </si>
  <si>
    <t>998</t>
  </si>
  <si>
    <t>Přesun hmot</t>
  </si>
  <si>
    <t>285</t>
  </si>
  <si>
    <t>998011002</t>
  </si>
  <si>
    <t>Přesun hmot pro budovy zděné v do 12 m</t>
  </si>
  <si>
    <t>-1363423279</t>
  </si>
  <si>
    <t>711</t>
  </si>
  <si>
    <t>Izolace proti vodě, vlhkosti a plynům</t>
  </si>
  <si>
    <t>286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</si>
  <si>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</si>
  <si>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</si>
  <si>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</si>
  <si>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</si>
  <si>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</si>
  <si>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</si>
  <si>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287</t>
  </si>
  <si>
    <t>111631500</t>
  </si>
  <si>
    <t>lak asfaltový ALP/9 (MJ t) bal 9 kg</t>
  </si>
  <si>
    <t>1951006095</t>
  </si>
  <si>
    <t>1357,779*0,0003</t>
  </si>
  <si>
    <t>288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</si>
  <si>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</si>
  <si>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</si>
  <si>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</si>
  <si>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</si>
  <si>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</si>
  <si>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</si>
  <si>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</si>
  <si>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</si>
  <si>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</si>
  <si>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</si>
  <si>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289</t>
  </si>
  <si>
    <t>1914216828</t>
  </si>
  <si>
    <t>632,029*0,00035</t>
  </si>
  <si>
    <t>290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</si>
  <si>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</si>
  <si>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</si>
  <si>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</si>
  <si>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</si>
  <si>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</si>
  <si>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</si>
  <si>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</si>
  <si>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</si>
  <si>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</si>
  <si>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</si>
  <si>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</si>
  <si>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291</t>
  </si>
  <si>
    <t>711113125</t>
  </si>
  <si>
    <t>Izolace proti zemní vlhkosti na svislé ploše za studena hydroizolační těsnicí stěrkou</t>
  </si>
  <si>
    <t>-1494928657</t>
  </si>
  <si>
    <t>292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</si>
  <si>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</si>
  <si>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</si>
  <si>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</si>
  <si>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</si>
  <si>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</si>
  <si>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</si>
  <si>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</si>
  <si>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</si>
  <si>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</si>
  <si>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</si>
  <si>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</si>
  <si>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</si>
  <si>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</si>
  <si>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</si>
  <si>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</si>
  <si>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</si>
  <si>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</si>
  <si>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</si>
  <si>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</si>
  <si>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</si>
  <si>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</si>
  <si>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</si>
  <si>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</si>
  <si>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</si>
  <si>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</si>
  <si>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</si>
  <si>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</si>
  <si>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</si>
  <si>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</si>
  <si>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</si>
  <si>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</si>
  <si>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</si>
  <si>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</si>
  <si>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</si>
  <si>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</si>
  <si>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</si>
  <si>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</si>
  <si>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293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</si>
  <si>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</si>
  <si>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</si>
  <si>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</si>
  <si>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</si>
  <si>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</si>
  <si>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</si>
  <si>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</si>
  <si>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</si>
  <si>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</si>
  <si>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</si>
  <si>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</si>
  <si>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294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</si>
  <si>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</si>
  <si>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</si>
  <si>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</si>
  <si>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</si>
  <si>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295</t>
  </si>
  <si>
    <t>628522540</t>
  </si>
  <si>
    <t>pás asfaltovaný modifikovaný SBS s vložkou ze skleněné tkaniny tl.4,0 mm Special mineral</t>
  </si>
  <si>
    <t>1700437822</t>
  </si>
  <si>
    <t>2917,419*1,15</t>
  </si>
  <si>
    <t>296</t>
  </si>
  <si>
    <t>711142559</t>
  </si>
  <si>
    <t>Provedení izolace proti zemní vlhkosti pásy přitavením svislé NAIP</t>
  </si>
  <si>
    <t>124375066</t>
  </si>
  <si>
    <t>"3 vrstvy" 632,029*3</t>
  </si>
  <si>
    <t>297</t>
  </si>
  <si>
    <t>323033547</t>
  </si>
  <si>
    <t>1896,087*1,2</t>
  </si>
  <si>
    <t>298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</si>
  <si>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</si>
  <si>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</si>
  <si>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</si>
  <si>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</si>
  <si>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299</t>
  </si>
  <si>
    <t>1805229526</t>
  </si>
  <si>
    <t>618,184*1,1</t>
  </si>
  <si>
    <t>300</t>
  </si>
  <si>
    <t>998711202</t>
  </si>
  <si>
    <t>Přesun hmot procentní pro izolace proti vodě, vlhkosti a plynům v objektech v do 12 m</t>
  </si>
  <si>
    <t>-100935609</t>
  </si>
  <si>
    <t>301</t>
  </si>
  <si>
    <t>998711292</t>
  </si>
  <si>
    <t>Příplatek k přesunu hmot procentní 711 za zvětšený přesun do 100 m</t>
  </si>
  <si>
    <t>-296640844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</si>
  <si>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</si>
  <si>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</si>
  <si>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</si>
  <si>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</si>
  <si>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</si>
  <si>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</si>
  <si>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</si>
  <si>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</si>
  <si>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</si>
  <si>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</si>
  <si>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303</t>
  </si>
  <si>
    <t>-1527079191</t>
  </si>
  <si>
    <t>471,997*0,0003</t>
  </si>
  <si>
    <t>304</t>
  </si>
  <si>
    <t>712331111</t>
  </si>
  <si>
    <t>Provedení povlakové krytiny střech do 10° podkladní vrstvy pásy na sucho samolepící</t>
  </si>
  <si>
    <t>1930676470</t>
  </si>
  <si>
    <t>"S8"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</si>
  <si>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</si>
  <si>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</si>
  <si>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</si>
  <si>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</si>
  <si>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</si>
  <si>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</si>
  <si>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</si>
  <si>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305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</si>
  <si>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</si>
  <si>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</si>
  <si>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</si>
  <si>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</si>
  <si>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</si>
  <si>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</si>
  <si>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</si>
  <si>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</si>
  <si>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</si>
  <si>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306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</si>
  <si>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</si>
  <si>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</si>
  <si>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</si>
  <si>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</si>
  <si>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</si>
  <si>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</si>
  <si>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</si>
  <si>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</si>
  <si>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</si>
  <si>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</si>
  <si>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</si>
  <si>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</si>
  <si>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307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</si>
  <si>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</si>
  <si>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</si>
  <si>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</si>
  <si>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</si>
  <si>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</si>
  <si>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</si>
  <si>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</si>
  <si>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308</t>
  </si>
  <si>
    <t>999304815</t>
  </si>
  <si>
    <t>"vrstva v zaatik žlabu" (17,68+1,54)*1,0*1,15</t>
  </si>
  <si>
    <t>309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</si>
  <si>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</si>
  <si>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</si>
  <si>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</si>
  <si>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</si>
  <si>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</si>
  <si>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</si>
  <si>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</si>
  <si>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310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</si>
  <si>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</si>
  <si>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</si>
  <si>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</si>
  <si>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</si>
  <si>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</si>
  <si>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</si>
  <si>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</si>
  <si>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</si>
  <si>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</si>
  <si>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</si>
  <si>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</si>
  <si>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</si>
  <si>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311</t>
  </si>
  <si>
    <t>631508180</t>
  </si>
  <si>
    <t>fólie difuzní otevřená PP</t>
  </si>
  <si>
    <t>-163466085</t>
  </si>
  <si>
    <t>308,782*1,15</t>
  </si>
  <si>
    <t>312</t>
  </si>
  <si>
    <t>712491587</t>
  </si>
  <si>
    <t>Provedení povlakové krytiny střech do 30° přibití pásů hřebíky</t>
  </si>
  <si>
    <t>871205152</t>
  </si>
  <si>
    <t>313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</si>
  <si>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</si>
  <si>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</si>
  <si>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</si>
  <si>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</si>
  <si>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</si>
  <si>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314</t>
  </si>
  <si>
    <t>-247970889</t>
  </si>
  <si>
    <t>26,395*0,00035</t>
  </si>
  <si>
    <t>315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</si>
  <si>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</si>
  <si>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</si>
  <si>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</si>
  <si>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</si>
  <si>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</si>
  <si>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316</t>
  </si>
  <si>
    <t>725369825</t>
  </si>
  <si>
    <t>"S8" 20,95*1,2</t>
  </si>
  <si>
    <t>"S12" (15,5*2+16,885*2+8,43*2)*(0,2+0,25)*1,2</t>
  </si>
  <si>
    <t>317</t>
  </si>
  <si>
    <t>712841559</t>
  </si>
  <si>
    <t>Provedení povlakové krytiny vytažením na konstrukce pásy přitavením NAIP</t>
  </si>
  <si>
    <t>331327946</t>
  </si>
  <si>
    <t xml:space="preserve">"S15 - sklobit"" </t>
  </si>
  <si>
    <t>318</t>
  </si>
  <si>
    <t>-312011937</t>
  </si>
  <si>
    <t>(8,75*2+25,025)*0,26*1,2</t>
  </si>
  <si>
    <t>(8,75+25,025-3,1)*0,5*1,2</t>
  </si>
  <si>
    <t>319</t>
  </si>
  <si>
    <t>-1180090138</t>
  </si>
  <si>
    <t>320</t>
  </si>
  <si>
    <t>71299-9001</t>
  </si>
  <si>
    <t>Tmelení spáry trvale pružným tmelem</t>
  </si>
  <si>
    <t>510246182</t>
  </si>
  <si>
    <t>"S15" 25,625+9,5</t>
  </si>
  <si>
    <t>321</t>
  </si>
  <si>
    <t>998712202</t>
  </si>
  <si>
    <t>Přesun hmot procentní pro krytiny povlakové v objektech v do 12 m</t>
  </si>
  <si>
    <t>1736700146</t>
  </si>
  <si>
    <t>322</t>
  </si>
  <si>
    <t>998712292</t>
  </si>
  <si>
    <t>Příplatek k přesunu hmot procentní 712 za zvětšený přesun do 100 m</t>
  </si>
  <si>
    <t>1814029706</t>
  </si>
  <si>
    <t>713</t>
  </si>
  <si>
    <t>Izolace tepelné</t>
  </si>
  <si>
    <t>323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</si>
  <si>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</si>
  <si>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</si>
  <si>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</si>
  <si>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</si>
  <si>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324</t>
  </si>
  <si>
    <t>631508210</t>
  </si>
  <si>
    <t>pás tepelně izolační minerální plsti tl. 80 mm 9000x1200 mm</t>
  </si>
  <si>
    <t>-616680548</t>
  </si>
  <si>
    <t>19,4*(4,75*2+3,9)*1,03</t>
  </si>
  <si>
    <t>325</t>
  </si>
  <si>
    <t>631507920</t>
  </si>
  <si>
    <t>pás tepelně izolační minerální plsti tl. 180 mm 4000x1200 mm</t>
  </si>
  <si>
    <t>1100452566</t>
  </si>
  <si>
    <t>"2 vrstvy" 19,4*(4,75*2+3,9)*2*1,03</t>
  </si>
  <si>
    <t>326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</si>
  <si>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</si>
  <si>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</si>
  <si>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</si>
  <si>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</si>
  <si>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</si>
  <si>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</si>
  <si>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</si>
  <si>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</si>
  <si>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</si>
  <si>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</si>
  <si>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</si>
  <si>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</si>
  <si>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</si>
  <si>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327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</si>
  <si>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</si>
  <si>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</si>
  <si>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</si>
  <si>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</si>
  <si>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</si>
  <si>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328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</si>
  <si>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</si>
  <si>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</si>
  <si>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</si>
  <si>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</si>
  <si>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</si>
  <si>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329</t>
  </si>
  <si>
    <t>283764300</t>
  </si>
  <si>
    <t>deska z extrudovaného polystyrénu  XPS 500 SF 80 mm</t>
  </si>
  <si>
    <t>-1748778913</t>
  </si>
  <si>
    <t>"121,127 - XPS tl.80mm" (619,06+8,97)*1,03</t>
  </si>
  <si>
    <t>330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</si>
  <si>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</si>
  <si>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</si>
  <si>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</si>
  <si>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</si>
  <si>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</si>
  <si>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</si>
  <si>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</si>
  <si>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</si>
  <si>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331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</si>
  <si>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</si>
  <si>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</si>
  <si>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</si>
  <si>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</si>
  <si>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</si>
  <si>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332</t>
  </si>
  <si>
    <t>631508500</t>
  </si>
  <si>
    <t>pás tepelně izolační minerální plsti tl. 120 mm 6000x1200 mm</t>
  </si>
  <si>
    <t>501615926</t>
  </si>
  <si>
    <t>50,17*1,03</t>
  </si>
  <si>
    <t>333</t>
  </si>
  <si>
    <t>631508510</t>
  </si>
  <si>
    <t>pás tepelně izolační minerální plsti tl. 140 mm 5000x1200 mm</t>
  </si>
  <si>
    <t>1668159303</t>
  </si>
  <si>
    <t>334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</si>
  <si>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</si>
  <si>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</si>
  <si>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</si>
  <si>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</si>
  <si>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</si>
  <si>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</si>
  <si>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</si>
  <si>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</si>
  <si>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</si>
  <si>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</si>
  <si>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</si>
  <si>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335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</si>
  <si>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</si>
  <si>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</si>
  <si>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</si>
  <si>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</si>
  <si>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</si>
  <si>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</si>
  <si>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</si>
  <si>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336</t>
  </si>
  <si>
    <t>283763720</t>
  </si>
  <si>
    <t>deska z extrudovaného polystyrénu  XPS - 1250 x 600 x 100 mm</t>
  </si>
  <si>
    <t>287291830</t>
  </si>
  <si>
    <t>618,184*1,03</t>
  </si>
  <si>
    <t>337</t>
  </si>
  <si>
    <t>631515390</t>
  </si>
  <si>
    <t>deska minerální izolační s podélným vláknem tl. 180 mm</t>
  </si>
  <si>
    <t>1518535689</t>
  </si>
  <si>
    <t>"mineral.vlna na věnec" (17,68+1,54)*0,38*1,02</t>
  </si>
  <si>
    <t>338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</si>
  <si>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</si>
  <si>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</si>
  <si>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</si>
  <si>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</si>
  <si>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</si>
  <si>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</si>
  <si>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</si>
  <si>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</si>
  <si>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</si>
  <si>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</si>
  <si>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</si>
  <si>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</si>
  <si>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</si>
  <si>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</si>
  <si>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339</t>
  </si>
  <si>
    <t>283759480</t>
  </si>
  <si>
    <t>deska fasádní polystyrénová EPS 100 F 1000 x 500 x 80 mm</t>
  </si>
  <si>
    <t>-362241015</t>
  </si>
  <si>
    <t>203,113*1,02</t>
  </si>
  <si>
    <t>340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</si>
  <si>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</si>
  <si>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</si>
  <si>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</si>
  <si>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</si>
  <si>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</si>
  <si>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</si>
  <si>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</si>
  <si>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</si>
  <si>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</si>
  <si>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</si>
  <si>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341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</si>
  <si>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</si>
  <si>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</si>
  <si>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</si>
  <si>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</si>
  <si>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</si>
  <si>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342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</si>
  <si>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</si>
  <si>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</si>
  <si>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</si>
  <si>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</si>
  <si>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</si>
  <si>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</si>
  <si>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</si>
  <si>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343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</si>
  <si>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</si>
  <si>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</si>
  <si>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</si>
  <si>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</si>
  <si>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</si>
  <si>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</si>
  <si>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</si>
  <si>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344</t>
  </si>
  <si>
    <t>283763849</t>
  </si>
  <si>
    <t>klín náběhový z extrudovaného polystyrénu  XPS N-V-L - 1250 x 600</t>
  </si>
  <si>
    <t>-1719138364</t>
  </si>
  <si>
    <t>"klín XPS" (17,68+1,54)*2</t>
  </si>
  <si>
    <t>345</t>
  </si>
  <si>
    <t>713191132</t>
  </si>
  <si>
    <t>Montáž izolace tepelné podlah, stropů vrchem nebo střech překrytí separační fólií z PE</t>
  </si>
  <si>
    <t>1860568684</t>
  </si>
  <si>
    <t>"difuzní fólie - půda"</t>
  </si>
  <si>
    <t>346</t>
  </si>
  <si>
    <t>611553500</t>
  </si>
  <si>
    <t>podložka PE pěnová 2 mm</t>
  </si>
  <si>
    <t>-1412739082</t>
  </si>
  <si>
    <t>"203-209" (12,03+14,61+22,0+10,41+4,14+2,44+30,9)*1,1</t>
  </si>
  <si>
    <t>347</t>
  </si>
  <si>
    <t>283292680</t>
  </si>
  <si>
    <t>folie podstřešní difúzní 140 g/m2</t>
  </si>
  <si>
    <t>-777679913</t>
  </si>
  <si>
    <t>5,15*5,8*1,1</t>
  </si>
  <si>
    <t>3,5*5,8*1,1</t>
  </si>
  <si>
    <t>348</t>
  </si>
  <si>
    <t>998713202</t>
  </si>
  <si>
    <t>Přesun hmot procentní pro izolace tepelné v objektech v do 12 m</t>
  </si>
  <si>
    <t>-52330217</t>
  </si>
  <si>
    <t>349</t>
  </si>
  <si>
    <t>998713292</t>
  </si>
  <si>
    <t>Příplatek k přesunu hmot procentní 713 za zvětšený přesun do 100 m</t>
  </si>
  <si>
    <t>-49936553</t>
  </si>
  <si>
    <t>720</t>
  </si>
  <si>
    <t>Zdravotechnika</t>
  </si>
  <si>
    <t>350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</si>
  <si>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</si>
  <si>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</si>
  <si>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</si>
  <si>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</si>
  <si>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</si>
  <si>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</si>
  <si>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351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</si>
  <si>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</si>
  <si>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</si>
  <si>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</si>
  <si>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</si>
  <si>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</si>
  <si>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</si>
  <si>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352</t>
  </si>
  <si>
    <t>721173316</t>
  </si>
  <si>
    <t>Potrubí kanalizační plastové dešťové systém KG DN 125</t>
  </si>
  <si>
    <t>7061635</t>
  </si>
  <si>
    <t>7,5+6,5+1,0*2</t>
  </si>
  <si>
    <t>353</t>
  </si>
  <si>
    <t>721173317</t>
  </si>
  <si>
    <t>Potrubí kanalizační plastové dešťové systém KG DN 160</t>
  </si>
  <si>
    <t>109813816</t>
  </si>
  <si>
    <t>25,5</t>
  </si>
  <si>
    <t>354</t>
  </si>
  <si>
    <t>721173400</t>
  </si>
  <si>
    <t xml:space="preserve">Potrubí kanalizační plastové svodné systém KG DN 70 </t>
  </si>
  <si>
    <t>-1485612847</t>
  </si>
  <si>
    <t>1,0+1,0</t>
  </si>
  <si>
    <t>1,2*1,0</t>
  </si>
  <si>
    <t>355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</si>
  <si>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</si>
  <si>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</si>
  <si>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</si>
  <si>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</si>
  <si>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</si>
  <si>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</si>
  <si>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</si>
  <si>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</si>
  <si>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356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</si>
  <si>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</si>
  <si>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</si>
  <si>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</si>
  <si>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</si>
  <si>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</si>
  <si>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</si>
  <si>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357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</si>
  <si>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</si>
  <si>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</si>
  <si>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</si>
  <si>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</si>
  <si>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</si>
  <si>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</si>
  <si>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358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</si>
  <si>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</si>
  <si>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</si>
  <si>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</si>
  <si>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</si>
  <si>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</si>
  <si>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</si>
  <si>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</si>
  <si>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</si>
  <si>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</si>
  <si>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</si>
  <si>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</si>
  <si>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359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</si>
  <si>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</si>
  <si>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</si>
  <si>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</si>
  <si>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</si>
  <si>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</si>
  <si>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</si>
  <si>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</si>
  <si>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</si>
  <si>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</si>
  <si>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360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</si>
  <si>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</si>
  <si>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</si>
  <si>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</si>
  <si>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</si>
  <si>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</si>
  <si>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</si>
  <si>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</si>
  <si>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361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</si>
  <si>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</si>
  <si>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</si>
  <si>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</si>
  <si>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</si>
  <si>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</si>
  <si>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</si>
  <si>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</si>
  <si>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</si>
  <si>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362</t>
  </si>
  <si>
    <t>721174045.1</t>
  </si>
  <si>
    <t>-1836689527</t>
  </si>
  <si>
    <t>"WC" 0,25*12</t>
  </si>
  <si>
    <t>"WC invalidní" 0,25*1</t>
  </si>
  <si>
    <t>"výlevka" 0,25*2</t>
  </si>
  <si>
    <t>363</t>
  </si>
  <si>
    <t>721174062</t>
  </si>
  <si>
    <t>Potrubí kanalizační z PP větrací systém HT DN 75</t>
  </si>
  <si>
    <t>772565689</t>
  </si>
  <si>
    <t>364</t>
  </si>
  <si>
    <t>721174063</t>
  </si>
  <si>
    <t>Potrubí kanalizační z PP větrací systém HT DN 110</t>
  </si>
  <si>
    <t>-1414803273</t>
  </si>
  <si>
    <t>4,0*4</t>
  </si>
  <si>
    <t>9,2</t>
  </si>
  <si>
    <t>365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</si>
  <si>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</si>
  <si>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</si>
  <si>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</si>
  <si>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</si>
  <si>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</si>
  <si>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</si>
  <si>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</si>
  <si>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</si>
  <si>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</si>
  <si>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366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</si>
  <si>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</si>
  <si>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</si>
  <si>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</si>
  <si>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</si>
  <si>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</si>
  <si>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</si>
  <si>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367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</si>
  <si>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</si>
  <si>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</si>
  <si>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</si>
  <si>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</si>
  <si>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</si>
  <si>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</si>
  <si>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368</t>
  </si>
  <si>
    <t>721211422</t>
  </si>
  <si>
    <t>Vpusť podlahová se svislým odtokem DN 50/75/110 mřížka nerez 138x138</t>
  </si>
  <si>
    <t>1380627417</t>
  </si>
  <si>
    <t>369</t>
  </si>
  <si>
    <t>721211611a</t>
  </si>
  <si>
    <t>Vtok dvorní se svislým odtokem, kalovým košem a zápachovou klapkou DN 110/160 mříž litina 225x225</t>
  </si>
  <si>
    <t>-758538701</t>
  </si>
  <si>
    <t>370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</si>
  <si>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</si>
  <si>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</si>
  <si>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</si>
  <si>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</si>
  <si>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</si>
  <si>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371</t>
  </si>
  <si>
    <t>721233191</t>
  </si>
  <si>
    <t>Střešní vtok polypropylen PP pro ploché střechy svislý odtok DN 75 vyhřívaný</t>
  </si>
  <si>
    <t>189253752</t>
  </si>
  <si>
    <t>372</t>
  </si>
  <si>
    <t>721233192</t>
  </si>
  <si>
    <t>Střešní vtok polypropylen PP pro ploché střechy svislý odtok DN 110 vyhřívaný</t>
  </si>
  <si>
    <t>1684882918</t>
  </si>
  <si>
    <t>373</t>
  </si>
  <si>
    <t>721242125</t>
  </si>
  <si>
    <t>Lapač střešních splavenin litinový s lapacím košem DN 100</t>
  </si>
  <si>
    <t>1985569929</t>
  </si>
  <si>
    <t>374</t>
  </si>
  <si>
    <t>721242126</t>
  </si>
  <si>
    <t>Lapač střešních splavenin litinový s lapacím košem DN 150</t>
  </si>
  <si>
    <t>960514340</t>
  </si>
  <si>
    <t>375</t>
  </si>
  <si>
    <t>721273152</t>
  </si>
  <si>
    <t>Hlavice ventilační polypropylen PP DN 75</t>
  </si>
  <si>
    <t>-25459275</t>
  </si>
  <si>
    <t>376</t>
  </si>
  <si>
    <t>721273153</t>
  </si>
  <si>
    <t>Hlavice ventilační polypropylen PP DN 110</t>
  </si>
  <si>
    <t>-1169871548</t>
  </si>
  <si>
    <t>377</t>
  </si>
  <si>
    <t>721281012</t>
  </si>
  <si>
    <t>Čistící kus DN100</t>
  </si>
  <si>
    <t>1009291163</t>
  </si>
  <si>
    <t>378</t>
  </si>
  <si>
    <t>721281013</t>
  </si>
  <si>
    <t>Čistící kus DN150</t>
  </si>
  <si>
    <t>20132668</t>
  </si>
  <si>
    <t>"splašková" 1</t>
  </si>
  <si>
    <t>"dešťová" 1</t>
  </si>
  <si>
    <t>379</t>
  </si>
  <si>
    <t>721290111</t>
  </si>
  <si>
    <t>Zkouška těsnosti potrubí kanalizace vodou do DN 125</t>
  </si>
  <si>
    <t>1220479941</t>
  </si>
  <si>
    <t>3,2+30,4+32,9</t>
  </si>
  <si>
    <t>25,2+18,2+38,5+40,6</t>
  </si>
  <si>
    <t>380</t>
  </si>
  <si>
    <t>721290112</t>
  </si>
  <si>
    <t>Zkouška těsnosti potrubí kanalizace vodou do DN 200</t>
  </si>
  <si>
    <t>1220083169</t>
  </si>
  <si>
    <t>89,7</t>
  </si>
  <si>
    <t>381</t>
  </si>
  <si>
    <t>721300922</t>
  </si>
  <si>
    <t>Pročištění svodů ležatých do DN 300</t>
  </si>
  <si>
    <t>798742359</t>
  </si>
  <si>
    <t>"stávající přípojka kanalizace" 20</t>
  </si>
  <si>
    <t>382</t>
  </si>
  <si>
    <t>720279003</t>
  </si>
  <si>
    <t>Kalich na úkapy</t>
  </si>
  <si>
    <t>828168743</t>
  </si>
  <si>
    <t>383</t>
  </si>
  <si>
    <t>720279004</t>
  </si>
  <si>
    <t>Kotvící materiál do zdiva, stropu (příchytky, objímky atd.)</t>
  </si>
  <si>
    <t>1332587979</t>
  </si>
  <si>
    <t>384</t>
  </si>
  <si>
    <t>998721202</t>
  </si>
  <si>
    <t>Přesun hmot procentní pro vnitřní kanalizace v objektech v do 12 m</t>
  </si>
  <si>
    <t>-1830513392</t>
  </si>
  <si>
    <t>385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</si>
  <si>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</si>
  <si>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</si>
  <si>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</si>
  <si>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</si>
  <si>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</si>
  <si>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386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</si>
  <si>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</si>
  <si>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</si>
  <si>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</si>
  <si>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</si>
  <si>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</si>
  <si>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</si>
  <si>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</si>
  <si>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</si>
  <si>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</si>
  <si>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387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</si>
  <si>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</si>
  <si>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</si>
  <si>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</si>
  <si>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</si>
  <si>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</si>
  <si>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</si>
  <si>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</si>
  <si>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</si>
  <si>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388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</si>
  <si>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</si>
  <si>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</si>
  <si>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</si>
  <si>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</si>
  <si>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</si>
  <si>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389</t>
  </si>
  <si>
    <t>722174004</t>
  </si>
  <si>
    <t>Potrubí vodovodní plastové PPR svar polyfuze PN 16 D 32 x 4,4 mm vč.tepelné izolace pěnovou PE tl.20mm</t>
  </si>
  <si>
    <t>-1953950248</t>
  </si>
  <si>
    <t>2,9+5,0</t>
  </si>
  <si>
    <t>390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</si>
  <si>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</si>
  <si>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</si>
  <si>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</si>
  <si>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</si>
  <si>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</si>
  <si>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391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</si>
  <si>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</si>
  <si>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</si>
  <si>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</si>
  <si>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</si>
  <si>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</si>
  <si>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</si>
  <si>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392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</si>
  <si>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</si>
  <si>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</si>
  <si>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</si>
  <si>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</si>
  <si>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</si>
  <si>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</si>
  <si>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</si>
  <si>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</si>
  <si>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393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</si>
  <si>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</si>
  <si>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</si>
  <si>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</si>
  <si>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</si>
  <si>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</si>
  <si>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</si>
  <si>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</si>
  <si>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394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</si>
  <si>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</si>
  <si>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</si>
  <si>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</si>
  <si>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</si>
  <si>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</si>
  <si>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395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</si>
  <si>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</si>
  <si>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</si>
  <si>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</si>
  <si>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</si>
  <si>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</si>
  <si>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396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</si>
  <si>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</si>
  <si>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</si>
  <si>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</si>
  <si>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</si>
  <si>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397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</si>
  <si>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</si>
  <si>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</si>
  <si>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</si>
  <si>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</si>
  <si>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</si>
  <si>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</si>
  <si>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</si>
  <si>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</si>
  <si>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398</t>
  </si>
  <si>
    <t>722231086</t>
  </si>
  <si>
    <t>Ventil zpětný G 6/4 PN 16 do 90°C</t>
  </si>
  <si>
    <t>502038455</t>
  </si>
  <si>
    <t>399</t>
  </si>
  <si>
    <t>722231120</t>
  </si>
  <si>
    <t>Ventil výtokový pod omítku G 3/4 se dvěma závity</t>
  </si>
  <si>
    <t>1564152211</t>
  </si>
  <si>
    <t>400</t>
  </si>
  <si>
    <t>722231122</t>
  </si>
  <si>
    <t>Ventil výtokový pod omítku G 6/4 se dvěma závity</t>
  </si>
  <si>
    <t>1521375681</t>
  </si>
  <si>
    <t>401</t>
  </si>
  <si>
    <t>722231254</t>
  </si>
  <si>
    <t>Ventil pojistný mosazný G 6/4 PN 6 do 100°C k bojleru s vnitřním x vnějším závitem</t>
  </si>
  <si>
    <t>-2021023552</t>
  </si>
  <si>
    <t>402</t>
  </si>
  <si>
    <t>722232043</t>
  </si>
  <si>
    <t>Kohout kulový přímý G 1/2 PN 42 do 185°C vnitřní závit</t>
  </si>
  <si>
    <t>2140019722</t>
  </si>
  <si>
    <t>403</t>
  </si>
  <si>
    <t>722232045</t>
  </si>
  <si>
    <t>Kohout kulový přímý G 1 PN 42 do 185°C vnitřní závit</t>
  </si>
  <si>
    <t>-1084910510</t>
  </si>
  <si>
    <t>8+1</t>
  </si>
  <si>
    <t>404</t>
  </si>
  <si>
    <t>722232046</t>
  </si>
  <si>
    <t>Kohout kulový přímý G 5/4 PN 42 do 185°C vnitřní závit</t>
  </si>
  <si>
    <t>-1426156832</t>
  </si>
  <si>
    <t>405</t>
  </si>
  <si>
    <t>-2107674224</t>
  </si>
  <si>
    <t>406</t>
  </si>
  <si>
    <t>722232047</t>
  </si>
  <si>
    <t>Kohout kulový přímý G 6/4 PN 42 do 185°C vnitřní závit</t>
  </si>
  <si>
    <t>-2076324482</t>
  </si>
  <si>
    <t>407</t>
  </si>
  <si>
    <t>722234267</t>
  </si>
  <si>
    <t>Filtr mosazný G 6/4 PN 16 do 120°C s 2x vnitřním závitem</t>
  </si>
  <si>
    <t>-1127550040</t>
  </si>
  <si>
    <t>408</t>
  </si>
  <si>
    <t>722250143</t>
  </si>
  <si>
    <t>Hydrantový systém s tvarově stálou hadicí D 25 x 30 m prosklený</t>
  </si>
  <si>
    <t>-1872812334</t>
  </si>
  <si>
    <t>409</t>
  </si>
  <si>
    <t>722269004</t>
  </si>
  <si>
    <t>Drobný instalační materiál (příchytky, objímky, konzoly atd.)</t>
  </si>
  <si>
    <t>1506440848</t>
  </si>
  <si>
    <t>410</t>
  </si>
  <si>
    <t>722270104</t>
  </si>
  <si>
    <t>Sestava vodoměrová závitová G 6/4</t>
  </si>
  <si>
    <t>857588402</t>
  </si>
  <si>
    <t>411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</si>
  <si>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</si>
  <si>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</si>
  <si>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</si>
  <si>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</si>
  <si>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</si>
  <si>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412</t>
  </si>
  <si>
    <t>722290234</t>
  </si>
  <si>
    <t>Proplach a dezinfekce vodovodního potrubí do DN 80</t>
  </si>
  <si>
    <t>-2139332733</t>
  </si>
  <si>
    <t>413</t>
  </si>
  <si>
    <t>722501009</t>
  </si>
  <si>
    <t>Oběhové čerpadlo na recirkulaci TUV s časovým spínačem DN20</t>
  </si>
  <si>
    <t>-21971080</t>
  </si>
  <si>
    <t>414</t>
  </si>
  <si>
    <t>722501010</t>
  </si>
  <si>
    <t>Tlakoměr</t>
  </si>
  <si>
    <t>1271975011</t>
  </si>
  <si>
    <t>415</t>
  </si>
  <si>
    <t>722501011</t>
  </si>
  <si>
    <t>Odběr vzorku pitné vody pro kolaudaci</t>
  </si>
  <si>
    <t>94904629</t>
  </si>
  <si>
    <t>416</t>
  </si>
  <si>
    <t>998722202</t>
  </si>
  <si>
    <t>Přesun hmot procentní pro vnitřní vodovod v objektech v do 12 m</t>
  </si>
  <si>
    <t>877763231</t>
  </si>
  <si>
    <t>417</t>
  </si>
  <si>
    <t>998722292</t>
  </si>
  <si>
    <t>Příplatek k přesunu hmot procentní 722 za zvětšený přesun do 100 m</t>
  </si>
  <si>
    <t>-1355916939</t>
  </si>
  <si>
    <t>418</t>
  </si>
  <si>
    <t>723-001</t>
  </si>
  <si>
    <t>Tmavý infrazářič výkon 22kW, zemní plyn, celková délka 8m, jednotrubicový, tlakový hořák, závěsy</t>
  </si>
  <si>
    <t>4538704</t>
  </si>
  <si>
    <t>419</t>
  </si>
  <si>
    <t>723-002</t>
  </si>
  <si>
    <t>Tmavý infrazářič - přívod vzduch a odvod spalin</t>
  </si>
  <si>
    <t>10648879</t>
  </si>
  <si>
    <t>420</t>
  </si>
  <si>
    <t>723-003</t>
  </si>
  <si>
    <t>Havarijní uzávěr plynu 6/4"</t>
  </si>
  <si>
    <t>1865615193</t>
  </si>
  <si>
    <t>421</t>
  </si>
  <si>
    <t>723-004</t>
  </si>
  <si>
    <t>Protipožární plynová armatura DN50</t>
  </si>
  <si>
    <t>-155094876</t>
  </si>
  <si>
    <t>422</t>
  </si>
  <si>
    <t>723-005</t>
  </si>
  <si>
    <t>Kulový kohout závitový plynový, přípoj na hadici, D15</t>
  </si>
  <si>
    <t>1739379000</t>
  </si>
  <si>
    <t>423</t>
  </si>
  <si>
    <t>723-006</t>
  </si>
  <si>
    <t>Plynová připojovací hadice 3/4", 0,5m</t>
  </si>
  <si>
    <t>797756444</t>
  </si>
  <si>
    <t>424</t>
  </si>
  <si>
    <t>723-007</t>
  </si>
  <si>
    <t>Manometr  0334TP, d100, 0-4lPa vč.kohoutu</t>
  </si>
  <si>
    <t>1761852043</t>
  </si>
  <si>
    <t>425</t>
  </si>
  <si>
    <t>723-008</t>
  </si>
  <si>
    <t>Teploměr technický 0-35 C, jímka</t>
  </si>
  <si>
    <t>160947107</t>
  </si>
  <si>
    <t>426</t>
  </si>
  <si>
    <t>723-009</t>
  </si>
  <si>
    <t>D+MTŽ plynové potrubí HDPE PE100 63x5,5, SDR18, PN10</t>
  </si>
  <si>
    <t>-673584738</t>
  </si>
  <si>
    <t>427</t>
  </si>
  <si>
    <t>723-010</t>
  </si>
  <si>
    <t>Chránička PE DN75</t>
  </si>
  <si>
    <t>-292596426</t>
  </si>
  <si>
    <t>428</t>
  </si>
  <si>
    <t>723-011</t>
  </si>
  <si>
    <t>Chránička PE DN63</t>
  </si>
  <si>
    <t>1628975044</t>
  </si>
  <si>
    <t>429</t>
  </si>
  <si>
    <t>723-012</t>
  </si>
  <si>
    <t>Nátěry ocelového potrubí do DN50, syntetické, barva žlutá</t>
  </si>
  <si>
    <t>-895485006</t>
  </si>
  <si>
    <t>430</t>
  </si>
  <si>
    <t>723111201</t>
  </si>
  <si>
    <t>Potrubí ocelové závitové černé bezešvé svařované běžné DN 10</t>
  </si>
  <si>
    <t>2127706375</t>
  </si>
  <si>
    <t>431</t>
  </si>
  <si>
    <t>723111202</t>
  </si>
  <si>
    <t>Potrubí ocelové závitové černé bezešvé svařované běžné DN 15</t>
  </si>
  <si>
    <t>1246283539</t>
  </si>
  <si>
    <t>432</t>
  </si>
  <si>
    <t>723111203</t>
  </si>
  <si>
    <t>Potrubí ocelové závitové černé bezešvé svařované běžné DN 20</t>
  </si>
  <si>
    <t>32764886</t>
  </si>
  <si>
    <t>433</t>
  </si>
  <si>
    <t>723111204</t>
  </si>
  <si>
    <t>Potrubí ocelové závitové černé bezešvé svařované běžné DN 25</t>
  </si>
  <si>
    <t>-1958648145</t>
  </si>
  <si>
    <t>434</t>
  </si>
  <si>
    <t>723111205</t>
  </si>
  <si>
    <t>Potrubí ocelové závitové černé bezešvé svařované běžné DN 32</t>
  </si>
  <si>
    <t>-376987276</t>
  </si>
  <si>
    <t>435</t>
  </si>
  <si>
    <t>723111207</t>
  </si>
  <si>
    <t>Potrubí ocelové závitové černé bezešvé svařované běžné DN 5</t>
  </si>
  <si>
    <t>1304567800</t>
  </si>
  <si>
    <t>436</t>
  </si>
  <si>
    <t>723231162</t>
  </si>
  <si>
    <t>Kohout kulový přímý DN15 PN 42 do 185°C plnoprůtokový s koulí, vnitřní závit těžká řada</t>
  </si>
  <si>
    <t>1629337960</t>
  </si>
  <si>
    <t>437</t>
  </si>
  <si>
    <t>723231163</t>
  </si>
  <si>
    <t>Kohout kulový přímý DN20 PN 42 do 185°C plnoprůtokový s koulí, vnitřní závit těžká řada</t>
  </si>
  <si>
    <t>1587392493</t>
  </si>
  <si>
    <t>438</t>
  </si>
  <si>
    <t>Kohout kulový přímý DN25 PN 42 do 185°C plnoprůtokový s koulí, vnitřní závit těžká řada</t>
  </si>
  <si>
    <t>66712675</t>
  </si>
  <si>
    <t>439</t>
  </si>
  <si>
    <t>723231166</t>
  </si>
  <si>
    <t>Kohout kulový přímý DN40 PN 42 do 185°C plnoprůtokový s koulí, vnitřní závit těžká řada</t>
  </si>
  <si>
    <t>-876690178</t>
  </si>
  <si>
    <t>440</t>
  </si>
  <si>
    <t>Kohout kulový přímý DN50 PN 42 do 185°C plnoprůtokový s koulí, vnitřní závit těžká řada</t>
  </si>
  <si>
    <t>1885015818</t>
  </si>
  <si>
    <t>441</t>
  </si>
  <si>
    <t>723220100.</t>
  </si>
  <si>
    <t>Ventil závitový regulační přímý G 1/2 PN 20 do 100°C vyvažovací</t>
  </si>
  <si>
    <t>2123788836</t>
  </si>
  <si>
    <t>442</t>
  </si>
  <si>
    <t>723220101.</t>
  </si>
  <si>
    <t>Ventil závitový regulační přímý G 3/4 PN 20 do 100°C vyvažovací</t>
  </si>
  <si>
    <t>1838160375</t>
  </si>
  <si>
    <t>443</t>
  </si>
  <si>
    <t>1964366894</t>
  </si>
  <si>
    <t>444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</si>
  <si>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</si>
  <si>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</si>
  <si>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</si>
  <si>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</si>
  <si>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</si>
  <si>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445</t>
  </si>
  <si>
    <t>720-017</t>
  </si>
  <si>
    <t>D+MTŽ výčepního stojanu</t>
  </si>
  <si>
    <t>1348688829</t>
  </si>
  <si>
    <t>446</t>
  </si>
  <si>
    <t>725112022</t>
  </si>
  <si>
    <t>Klozet keramický závěsný na nosné stěny s hlubokým splachováním odpad vodorovný vč.sedátka</t>
  </si>
  <si>
    <t>-317761884</t>
  </si>
  <si>
    <t>447</t>
  </si>
  <si>
    <t>725112022a</t>
  </si>
  <si>
    <t>Klozet keramický závěsný na nosné stěny s hlubokým splachováním odpad vodorovný vč.sedátka - invalidní</t>
  </si>
  <si>
    <t>350603064</t>
  </si>
  <si>
    <t>448</t>
  </si>
  <si>
    <t>725121503</t>
  </si>
  <si>
    <t>Pisoárový záchodek keramický s mechanickým splachovacím ventilem</t>
  </si>
  <si>
    <t>2010431122</t>
  </si>
  <si>
    <t>449</t>
  </si>
  <si>
    <t>725121527</t>
  </si>
  <si>
    <t>Pisoárový záchodek automatický s integrovaným napájecím zdrojem</t>
  </si>
  <si>
    <t>2019859731</t>
  </si>
  <si>
    <t>450</t>
  </si>
  <si>
    <t>725211645</t>
  </si>
  <si>
    <t>Dvojumyvadlo keramické připevněné na stěnu šrouby bílé s odkládacími plochami  l=2000 mm vč.polosloupu</t>
  </si>
  <si>
    <t>221020766</t>
  </si>
  <si>
    <t>451</t>
  </si>
  <si>
    <t>725219102</t>
  </si>
  <si>
    <t>Montáž umyvadla připevněného na šrouby do zdiva vč.polosloupu</t>
  </si>
  <si>
    <t>-1934437926</t>
  </si>
  <si>
    <t>452</t>
  </si>
  <si>
    <t>642110570</t>
  </si>
  <si>
    <t>umyvadlo keramické závěsné s otvorem 60 cm bílé 600x490x215 mm</t>
  </si>
  <si>
    <t>-197414930</t>
  </si>
  <si>
    <t>453</t>
  </si>
  <si>
    <t>642110570a</t>
  </si>
  <si>
    <t>umyvadlo keramické závěsné s otvorem 60 cm bílé 600x490x215 mm - invalidní</t>
  </si>
  <si>
    <t>1871531415</t>
  </si>
  <si>
    <t>454</t>
  </si>
  <si>
    <t>642110495</t>
  </si>
  <si>
    <t>polosloup bílý</t>
  </si>
  <si>
    <t>1569339802</t>
  </si>
  <si>
    <t>"dvojumývadlo" 2*4</t>
  </si>
  <si>
    <t>455</t>
  </si>
  <si>
    <t>725331111</t>
  </si>
  <si>
    <t>Výlevka závěsná vč.plastové mřížky</t>
  </si>
  <si>
    <t>1944204332</t>
  </si>
  <si>
    <t>456</t>
  </si>
  <si>
    <t>725532112</t>
  </si>
  <si>
    <t>Elektrický ohřívač zásobníkový akumulační závěsný svislý 50 l / 1,5 kW</t>
  </si>
  <si>
    <t>-345891754</t>
  </si>
  <si>
    <t>457</t>
  </si>
  <si>
    <t>725532114</t>
  </si>
  <si>
    <t>Elektrický ohřívač zásobníkový akumulační závěsný svislý 80 l / 1,5 kW</t>
  </si>
  <si>
    <t>1196552240</t>
  </si>
  <si>
    <t>458</t>
  </si>
  <si>
    <t>725813111</t>
  </si>
  <si>
    <t>Ventil rohový G 1/2"+3/4"</t>
  </si>
  <si>
    <t>-1548968621</t>
  </si>
  <si>
    <t>459</t>
  </si>
  <si>
    <t>725813113</t>
  </si>
  <si>
    <t>Ventil rohový s připojovací trubičkou nebo flexi hadičkou G 1/2</t>
  </si>
  <si>
    <t>-1949558217</t>
  </si>
  <si>
    <t>460</t>
  </si>
  <si>
    <t>725821323</t>
  </si>
  <si>
    <t>Baterie výlevkové nástěnné klasické s otáčivým kulatým ústím a délkou ramínka 300 mm</t>
  </si>
  <si>
    <t>1196238462</t>
  </si>
  <si>
    <t>461</t>
  </si>
  <si>
    <t>725829131</t>
  </si>
  <si>
    <t>Montáž baterie umyvadlové stojánkové G 1/2 ostatní typ</t>
  </si>
  <si>
    <t>-215244904</t>
  </si>
  <si>
    <t>462</t>
  </si>
  <si>
    <t>551456120</t>
  </si>
  <si>
    <t>baterie umyvadlová stojánková páková</t>
  </si>
  <si>
    <t>-1519262514</t>
  </si>
  <si>
    <t>463</t>
  </si>
  <si>
    <t>551456120a</t>
  </si>
  <si>
    <t>baterie umyvadlová stojánková páková - invalidní</t>
  </si>
  <si>
    <t>-702111306</t>
  </si>
  <si>
    <t>464</t>
  </si>
  <si>
    <t>725861102</t>
  </si>
  <si>
    <t>Zápachová uzávěrka pro umyvadla DN 40</t>
  </si>
  <si>
    <t>-545550387</t>
  </si>
  <si>
    <t>465</t>
  </si>
  <si>
    <t>725862103</t>
  </si>
  <si>
    <t>Zápachová uzávěrka pro dřezy DN 40/50</t>
  </si>
  <si>
    <t>-11696158</t>
  </si>
  <si>
    <t>466</t>
  </si>
  <si>
    <t>725865411</t>
  </si>
  <si>
    <t>Zápachová uzávěrka pisoárová DN 32/40</t>
  </si>
  <si>
    <t>-923165259</t>
  </si>
  <si>
    <t>467</t>
  </si>
  <si>
    <t>725980122a</t>
  </si>
  <si>
    <t>Dvířka 15/30</t>
  </si>
  <si>
    <t>295265469</t>
  </si>
  <si>
    <t>"P8" 13</t>
  </si>
  <si>
    <t>468</t>
  </si>
  <si>
    <t>725980123</t>
  </si>
  <si>
    <t>Dvířka 30/30</t>
  </si>
  <si>
    <t>1584600385</t>
  </si>
  <si>
    <t>"P9" 1</t>
  </si>
  <si>
    <t>469</t>
  </si>
  <si>
    <t>725999002</t>
  </si>
  <si>
    <t>D+MTŽ nerezové madlo vodorovné sklopné, l=800mm</t>
  </si>
  <si>
    <t>1429620264</t>
  </si>
  <si>
    <t>"Z10" 5</t>
  </si>
  <si>
    <t>470</t>
  </si>
  <si>
    <t>725999003</t>
  </si>
  <si>
    <t>D+MTŽ nerezové madlo pevné, l=600mm</t>
  </si>
  <si>
    <t>904430704</t>
  </si>
  <si>
    <t>"Z11" 12</t>
  </si>
  <si>
    <t>471</t>
  </si>
  <si>
    <t>725999004</t>
  </si>
  <si>
    <t>D+MTŽ nerezové+plastové sklopné sedátko do sprchy 450x450mm</t>
  </si>
  <si>
    <t>654035316</t>
  </si>
  <si>
    <t>"Z12" 2</t>
  </si>
  <si>
    <t>472</t>
  </si>
  <si>
    <t>725999005</t>
  </si>
  <si>
    <t>D+MTŽ nerezová trubka pro zavěšení sprchového závěsu l=2,0m+sprchový závěs PVC</t>
  </si>
  <si>
    <t>725847822</t>
  </si>
  <si>
    <t>"Z13" 2</t>
  </si>
  <si>
    <t>473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</si>
  <si>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</si>
  <si>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</si>
  <si>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</si>
  <si>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474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</si>
  <si>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</si>
  <si>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</si>
  <si>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</si>
  <si>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475</t>
  </si>
  <si>
    <t>720-011</t>
  </si>
  <si>
    <t>D+MTŽ elektrického zásobníkového ohřívače  TUV 200L</t>
  </si>
  <si>
    <t>-96224905</t>
  </si>
  <si>
    <t>476</t>
  </si>
  <si>
    <t>720-012</t>
  </si>
  <si>
    <t>D+MTŽ kaskádově zapojených elektrického zásobníkového ohřívače  TUV 200L vč.ovládací MaR</t>
  </si>
  <si>
    <t>-169447521</t>
  </si>
  <si>
    <t>477</t>
  </si>
  <si>
    <t>720-013</t>
  </si>
  <si>
    <t xml:space="preserve">Zednické přípomoce - pomocné lešení </t>
  </si>
  <si>
    <t>-951837435</t>
  </si>
  <si>
    <t>478</t>
  </si>
  <si>
    <t>720-014</t>
  </si>
  <si>
    <t>DMTŽ stávajících rozvodů kanalizace vč.zařizovacích předmětů vč. manipulace se sutí, odvoz na skládku a poplatku za skládku</t>
  </si>
  <si>
    <t>-262511497</t>
  </si>
  <si>
    <t>479</t>
  </si>
  <si>
    <t>720-015</t>
  </si>
  <si>
    <t>DMTŽ stávajících rozvodů vodoinstalace vč.zařizovacích předmětů vč. manipulace se sutí, odvoz na skládku a poplatku za skládku</t>
  </si>
  <si>
    <t>1847435629</t>
  </si>
  <si>
    <t>480</t>
  </si>
  <si>
    <t>720-016</t>
  </si>
  <si>
    <t>DMTŽ rozvodu vnitřního plynovodu k plynovému kotlu</t>
  </si>
  <si>
    <t>-17817969</t>
  </si>
  <si>
    <t>481</t>
  </si>
  <si>
    <t>998725202</t>
  </si>
  <si>
    <t>Přesun hmot procentní pro zařizovací předměty v objektech v do 12 m</t>
  </si>
  <si>
    <t>2070046238</t>
  </si>
  <si>
    <t>482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</si>
  <si>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</si>
  <si>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</si>
  <si>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</si>
  <si>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</si>
  <si>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</si>
  <si>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483</t>
  </si>
  <si>
    <t>730555512</t>
  </si>
  <si>
    <t>-841855230</t>
  </si>
  <si>
    <t>731</t>
  </si>
  <si>
    <t>Ústřední vytápění - kotelny</t>
  </si>
  <si>
    <t>484</t>
  </si>
  <si>
    <t>730-001</t>
  </si>
  <si>
    <t>D+MTŽ setavy kádově zapojených  kondenzačních plynových kotlů, výkon 45kW, uvedení do provozu servisním technikem</t>
  </si>
  <si>
    <t>-1506890287</t>
  </si>
  <si>
    <t>485</t>
  </si>
  <si>
    <t>730-002</t>
  </si>
  <si>
    <t>D+MTŽ odkouření kondenzačních plynových kotlů s dopojením kouřovodu na kotel, revize komínu</t>
  </si>
  <si>
    <t>-447341943</t>
  </si>
  <si>
    <t>486</t>
  </si>
  <si>
    <t>730-003</t>
  </si>
  <si>
    <t>Připojovací sada topného okruhu kotle - oběhové čerpadlo DN25, pojistný ventil, armatury</t>
  </si>
  <si>
    <t>556421774</t>
  </si>
  <si>
    <t>487</t>
  </si>
  <si>
    <t>730-004</t>
  </si>
  <si>
    <t>Neutralizační zařízení pro 3 kotle 45kW</t>
  </si>
  <si>
    <t>144453338</t>
  </si>
  <si>
    <t>488</t>
  </si>
  <si>
    <t>730-005</t>
  </si>
  <si>
    <t>Rozšíření funkce 0-10V</t>
  </si>
  <si>
    <t>804947860</t>
  </si>
  <si>
    <t>489</t>
  </si>
  <si>
    <t>730-006</t>
  </si>
  <si>
    <t>Komunikační modul</t>
  </si>
  <si>
    <t>-1925198030</t>
  </si>
  <si>
    <t>490</t>
  </si>
  <si>
    <t>730-007</t>
  </si>
  <si>
    <t>Dálkový dohled přes mobilní síť</t>
  </si>
  <si>
    <t>898870676</t>
  </si>
  <si>
    <t>491</t>
  </si>
  <si>
    <t>730-008</t>
  </si>
  <si>
    <t xml:space="preserve">Komunikační modul </t>
  </si>
  <si>
    <t>-363813926</t>
  </si>
  <si>
    <t>492</t>
  </si>
  <si>
    <t>730-009</t>
  </si>
  <si>
    <t xml:space="preserve">Spojovací kabel </t>
  </si>
  <si>
    <t>104854660</t>
  </si>
  <si>
    <t>493</t>
  </si>
  <si>
    <t>730-010</t>
  </si>
  <si>
    <t>Koncový odpor</t>
  </si>
  <si>
    <t>-966872206</t>
  </si>
  <si>
    <t>494</t>
  </si>
  <si>
    <t>730-011</t>
  </si>
  <si>
    <t>Dálkové ovládání</t>
  </si>
  <si>
    <t>1851268683</t>
  </si>
  <si>
    <t>495</t>
  </si>
  <si>
    <t>730-012</t>
  </si>
  <si>
    <t>Ekvitermní regulátorW, 3 směšované topné okruhy a okruh TUV</t>
  </si>
  <si>
    <t>1881299056</t>
  </si>
  <si>
    <t>496</t>
  </si>
  <si>
    <t>730-013</t>
  </si>
  <si>
    <t>Rozšiřovací sada pro směšovné topné okruhy bez servopohonu (čidla, kabely)</t>
  </si>
  <si>
    <t>1899825540</t>
  </si>
  <si>
    <t>497</t>
  </si>
  <si>
    <t>730-015</t>
  </si>
  <si>
    <t>Zásobníkový ohřívač, objem 725L, topná vložka 4,5,2</t>
  </si>
  <si>
    <t>-276244976</t>
  </si>
  <si>
    <t>498</t>
  </si>
  <si>
    <t>730-016</t>
  </si>
  <si>
    <t>Expanzní tlaková nádoba, objem 80L, 6bar</t>
  </si>
  <si>
    <t>-1949602228</t>
  </si>
  <si>
    <t>499</t>
  </si>
  <si>
    <t>730-017</t>
  </si>
  <si>
    <t>Hydraulický stabilizátor, DN150, hrdla d76, pro průtok do 8m3/hod</t>
  </si>
  <si>
    <t>-1085954382</t>
  </si>
  <si>
    <t>500</t>
  </si>
  <si>
    <t>730-018</t>
  </si>
  <si>
    <t>Kombinovaný rozdělovač, modul 80, průtok do 6m3/hod, přípoj DN50, hrdla DN15-25, rozteč hrdel 125mm, délka 1000mm</t>
  </si>
  <si>
    <t>-930075620</t>
  </si>
  <si>
    <t>501</t>
  </si>
  <si>
    <t>730-019</t>
  </si>
  <si>
    <t>Kombinovaný rozdělovač modul 80, průtok do 6m3/hod, přípoj DN65, hrdla DN20-40, rozteč hrdel 125-250mm, délka 1500mm</t>
  </si>
  <si>
    <t>-234605870</t>
  </si>
  <si>
    <t>502</t>
  </si>
  <si>
    <t>730-020</t>
  </si>
  <si>
    <t>Čerpadlová směšovací stanice, oběhové čerpalo DN 25-40, trojcestný směšovač, servopohon, armatury</t>
  </si>
  <si>
    <t>294432859</t>
  </si>
  <si>
    <t>503</t>
  </si>
  <si>
    <t>730-021</t>
  </si>
  <si>
    <t>Čerpadlová směšovací stanic, oběhové čerpalo DN 25-40, servopohon, armatury</t>
  </si>
  <si>
    <t>184838326</t>
  </si>
  <si>
    <t>504</t>
  </si>
  <si>
    <t>730-022</t>
  </si>
  <si>
    <t>Oběhové čerpalo DN 32-40, elektronické, 230V</t>
  </si>
  <si>
    <t>579862008</t>
  </si>
  <si>
    <t>505</t>
  </si>
  <si>
    <t>730-023</t>
  </si>
  <si>
    <t>Trojcestný směšova, Kv=10m3/hod, servopohon</t>
  </si>
  <si>
    <t>1348246649</t>
  </si>
  <si>
    <t>506</t>
  </si>
  <si>
    <t>730-024</t>
  </si>
  <si>
    <t>Kontaktní manometr, d60, 0-250kPa, min a max kontakt</t>
  </si>
  <si>
    <t>-1812930657</t>
  </si>
  <si>
    <t>507</t>
  </si>
  <si>
    <t>998731202</t>
  </si>
  <si>
    <t>Přesun hmot procentní pro kotelny v objektech v do 12 m</t>
  </si>
  <si>
    <t>521889254</t>
  </si>
  <si>
    <t>508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</si>
  <si>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</si>
  <si>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</si>
  <si>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</si>
  <si>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</si>
  <si>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</si>
  <si>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509</t>
  </si>
  <si>
    <t>733223202</t>
  </si>
  <si>
    <t>Potrubí měděné tvrdé spojované tvrdým pájením D 15x1 vč.fitinek</t>
  </si>
  <si>
    <t>443519799</t>
  </si>
  <si>
    <t>510</t>
  </si>
  <si>
    <t>733223203</t>
  </si>
  <si>
    <t>Potrubí měděné tvrdé spojované tvrdým pájením D 18x1 vč.fitinek</t>
  </si>
  <si>
    <t>965177722</t>
  </si>
  <si>
    <t>511</t>
  </si>
  <si>
    <t>733223204</t>
  </si>
  <si>
    <t>Potrubí měděné tvrdé spojované tvrdým pájením D 22x1 vč.fitinek</t>
  </si>
  <si>
    <t>1196830921</t>
  </si>
  <si>
    <t>512</t>
  </si>
  <si>
    <t>733223205</t>
  </si>
  <si>
    <t>Potrubí měděné tvrdé spojované tvrdým pájením D 28x1,5 vč.fitinek</t>
  </si>
  <si>
    <t>1558537685</t>
  </si>
  <si>
    <t>513</t>
  </si>
  <si>
    <t>733223207</t>
  </si>
  <si>
    <t>Potrubí měděné tvrdé spojované tvrdým pájením D 42x1,5 vč.fitinek</t>
  </si>
  <si>
    <t>-818322316</t>
  </si>
  <si>
    <t>514</t>
  </si>
  <si>
    <t>733223208</t>
  </si>
  <si>
    <t>Potrubí měděné tvrdé spojované tvrdým pájením D 54x2</t>
  </si>
  <si>
    <t>-2050548815</t>
  </si>
  <si>
    <t>515</t>
  </si>
  <si>
    <t>733223210</t>
  </si>
  <si>
    <t>Potrubí měděné tvrdé spojované tvrdým pájením D 76x2</t>
  </si>
  <si>
    <t>-1492568555</t>
  </si>
  <si>
    <t>516</t>
  </si>
  <si>
    <t>733229002</t>
  </si>
  <si>
    <t>Kotvící materiál (příchytky, objímky atd.)</t>
  </si>
  <si>
    <t>719336328</t>
  </si>
  <si>
    <t>517</t>
  </si>
  <si>
    <t>733229012</t>
  </si>
  <si>
    <t>Izolace návleková PE pro potrubí 6/15</t>
  </si>
  <si>
    <t>1256282952</t>
  </si>
  <si>
    <t>518</t>
  </si>
  <si>
    <t>733229013</t>
  </si>
  <si>
    <t>Izolace návleková PE pro potrubí 10/18</t>
  </si>
  <si>
    <t>85715562</t>
  </si>
  <si>
    <t>519</t>
  </si>
  <si>
    <t>733229014</t>
  </si>
  <si>
    <t>Izolace návleková PE pro potrubí 10/22</t>
  </si>
  <si>
    <t>1404154877</t>
  </si>
  <si>
    <t>520</t>
  </si>
  <si>
    <t>733229015</t>
  </si>
  <si>
    <t>Izolace návleková PE pro potrubí 15/28</t>
  </si>
  <si>
    <t>-389775849</t>
  </si>
  <si>
    <t>521</t>
  </si>
  <si>
    <t>733229016</t>
  </si>
  <si>
    <t>Izolace návleková PE pro potrubí 20/42</t>
  </si>
  <si>
    <t>-453462974</t>
  </si>
  <si>
    <t>522</t>
  </si>
  <si>
    <t>733229017</t>
  </si>
  <si>
    <t>Izolace návleková PE pro potrubí 25/54</t>
  </si>
  <si>
    <t>-590773687</t>
  </si>
  <si>
    <t>523</t>
  </si>
  <si>
    <t>733229019</t>
  </si>
  <si>
    <t>Izolace návleková PE pro potrubí 25/76</t>
  </si>
  <si>
    <t>346116956</t>
  </si>
  <si>
    <t>524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</si>
  <si>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</si>
  <si>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</si>
  <si>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</si>
  <si>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</si>
  <si>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</si>
  <si>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</si>
  <si>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</si>
  <si>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525</t>
  </si>
  <si>
    <t>733291102</t>
  </si>
  <si>
    <t>Zkouška těsnosti potrubí měděné do D 64x2</t>
  </si>
  <si>
    <t>-457177567</t>
  </si>
  <si>
    <t>33,0+2,0</t>
  </si>
  <si>
    <t>526</t>
  </si>
  <si>
    <t>733291103</t>
  </si>
  <si>
    <t>Zkouška těsnosti potrubí měděné do D 108x2,5</t>
  </si>
  <si>
    <t>112318413</t>
  </si>
  <si>
    <t>527</t>
  </si>
  <si>
    <t>998733202</t>
  </si>
  <si>
    <t>Přesun hmot procentní pro rozvody potrubí v objektech v do 12 m</t>
  </si>
  <si>
    <t>1328429697</t>
  </si>
  <si>
    <t>528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</si>
  <si>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</si>
  <si>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</si>
  <si>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</si>
  <si>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</si>
  <si>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</si>
  <si>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529</t>
  </si>
  <si>
    <t>734163421</t>
  </si>
  <si>
    <t>Filtr DN 15 PN 16 do 300°C z uhlíkové oceli s vypouštěcí přírubou</t>
  </si>
  <si>
    <t>227237941</t>
  </si>
  <si>
    <t>530</t>
  </si>
  <si>
    <t>734163422</t>
  </si>
  <si>
    <t xml:space="preserve">Filtr DN 20 PN 16 do 300°C z uhlíkové oceli s vypouštěcí přírubou </t>
  </si>
  <si>
    <t>1350595651</t>
  </si>
  <si>
    <t>531</t>
  </si>
  <si>
    <t>734163423</t>
  </si>
  <si>
    <t>Filtr DN 25 PN 16 do 300°C z uhlíkové oceli s vypouštěcí přírubou</t>
  </si>
  <si>
    <t>1154713452</t>
  </si>
  <si>
    <t>532</t>
  </si>
  <si>
    <t>734163425</t>
  </si>
  <si>
    <t xml:space="preserve">Filtr DN 40 PN 16 do 300°C z uhlíkové oceli s vypouštěcí přírubou </t>
  </si>
  <si>
    <t>520743520</t>
  </si>
  <si>
    <t>533</t>
  </si>
  <si>
    <t>734163427</t>
  </si>
  <si>
    <t xml:space="preserve">Filtr DN 65 PN 16 do 300°C z uhlíkové oceli s vypouštěcí přírubou </t>
  </si>
  <si>
    <t>-583532907</t>
  </si>
  <si>
    <t>534</t>
  </si>
  <si>
    <t>734192313</t>
  </si>
  <si>
    <t xml:space="preserve">Klapka přírubová zpětná DN 40 PN 16 do 100°C </t>
  </si>
  <si>
    <t>-169222666</t>
  </si>
  <si>
    <t>535</t>
  </si>
  <si>
    <t>734211120</t>
  </si>
  <si>
    <t xml:space="preserve">Ventil závitový odvzdušňovací G 1/2 PN 14 do 120°C automatický </t>
  </si>
  <si>
    <t>2034291764</t>
  </si>
  <si>
    <t>536</t>
  </si>
  <si>
    <t>734221682</t>
  </si>
  <si>
    <t>Termostatická hlavice s kapalinovým čidlem</t>
  </si>
  <si>
    <t>1526932424</t>
  </si>
  <si>
    <t>537</t>
  </si>
  <si>
    <t>734291123</t>
  </si>
  <si>
    <t>Kohout plnící a vypouštěcí G 1/2 PN 10 do 110°C závitový  páčka</t>
  </si>
  <si>
    <t>2056892529</t>
  </si>
  <si>
    <t>538</t>
  </si>
  <si>
    <t>734291124</t>
  </si>
  <si>
    <t>Kohout plnící a vypouštěcí G 3/4 PN 10 do 110°C závitový  páčka</t>
  </si>
  <si>
    <t>1920207776</t>
  </si>
  <si>
    <t>539</t>
  </si>
  <si>
    <t>734292713</t>
  </si>
  <si>
    <t>Kohout kulový přímý DN15 PN 42 do 185°C vnitřní závit  páčka</t>
  </si>
  <si>
    <t>1419903631</t>
  </si>
  <si>
    <t>540</t>
  </si>
  <si>
    <t>734292714</t>
  </si>
  <si>
    <t>Kohout kulový přímý DN20 PN 42 do 185°C vnitřní závit  páčka</t>
  </si>
  <si>
    <t>1038058342</t>
  </si>
  <si>
    <t>541</t>
  </si>
  <si>
    <t>734292715</t>
  </si>
  <si>
    <t>Kohout kulový přímý DN25 PN 42 do 185°C vnitřní závit  páčka</t>
  </si>
  <si>
    <t>-2133850677</t>
  </si>
  <si>
    <t>542</t>
  </si>
  <si>
    <t>734292717</t>
  </si>
  <si>
    <t>Kohout kulový přímý DN40 PN 42 do 185°C vnitřní závit  páčka</t>
  </si>
  <si>
    <t>-88870777</t>
  </si>
  <si>
    <t>543</t>
  </si>
  <si>
    <t>734292718</t>
  </si>
  <si>
    <t>Kohout kulový přímý DN50 PN 42 do 185°C vnitřní závit  páčka</t>
  </si>
  <si>
    <t>-1423840857</t>
  </si>
  <si>
    <t>544</t>
  </si>
  <si>
    <t>734292719</t>
  </si>
  <si>
    <t>Kohout kulový přímý G 2 1/2 PN 42 do 185°C vnitřní závit  páčka</t>
  </si>
  <si>
    <t>392888310</t>
  </si>
  <si>
    <t>545</t>
  </si>
  <si>
    <t>734292720</t>
  </si>
  <si>
    <t>Kohout kulový přímý G 3 PN 42 do 185°C vnitřní závit Ivar  páčka</t>
  </si>
  <si>
    <t>1437304812</t>
  </si>
  <si>
    <t>546</t>
  </si>
  <si>
    <t>734479025</t>
  </si>
  <si>
    <t>Spodní napojení topného žebříku ventilem Heinmeier E-Z, ponorná trubka, DN15</t>
  </si>
  <si>
    <t>-1517669515</t>
  </si>
  <si>
    <t>547</t>
  </si>
  <si>
    <t>734479026</t>
  </si>
  <si>
    <t>Dvojité připojovací šroubení, přímé 1/2" x 3/4"</t>
  </si>
  <si>
    <t>-2014580139</t>
  </si>
  <si>
    <t>548</t>
  </si>
  <si>
    <t>734479027</t>
  </si>
  <si>
    <t>Svěrné šroubení 1/2"</t>
  </si>
  <si>
    <t>-1689597488</t>
  </si>
  <si>
    <t>549</t>
  </si>
  <si>
    <t>734479031</t>
  </si>
  <si>
    <t>Topná zkouška a vyregulování sestavy</t>
  </si>
  <si>
    <t>48909878</t>
  </si>
  <si>
    <t>550</t>
  </si>
  <si>
    <t>998734202</t>
  </si>
  <si>
    <t>Přesun hmot procentní pro armatury v objektech v do 12 m</t>
  </si>
  <si>
    <t>1159899041</t>
  </si>
  <si>
    <t>551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</si>
  <si>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</si>
  <si>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</si>
  <si>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</si>
  <si>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</si>
  <si>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</si>
  <si>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552</t>
  </si>
  <si>
    <t>735-001</t>
  </si>
  <si>
    <t>D+MTŽ podlahového vytápění - podlahový nerezový rozdělovač - 6 okruhů, nerez, průtokoměry, uchycení</t>
  </si>
  <si>
    <t>1844213307</t>
  </si>
  <si>
    <t>553</t>
  </si>
  <si>
    <t>735-002</t>
  </si>
  <si>
    <t>D+MTŽ podlahového vytápění  - skříňka rozvaděče, rozměr 530x705x160mm, montáž do stěny</t>
  </si>
  <si>
    <t>156545216</t>
  </si>
  <si>
    <t>554</t>
  </si>
  <si>
    <t>735-003</t>
  </si>
  <si>
    <t>D+MTŽ podlahového vytápění - šroubení pro PEX 16x2</t>
  </si>
  <si>
    <t>1952176409</t>
  </si>
  <si>
    <t>555</t>
  </si>
  <si>
    <t>735-004</t>
  </si>
  <si>
    <t>D+MTŽ podlahového vytápění  - kompozitní vícevrstvé potrubí  16x2</t>
  </si>
  <si>
    <t>-1856957706</t>
  </si>
  <si>
    <t>556</t>
  </si>
  <si>
    <t>735-005</t>
  </si>
  <si>
    <t xml:space="preserve">D+MTŽ podlahového vytápění  - speciální bariérová fólie </t>
  </si>
  <si>
    <t>-1264692426</t>
  </si>
  <si>
    <t>557</t>
  </si>
  <si>
    <t>735-006</t>
  </si>
  <si>
    <t>D+MTŽ podlahového vytápění  - dilatační spárový pás 125/8 mm</t>
  </si>
  <si>
    <t>168473927</t>
  </si>
  <si>
    <t>558</t>
  </si>
  <si>
    <t>735-007</t>
  </si>
  <si>
    <t>D+MTŽ podlahového vytápění  - ochranná trubka DN25, polyethylen</t>
  </si>
  <si>
    <t>-1681056513</t>
  </si>
  <si>
    <t>559</t>
  </si>
  <si>
    <t>735-008</t>
  </si>
  <si>
    <t>D+MTŽ podlahového vytápění  - spojovací AL páska</t>
  </si>
  <si>
    <t>75864938</t>
  </si>
  <si>
    <t>560</t>
  </si>
  <si>
    <t>735-009</t>
  </si>
  <si>
    <t>D+MTŽ podlahového vytápění  - stabilizační příchytka U80, zpětné háčky</t>
  </si>
  <si>
    <t>-1488020813</t>
  </si>
  <si>
    <t>561</t>
  </si>
  <si>
    <t>735-010</t>
  </si>
  <si>
    <t>D+MTŽ podlahového vytápění  - regulace pol.smyček-termostat</t>
  </si>
  <si>
    <t>131597874</t>
  </si>
  <si>
    <t>562</t>
  </si>
  <si>
    <t>735-011</t>
  </si>
  <si>
    <t>D+MTŽ podlahového vytápění  - regulace pol.smyček-sběrnice</t>
  </si>
  <si>
    <t>1835049390</t>
  </si>
  <si>
    <t>563</t>
  </si>
  <si>
    <t>735-012</t>
  </si>
  <si>
    <t>D+MTŽ podlahového vytápění i - regulace pol.smyček-termopohon</t>
  </si>
  <si>
    <t>348023412</t>
  </si>
  <si>
    <t>564</t>
  </si>
  <si>
    <t>735152171</t>
  </si>
  <si>
    <t>Otopné těleso panelové typ 10 VK výška/délka 600/400 mm</t>
  </si>
  <si>
    <t>248162377</t>
  </si>
  <si>
    <t>565</t>
  </si>
  <si>
    <t>735152172</t>
  </si>
  <si>
    <t>Otopné těleso panelové typ 10 VK výška/délka 600/500 mm</t>
  </si>
  <si>
    <t>1640852667</t>
  </si>
  <si>
    <t>566</t>
  </si>
  <si>
    <t>735152173</t>
  </si>
  <si>
    <t>Otopné těleso panelové typ 10 VK výška/délka 600/600 mm</t>
  </si>
  <si>
    <t>-2068462047</t>
  </si>
  <si>
    <t>567</t>
  </si>
  <si>
    <t>735152174</t>
  </si>
  <si>
    <t>Otopné těleso panelové typ 10 VK výška/délka 600/700 mm</t>
  </si>
  <si>
    <t>-1563612278</t>
  </si>
  <si>
    <t>568</t>
  </si>
  <si>
    <t>735152272</t>
  </si>
  <si>
    <t>Otopné těleso panelové typ 11 VK výška/délka 600/500 mm</t>
  </si>
  <si>
    <t>1734878265</t>
  </si>
  <si>
    <t>569</t>
  </si>
  <si>
    <t>735152273</t>
  </si>
  <si>
    <t>Otopné těleso panelové typ 11 VK výška/délka 600/600 mm</t>
  </si>
  <si>
    <t>1898610837</t>
  </si>
  <si>
    <t>570</t>
  </si>
  <si>
    <t>735152274</t>
  </si>
  <si>
    <t>Otopné těleso panelové typ 11 VK výška/délka 600/700 mm</t>
  </si>
  <si>
    <t>260032754</t>
  </si>
  <si>
    <t>571</t>
  </si>
  <si>
    <t>735152275</t>
  </si>
  <si>
    <t>Otopné těleso panelové typ 11 VK výška/délka 600/800 mm</t>
  </si>
  <si>
    <t>1427341013</t>
  </si>
  <si>
    <t>572</t>
  </si>
  <si>
    <t>735152276</t>
  </si>
  <si>
    <t>Otopné těleso panelové typ 11 VK výška/délka 600/900 mm</t>
  </si>
  <si>
    <t>1754959926</t>
  </si>
  <si>
    <t>573</t>
  </si>
  <si>
    <t>735152277</t>
  </si>
  <si>
    <t>Otopné těleso panelové typ 11 VK výška/délka 600/1000 mm</t>
  </si>
  <si>
    <t>441759745</t>
  </si>
  <si>
    <t>574</t>
  </si>
  <si>
    <t>735152279</t>
  </si>
  <si>
    <t>Otopné těleso panelové typ 11 VK výška/délka 600/1200 mm</t>
  </si>
  <si>
    <t>-1298254329</t>
  </si>
  <si>
    <t>575</t>
  </si>
  <si>
    <t>735152574</t>
  </si>
  <si>
    <t>Otopné těleso panelové typ 22 VK výška/délka 600/700 mm</t>
  </si>
  <si>
    <t>-705994837</t>
  </si>
  <si>
    <t>576</t>
  </si>
  <si>
    <t>735152575</t>
  </si>
  <si>
    <t>Otopné těleso panelové typ 22 VK výška/délka 600/800 mm</t>
  </si>
  <si>
    <t>1792647474</t>
  </si>
  <si>
    <t>577</t>
  </si>
  <si>
    <t>735152577</t>
  </si>
  <si>
    <t>Otopné těleso panelové typ 22 VK výška/délka 600/1000 mm</t>
  </si>
  <si>
    <t>-424251118</t>
  </si>
  <si>
    <t>578</t>
  </si>
  <si>
    <t>735152578</t>
  </si>
  <si>
    <t>Otopné těleso panelové typ 22 VK výška/délka 600/1100 mm</t>
  </si>
  <si>
    <t>-762297104</t>
  </si>
  <si>
    <t>579</t>
  </si>
  <si>
    <t>735152579</t>
  </si>
  <si>
    <t>Otopné těleso panelové typ 22 VK výška/délka 600/1200 mm</t>
  </si>
  <si>
    <t>-1952363295</t>
  </si>
  <si>
    <t>580</t>
  </si>
  <si>
    <t>735152580</t>
  </si>
  <si>
    <t>Otopné těleso panelové typ 22 VK výška/délka 600/1400 mm</t>
  </si>
  <si>
    <t>606400422</t>
  </si>
  <si>
    <t>581</t>
  </si>
  <si>
    <t>998735202</t>
  </si>
  <si>
    <t>Přesun hmot procentní pro otopná tělesa v objektech v do 12 m</t>
  </si>
  <si>
    <t>-1491818082</t>
  </si>
  <si>
    <t>582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</si>
  <si>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</si>
  <si>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</si>
  <si>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</si>
  <si>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</si>
  <si>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</si>
  <si>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583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</si>
  <si>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</si>
  <si>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</si>
  <si>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</si>
  <si>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</si>
  <si>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</si>
  <si>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584</t>
  </si>
  <si>
    <t>762083122</t>
  </si>
  <si>
    <t>Impregnace řeziva proti dřevokaznému hmyzu, houbám a plísním máčením třída ohrožení 3 a 4</t>
  </si>
  <si>
    <t>295575358</t>
  </si>
  <si>
    <t>0,033</t>
  </si>
  <si>
    <t>8,022</t>
  </si>
  <si>
    <t>1,114</t>
  </si>
  <si>
    <t>711,919*0,022</t>
  </si>
  <si>
    <t>2,953</t>
  </si>
  <si>
    <t>1,749</t>
  </si>
  <si>
    <t>585</t>
  </si>
  <si>
    <t>762132138</t>
  </si>
  <si>
    <t>Montáž bednění stěn z hoblovaných prken na pero a drážku, na polodrážku nebo na vložené pero</t>
  </si>
  <si>
    <t>-1502272061</t>
  </si>
  <si>
    <t>4,38*0,2*2</t>
  </si>
  <si>
    <t>586</t>
  </si>
  <si>
    <t>611911550</t>
  </si>
  <si>
    <t>palubky obkladové SM profil klasický 19 x 116 mm A/B</t>
  </si>
  <si>
    <t>471649327</t>
  </si>
  <si>
    <t>1,752*1,15</t>
  </si>
  <si>
    <t>587</t>
  </si>
  <si>
    <t>762195000</t>
  </si>
  <si>
    <t>Spojovací prostředky pro montáž stěn, příček, bednění stěn</t>
  </si>
  <si>
    <t>-1523459339</t>
  </si>
  <si>
    <t>1,752*0,019</t>
  </si>
  <si>
    <t>588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</si>
  <si>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</si>
  <si>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</si>
  <si>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</si>
  <si>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</si>
  <si>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589</t>
  </si>
  <si>
    <t>605121210</t>
  </si>
  <si>
    <t>řezivo jehličnaté hranol jakost I-II délka 4 - 5 m</t>
  </si>
  <si>
    <t>714205715</t>
  </si>
  <si>
    <t>"hranol 80/80 na hlavu atiky" (17,68+1,54)*2*0,0064*1,1</t>
  </si>
  <si>
    <t>590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</si>
  <si>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</si>
  <si>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</si>
  <si>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</si>
  <si>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</si>
  <si>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</si>
  <si>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</si>
  <si>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</si>
  <si>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591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</si>
  <si>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</si>
  <si>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</si>
  <si>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</si>
  <si>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</si>
  <si>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</si>
  <si>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592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</si>
  <si>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</si>
  <si>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</si>
  <si>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</si>
  <si>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</si>
  <si>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</si>
  <si>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</si>
  <si>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</si>
  <si>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593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</si>
  <si>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</si>
  <si>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</si>
  <si>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</si>
  <si>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</si>
  <si>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</si>
  <si>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</si>
  <si>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</si>
  <si>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594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</si>
  <si>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</si>
  <si>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</si>
  <si>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</si>
  <si>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</si>
  <si>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</si>
  <si>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</si>
  <si>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</si>
  <si>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595</t>
  </si>
  <si>
    <t>762341260</t>
  </si>
  <si>
    <t>Montáž bednění střech rovných a šikmých sklonu do 60° z palubek</t>
  </si>
  <si>
    <t>953882717</t>
  </si>
  <si>
    <t>4,38*4,15*2</t>
  </si>
  <si>
    <t>596</t>
  </si>
  <si>
    <t>-1883102251</t>
  </si>
  <si>
    <t>36,354*1,15</t>
  </si>
  <si>
    <t>597</t>
  </si>
  <si>
    <t>762395000</t>
  </si>
  <si>
    <t>Spojovací prostředky pro montáž krovu, bednění, laťování, světlíky, klíny</t>
  </si>
  <si>
    <t>1653095936</t>
  </si>
  <si>
    <t>0,271+3,131+3,929</t>
  </si>
  <si>
    <t>36,354*0,019</t>
  </si>
  <si>
    <t>598</t>
  </si>
  <si>
    <t>762429001</t>
  </si>
  <si>
    <t>Montáž obložení stropu podkladový rošt</t>
  </si>
  <si>
    <t>-965234630</t>
  </si>
  <si>
    <t>5,43*4</t>
  </si>
  <si>
    <t>3,85*8</t>
  </si>
  <si>
    <t>(11,2-3,85)*5</t>
  </si>
  <si>
    <t>599</t>
  </si>
  <si>
    <t>393135245</t>
  </si>
  <si>
    <t>89,27*0,08*0,15*1,04</t>
  </si>
  <si>
    <t>600</t>
  </si>
  <si>
    <t>762511274</t>
  </si>
  <si>
    <t>Podlahové kce podkladové z desek OSB tl 18 mm broušených na pero a drážku šroubovaných</t>
  </si>
  <si>
    <t>76143532</t>
  </si>
  <si>
    <t>601</t>
  </si>
  <si>
    <t>762524104</t>
  </si>
  <si>
    <t>Položení podlahy z hoblovaných prken na pero a drážku</t>
  </si>
  <si>
    <t>1651738444</t>
  </si>
  <si>
    <t>"121" 619,06</t>
  </si>
  <si>
    <t>602</t>
  </si>
  <si>
    <t>611899951</t>
  </si>
  <si>
    <t>palubky podlahové smrk 22 x 220 mm, výběr na sportovní podlahu</t>
  </si>
  <si>
    <t>-839897019</t>
  </si>
  <si>
    <t>619,06*1,15</t>
  </si>
  <si>
    <t>603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</si>
  <si>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</si>
  <si>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</si>
  <si>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</si>
  <si>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</si>
  <si>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</si>
  <si>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</si>
  <si>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</si>
  <si>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</si>
  <si>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</si>
  <si>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604</t>
  </si>
  <si>
    <t>611899901</t>
  </si>
  <si>
    <t>palubky podlahové smrk 40 x 146 mm</t>
  </si>
  <si>
    <t>1090634367</t>
  </si>
  <si>
    <t>83,58*1,1</t>
  </si>
  <si>
    <t>605</t>
  </si>
  <si>
    <t>762526110</t>
  </si>
  <si>
    <t>Položení polštáře pod podlahy při osové vzdálenosti 65 cm</t>
  </si>
  <si>
    <t>192107334</t>
  </si>
  <si>
    <t>"lať 22/60mm"</t>
  </si>
  <si>
    <t>619,06</t>
  </si>
  <si>
    <t>606</t>
  </si>
  <si>
    <t>605141140</t>
  </si>
  <si>
    <t>řezivo jehličnaté, latě 22x60 mm impregnované dl 3 - 5 m</t>
  </si>
  <si>
    <t>-259452338</t>
  </si>
  <si>
    <t>619,06/0,35*0,022*0,06*1,1*1,15</t>
  </si>
  <si>
    <t>607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</si>
  <si>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</si>
  <si>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</si>
  <si>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</si>
  <si>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</si>
  <si>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</si>
  <si>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</si>
  <si>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608</t>
  </si>
  <si>
    <t>614181010</t>
  </si>
  <si>
    <t>lišta dřevěná dub 8x35 mm</t>
  </si>
  <si>
    <t>-1338167081</t>
  </si>
  <si>
    <t>196,275*1,08</t>
  </si>
  <si>
    <t>609</t>
  </si>
  <si>
    <t>762595001</t>
  </si>
  <si>
    <t>Spojovací prostředky pro položení dřevěných podlah a zakrytí kanálů</t>
  </si>
  <si>
    <t>499337477</t>
  </si>
  <si>
    <t>"121" 619,06*2</t>
  </si>
  <si>
    <t>610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</si>
  <si>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</si>
  <si>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</si>
  <si>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</si>
  <si>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</si>
  <si>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</si>
  <si>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611</t>
  </si>
  <si>
    <t>-383576694</t>
  </si>
  <si>
    <t>"R18" 0,39</t>
  </si>
  <si>
    <t>"R19" 0,48</t>
  </si>
  <si>
    <t>612</t>
  </si>
  <si>
    <t>762822120</t>
  </si>
  <si>
    <t>Montáž stropního trámu z hraněného řeziva průřezové plochy do 288 cm2 s výměnami</t>
  </si>
  <si>
    <t>540067856</t>
  </si>
  <si>
    <t>"stropnice 120/200" 3,7*9</t>
  </si>
  <si>
    <t>613</t>
  </si>
  <si>
    <t>-1273286991</t>
  </si>
  <si>
    <t>"stropnice 120/200" 3,7*9*0,024*1,1</t>
  </si>
  <si>
    <t>614</t>
  </si>
  <si>
    <t>762895000</t>
  </si>
  <si>
    <t>Spojovací prostředky pro montáž záklopu, stropnice a podbíjení</t>
  </si>
  <si>
    <t>-1263824804</t>
  </si>
  <si>
    <t>0,87</t>
  </si>
  <si>
    <t>0,879</t>
  </si>
  <si>
    <t>615</t>
  </si>
  <si>
    <t>998762202</t>
  </si>
  <si>
    <t>Přesun hmot procentní pro kce tesařské v objektech v do 12 m</t>
  </si>
  <si>
    <t>1537283929</t>
  </si>
  <si>
    <t>616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</si>
  <si>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</si>
  <si>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</si>
  <si>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</si>
  <si>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</si>
  <si>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</si>
  <si>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617</t>
  </si>
  <si>
    <t>763111333</t>
  </si>
  <si>
    <t>SDK příčka tl 100 mm profil CW+UW 75 desky 1xH2 12,5 TI 60 mm EI 30 Rw 45 dB</t>
  </si>
  <si>
    <t>55649796</t>
  </si>
  <si>
    <t>1,8*2,5</t>
  </si>
  <si>
    <t>1,9*2,5</t>
  </si>
  <si>
    <t>618</t>
  </si>
  <si>
    <t>763111337</t>
  </si>
  <si>
    <t>SDK příčka tl 150 mm profil CW+UW 100 desky 1xH2 12,5 TI 80 mm EI 30 Rw 48 dB</t>
  </si>
  <si>
    <t>-1858655511</t>
  </si>
  <si>
    <t>(2,4+3,4+0,6+3,0)*2,5</t>
  </si>
  <si>
    <t>619</t>
  </si>
  <si>
    <t>763121415</t>
  </si>
  <si>
    <t>SDK stěna předsazená tl 112,5 mm profil CW+UW 100 deska 1xA 12,5 TI EI 15</t>
  </si>
  <si>
    <t>1367618821</t>
  </si>
  <si>
    <t>(0,8+2,6)*2,5</t>
  </si>
  <si>
    <t>620</t>
  </si>
  <si>
    <t>763121429</t>
  </si>
  <si>
    <t>SDK stěna předsazená tl 112,5 mm profil CW+UW 100 deska 1xH2 12,5 bez TI EI 15</t>
  </si>
  <si>
    <t>1861928870</t>
  </si>
  <si>
    <t>(1,0+0,7+1,1+0,8+0,9)*2,5</t>
  </si>
  <si>
    <t>621</t>
  </si>
  <si>
    <t>763131432</t>
  </si>
  <si>
    <t>SDK podhled deska 1xDF 15 bez TI dvouvrstvá spodní kce profil CD+UD</t>
  </si>
  <si>
    <t>225477577</t>
  </si>
  <si>
    <t>"podhled stropu v 1.NP pod m.č.203-213" (12,03+14,61+22,0+10,41+4,14+2,44+30,9+67,67+5,65+3,52+1,81)</t>
  </si>
  <si>
    <t>622</t>
  </si>
  <si>
    <t>763131831</t>
  </si>
  <si>
    <t>Demontáž SDK podhledu s jednovrstvou nosnou kcí z ocelových profilů opláštění jednoduché</t>
  </si>
  <si>
    <t>-878231300</t>
  </si>
  <si>
    <t>"102" 150,26</t>
  </si>
  <si>
    <t>623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</si>
  <si>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</si>
  <si>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</si>
  <si>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</si>
  <si>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</si>
  <si>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</si>
  <si>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</si>
  <si>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</si>
  <si>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</si>
  <si>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624</t>
  </si>
  <si>
    <t>763153390</t>
  </si>
  <si>
    <t>Podsyp perlitem tl.10 mm</t>
  </si>
  <si>
    <t>-1354729953</t>
  </si>
  <si>
    <t>625</t>
  </si>
  <si>
    <t>763153391</t>
  </si>
  <si>
    <t>Příplatek k podlaze za každých dalších 10 mm suchého podsypu</t>
  </si>
  <si>
    <t>-804827824</t>
  </si>
  <si>
    <t>96,53*4</t>
  </si>
  <si>
    <t>626</t>
  </si>
  <si>
    <t>763161710</t>
  </si>
  <si>
    <t>SDK podkroví deska 1xA nebo H2 12,5 bez TI dvouvrstvá spodní kce profil CD+UD REI 15, parozábrana</t>
  </si>
  <si>
    <t>218453211</t>
  </si>
  <si>
    <t>19,4*(4,5*2+3,5)</t>
  </si>
  <si>
    <t>627</t>
  </si>
  <si>
    <t>763164638</t>
  </si>
  <si>
    <t>SDK obklad kovových kcí tvaru U š do 1,2 m desky 2xDF 15</t>
  </si>
  <si>
    <t>10091390</t>
  </si>
  <si>
    <t>"obklad oce.nosníků"</t>
  </si>
  <si>
    <t>95,15</t>
  </si>
  <si>
    <t>628</t>
  </si>
  <si>
    <t>763182411</t>
  </si>
  <si>
    <t>SDK opláštění obvodu střešního okna z desek a UA profilů hloubky do 0,5 m</t>
  </si>
  <si>
    <t>-1982448281</t>
  </si>
  <si>
    <t>(0,8*2+1,5*2)*5</t>
  </si>
  <si>
    <t>629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</si>
  <si>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</si>
  <si>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</si>
  <si>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</si>
  <si>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630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</si>
  <si>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</si>
  <si>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</si>
  <si>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</si>
  <si>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</si>
  <si>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631</t>
  </si>
  <si>
    <t>76399-9003</t>
  </si>
  <si>
    <t>Vinylový obklad stěn nalepený na obvodovou stěnu tl.1,0mm</t>
  </si>
  <si>
    <t>2063506636</t>
  </si>
  <si>
    <t>(31,25*5+2,0)*3,05</t>
  </si>
  <si>
    <t>632</t>
  </si>
  <si>
    <t>76399-9004</t>
  </si>
  <si>
    <t>Akustický podhled rastrový 600x600</t>
  </si>
  <si>
    <t>1928752994</t>
  </si>
  <si>
    <t>633</t>
  </si>
  <si>
    <t>998763402</t>
  </si>
  <si>
    <t>Přesun hmot procentní pro sádrokartonové konstrukce v objektech v do 12 m</t>
  </si>
  <si>
    <t>662025145</t>
  </si>
  <si>
    <t>634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</si>
  <si>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</si>
  <si>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</si>
  <si>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</si>
  <si>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</si>
  <si>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</si>
  <si>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635</t>
  </si>
  <si>
    <t>764111659</t>
  </si>
  <si>
    <t>Krytina střechy z trapézového plechu T50 tl.0,7mm, plech Pz s povrchovou úpravou</t>
  </si>
  <si>
    <t>-1861016463</t>
  </si>
  <si>
    <t>"S33" 4,38*4,15*2</t>
  </si>
  <si>
    <t>636</t>
  </si>
  <si>
    <t>764211625</t>
  </si>
  <si>
    <t>Oplechování hřebene z Pz s povrchovou úpravou rš 400 mm</t>
  </si>
  <si>
    <t>1803761740</t>
  </si>
  <si>
    <t>"K20" 41,2</t>
  </si>
  <si>
    <t>637</t>
  </si>
  <si>
    <t>764212604</t>
  </si>
  <si>
    <t>Oplechování úžlabí z Pz s povrchovou úpravou rš 330 mm</t>
  </si>
  <si>
    <t>-217608439</t>
  </si>
  <si>
    <t>"K18" 14,5</t>
  </si>
  <si>
    <t>638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</si>
  <si>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</si>
  <si>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</si>
  <si>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</si>
  <si>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</si>
  <si>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</si>
  <si>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639</t>
  </si>
  <si>
    <t>764212636</t>
  </si>
  <si>
    <t>Oplechování štítu závětrnou lištou z Pz s povrchovou úpravou rš 500 mm</t>
  </si>
  <si>
    <t>-1014662269</t>
  </si>
  <si>
    <t>"K16" 44,8</t>
  </si>
  <si>
    <t>640</t>
  </si>
  <si>
    <t>764212661</t>
  </si>
  <si>
    <t>Oplechování rovné okapové hrany balkónu z Pz s povrchovou úpravou rš 150 mm</t>
  </si>
  <si>
    <t>97572981</t>
  </si>
  <si>
    <t>"K11" 4,9</t>
  </si>
  <si>
    <t>641</t>
  </si>
  <si>
    <t>764212662</t>
  </si>
  <si>
    <t>Oplechování rovné okapové hrany z Pz s povrchovou úpravou rš 200 mm</t>
  </si>
  <si>
    <t>-467093368</t>
  </si>
  <si>
    <t>"K17" 55,7</t>
  </si>
  <si>
    <t>642</t>
  </si>
  <si>
    <t>764212667</t>
  </si>
  <si>
    <t>Oplechování rovné okapové hrany z Pz s povrchovou úpravou rš 670 mm</t>
  </si>
  <si>
    <t>14615252</t>
  </si>
  <si>
    <t>"K51" 74,0</t>
  </si>
  <si>
    <t>643</t>
  </si>
  <si>
    <t>764213456</t>
  </si>
  <si>
    <t>Sněhový zachytávač krytiny z Pz plechu průběžný dvoutrubkový</t>
  </si>
  <si>
    <t>1300479844</t>
  </si>
  <si>
    <t>"K37" 74,0</t>
  </si>
  <si>
    <t>644</t>
  </si>
  <si>
    <t>764213614</t>
  </si>
  <si>
    <t>Střešní dilatace z Pz s povrchovou úpravou jednodílná rš 330 mm</t>
  </si>
  <si>
    <t>1502823307</t>
  </si>
  <si>
    <t>"K47" 33,9</t>
  </si>
  <si>
    <t>645</t>
  </si>
  <si>
    <t>764214605a</t>
  </si>
  <si>
    <t>Oplechování horních ploch a atik bez rohů z Pz s povrch úpravou mechanicky kotvené rš 420 mm</t>
  </si>
  <si>
    <t>1596156624</t>
  </si>
  <si>
    <t>"K13" 7,1</t>
  </si>
  <si>
    <t>646</t>
  </si>
  <si>
    <t>764214606</t>
  </si>
  <si>
    <t>Oplechování horních ploch a atik bez rohů z Pz s povrch úpravou mechanicky kotvené rš 500 mm</t>
  </si>
  <si>
    <t>-1659686729</t>
  </si>
  <si>
    <t>"K12" 1,95</t>
  </si>
  <si>
    <t>647</t>
  </si>
  <si>
    <t>764214606a</t>
  </si>
  <si>
    <t>Oplechování horních ploch a atik bez rohů z Pz s povrch úpravou mechanicky kotvené rš 660 mm</t>
  </si>
  <si>
    <t>-1670478591</t>
  </si>
  <si>
    <t>"K22" 3,3</t>
  </si>
  <si>
    <t>648</t>
  </si>
  <si>
    <t>764214607a</t>
  </si>
  <si>
    <t>Oplechování horních ploch a atik bez rohů z Pz s povrch úpravou mechanicky kotvené rš 690 mm</t>
  </si>
  <si>
    <t>-592297360</t>
  </si>
  <si>
    <t>"K21" 36,2</t>
  </si>
  <si>
    <t>649</t>
  </si>
  <si>
    <t>764214607b</t>
  </si>
  <si>
    <t>Oplechování horních ploch a atik bez rohů z Pz s povrch úpravou mechanicky kotvené rš 700 mm</t>
  </si>
  <si>
    <t>-170048743</t>
  </si>
  <si>
    <t>"K241" 0,45</t>
  </si>
  <si>
    <t>650</t>
  </si>
  <si>
    <t>764214608</t>
  </si>
  <si>
    <t>Oplechování horních ploch a atik bez rohů z Pz s povrch úpravou mechanicky kotvené rš 750 mm</t>
  </si>
  <si>
    <t>-530495560</t>
  </si>
  <si>
    <t>"K23" 14,9</t>
  </si>
  <si>
    <t>651</t>
  </si>
  <si>
    <t>764214611</t>
  </si>
  <si>
    <t>Oplechování horních ploch a atik bez rohů z Pz s povrch úpravou mechanicky kotvené rš přes 800mm</t>
  </si>
  <si>
    <t>-657618215</t>
  </si>
  <si>
    <t>"K24" 5,0</t>
  </si>
  <si>
    <t>652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</si>
  <si>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</si>
  <si>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</si>
  <si>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</si>
  <si>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</si>
  <si>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</si>
  <si>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</si>
  <si>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</si>
  <si>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653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</si>
  <si>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</si>
  <si>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</si>
  <si>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</si>
  <si>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</si>
  <si>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</si>
  <si>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</si>
  <si>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</si>
  <si>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</si>
  <si>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654</t>
  </si>
  <si>
    <t>764216643</t>
  </si>
  <si>
    <t>Oplechování rovných parapetů celoplošně lepené z Pz s povrchovou úpravou rš 250 mm</t>
  </si>
  <si>
    <t>1288612433</t>
  </si>
  <si>
    <t>"K5" 1,0*9</t>
  </si>
  <si>
    <t>655</t>
  </si>
  <si>
    <t>764311613a</t>
  </si>
  <si>
    <t>Lemování rovných zdí střech s krytinou z Pz s povrchovou úpravou rš 250 mm</t>
  </si>
  <si>
    <t>-360634150</t>
  </si>
  <si>
    <t>"K19" 15,7</t>
  </si>
  <si>
    <t>656</t>
  </si>
  <si>
    <t>764315603</t>
  </si>
  <si>
    <t>Lemování trub, konzol,držáků z Pz s povrch úpravou střech s krytinou prejzovou, vlnitou D do 150 mm</t>
  </si>
  <si>
    <t>1901129049</t>
  </si>
  <si>
    <t>"K42" 3</t>
  </si>
  <si>
    <t>657</t>
  </si>
  <si>
    <t>764315605</t>
  </si>
  <si>
    <t>Lemování trub, konzol,držáků z Pz s povrch úpravou střech s krytinou prejzovou, vlnitou D do 300 mm</t>
  </si>
  <si>
    <t>-823809516</t>
  </si>
  <si>
    <t>"K43" 3</t>
  </si>
  <si>
    <t>658</t>
  </si>
  <si>
    <t>764315607</t>
  </si>
  <si>
    <t>Lemování trub, konzol,držáků z Pz s povrch úpravou střech s krytinou prejzovou, vlnitou D do 400 mm</t>
  </si>
  <si>
    <t>-683624995</t>
  </si>
  <si>
    <t>"K44" 2</t>
  </si>
  <si>
    <t>659</t>
  </si>
  <si>
    <t>764315609</t>
  </si>
  <si>
    <t>Lemování trub, konzol,držáků z Pz s povrch úpravou střech s krytinou prejzovou, vlnitou D do 700 mm</t>
  </si>
  <si>
    <t>217827384</t>
  </si>
  <si>
    <t>"K45" 3</t>
  </si>
  <si>
    <t>660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</si>
  <si>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</si>
  <si>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</si>
  <si>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</si>
  <si>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</si>
  <si>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</si>
  <si>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661</t>
  </si>
  <si>
    <t>764511601</t>
  </si>
  <si>
    <t>Žlab podokapní půlkruhový z Pz s povrchovou úpravou rš 250 mm</t>
  </si>
  <si>
    <t>220931705</t>
  </si>
  <si>
    <t>"K48+čelo" 8,3</t>
  </si>
  <si>
    <t>662</t>
  </si>
  <si>
    <t>764511601a</t>
  </si>
  <si>
    <t>Žlab podokapní půlkruhový z Pz s povrchovou úpravou rš 280 mm</t>
  </si>
  <si>
    <t>881353635</t>
  </si>
  <si>
    <t>"K28+čelo" 22,7</t>
  </si>
  <si>
    <t>663</t>
  </si>
  <si>
    <t>764511602</t>
  </si>
  <si>
    <t>Žlab podokapní půlkruhový z Pz s povrchovou úpravou rš 330 mm</t>
  </si>
  <si>
    <t>-882645388</t>
  </si>
  <si>
    <t>"K33+čelo" 74,0</t>
  </si>
  <si>
    <t>664</t>
  </si>
  <si>
    <t>764511639</t>
  </si>
  <si>
    <t>Kotlík oválný (trychtýřový) pro podokapní žlaby z Pz s povrchovou úpravou 200/50 mm</t>
  </si>
  <si>
    <t>-1328408298</t>
  </si>
  <si>
    <t>"K26" 2</t>
  </si>
  <si>
    <t>665</t>
  </si>
  <si>
    <t>764511641</t>
  </si>
  <si>
    <t>Kotlík oválný (trychtýřový) pro podokapní žlaby z Pz s povrchovou úpravou 250/100 mm</t>
  </si>
  <si>
    <t>1061364482</t>
  </si>
  <si>
    <t>"K49" 2</t>
  </si>
  <si>
    <t>666</t>
  </si>
  <si>
    <t>764511641a</t>
  </si>
  <si>
    <t>Kotlík oválný (trychtýřový) pro podokapní žlaby z Pz s povrchovou úpravou 280/100 mm</t>
  </si>
  <si>
    <t>528400359</t>
  </si>
  <si>
    <t>"K29" 3</t>
  </si>
  <si>
    <t>667</t>
  </si>
  <si>
    <t>764511642a</t>
  </si>
  <si>
    <t>Kotlík oválný (trychtýřový) pro podokapní žlaby z Pz s povrchovou úpravou 125 mm</t>
  </si>
  <si>
    <t>-1976953302</t>
  </si>
  <si>
    <t>"K31" 2</t>
  </si>
  <si>
    <t>668</t>
  </si>
  <si>
    <t>764511642b</t>
  </si>
  <si>
    <t>Kotlík oválný (trychtýřový) pro podokapní žlaby z Pz s povrchovou úpravou 100 mm</t>
  </si>
  <si>
    <t>-994056981</t>
  </si>
  <si>
    <t>"K32" 1</t>
  </si>
  <si>
    <t>669</t>
  </si>
  <si>
    <t>764511642c</t>
  </si>
  <si>
    <t>Kotlík oválný (trychtýřový) pro podokapní žlaby z Pz s povrchovou úpravou 330/125 mm</t>
  </si>
  <si>
    <t>511511018</t>
  </si>
  <si>
    <t>"K34" 6</t>
  </si>
  <si>
    <t>670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</si>
  <si>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</si>
  <si>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</si>
  <si>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</si>
  <si>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</si>
  <si>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</si>
  <si>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671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</si>
  <si>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</si>
  <si>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</si>
  <si>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</si>
  <si>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</si>
  <si>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</si>
  <si>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672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</si>
  <si>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</si>
  <si>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</si>
  <si>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</si>
  <si>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</si>
  <si>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</si>
  <si>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673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</si>
  <si>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</si>
  <si>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</si>
  <si>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</si>
  <si>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</si>
  <si>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</si>
  <si>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674</t>
  </si>
  <si>
    <t>764999001</t>
  </si>
  <si>
    <t>D+MTŽ protisněhového háku</t>
  </si>
  <si>
    <t>551710298</t>
  </si>
  <si>
    <t>"K36" 350</t>
  </si>
  <si>
    <t>675</t>
  </si>
  <si>
    <t>764999002</t>
  </si>
  <si>
    <t>D+MTŽ větrací komínek vč.lemování do šikmé střechy pro DN100,  plech PZ s povrchovou úpravou</t>
  </si>
  <si>
    <t>-1529411527</t>
  </si>
  <si>
    <t>"K38" 3</t>
  </si>
  <si>
    <t>676</t>
  </si>
  <si>
    <t>764999003</t>
  </si>
  <si>
    <t>D+MTŽ větrací komínek vč.lemování do ploché střechy pro DN100,  plech PZ s povrchovou úpravou</t>
  </si>
  <si>
    <t>92734693</t>
  </si>
  <si>
    <t>"K39" 2</t>
  </si>
  <si>
    <t>677</t>
  </si>
  <si>
    <t>764999004</t>
  </si>
  <si>
    <t>D+MTŽ větrací komínek vč.lemování do ploché střechy pro DN200,  plech PZ s povrchovou úpravou</t>
  </si>
  <si>
    <t>-135943362</t>
  </si>
  <si>
    <t>"K40" 1</t>
  </si>
  <si>
    <t>678</t>
  </si>
  <si>
    <t>764999005</t>
  </si>
  <si>
    <t>D+MTŽ protidešťová větrací mřížka 300x100 mm, nerez</t>
  </si>
  <si>
    <t>1106134862</t>
  </si>
  <si>
    <t>"K46" 6</t>
  </si>
  <si>
    <t>679</t>
  </si>
  <si>
    <t>764999006</t>
  </si>
  <si>
    <t>D+MTŽ zakládací lišty KZS s okapnočkou pro monerální vatu tl.100mm, ocel.pozinkovaná plech</t>
  </si>
  <si>
    <t>-1022907041</t>
  </si>
  <si>
    <t>"K51" 16,9</t>
  </si>
  <si>
    <t>680</t>
  </si>
  <si>
    <t>764999007</t>
  </si>
  <si>
    <t>D+MTŽ podkladního separačního a mikroventilačního pásu pod plechovou krytinu</t>
  </si>
  <si>
    <t>180913156</t>
  </si>
  <si>
    <t>681</t>
  </si>
  <si>
    <t>998764202</t>
  </si>
  <si>
    <t>Přesun hmot procentní pro konstrukce klempířské v objektech v do 12 m</t>
  </si>
  <si>
    <t>1845097801</t>
  </si>
  <si>
    <t>682</t>
  </si>
  <si>
    <t>998764292</t>
  </si>
  <si>
    <t>Příplatek k přesunu hmot procentní 764 za zvětšený přesun do 100 m</t>
  </si>
  <si>
    <t>784862197</t>
  </si>
  <si>
    <t>765</t>
  </si>
  <si>
    <t>Krytina skládaná</t>
  </si>
  <si>
    <t>683</t>
  </si>
  <si>
    <t>765111811</t>
  </si>
  <si>
    <t>Příplatek k demontáži krytiny keramické drážkové do suti za sklon přes 30°</t>
  </si>
  <si>
    <t>1318868270</t>
  </si>
  <si>
    <t>684</t>
  </si>
  <si>
    <t>765111881</t>
  </si>
  <si>
    <t>Příplatek k demontáži krytiny keramické hřebenů a nároží z prejzů do suti za sklon přes 30°</t>
  </si>
  <si>
    <t>149864060</t>
  </si>
  <si>
    <t>685</t>
  </si>
  <si>
    <t>765113016</t>
  </si>
  <si>
    <t>Krytina keramická drážková maloformátová engobovaná sklonu do 30° na sucho</t>
  </si>
  <si>
    <t>-918990183</t>
  </si>
  <si>
    <t>686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</si>
  <si>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</si>
  <si>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</si>
  <si>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</si>
  <si>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</si>
  <si>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</si>
  <si>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687</t>
  </si>
  <si>
    <t>765115404</t>
  </si>
  <si>
    <t>Příplatek za protisněhové háky</t>
  </si>
  <si>
    <t>-1893853909</t>
  </si>
  <si>
    <t>308,782*1,3</t>
  </si>
  <si>
    <t>688</t>
  </si>
  <si>
    <t>765313621</t>
  </si>
  <si>
    <t>Krytina keramická prostupová taška engoba</t>
  </si>
  <si>
    <t>-318996610</t>
  </si>
  <si>
    <t>689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</si>
  <si>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</si>
  <si>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</si>
  <si>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</si>
  <si>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</si>
  <si>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</si>
  <si>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</si>
  <si>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690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</si>
  <si>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</si>
  <si>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</si>
  <si>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</si>
  <si>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</si>
  <si>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</si>
  <si>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</si>
  <si>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</si>
  <si>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</si>
  <si>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691</t>
  </si>
  <si>
    <t>998765202</t>
  </si>
  <si>
    <t>Přesun hmot procentní pro krytiny skládané v objektech v do 12 m</t>
  </si>
  <si>
    <t>339100959</t>
  </si>
  <si>
    <t>692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</si>
  <si>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</si>
  <si>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</si>
  <si>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</si>
  <si>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</si>
  <si>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</si>
  <si>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693</t>
  </si>
  <si>
    <t>766-001</t>
  </si>
  <si>
    <t>D+MTŽ hliníkových vstupních dveří 2895x3200/1800x2100 mm - přesná specifikace viz výpis výplní otvorů dveře D1</t>
  </si>
  <si>
    <t>1614805641</t>
  </si>
  <si>
    <t>694</t>
  </si>
  <si>
    <t>766-002</t>
  </si>
  <si>
    <t>D+MTŽ hliníkových vstupních dveří 1300x3200/1300x2250 mm - přesná specifikace viz výpis výplní otvorů dveře D2</t>
  </si>
  <si>
    <t>-700405433</t>
  </si>
  <si>
    <t>695</t>
  </si>
  <si>
    <t>766-003</t>
  </si>
  <si>
    <t>D+MTŽ hliníkových vstupních dveří 1800x3050/1800x2100 mm - přesná specifikace viz výpis výplní otvorů dveře D3</t>
  </si>
  <si>
    <t>-2046184371</t>
  </si>
  <si>
    <t>696</t>
  </si>
  <si>
    <t>766-004</t>
  </si>
  <si>
    <t>D+MTŽ plastových únikových dveří 1500x2300 mm - přesná specifikace viz výpis výplní otvorů dveře D4</t>
  </si>
  <si>
    <t>1664179517</t>
  </si>
  <si>
    <t>697</t>
  </si>
  <si>
    <t>766-005</t>
  </si>
  <si>
    <t>D+MTŽ plastových únikových dveří 1500x2250 mm - přesná specifikace viz výpis výplní otvorů dveře D5</t>
  </si>
  <si>
    <t>-719912090</t>
  </si>
  <si>
    <t>698</t>
  </si>
  <si>
    <t>766-006</t>
  </si>
  <si>
    <t>D+MTŽ plastových vstupních dveří 3250x3050/1800x2300 mm - přesná specifikace viz výpis výplní otvorů dveře D6</t>
  </si>
  <si>
    <t>-746914818</t>
  </si>
  <si>
    <t>699</t>
  </si>
  <si>
    <t>766-007</t>
  </si>
  <si>
    <t>D+MTŽ hliníkových dveří 2895x3430/1800x2100 mm - přesná specifikace viz výpis výplní otvorů dveře D7</t>
  </si>
  <si>
    <t>-776019989</t>
  </si>
  <si>
    <t>700</t>
  </si>
  <si>
    <t>766-008</t>
  </si>
  <si>
    <t>D+MTŽ dřevěných dveří 1500x3700/1500x2100 mm - přesná specifikace viz výpis výplní otvorů dveře D8</t>
  </si>
  <si>
    <t>-1083613338</t>
  </si>
  <si>
    <t>701</t>
  </si>
  <si>
    <t>766-009</t>
  </si>
  <si>
    <t>D+MTŽ dřevěných dveří 1815x3050/1815x2100 mm - přesná specifikace viz výpis výplní otvorů dveře D9</t>
  </si>
  <si>
    <t>-721179283</t>
  </si>
  <si>
    <t>702</t>
  </si>
  <si>
    <t>766-010</t>
  </si>
  <si>
    <t>D+MTŽ dřevěných dveří 1800x3050/1800x2100 mm - přesná specifikace viz výpis výplní otvorů dveře D10</t>
  </si>
  <si>
    <t>-1468865135</t>
  </si>
  <si>
    <t>703</t>
  </si>
  <si>
    <t>766-011</t>
  </si>
  <si>
    <t>D+MTŽ dřevěných dveří 1800x2300 mm - přesná specifikace viz výpis výplní otvorů dveře D11</t>
  </si>
  <si>
    <t>-1315891366</t>
  </si>
  <si>
    <t>704</t>
  </si>
  <si>
    <t>766-012</t>
  </si>
  <si>
    <t>D+MTŽ dřevěných dveří 1600x2450 mm - přesná specifikace viz výpis výplní otvorů dveře D12</t>
  </si>
  <si>
    <t>2021356142</t>
  </si>
  <si>
    <t>705</t>
  </si>
  <si>
    <t>766-013</t>
  </si>
  <si>
    <t>D+MTŽ dřevěných dveří 1300x2550 mm - přesná specifikace viz výpis výplní otvorů dveře D13</t>
  </si>
  <si>
    <t>1690635400</t>
  </si>
  <si>
    <t>706</t>
  </si>
  <si>
    <t>766-014</t>
  </si>
  <si>
    <t>D+MTŽ dřevěných dveří 1500x2200 mm - přesná specifikace viz výpis výplní otvorů dveře D14</t>
  </si>
  <si>
    <t>1593444188</t>
  </si>
  <si>
    <t>707</t>
  </si>
  <si>
    <t>766-015</t>
  </si>
  <si>
    <t>D+MTŽ dřevěných dveří 1500x2200 mm - přesná specifikace viz výpis výplní otvorů dveře D15</t>
  </si>
  <si>
    <t>-450588464</t>
  </si>
  <si>
    <t>708</t>
  </si>
  <si>
    <t>766-016</t>
  </si>
  <si>
    <t>D+MTŽ dřevěných dveří 1500x2200 mm - přesná specifikace viz výpis výplní otvorů dveře D16</t>
  </si>
  <si>
    <t>911778874</t>
  </si>
  <si>
    <t>709</t>
  </si>
  <si>
    <t>766-017</t>
  </si>
  <si>
    <t>D+MTŽ dřevěných dveří 1815x2400 mm - přesná specifikace viz výpis výplní otvorů dveře D17</t>
  </si>
  <si>
    <t>1583514953</t>
  </si>
  <si>
    <t>710</t>
  </si>
  <si>
    <t>766-018</t>
  </si>
  <si>
    <t>D+MTŽ hliníkových dveří skládacích s jedním otočným křídlem 2895x3050 mm - přesná specifikace viz výpis výplní otvorů dveře D18</t>
  </si>
  <si>
    <t>-1742110575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</si>
  <si>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</si>
  <si>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</si>
  <si>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</si>
  <si>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</si>
  <si>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</si>
  <si>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</si>
  <si>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766-021</t>
  </si>
  <si>
    <t>D+MTŽ dřevěných dveří  shrnovací 1460x2200 mm - přesná specifikace viz výpis výplní otvorů dveře D21</t>
  </si>
  <si>
    <t>483310597</t>
  </si>
  <si>
    <t>714</t>
  </si>
  <si>
    <t>766-022</t>
  </si>
  <si>
    <t>D+MTŽ dřevěných dveří  shrnovací 1875x2020 mm - přesná specifikace viz výpis výplní otvorů dveře D22</t>
  </si>
  <si>
    <t>69432949</t>
  </si>
  <si>
    <t>715</t>
  </si>
  <si>
    <t>766-023</t>
  </si>
  <si>
    <t>D+MTŽ mobilní příčka shrnovací z dřevotřísky 4755x3200mm - přesná specifikace viz výpis výplní otvorů dveře D23</t>
  </si>
  <si>
    <t>216684163</t>
  </si>
  <si>
    <t>716</t>
  </si>
  <si>
    <t>766-024</t>
  </si>
  <si>
    <t>D+MTŽ dveře vnitřní dřevěné vč.obložkové zárubně 1500x2020mm - přesná specifikace viz výpis výplní otvorů dveře D24</t>
  </si>
  <si>
    <t>-110626457</t>
  </si>
  <si>
    <t>717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</si>
  <si>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</si>
  <si>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</si>
  <si>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</si>
  <si>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718</t>
  </si>
  <si>
    <t>766-026</t>
  </si>
  <si>
    <t>D+MTŽ dveře vnitřní dřevěné vč.obložkové zárubně 900x2020mm - přesná specifikace viz výpis výplní otvorů dveře D26</t>
  </si>
  <si>
    <t>-333214691</t>
  </si>
  <si>
    <t>719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</si>
  <si>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</si>
  <si>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</si>
  <si>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</si>
  <si>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</si>
  <si>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</si>
  <si>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</si>
  <si>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</si>
  <si>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</si>
  <si>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</si>
  <si>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</si>
  <si>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</si>
  <si>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</si>
  <si>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766-031</t>
  </si>
  <si>
    <t>D+MTŽ dveře vnitřní dřevěné vč.obložkové zárubně 900x2020mm - přesná specifikace viz výpis výplní otvorů dveře D31</t>
  </si>
  <si>
    <t>-701987073</t>
  </si>
  <si>
    <t>724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</si>
  <si>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</si>
  <si>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</si>
  <si>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</si>
  <si>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</si>
  <si>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</si>
  <si>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</si>
  <si>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726</t>
  </si>
  <si>
    <t>766-034</t>
  </si>
  <si>
    <t>D+MTŽ dveře vnitřní dřevěné vč.obložkové zárubně 1000x2020mm - přesná specifikace viz výpis výplní otvorů dveře D34</t>
  </si>
  <si>
    <t>1354037661</t>
  </si>
  <si>
    <t>727</t>
  </si>
  <si>
    <t>766-035</t>
  </si>
  <si>
    <t>D+MTŽ dveře vnitřní dřevěné vč.obložkové zárubně 1000x2020mm - přesná specifikace viz výpis výplní otvorů dveře D35</t>
  </si>
  <si>
    <t>2039529042</t>
  </si>
  <si>
    <t>728</t>
  </si>
  <si>
    <t>766-036</t>
  </si>
  <si>
    <t>D+MTŽ dveře vnitřní dřevěné vč.obložkové zárubně 1000x2020mm - přesná specifikace viz výpis výplní otvorů dveře D36</t>
  </si>
  <si>
    <t>-1867738637</t>
  </si>
  <si>
    <t>729</t>
  </si>
  <si>
    <t>766-037</t>
  </si>
  <si>
    <t>D+MTŽ dveře vnitřní dřevěné vč.obložkové zárubně 900x2020mm - přesná specifikace viz výpis výplní otvorů dveře D37</t>
  </si>
  <si>
    <t>1749993073</t>
  </si>
  <si>
    <t>766-038</t>
  </si>
  <si>
    <t>D+MTŽ dveře vnitřní dřevěné vč.obložkové zárubně 900x2020mm - přesná specifikace viz výpis výplní otvorů dveře D38</t>
  </si>
  <si>
    <t>1443756224</t>
  </si>
  <si>
    <t>766-039</t>
  </si>
  <si>
    <t>D+MTŽ dveře vnitřní dřevěné vč.obložkové zárubně 1000x2020mm - přesná specifikace viz výpis výplní otvorů dveře D39</t>
  </si>
  <si>
    <t>-1203505409</t>
  </si>
  <si>
    <t>732</t>
  </si>
  <si>
    <t>766-040</t>
  </si>
  <si>
    <t>D+MTŽ dveře vnitřní dřevěné vč.obložkové zárubně 1000x2020mm - přesná specifikace viz výpis výplní otvorů dveře D40</t>
  </si>
  <si>
    <t>77949082</t>
  </si>
  <si>
    <t>766-041</t>
  </si>
  <si>
    <t>D+MTŽ dveře vnitřní dřevěné vč.obložkové zárubně 800x2020mm - přesná specifikace viz výpis výplní otvorů dveře D41</t>
  </si>
  <si>
    <t>1460353702</t>
  </si>
  <si>
    <t>766-042</t>
  </si>
  <si>
    <t>D+MTŽ dveře vnitřní dřevěné vč.obložkové zárubně 900x2020mm - přesná specifikace viz výpis výplní otvorů dveře D42</t>
  </si>
  <si>
    <t>459254139</t>
  </si>
  <si>
    <t>766-043</t>
  </si>
  <si>
    <t>D+MTŽ dveře vnitřní dřevěné vč.obložkové zárubně 900x2020mm - přesná specifikace viz výpis výplní otvorů dveře D43</t>
  </si>
  <si>
    <t>453647642</t>
  </si>
  <si>
    <t>736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</si>
  <si>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</si>
  <si>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</si>
  <si>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</si>
  <si>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737</t>
  </si>
  <si>
    <t>766-045</t>
  </si>
  <si>
    <t>D+MTŽ dveře vnitřní dřevěné 700x2020mm - přesná specifikace viz výpis výplní otvorů dveře D45</t>
  </si>
  <si>
    <t>-2009096579</t>
  </si>
  <si>
    <t>738</t>
  </si>
  <si>
    <t>766-046</t>
  </si>
  <si>
    <t>D+MTŽ dveře vnitřní dřevěné  700x2020mm - přesná specifikace viz výpis výplní otvorů dveře D46</t>
  </si>
  <si>
    <t>1246721834</t>
  </si>
  <si>
    <t>739</t>
  </si>
  <si>
    <t>766-047</t>
  </si>
  <si>
    <t>D+MTŽ dveře vnitřní dřevěné  700x2020mm - přesná specifikace viz výpis výplní otvorů dveře D47</t>
  </si>
  <si>
    <t>-1866062259</t>
  </si>
  <si>
    <t>740</t>
  </si>
  <si>
    <t>766-048</t>
  </si>
  <si>
    <t>D+MTŽ dveře vnitřní dřevěné  800x2020mm - přesná specifikace viz výpis výplní otvorů dveře D48</t>
  </si>
  <si>
    <t>-1251017297</t>
  </si>
  <si>
    <t>741</t>
  </si>
  <si>
    <t>766-049</t>
  </si>
  <si>
    <t>D+MTŽ dveře vnitřní dřevěné 800x2020mm - přesná specifikace viz výpis výplní otvorů dveře D49</t>
  </si>
  <si>
    <t>970726285</t>
  </si>
  <si>
    <t>742</t>
  </si>
  <si>
    <t>766-050</t>
  </si>
  <si>
    <t>D+MTŽ dveře vnitřní dřevěné 600x2020mm - přesná specifikace viz výpis výplní otvorů dveře D50</t>
  </si>
  <si>
    <t>-2117685212</t>
  </si>
  <si>
    <t>743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</si>
  <si>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</si>
  <si>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</si>
  <si>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</si>
  <si>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744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</si>
  <si>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</si>
  <si>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</si>
  <si>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</si>
  <si>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745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</si>
  <si>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</si>
  <si>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</si>
  <si>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</si>
  <si>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746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</si>
  <si>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</si>
  <si>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</si>
  <si>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</si>
  <si>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747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</si>
  <si>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</si>
  <si>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</si>
  <si>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</si>
  <si>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748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</si>
  <si>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</si>
  <si>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</si>
  <si>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</si>
  <si>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749</t>
  </si>
  <si>
    <t>766-057</t>
  </si>
  <si>
    <t>D+MTŽ dřevolaminátový přebalovací pult (komoda) vč.přebalovací podložky PVC - přesná specifikace viz výpis výplní otvorů dveře T6</t>
  </si>
  <si>
    <t>-1572686337</t>
  </si>
  <si>
    <t>750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</si>
  <si>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</si>
  <si>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</si>
  <si>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</si>
  <si>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751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</si>
  <si>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</si>
  <si>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</si>
  <si>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</si>
  <si>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752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</si>
  <si>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</si>
  <si>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</si>
  <si>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</si>
  <si>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753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</si>
  <si>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</si>
  <si>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</si>
  <si>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</si>
  <si>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754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</si>
  <si>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</si>
  <si>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</si>
  <si>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</si>
  <si>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755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</si>
  <si>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</si>
  <si>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</si>
  <si>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</si>
  <si>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756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</si>
  <si>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</si>
  <si>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</si>
  <si>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</si>
  <si>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757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</si>
  <si>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</si>
  <si>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</si>
  <si>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</si>
  <si>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758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</si>
  <si>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</si>
  <si>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</si>
  <si>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</si>
  <si>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759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</si>
  <si>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</si>
  <si>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</si>
  <si>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</si>
  <si>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760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</si>
  <si>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</si>
  <si>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</si>
  <si>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</si>
  <si>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761</t>
  </si>
  <si>
    <t>612331720</t>
  </si>
  <si>
    <t>schody stahovací plech s vnitřní protipožární,protihlukovou a zateplovací vložkozu - 70(1100)x50(100) cm</t>
  </si>
  <si>
    <t>96346285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</si>
  <si>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</si>
  <si>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</si>
  <si>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</si>
  <si>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</si>
  <si>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766999006a</t>
  </si>
  <si>
    <t>D+MTŽ střešní okno Velux 1200x2200mm vč.lemování a zateplovací sady - přesná specifikace viz výpis výplní otvorů dveře - O13</t>
  </si>
  <si>
    <t>-1862782174</t>
  </si>
  <si>
    <t>"O13" 5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</si>
  <si>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</si>
  <si>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</si>
  <si>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</si>
  <si>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766999009</t>
  </si>
  <si>
    <t>D+MTŽ hliníkových oken, barva elox.hliník - přesná specifikace viz výpis výplní otvorů okna O17, O18</t>
  </si>
  <si>
    <t>2009920088</t>
  </si>
  <si>
    <t>998766202</t>
  </si>
  <si>
    <t>Přesun hmot procentní pro konstrukce truhlářské v objektech v do 12 m</t>
  </si>
  <si>
    <t>-27119321</t>
  </si>
  <si>
    <t>767</t>
  </si>
  <si>
    <t>998766292</t>
  </si>
  <si>
    <t>Příplatek k přesunu hmot procentní 766 za zvětšený přesun do 100 m</t>
  </si>
  <si>
    <t>232327896</t>
  </si>
  <si>
    <t>Konstrukce zámečnické</t>
  </si>
  <si>
    <t>768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</si>
  <si>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</si>
  <si>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</si>
  <si>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</si>
  <si>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</si>
  <si>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</si>
  <si>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</si>
  <si>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</si>
  <si>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</si>
  <si>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</si>
  <si>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</si>
  <si>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</si>
  <si>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</si>
  <si>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</si>
  <si>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</si>
  <si>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</si>
  <si>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</si>
  <si>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</si>
  <si>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</si>
  <si>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</si>
  <si>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</si>
  <si>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</si>
  <si>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</si>
  <si>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</si>
  <si>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</si>
  <si>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</si>
  <si>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</si>
  <si>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</si>
  <si>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</si>
  <si>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</si>
  <si>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</si>
  <si>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</si>
  <si>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</si>
  <si>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</si>
  <si>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96,6*4,6*3</t>
  </si>
  <si>
    <t>"O34" 6,9*65,72</t>
  </si>
  <si>
    <t>769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</si>
  <si>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</si>
  <si>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</si>
  <si>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</si>
  <si>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</si>
  <si>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</si>
  <si>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770</t>
  </si>
  <si>
    <t>767-003</t>
  </si>
  <si>
    <t>D+MTŽ mříž pro vyplnění světlíku u schodiště - přesná specifikace viz výpis zámečnických výrobků Z14</t>
  </si>
  <si>
    <t>-1318550203</t>
  </si>
  <si>
    <t>"Z14" 5</t>
  </si>
  <si>
    <t>771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</si>
  <si>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</si>
  <si>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</si>
  <si>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</si>
  <si>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</si>
  <si>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772</t>
  </si>
  <si>
    <t>767-005</t>
  </si>
  <si>
    <t>D+MTŽ požární žebřík s ochranným košem - přesná specifikace viz výpis zámečnických výrobků Z17</t>
  </si>
  <si>
    <t>-971541849</t>
  </si>
  <si>
    <t>"Z17" 1</t>
  </si>
  <si>
    <t>773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</si>
  <si>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</si>
  <si>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</si>
  <si>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</si>
  <si>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</si>
  <si>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774</t>
  </si>
  <si>
    <t>767-007</t>
  </si>
  <si>
    <t>D+MTŽ ocelové 2kř.brány a 1kř.branky - přesná specifikace viz výpis zámečnických výrobků Z38</t>
  </si>
  <si>
    <t>194249702</t>
  </si>
  <si>
    <t>"Z38" 1</t>
  </si>
  <si>
    <t>775</t>
  </si>
  <si>
    <t>767-008</t>
  </si>
  <si>
    <t>D+MTŽ ocelové tyčové zábradlí na opěrné zídce - přesná specifikace viz výpis zámečnických výrobků Z39</t>
  </si>
  <si>
    <t>1561855012</t>
  </si>
  <si>
    <t>"Z39" 26,6</t>
  </si>
  <si>
    <t>776</t>
  </si>
  <si>
    <t>767-009</t>
  </si>
  <si>
    <t>D+MTŽ ocelové tyčové zábradlí balkónu - přesná specifikace viz výpis zámečnických výrobků Z40</t>
  </si>
  <si>
    <t>-1052132620</t>
  </si>
  <si>
    <t>"Z40" 0,45*2+4,225</t>
  </si>
  <si>
    <t>777</t>
  </si>
  <si>
    <t>767-010</t>
  </si>
  <si>
    <t>D+MTŽ skleněné zábradlí francouzských oken - přesná specifikace viz výpis zámečnických výrobků Z41</t>
  </si>
  <si>
    <t>-144785472</t>
  </si>
  <si>
    <t>"Z41" 2</t>
  </si>
  <si>
    <t>778</t>
  </si>
  <si>
    <t>767-011</t>
  </si>
  <si>
    <t>D+MTŽ interiérové zábradlí se skleněnou výplní - přesná specifikace viz výpis zámečnických výrobků Z42</t>
  </si>
  <si>
    <t>-2091104257</t>
  </si>
  <si>
    <t>"Z42" 1</t>
  </si>
  <si>
    <t>779</t>
  </si>
  <si>
    <t>767-012</t>
  </si>
  <si>
    <t>D+MTŽ interiérové zábradlí se skleněnou výplní - přesná specifikace viz výpis zámečnických výrobků Z43</t>
  </si>
  <si>
    <t>659428009</t>
  </si>
  <si>
    <t>"Z43" 1</t>
  </si>
  <si>
    <t>780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</si>
  <si>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</si>
  <si>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</si>
  <si>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</si>
  <si>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</si>
  <si>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781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</si>
  <si>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</si>
  <si>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</si>
  <si>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</si>
  <si>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</si>
  <si>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782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</si>
  <si>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</si>
  <si>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</si>
  <si>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</si>
  <si>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</si>
  <si>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783</t>
  </si>
  <si>
    <t>767-016</t>
  </si>
  <si>
    <t>D+MTŽ ocelové únikové schodiště - přesná specifikace viz výpis zámečnických výrobků Z47</t>
  </si>
  <si>
    <t>-738626504</t>
  </si>
  <si>
    <t>"Z47" 2</t>
  </si>
  <si>
    <t>784</t>
  </si>
  <si>
    <t>767-017</t>
  </si>
  <si>
    <t>D+MTŽ žárově pozinkované táhla do ŽB desky M29 PLO5-50-500</t>
  </si>
  <si>
    <t>1815043114</t>
  </si>
  <si>
    <t>785</t>
  </si>
  <si>
    <t>767-017a</t>
  </si>
  <si>
    <t xml:space="preserve">D+MTŽ šroubovice FSB l=1,2m do ŽB desky M29 </t>
  </si>
  <si>
    <t>1583138232</t>
  </si>
  <si>
    <t>786</t>
  </si>
  <si>
    <t>767-018</t>
  </si>
  <si>
    <t>D+MTŽ příložky do ŽB desky schodiště M10</t>
  </si>
  <si>
    <t>1684058151</t>
  </si>
  <si>
    <t>787</t>
  </si>
  <si>
    <t>767-019</t>
  </si>
  <si>
    <t>D+MTŽ kotevní pásovina 50x5-800 a 600mm ve skladbě S15</t>
  </si>
  <si>
    <t>-927769399</t>
  </si>
  <si>
    <t>"S15" 43+15</t>
  </si>
  <si>
    <t>788</t>
  </si>
  <si>
    <t>767-020</t>
  </si>
  <si>
    <t>D+MTŽ hliníkový poklop pro zadláždění 600x900 mm - přesná specifikace viz výpis zámečnických výrobků Z15</t>
  </si>
  <si>
    <t>-809814540</t>
  </si>
  <si>
    <t>"Z15"1</t>
  </si>
  <si>
    <t>789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</si>
  <si>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</si>
  <si>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</si>
  <si>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</si>
  <si>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790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</si>
  <si>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</si>
  <si>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</si>
  <si>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</si>
  <si>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</si>
  <si>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</si>
  <si>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</si>
  <si>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</si>
  <si>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</si>
  <si>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</si>
  <si>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</si>
  <si>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</si>
  <si>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</si>
  <si>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</si>
  <si>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</si>
  <si>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</si>
  <si>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</si>
  <si>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</si>
  <si>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</si>
  <si>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</si>
  <si>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</si>
  <si>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791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</si>
  <si>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</si>
  <si>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</si>
  <si>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</si>
  <si>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</si>
  <si>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792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</si>
  <si>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</si>
  <si>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</si>
  <si>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</si>
  <si>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</si>
  <si>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793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</si>
  <si>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</si>
  <si>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</si>
  <si>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</si>
  <si>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794</t>
  </si>
  <si>
    <t>767590831</t>
  </si>
  <si>
    <t>Demontáž podlah z trapézových plechů</t>
  </si>
  <si>
    <t>-1436600653</t>
  </si>
  <si>
    <t>"stávající objkektů</t>
  </si>
  <si>
    <t>795</t>
  </si>
  <si>
    <t>998767202</t>
  </si>
  <si>
    <t>Přesun hmot procentní pro zámečnické konstrukce v objektech v do 12 m</t>
  </si>
  <si>
    <t>-1993101736</t>
  </si>
  <si>
    <t>796</t>
  </si>
  <si>
    <t>998767292</t>
  </si>
  <si>
    <t>Příplatek k přesunu hmot procentní 767 za zvětšený přesun do 100 m</t>
  </si>
  <si>
    <t>-1655518862</t>
  </si>
  <si>
    <t>Podlahy z dlaždic</t>
  </si>
  <si>
    <t>797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</si>
  <si>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</si>
  <si>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</si>
  <si>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</si>
  <si>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</si>
  <si>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</si>
  <si>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</si>
  <si>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798</t>
  </si>
  <si>
    <t>597640400</t>
  </si>
  <si>
    <t>keramická dlažba schodovka 300x300mm</t>
  </si>
  <si>
    <t>-1273070443</t>
  </si>
  <si>
    <t>87,6*0,3*1,1</t>
  </si>
  <si>
    <t>799</t>
  </si>
  <si>
    <t>771274231</t>
  </si>
  <si>
    <t>Montáž obkladů podstupnic z dlaždic hladkých keramických flexibilní lepidlo v do 150 mm</t>
  </si>
  <si>
    <t>803097208</t>
  </si>
  <si>
    <t>800</t>
  </si>
  <si>
    <t>597637151</t>
  </si>
  <si>
    <t xml:space="preserve">dlaždice keramická mrazuvzdorná 300x300x9 </t>
  </si>
  <si>
    <t>-1366815763</t>
  </si>
  <si>
    <t>801</t>
  </si>
  <si>
    <t>771473113</t>
  </si>
  <si>
    <t>Montáž soklíků z dlaždic keramických lepených rovných v do 120 mm</t>
  </si>
  <si>
    <t>1251476095</t>
  </si>
  <si>
    <t>714,28*0,65</t>
  </si>
  <si>
    <t>802</t>
  </si>
  <si>
    <t>597614330</t>
  </si>
  <si>
    <t>dlaždice keramické slinuté neglazované mrazuvzdorné  29,8 x 29,8 x 0,9 cm</t>
  </si>
  <si>
    <t>1437349340</t>
  </si>
  <si>
    <t>464,282/2/0,3*0,09*1,1</t>
  </si>
  <si>
    <t>803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</si>
  <si>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</si>
  <si>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</si>
  <si>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</si>
  <si>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</si>
  <si>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</si>
  <si>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804</t>
  </si>
  <si>
    <t>634015864</t>
  </si>
  <si>
    <t>45,582/2/0,3*0,09*1,1</t>
  </si>
  <si>
    <t>805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</si>
  <si>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</si>
  <si>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</si>
  <si>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</si>
  <si>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</si>
  <si>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</si>
  <si>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</si>
  <si>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</si>
  <si>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</si>
  <si>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</si>
  <si>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</si>
  <si>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</si>
  <si>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806</t>
  </si>
  <si>
    <t>-769440319</t>
  </si>
  <si>
    <t>714,28*1,1</t>
  </si>
  <si>
    <t>807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</si>
  <si>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</si>
  <si>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</si>
  <si>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</si>
  <si>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</si>
  <si>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</si>
  <si>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</si>
  <si>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</si>
  <si>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</si>
  <si>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</si>
  <si>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808</t>
  </si>
  <si>
    <t>771591115</t>
  </si>
  <si>
    <t>Podlahy spárování silikonem</t>
  </si>
  <si>
    <t>-1316500454</t>
  </si>
  <si>
    <t>809</t>
  </si>
  <si>
    <t>998771202</t>
  </si>
  <si>
    <t>Přesun hmot procentní pro podlahy z dlaždic v objektech v do 12 m</t>
  </si>
  <si>
    <t>889688171</t>
  </si>
  <si>
    <t>810</t>
  </si>
  <si>
    <t>998771292</t>
  </si>
  <si>
    <t>Příplatek k přesunu hmot procentní 771 za zvětšený přesun do 100 m</t>
  </si>
  <si>
    <t>-1621794486</t>
  </si>
  <si>
    <t>Podlahy skládané</t>
  </si>
  <si>
    <t>811</t>
  </si>
  <si>
    <t>775413115</t>
  </si>
  <si>
    <t>Montáž podlahové lišty ze dřeva tvrdého nebo měkkého lepené</t>
  </si>
  <si>
    <t>-1832238159</t>
  </si>
  <si>
    <t>"T17" 167,0</t>
  </si>
  <si>
    <t>812</t>
  </si>
  <si>
    <t>614181009</t>
  </si>
  <si>
    <t>lišta dřevěná podlahová 15x50 mm</t>
  </si>
  <si>
    <t>321481940</t>
  </si>
  <si>
    <t>167,0*1,05</t>
  </si>
  <si>
    <t>813</t>
  </si>
  <si>
    <t>998775202</t>
  </si>
  <si>
    <t>Přesun hmot procentní pro podlahy dřevěné v objektech v do 12 m</t>
  </si>
  <si>
    <t>596638585</t>
  </si>
  <si>
    <t>Podlahy povlakové</t>
  </si>
  <si>
    <t>814</t>
  </si>
  <si>
    <t>776111112</t>
  </si>
  <si>
    <t>Broušení betonového podkladu povlakových podlah</t>
  </si>
  <si>
    <t>-1304729177</t>
  </si>
  <si>
    <t>815</t>
  </si>
  <si>
    <t>776111311</t>
  </si>
  <si>
    <t>Vysátí podkladu povlakových podlah</t>
  </si>
  <si>
    <t>417137031</t>
  </si>
  <si>
    <t>816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</si>
  <si>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</si>
  <si>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</si>
  <si>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</si>
  <si>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</si>
  <si>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</si>
  <si>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817</t>
  </si>
  <si>
    <t>284122850</t>
  </si>
  <si>
    <t>krytina podlahová heterogenní šířka 1500 mm tl. 2 mm</t>
  </si>
  <si>
    <t>113607905</t>
  </si>
  <si>
    <t>189,44*1,15</t>
  </si>
  <si>
    <t>818</t>
  </si>
  <si>
    <t>776411111</t>
  </si>
  <si>
    <t>Montáž obvodových soklíků výšky do 80 mm</t>
  </si>
  <si>
    <t>-2123116828</t>
  </si>
  <si>
    <t>"P7" 240,0</t>
  </si>
  <si>
    <t>819</t>
  </si>
  <si>
    <t>283421400</t>
  </si>
  <si>
    <t>lišty pro obklady délka 2,5 m barva šedá profil, samolepící</t>
  </si>
  <si>
    <t>-435914950</t>
  </si>
  <si>
    <t>240,0*1,03</t>
  </si>
  <si>
    <t>820</t>
  </si>
  <si>
    <t>776990111</t>
  </si>
  <si>
    <t>Vyrovnání podkladu samonivelační stěrkou tl 4 mm pevnosti 15 Mpa</t>
  </si>
  <si>
    <t>1199288342</t>
  </si>
  <si>
    <t>821</t>
  </si>
  <si>
    <t>998776202</t>
  </si>
  <si>
    <t>Přesun hmot procentní pro podlahy povlakové v objektech v do 12 m</t>
  </si>
  <si>
    <t>788311386</t>
  </si>
  <si>
    <t>822</t>
  </si>
  <si>
    <t>998776292</t>
  </si>
  <si>
    <t>Příplatek k přesunu hmot procentní 776 za zvětšený přesun do 100 m</t>
  </si>
  <si>
    <t>945252643</t>
  </si>
  <si>
    <t>Dokončovací práce - obklady</t>
  </si>
  <si>
    <t>823</t>
  </si>
  <si>
    <t>781473114</t>
  </si>
  <si>
    <t>Montáž obkladů vnitřních keramických hladkých do 22 ks/m2 lepených standardním lepidlem</t>
  </si>
  <si>
    <t>1079557951</t>
  </si>
  <si>
    <t>824</t>
  </si>
  <si>
    <t>597610100</t>
  </si>
  <si>
    <t>obkládačky keramické - (bílé i barevné) 25 x 33 x 0,7 cm I. j.</t>
  </si>
  <si>
    <t>1574458017</t>
  </si>
  <si>
    <t>527,805*1,1</t>
  </si>
  <si>
    <t>825</t>
  </si>
  <si>
    <t>781479191</t>
  </si>
  <si>
    <t>Příplatek k montáži obkladů keramických za plochu do 10 m2</t>
  </si>
  <si>
    <t>-1006941855</t>
  </si>
  <si>
    <t>826</t>
  </si>
  <si>
    <t>781495111</t>
  </si>
  <si>
    <t>Penetrace podkladu obkladů</t>
  </si>
  <si>
    <t>1332765885</t>
  </si>
  <si>
    <t>827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</si>
  <si>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</si>
  <si>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</si>
  <si>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</si>
  <si>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</si>
  <si>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</si>
  <si>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</si>
  <si>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</si>
  <si>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</si>
  <si>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</si>
  <si>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</si>
  <si>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</si>
  <si>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</si>
  <si>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</si>
  <si>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</si>
  <si>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</si>
  <si>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</si>
  <si>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</si>
  <si>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</si>
  <si>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</si>
  <si>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</si>
  <si>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</si>
  <si>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</si>
  <si>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</si>
  <si>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</si>
  <si>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</si>
  <si>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</si>
  <si>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</si>
  <si>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</si>
  <si>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</si>
  <si>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</si>
  <si>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</si>
  <si>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</si>
  <si>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</si>
  <si>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</si>
  <si>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</si>
  <si>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</si>
  <si>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828</t>
  </si>
  <si>
    <t>998781202</t>
  </si>
  <si>
    <t>Přesun hmot procentní pro obklady keramické v objektech v do 12 m</t>
  </si>
  <si>
    <t>1690907342</t>
  </si>
  <si>
    <t>829</t>
  </si>
  <si>
    <t>998781292</t>
  </si>
  <si>
    <t>Příplatek k přesunu hmot procentní 781 za zvětšený přesun do 100 m</t>
  </si>
  <si>
    <t>-1641512538</t>
  </si>
  <si>
    <t>Dokončovací práce - nátěry</t>
  </si>
  <si>
    <t>830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</si>
  <si>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</si>
  <si>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</si>
  <si>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</si>
  <si>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</si>
  <si>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</si>
  <si>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</si>
  <si>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</si>
  <si>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</si>
  <si>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</si>
  <si>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</si>
  <si>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831</t>
  </si>
  <si>
    <t>783317101</t>
  </si>
  <si>
    <t>Krycí jednonásobný syntetický standardní nátěr zámečnických konstrukcí</t>
  </si>
  <si>
    <t>-1456799990</t>
  </si>
  <si>
    <t>832</t>
  </si>
  <si>
    <t>783901203</t>
  </si>
  <si>
    <t>Jemné broušení dřevěných podlah před provedením nátěru</t>
  </si>
  <si>
    <t>-1078426447</t>
  </si>
  <si>
    <t>"121" 619,6</t>
  </si>
  <si>
    <t>833</t>
  </si>
  <si>
    <t>783901403</t>
  </si>
  <si>
    <t>Vysátí dřevěných podlah před provedením nátěru</t>
  </si>
  <si>
    <t>1169418497</t>
  </si>
  <si>
    <t>834</t>
  </si>
  <si>
    <t>783942101</t>
  </si>
  <si>
    <t>Lokální tmelení dřevěných podlah rozsahu do 10% plochy polyuretanovým tmelem</t>
  </si>
  <si>
    <t>-2126391733</t>
  </si>
  <si>
    <t>835</t>
  </si>
  <si>
    <t>783943101</t>
  </si>
  <si>
    <t>Napouštěcí jednonásobný polyuretanový vodou ředitelný nátěr dřevěných podlah</t>
  </si>
  <si>
    <t>1979058280</t>
  </si>
  <si>
    <t>836</t>
  </si>
  <si>
    <t>783948201</t>
  </si>
  <si>
    <t>Lakovací jednonásobný polyuretanový vodou ředitelný transparentní nátěr dřevěné podlahy</t>
  </si>
  <si>
    <t>-324636024</t>
  </si>
  <si>
    <t>837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</si>
  <si>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</si>
  <si>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</si>
  <si>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</si>
  <si>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</si>
  <si>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838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</si>
  <si>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</si>
  <si>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</si>
  <si>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</si>
  <si>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</si>
  <si>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</si>
  <si>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</si>
  <si>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</si>
  <si>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</si>
  <si>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839</t>
  </si>
  <si>
    <t>784181105</t>
  </si>
  <si>
    <t>Základní akrylátová jednonásobná penetrace podkladu v místnostech výšky přes 5,00 m</t>
  </si>
  <si>
    <t>-676042000</t>
  </si>
  <si>
    <t>619,06+60,33</t>
  </si>
  <si>
    <t>840</t>
  </si>
  <si>
    <t>784221101</t>
  </si>
  <si>
    <t xml:space="preserve">Dvojnásobné bílé malby  ze směsí za sucha dobře otěruvzdorných v místnostech do 3,80 m </t>
  </si>
  <si>
    <t>-1338559801</t>
  </si>
  <si>
    <t>841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</si>
  <si>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</si>
  <si>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</si>
  <si>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</si>
  <si>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</si>
  <si>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</si>
  <si>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842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</si>
  <si>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</si>
  <si>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</si>
  <si>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</si>
  <si>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843</t>
  </si>
  <si>
    <t>01M-002</t>
  </si>
  <si>
    <t>D+MTŽ krytý transformítor 230V/20V AC, 60VA</t>
  </si>
  <si>
    <t>1711469590</t>
  </si>
  <si>
    <t>844</t>
  </si>
  <si>
    <t>01M-003</t>
  </si>
  <si>
    <t>D+MTŽ expanzní modul 8 PGM výstupů, volitelný typ OC nebo relé, tamper vstup, možnost připojení inteligentního napájecího zdroje</t>
  </si>
  <si>
    <t>-729042128</t>
  </si>
  <si>
    <t>845</t>
  </si>
  <si>
    <t>01M-004</t>
  </si>
  <si>
    <t>D+MTŽ plechový kryt pro umístění 2 expandérů, povrchová montáž, zajištění šrouby, tamper otevření, 215x150x50mm</t>
  </si>
  <si>
    <t>1747538220</t>
  </si>
  <si>
    <t>846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</si>
  <si>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</si>
  <si>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</si>
  <si>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</si>
  <si>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847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</si>
  <si>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</si>
  <si>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</si>
  <si>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</si>
  <si>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848</t>
  </si>
  <si>
    <t>01M-007</t>
  </si>
  <si>
    <t>D+MTŽ zálohovaná plastová siréna venkovní 110dB,1m s majákem a akumulátorem</t>
  </si>
  <si>
    <t>1847119210</t>
  </si>
  <si>
    <t>849</t>
  </si>
  <si>
    <t>01M-008</t>
  </si>
  <si>
    <t>D+MTŽ lineární zdroj v kovovém krytu 13,8 Vss/3A se signalizačními výstupy, napájecí zdroj pro technologii PZTS</t>
  </si>
  <si>
    <t>-82892609</t>
  </si>
  <si>
    <t>850</t>
  </si>
  <si>
    <t>01M-009</t>
  </si>
  <si>
    <t>D+MTŽ akumulátor 12V/17Ah</t>
  </si>
  <si>
    <t>-281259540</t>
  </si>
  <si>
    <t>851</t>
  </si>
  <si>
    <t>01M-010</t>
  </si>
  <si>
    <t>D+MTŽ kabel sdělovací 3x2x0,5</t>
  </si>
  <si>
    <t>-277108456</t>
  </si>
  <si>
    <t>852</t>
  </si>
  <si>
    <t>01M-011</t>
  </si>
  <si>
    <t>D+MTŽ kabelová příchytka vč.kovového hřebu do betonu a stahovacího pásku</t>
  </si>
  <si>
    <t>288754522</t>
  </si>
  <si>
    <t>853</t>
  </si>
  <si>
    <t>01M-012</t>
  </si>
  <si>
    <t>D+MTŽ trubka ohebná o32mm</t>
  </si>
  <si>
    <t>745846513</t>
  </si>
  <si>
    <t>854</t>
  </si>
  <si>
    <t>01M-013</t>
  </si>
  <si>
    <t>Vysekání drážky do hl.30mm, š.30mm vč. zapravení drážky</t>
  </si>
  <si>
    <t>391752498</t>
  </si>
  <si>
    <t>855</t>
  </si>
  <si>
    <t>01M-014</t>
  </si>
  <si>
    <t>Průrazy stěnou do 50cm vč.zapravení</t>
  </si>
  <si>
    <t>1376255505</t>
  </si>
  <si>
    <t>856</t>
  </si>
  <si>
    <t>01M-015</t>
  </si>
  <si>
    <t>D+MTŽ protipožární ucpávka EI60</t>
  </si>
  <si>
    <t>396298766</t>
  </si>
  <si>
    <t>857</t>
  </si>
  <si>
    <t>01M-016</t>
  </si>
  <si>
    <t>Dodávka - pomocný elektroinstalační materiál</t>
  </si>
  <si>
    <t>1569773594</t>
  </si>
  <si>
    <t>858</t>
  </si>
  <si>
    <t>01M-017</t>
  </si>
  <si>
    <t>Měření, výchozí revize, spolupráce s revizním technikem</t>
  </si>
  <si>
    <t>-1019480530</t>
  </si>
  <si>
    <t>859</t>
  </si>
  <si>
    <t>01M-018</t>
  </si>
  <si>
    <t>Oživení a zprovoznění systému PZTS</t>
  </si>
  <si>
    <t>1726829966</t>
  </si>
  <si>
    <t>860</t>
  </si>
  <si>
    <t>01M-019</t>
  </si>
  <si>
    <t>Zaškolení obsluhy</t>
  </si>
  <si>
    <t>-106290488</t>
  </si>
  <si>
    <t>861</t>
  </si>
  <si>
    <t>01M-020</t>
  </si>
  <si>
    <t>Dokumentace skutečného provedení</t>
  </si>
  <si>
    <t>-1058872167</t>
  </si>
  <si>
    <t>02-M</t>
  </si>
  <si>
    <t>Strukturovaná kabeláž</t>
  </si>
  <si>
    <t>862</t>
  </si>
  <si>
    <t>02M-001</t>
  </si>
  <si>
    <t>D+MTŽ 19" rozvaděč stojanový 42U/800x100 dv síto 80%-6mm</t>
  </si>
  <si>
    <t>2099184993</t>
  </si>
  <si>
    <t>863</t>
  </si>
  <si>
    <t>02M-002</t>
  </si>
  <si>
    <t>D+MTŽ 19" rozvaděč nástěnný jednodílný 15U/600mm dv síto 80%-6mm</t>
  </si>
  <si>
    <t>-1617160038</t>
  </si>
  <si>
    <t>864</t>
  </si>
  <si>
    <t>02M-003</t>
  </si>
  <si>
    <t>D+MTŽ 19" ventilační jednotka (4 ventilátory)</t>
  </si>
  <si>
    <t>-108637841</t>
  </si>
  <si>
    <t>865</t>
  </si>
  <si>
    <t>02M-004</t>
  </si>
  <si>
    <t>D+MTŽ 19" patch panel 24 port RJ45 Cat6, 1U</t>
  </si>
  <si>
    <t>-400681684</t>
  </si>
  <si>
    <t>866</t>
  </si>
  <si>
    <t>02M-005</t>
  </si>
  <si>
    <t>D+MTŽ 19" propojovací panel telefonní, 25 port</t>
  </si>
  <si>
    <t>-376997716</t>
  </si>
  <si>
    <t>867</t>
  </si>
  <si>
    <t>02M-006</t>
  </si>
  <si>
    <t>D+MTŽ 19" vyvazovací panel jednostranná lišta, 1U</t>
  </si>
  <si>
    <t>-67223692</t>
  </si>
  <si>
    <t>868</t>
  </si>
  <si>
    <t>02M-007</t>
  </si>
  <si>
    <t>D+MTŽ 19" zemnící lišta</t>
  </si>
  <si>
    <t>-1398153860</t>
  </si>
  <si>
    <t>869</t>
  </si>
  <si>
    <t>02M-008</t>
  </si>
  <si>
    <t>D+MTŽ 19" polička s perforací 1U/660mm</t>
  </si>
  <si>
    <t>1442462478</t>
  </si>
  <si>
    <t>870</t>
  </si>
  <si>
    <t>02M-009</t>
  </si>
  <si>
    <t>D+MTŽ 19" rozvodný panel 5x230V - přep.ochrana</t>
  </si>
  <si>
    <t>83941224</t>
  </si>
  <si>
    <t>871</t>
  </si>
  <si>
    <t>02M-010</t>
  </si>
  <si>
    <t>D+MTŽ montážní sada</t>
  </si>
  <si>
    <t>-2133798267</t>
  </si>
  <si>
    <t>872</t>
  </si>
  <si>
    <t>02M-011</t>
  </si>
  <si>
    <t>D+MTŽ optický rozvaděč - kompletní pro 12SC</t>
  </si>
  <si>
    <t>-1138276117</t>
  </si>
  <si>
    <t>873</t>
  </si>
  <si>
    <t>02M-012</t>
  </si>
  <si>
    <t>D+MTŽ propojovací kabel UTP, cat.6, 1m</t>
  </si>
  <si>
    <t>1175736438</t>
  </si>
  <si>
    <t>874</t>
  </si>
  <si>
    <t>02M-013</t>
  </si>
  <si>
    <t>D+MTŽ propojovací optický kabel SM, SC/LC 2m</t>
  </si>
  <si>
    <t>-824175375</t>
  </si>
  <si>
    <t>875</t>
  </si>
  <si>
    <t>02M-014</t>
  </si>
  <si>
    <t>D+MTŽ zálohovaný zdroj UPS 600VA/360W, 1U, hloubka 23,5cm</t>
  </si>
  <si>
    <t>1566251253</t>
  </si>
  <si>
    <t>876</t>
  </si>
  <si>
    <t>02M-015</t>
  </si>
  <si>
    <t>D+MTŽ switch 24x 1000Base-T, 4xSFP, L2</t>
  </si>
  <si>
    <t>-1684193107</t>
  </si>
  <si>
    <t>877</t>
  </si>
  <si>
    <t>02M-016</t>
  </si>
  <si>
    <t>D+MTŽ switch 24x 1000Base-T, PoE+4xSFP, L2</t>
  </si>
  <si>
    <t>32736477</t>
  </si>
  <si>
    <t>878</t>
  </si>
  <si>
    <t>02M-017</t>
  </si>
  <si>
    <t>D+MTŽ SFP transceiver, 1000BASE, SM, SC</t>
  </si>
  <si>
    <t>1275941534</t>
  </si>
  <si>
    <t>879</t>
  </si>
  <si>
    <t>02M-018</t>
  </si>
  <si>
    <t>D+MTŽ access point 802.11/g/n/ac, 2,4GHz a 5Ghz, 1xLAN</t>
  </si>
  <si>
    <t>196518323</t>
  </si>
  <si>
    <t>880</t>
  </si>
  <si>
    <t>02M-019</t>
  </si>
  <si>
    <t>Práce s aktivními prvky</t>
  </si>
  <si>
    <t>-1306713580</t>
  </si>
  <si>
    <t>881</t>
  </si>
  <si>
    <t>02M-020</t>
  </si>
  <si>
    <t>D+MTŽ datová zásuvka 2xRJ, Cat.6, UTP - kompletní pod omítku</t>
  </si>
  <si>
    <t>2038118050</t>
  </si>
  <si>
    <t>882</t>
  </si>
  <si>
    <t>02M-021</t>
  </si>
  <si>
    <t>D+MTŽ konektor RJ45 Cat. UTP 8p8c nestíněný na drát</t>
  </si>
  <si>
    <t>140500003</t>
  </si>
  <si>
    <t>883</t>
  </si>
  <si>
    <t>02M-022</t>
  </si>
  <si>
    <t>D+MTŽ kabel datový UTP Cat.6, Eca, bezhalogenový</t>
  </si>
  <si>
    <t>574336600</t>
  </si>
  <si>
    <t>884</t>
  </si>
  <si>
    <t>02M-023</t>
  </si>
  <si>
    <t>D+MTŽ kabel optický 12 vl., 9/125um, SM, bezhalogenový</t>
  </si>
  <si>
    <t>491698708</t>
  </si>
  <si>
    <t>885</t>
  </si>
  <si>
    <t>02M-024</t>
  </si>
  <si>
    <t>D+MTŽ uzemňovací vodič žl.zel. 8mm2, bezhalogenový</t>
  </si>
  <si>
    <t>-1130655453</t>
  </si>
  <si>
    <t>886</t>
  </si>
  <si>
    <t>02M-025</t>
  </si>
  <si>
    <t>D+MTŽ kabel sdělovací stíněný 25x2x0,5</t>
  </si>
  <si>
    <t>-1799191151</t>
  </si>
  <si>
    <t>887</t>
  </si>
  <si>
    <t>02M-026</t>
  </si>
  <si>
    <t>D+MTŽ skupinový držák kabelů</t>
  </si>
  <si>
    <t>156722789</t>
  </si>
  <si>
    <t>888</t>
  </si>
  <si>
    <t>02M-027</t>
  </si>
  <si>
    <t>D+MTŽ krabice univerzální pod omítku a víčkem, vč.vysekání a zapravení</t>
  </si>
  <si>
    <t>-1630590283</t>
  </si>
  <si>
    <t>889</t>
  </si>
  <si>
    <t>02M-028</t>
  </si>
  <si>
    <t>D+MTŽ krabice přístrojová hluboká, vč.vysekání a zapravení</t>
  </si>
  <si>
    <t>1069240571</t>
  </si>
  <si>
    <t>890</t>
  </si>
  <si>
    <t>02M-029</t>
  </si>
  <si>
    <t>D+MTŽ elektroinstalační kanál PVC 110x70mm, bezhalogenový vč.příslušenství a úchytného materiálu</t>
  </si>
  <si>
    <t>-1908465669</t>
  </si>
  <si>
    <t>891</t>
  </si>
  <si>
    <t>02M-030</t>
  </si>
  <si>
    <t>D+MTŽ trubka ohebná o25mm do připravené drážky</t>
  </si>
  <si>
    <t>-600250429</t>
  </si>
  <si>
    <t>892</t>
  </si>
  <si>
    <t>02M-031</t>
  </si>
  <si>
    <t xml:space="preserve">D+MTŽ kabelová příchytka vč.kovového hřebu do betonu a stahovacího pásku </t>
  </si>
  <si>
    <t>1285873494</t>
  </si>
  <si>
    <t>893</t>
  </si>
  <si>
    <t>02M-032</t>
  </si>
  <si>
    <t>1491045593</t>
  </si>
  <si>
    <t>894</t>
  </si>
  <si>
    <t>02M-033</t>
  </si>
  <si>
    <t>171908219</t>
  </si>
  <si>
    <t>895</t>
  </si>
  <si>
    <t>02M-034</t>
  </si>
  <si>
    <t>-1474246755</t>
  </si>
  <si>
    <t>896</t>
  </si>
  <si>
    <t>02M-035</t>
  </si>
  <si>
    <t>-59751315</t>
  </si>
  <si>
    <t>897</t>
  </si>
  <si>
    <t>02M-036</t>
  </si>
  <si>
    <t>Měření metalického kabelu vč. vypracování měřícího protokolu</t>
  </si>
  <si>
    <t>-1357401463</t>
  </si>
  <si>
    <t>898</t>
  </si>
  <si>
    <t>02M-037</t>
  </si>
  <si>
    <t>Montáž - optický svar</t>
  </si>
  <si>
    <t>231248199</t>
  </si>
  <si>
    <t>899</t>
  </si>
  <si>
    <t>02M-038</t>
  </si>
  <si>
    <t>Měření optického vlákna vč. vypracování měřícího protokolu</t>
  </si>
  <si>
    <t>-1228207506</t>
  </si>
  <si>
    <t>900</t>
  </si>
  <si>
    <t>02M-039</t>
  </si>
  <si>
    <t>Měření, výchozí revoze, spolupráce s revizním technikem</t>
  </si>
  <si>
    <t>1146938704</t>
  </si>
  <si>
    <t>901</t>
  </si>
  <si>
    <t>02M-040</t>
  </si>
  <si>
    <t>2102120868</t>
  </si>
  <si>
    <t>03-M</t>
  </si>
  <si>
    <t>Kamerový systém</t>
  </si>
  <si>
    <t>902</t>
  </si>
  <si>
    <t>03M-001</t>
  </si>
  <si>
    <t>D+MTŽ vnitřní IP dome kamera, TD/N, HD 1080p., 4MP, f=8-12mm, WDR 120dB, IR30m</t>
  </si>
  <si>
    <t>1511980034</t>
  </si>
  <si>
    <t>903</t>
  </si>
  <si>
    <t>03M-002</t>
  </si>
  <si>
    <t>D+MTŽ instalační krabice pro montáž dome kamer</t>
  </si>
  <si>
    <t>141619764</t>
  </si>
  <si>
    <t>904</t>
  </si>
  <si>
    <t>03M-003</t>
  </si>
  <si>
    <t>D+MTŽ venkovní bullet IP kamera, TD/N, HD 1080p., 4MP, F=8-12mm, WDR 120dB, IR30m</t>
  </si>
  <si>
    <t>-488194641</t>
  </si>
  <si>
    <t>905</t>
  </si>
  <si>
    <t>03M-004</t>
  </si>
  <si>
    <t>D+MTŽ instalační krabice pro montáž bullet kamer</t>
  </si>
  <si>
    <t>131433965</t>
  </si>
  <si>
    <t>906</t>
  </si>
  <si>
    <t>03M-005</t>
  </si>
  <si>
    <t>D+MTŽ záznamové NVR pro 32 IP kamer, až 5MP, HDMI, 16xPoE, I/O, Aodio, bez HDD</t>
  </si>
  <si>
    <t>-1907313162</t>
  </si>
  <si>
    <t>907</t>
  </si>
  <si>
    <t>03M-006</t>
  </si>
  <si>
    <t>D+MTŽ přídavný HDD s kapacitou 3TB k DVR/NVR</t>
  </si>
  <si>
    <t>79159098</t>
  </si>
  <si>
    <t>908</t>
  </si>
  <si>
    <t>03M-007</t>
  </si>
  <si>
    <t>Programování a oživení systému CCTV</t>
  </si>
  <si>
    <t>-506758232</t>
  </si>
  <si>
    <t>909</t>
  </si>
  <si>
    <t>03M-008</t>
  </si>
  <si>
    <t>Komplexní zkoušky zařízení CCTV</t>
  </si>
  <si>
    <t>1319366893</t>
  </si>
  <si>
    <t>910</t>
  </si>
  <si>
    <t>03M-009</t>
  </si>
  <si>
    <t>Zaškolení obsluhy CCTV</t>
  </si>
  <si>
    <t>-1075478484</t>
  </si>
  <si>
    <t>911</t>
  </si>
  <si>
    <t>03M-010</t>
  </si>
  <si>
    <t>-126698598</t>
  </si>
  <si>
    <t>17-M</t>
  </si>
  <si>
    <t>Elektrická požární signalizace</t>
  </si>
  <si>
    <t>912</t>
  </si>
  <si>
    <t>170-001</t>
  </si>
  <si>
    <t>Hardware EPS</t>
  </si>
  <si>
    <t>821797834</t>
  </si>
  <si>
    <t>913</t>
  </si>
  <si>
    <t>170-002</t>
  </si>
  <si>
    <t>Ústředna EPS, 7 pozic pro mikromoduly, max. 3kruh.linek po 127 hlásičích na lince, zdroj 24V/5A, prostor pro 2xAku 12V/25Ah</t>
  </si>
  <si>
    <t>-1268777737</t>
  </si>
  <si>
    <t>914</t>
  </si>
  <si>
    <t>170-003</t>
  </si>
  <si>
    <t>Rozvaděčová skříň s požární odolností (pro ústřednu EPS) EI 60 DP1</t>
  </si>
  <si>
    <t>-1821615636</t>
  </si>
  <si>
    <t>915</t>
  </si>
  <si>
    <t>170-004</t>
  </si>
  <si>
    <t>Akumulátor 12V/25Ah</t>
  </si>
  <si>
    <t>-1338146241</t>
  </si>
  <si>
    <t>916</t>
  </si>
  <si>
    <t>170-005</t>
  </si>
  <si>
    <t>Čelní ovládací panel a alfanumerickým displejem 2x20 znaků</t>
  </si>
  <si>
    <t>2108704539</t>
  </si>
  <si>
    <t>917</t>
  </si>
  <si>
    <t>170-006</t>
  </si>
  <si>
    <t>Modul se třemi pozicemi pro mikromoduly</t>
  </si>
  <si>
    <t>472735754</t>
  </si>
  <si>
    <t>918</t>
  </si>
  <si>
    <t>170-007</t>
  </si>
  <si>
    <t>Mikromodul jednoho kruhového vedení rpo max. 127 hlásičů</t>
  </si>
  <si>
    <t>530368370</t>
  </si>
  <si>
    <t>919</t>
  </si>
  <si>
    <t>170-008</t>
  </si>
  <si>
    <t>Provozní kniha EPS</t>
  </si>
  <si>
    <t>847184410</t>
  </si>
  <si>
    <t>920</t>
  </si>
  <si>
    <t>170-009</t>
  </si>
  <si>
    <t>Opticko-kouřový hlásič</t>
  </si>
  <si>
    <t>-4716826</t>
  </si>
  <si>
    <t>921</t>
  </si>
  <si>
    <t>170-010</t>
  </si>
  <si>
    <t>Sokl hlásiče v základní verzi pro hlásiče</t>
  </si>
  <si>
    <t>-1212606044</t>
  </si>
  <si>
    <t>922</t>
  </si>
  <si>
    <t>170-011</t>
  </si>
  <si>
    <t>Elektronika tlačítka s oddělovačem EN54-11</t>
  </si>
  <si>
    <t>-1640261080</t>
  </si>
  <si>
    <t>923</t>
  </si>
  <si>
    <t>170-012</t>
  </si>
  <si>
    <t>Skříň tlačítkového hlásiče červená</t>
  </si>
  <si>
    <t>-1988987984</t>
  </si>
  <si>
    <t>924</t>
  </si>
  <si>
    <t>170-013</t>
  </si>
  <si>
    <t>Vstupně/výstupní modul na sběrnici poplachový 4 vstupy/2výstupy</t>
  </si>
  <si>
    <t>29710872</t>
  </si>
  <si>
    <t>925</t>
  </si>
  <si>
    <t>170-014</t>
  </si>
  <si>
    <t>Skříň pro V/V moduly plastová</t>
  </si>
  <si>
    <t>-382946130</t>
  </si>
  <si>
    <t>926</t>
  </si>
  <si>
    <t>170-015</t>
  </si>
  <si>
    <t>Siréna vnitřní, červená, 106dB, 9-60V, EN 54-3, vč,patice</t>
  </si>
  <si>
    <t>-1130495847</t>
  </si>
  <si>
    <t>927</t>
  </si>
  <si>
    <t>170-016</t>
  </si>
  <si>
    <t>Telefonní GSM komunikátor, hlasová a textová zpráva na 4 tel.čísla vč.Sim karty</t>
  </si>
  <si>
    <t>1703106101</t>
  </si>
  <si>
    <t>928</t>
  </si>
  <si>
    <t>170-017</t>
  </si>
  <si>
    <t>Drobný propojovací a instalační materiál</t>
  </si>
  <si>
    <t>set.</t>
  </si>
  <si>
    <t>733800085</t>
  </si>
  <si>
    <t>929</t>
  </si>
  <si>
    <t>170-018</t>
  </si>
  <si>
    <t>Ostatní materiál EPS</t>
  </si>
  <si>
    <t>314979083</t>
  </si>
  <si>
    <t>930</t>
  </si>
  <si>
    <t>170-019</t>
  </si>
  <si>
    <t>Kabelová krabicová rozvodka PI65 se zachováním funkčnosti</t>
  </si>
  <si>
    <t>-1262327398</t>
  </si>
  <si>
    <t>931</t>
  </si>
  <si>
    <t>170-020</t>
  </si>
  <si>
    <t>Zkušební plyn s výsuvným aplikátorem</t>
  </si>
  <si>
    <t>1058230646</t>
  </si>
  <si>
    <t>932</t>
  </si>
  <si>
    <t>170-021</t>
  </si>
  <si>
    <t>Popisové pole pro nalepení popisky hlásiče</t>
  </si>
  <si>
    <t>1589387958</t>
  </si>
  <si>
    <t>933</t>
  </si>
  <si>
    <t>170-022</t>
  </si>
  <si>
    <t>Popiska hlásiče</t>
  </si>
  <si>
    <t>-194512254</t>
  </si>
  <si>
    <t>934</t>
  </si>
  <si>
    <t>170-023</t>
  </si>
  <si>
    <t>Kabely pro rozvod EPS bez funkční schopnosti při požáru-červený</t>
  </si>
  <si>
    <t>-1679685146</t>
  </si>
  <si>
    <t>935</t>
  </si>
  <si>
    <t>170-024</t>
  </si>
  <si>
    <t>J-Y(st) Y 2x2x0,8 (s možností instalace pod omítku)</t>
  </si>
  <si>
    <t>1954942896</t>
  </si>
  <si>
    <t>936</t>
  </si>
  <si>
    <t>170-025</t>
  </si>
  <si>
    <t>Vyřezání drážky 30x30mm strop/stěna vč.záhozu a začištění</t>
  </si>
  <si>
    <t>2057559227</t>
  </si>
  <si>
    <t>937</t>
  </si>
  <si>
    <t>170-026</t>
  </si>
  <si>
    <t>Průraz stěnou/stropem vč.začištění</t>
  </si>
  <si>
    <t>-1468191860</t>
  </si>
  <si>
    <t>938</t>
  </si>
  <si>
    <t>170-027</t>
  </si>
  <si>
    <t>Kabelové trasy a kabelyx EPS s funkční schopností při požáru s třídou reakce na oheň B2ca s1 d0</t>
  </si>
  <si>
    <t>1316724808</t>
  </si>
  <si>
    <t>939</t>
  </si>
  <si>
    <t>170-028</t>
  </si>
  <si>
    <t>Kabel PRAFlaGUARD 1x2x0,8 - hnědý stíněný kabel 2x2x0,8 PH120-R dle ZP-27/2008, B2caS1D0 dle PrEN50399 07, ohnivzdorný, bezhalogenový</t>
  </si>
  <si>
    <t>-1270381666</t>
  </si>
  <si>
    <t>940</t>
  </si>
  <si>
    <t>170-029</t>
  </si>
  <si>
    <t>Kabel PRAFlaGUARD 3x2,5 - hnědý stíněný kabel PH120-R dle ZP-27/2008, B2caS1D0 dle PrEN50399 07, ohnivzdorný, bezhalogenový</t>
  </si>
  <si>
    <t>670369330</t>
  </si>
  <si>
    <t>941</t>
  </si>
  <si>
    <t>170-030</t>
  </si>
  <si>
    <t>Kabelová příchytka pro 2kabely, certifikovaná vč. vrutu a hmoždinky</t>
  </si>
  <si>
    <t>1444368214</t>
  </si>
  <si>
    <t>942</t>
  </si>
  <si>
    <t>170-031</t>
  </si>
  <si>
    <t>Jistič 230V/6A</t>
  </si>
  <si>
    <t>-184688761</t>
  </si>
  <si>
    <t>943</t>
  </si>
  <si>
    <t>170-032</t>
  </si>
  <si>
    <t>Ostatní</t>
  </si>
  <si>
    <t>-332068610</t>
  </si>
  <si>
    <t>944</t>
  </si>
  <si>
    <t>170-033</t>
  </si>
  <si>
    <t>HZS</t>
  </si>
  <si>
    <t>-2014167595</t>
  </si>
  <si>
    <t>945</t>
  </si>
  <si>
    <t>170-034</t>
  </si>
  <si>
    <t>Úklid</t>
  </si>
  <si>
    <t>1362707848</t>
  </si>
  <si>
    <t>946</t>
  </si>
  <si>
    <t>170-035</t>
  </si>
  <si>
    <t>Práce na rozvaděči NN</t>
  </si>
  <si>
    <t>-145908339</t>
  </si>
  <si>
    <t>947</t>
  </si>
  <si>
    <t>170-036</t>
  </si>
  <si>
    <t>Spolupráce s ostatními profesemi. účast na KD</t>
  </si>
  <si>
    <t>-935716851</t>
  </si>
  <si>
    <t>948</t>
  </si>
  <si>
    <t>170-037</t>
  </si>
  <si>
    <t>Oživení systému, naprogramování</t>
  </si>
  <si>
    <t>1474529833</t>
  </si>
  <si>
    <t>949</t>
  </si>
  <si>
    <t>170-038</t>
  </si>
  <si>
    <t>Revize EPS vč.vypracování revizní zprávy - 3x paré</t>
  </si>
  <si>
    <t>387249138</t>
  </si>
  <si>
    <t>950</t>
  </si>
  <si>
    <t>170-039</t>
  </si>
  <si>
    <t>Funkční zkouška vč.protokolu</t>
  </si>
  <si>
    <t>-1791026978</t>
  </si>
  <si>
    <t>951</t>
  </si>
  <si>
    <t>170-040</t>
  </si>
  <si>
    <t>Vedení prací, autirský dozor, skutečný stav</t>
  </si>
  <si>
    <t>-1038934687</t>
  </si>
  <si>
    <t>18-M</t>
  </si>
  <si>
    <t>Přípojka NN</t>
  </si>
  <si>
    <t>952</t>
  </si>
  <si>
    <t>180-001</t>
  </si>
  <si>
    <t>DMTŽ stávající vzdušné přípojky NN</t>
  </si>
  <si>
    <t>-844920967</t>
  </si>
  <si>
    <t>953</t>
  </si>
  <si>
    <t>180-002</t>
  </si>
  <si>
    <t>D+MTŽ nové vzdušné přípojky NN vč.přezbrojení rozvaděče HDS</t>
  </si>
  <si>
    <t>521853377</t>
  </si>
  <si>
    <t>21-M</t>
  </si>
  <si>
    <t>Elektromontáže</t>
  </si>
  <si>
    <t>954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</si>
  <si>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</si>
  <si>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</si>
  <si>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</si>
  <si>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</si>
  <si>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</si>
  <si>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</si>
  <si>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</si>
  <si>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</si>
  <si>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</si>
  <si>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</si>
  <si>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</si>
  <si>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955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</si>
  <si>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</si>
  <si>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</si>
  <si>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</si>
  <si>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</si>
  <si>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</si>
  <si>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</si>
  <si>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</si>
  <si>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</si>
  <si>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</si>
  <si>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</si>
  <si>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</si>
  <si>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956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</si>
  <si>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</si>
  <si>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</si>
  <si>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</si>
  <si>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</si>
  <si>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</si>
  <si>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</si>
  <si>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</si>
  <si>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</si>
  <si>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</si>
  <si>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</si>
  <si>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957</t>
  </si>
  <si>
    <t>21099-003a.</t>
  </si>
  <si>
    <t>CYKY 5Jx2,5</t>
  </si>
  <si>
    <t>-598996746</t>
  </si>
  <si>
    <t>"1-7" 20</t>
  </si>
  <si>
    <t>958</t>
  </si>
  <si>
    <t>21099-003b.</t>
  </si>
  <si>
    <t>CYKY 5Jx16</t>
  </si>
  <si>
    <t>238073546</t>
  </si>
  <si>
    <t>"1-7" 80</t>
  </si>
  <si>
    <t>959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</si>
  <si>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</si>
  <si>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</si>
  <si>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</si>
  <si>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</si>
  <si>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</si>
  <si>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</si>
  <si>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</si>
  <si>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</si>
  <si>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</si>
  <si>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</si>
  <si>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</si>
  <si>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960</t>
  </si>
  <si>
    <t>21099-009</t>
  </si>
  <si>
    <t>rozvodnice VU60NE</t>
  </si>
  <si>
    <t>-987153427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</si>
  <si>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</si>
  <si>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</si>
  <si>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</si>
  <si>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</si>
  <si>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</si>
  <si>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</si>
  <si>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</si>
  <si>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</si>
  <si>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961</t>
  </si>
  <si>
    <t>21099-009a</t>
  </si>
  <si>
    <t>svodiče přepětí</t>
  </si>
  <si>
    <t>-954865239</t>
  </si>
  <si>
    <t>962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</si>
  <si>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</si>
  <si>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</si>
  <si>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</si>
  <si>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</si>
  <si>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</si>
  <si>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</si>
  <si>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</si>
  <si>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</si>
  <si>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</si>
  <si>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</si>
  <si>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963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</si>
  <si>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</si>
  <si>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</si>
  <si>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</si>
  <si>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</si>
  <si>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</si>
  <si>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</si>
  <si>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</si>
  <si>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</si>
  <si>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</si>
  <si>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</si>
  <si>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</si>
  <si>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964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</si>
  <si>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</si>
  <si>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</si>
  <si>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</si>
  <si>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</si>
  <si>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</si>
  <si>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</si>
  <si>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</si>
  <si>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965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</si>
  <si>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</si>
  <si>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</si>
  <si>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</si>
  <si>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</si>
  <si>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</si>
  <si>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</si>
  <si>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</si>
  <si>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</si>
  <si>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</si>
  <si>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</si>
  <si>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</si>
  <si>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966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</si>
  <si>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</si>
  <si>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</si>
  <si>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</si>
  <si>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</si>
  <si>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</si>
  <si>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</si>
  <si>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</si>
  <si>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</si>
  <si>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967</t>
  </si>
  <si>
    <t>21099-015</t>
  </si>
  <si>
    <t>vypínač č.6</t>
  </si>
  <si>
    <t>-1751861068</t>
  </si>
  <si>
    <t>"1-7" 2</t>
  </si>
  <si>
    <t>968</t>
  </si>
  <si>
    <t>21099-016</t>
  </si>
  <si>
    <t>vypínač č.5</t>
  </si>
  <si>
    <t>177936889</t>
  </si>
  <si>
    <t>"1-3" 2</t>
  </si>
  <si>
    <t>"1-4" 2</t>
  </si>
  <si>
    <t>"1-5" 2</t>
  </si>
  <si>
    <t>969</t>
  </si>
  <si>
    <t>21099-017</t>
  </si>
  <si>
    <t>vypínač č.7</t>
  </si>
  <si>
    <t>-2067210789</t>
  </si>
  <si>
    <t>"1-7" 3</t>
  </si>
  <si>
    <t>970</t>
  </si>
  <si>
    <t>21099-018</t>
  </si>
  <si>
    <t>vypínač - ovladač vnějších předokenních žaluzií</t>
  </si>
  <si>
    <t>-258421735</t>
  </si>
  <si>
    <t>971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</si>
  <si>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</si>
  <si>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</si>
  <si>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</si>
  <si>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</si>
  <si>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</si>
  <si>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</si>
  <si>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</si>
  <si>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</si>
  <si>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</si>
  <si>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972</t>
  </si>
  <si>
    <t>21099-020a</t>
  </si>
  <si>
    <t>krabice  IP44</t>
  </si>
  <si>
    <t>-1931645873</t>
  </si>
  <si>
    <t>"1-8" 20</t>
  </si>
  <si>
    <t>973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</si>
  <si>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</si>
  <si>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</si>
  <si>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</si>
  <si>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</si>
  <si>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</si>
  <si>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</si>
  <si>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</si>
  <si>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</si>
  <si>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</si>
  <si>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974</t>
  </si>
  <si>
    <t>21099-022</t>
  </si>
  <si>
    <t>spojovací materiál mechanický</t>
  </si>
  <si>
    <t>1009959463</t>
  </si>
  <si>
    <t>975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</si>
  <si>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</si>
  <si>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</si>
  <si>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</si>
  <si>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</si>
  <si>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</si>
  <si>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</si>
  <si>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</si>
  <si>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</si>
  <si>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</si>
  <si>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</si>
  <si>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</si>
  <si>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976</t>
  </si>
  <si>
    <t>21099-025</t>
  </si>
  <si>
    <t>chráničojistič</t>
  </si>
  <si>
    <t>970070699</t>
  </si>
  <si>
    <t>"1-2" 2</t>
  </si>
  <si>
    <t>"1-6" 2</t>
  </si>
  <si>
    <t>977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</si>
  <si>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</si>
  <si>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</si>
  <si>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</si>
  <si>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</si>
  <si>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</si>
  <si>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</si>
  <si>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</si>
  <si>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</si>
  <si>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</si>
  <si>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</si>
  <si>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</si>
  <si>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978</t>
  </si>
  <si>
    <t>21099-027a</t>
  </si>
  <si>
    <t>jistič 3F</t>
  </si>
  <si>
    <t>1210372202</t>
  </si>
  <si>
    <t>979</t>
  </si>
  <si>
    <t>21099-028</t>
  </si>
  <si>
    <t>jistič 25/3/B</t>
  </si>
  <si>
    <t>1395942712</t>
  </si>
  <si>
    <t>980</t>
  </si>
  <si>
    <t>21099-028a</t>
  </si>
  <si>
    <t>jistič 40/3/B</t>
  </si>
  <si>
    <t>-710463340</t>
  </si>
  <si>
    <t>981</t>
  </si>
  <si>
    <t>21099-030</t>
  </si>
  <si>
    <t>chránič/4</t>
  </si>
  <si>
    <t>418477488</t>
  </si>
  <si>
    <t>"1-1" 2</t>
  </si>
  <si>
    <t>982</t>
  </si>
  <si>
    <t>21099-031</t>
  </si>
  <si>
    <t>pir</t>
  </si>
  <si>
    <t>307089211</t>
  </si>
  <si>
    <t>"1-2" 8</t>
  </si>
  <si>
    <t>"1-3" 4</t>
  </si>
  <si>
    <t>"1-6" 7</t>
  </si>
  <si>
    <t>983</t>
  </si>
  <si>
    <t>21099-031a</t>
  </si>
  <si>
    <t>pir-světlo</t>
  </si>
  <si>
    <t>-813273453</t>
  </si>
  <si>
    <t>984</t>
  </si>
  <si>
    <t>21099-032</t>
  </si>
  <si>
    <t>ventilátor trubicový</t>
  </si>
  <si>
    <t>-1168601256</t>
  </si>
  <si>
    <t>985</t>
  </si>
  <si>
    <t>21099-032a</t>
  </si>
  <si>
    <t xml:space="preserve">ventilátor </t>
  </si>
  <si>
    <t>30634639</t>
  </si>
  <si>
    <t>986</t>
  </si>
  <si>
    <t>21099-033</t>
  </si>
  <si>
    <t>UMC 02-8</t>
  </si>
  <si>
    <t>1221532706</t>
  </si>
  <si>
    <t>987</t>
  </si>
  <si>
    <t>21099-034</t>
  </si>
  <si>
    <t>trafo 230V/12A</t>
  </si>
  <si>
    <t>1110355910</t>
  </si>
  <si>
    <t>988</t>
  </si>
  <si>
    <t>21099-035</t>
  </si>
  <si>
    <t>rotozel STG-S</t>
  </si>
  <si>
    <t>-266182694</t>
  </si>
  <si>
    <t>"1-6" 5</t>
  </si>
  <si>
    <t>"1-7" 4</t>
  </si>
  <si>
    <t>989</t>
  </si>
  <si>
    <t>21099-036</t>
  </si>
  <si>
    <t>okenní píst</t>
  </si>
  <si>
    <t>-1430406912</t>
  </si>
  <si>
    <t>"1-7" 18</t>
  </si>
  <si>
    <t>990</t>
  </si>
  <si>
    <t>21099-037</t>
  </si>
  <si>
    <t>ohřev vpustí</t>
  </si>
  <si>
    <t>1131516495</t>
  </si>
  <si>
    <t>991</t>
  </si>
  <si>
    <t>21099-038</t>
  </si>
  <si>
    <t>zásuvka 3F</t>
  </si>
  <si>
    <t>-490549144</t>
  </si>
  <si>
    <t>992</t>
  </si>
  <si>
    <t>21099-039</t>
  </si>
  <si>
    <t>rozvod žlaby Mars trubky</t>
  </si>
  <si>
    <t>471657875</t>
  </si>
  <si>
    <t>993</t>
  </si>
  <si>
    <t>21099-040</t>
  </si>
  <si>
    <t>zařízení sport</t>
  </si>
  <si>
    <t>-1556123659</t>
  </si>
  <si>
    <t>"1-7" 30</t>
  </si>
  <si>
    <t>994</t>
  </si>
  <si>
    <t>21099-041</t>
  </si>
  <si>
    <t>mir16+stykač 3+3</t>
  </si>
  <si>
    <t>-1825004210</t>
  </si>
  <si>
    <t>995</t>
  </si>
  <si>
    <t>21099-042</t>
  </si>
  <si>
    <t>stožár+světlo</t>
  </si>
  <si>
    <t>1151666123</t>
  </si>
  <si>
    <t>996</t>
  </si>
  <si>
    <t>21099-501</t>
  </si>
  <si>
    <t>elektromontážní práce</t>
  </si>
  <si>
    <t>1745718983</t>
  </si>
  <si>
    <t>21099-502</t>
  </si>
  <si>
    <t>elektrorevize DR</t>
  </si>
  <si>
    <t>908146539</t>
  </si>
  <si>
    <t>21099-504</t>
  </si>
  <si>
    <t>elektrorevize svod</t>
  </si>
  <si>
    <t>2028490457</t>
  </si>
  <si>
    <t>999</t>
  </si>
  <si>
    <t>21099-505</t>
  </si>
  <si>
    <t>Zednické přípomoce - sekání drážek, bourání prostupů a jejich zapravení vč.materiálu</t>
  </si>
  <si>
    <t>-269466564</t>
  </si>
  <si>
    <t>1000</t>
  </si>
  <si>
    <t>21099-901</t>
  </si>
  <si>
    <t>D+MTŽ rozvodu a svodů hromosvodu PZ</t>
  </si>
  <si>
    <t>-272818260</t>
  </si>
  <si>
    <t>1001</t>
  </si>
  <si>
    <t>21099-902</t>
  </si>
  <si>
    <t>D+MTŽ uzemnění hromosvodu</t>
  </si>
  <si>
    <t>1182401313</t>
  </si>
  <si>
    <t>1002</t>
  </si>
  <si>
    <t>21099-903</t>
  </si>
  <si>
    <t>Revize hromosvodu</t>
  </si>
  <si>
    <t>1563363497</t>
  </si>
  <si>
    <t>24-M</t>
  </si>
  <si>
    <t>Montáže vzduchotechnických zařízení</t>
  </si>
  <si>
    <t>1003</t>
  </si>
  <si>
    <t>240-000</t>
  </si>
  <si>
    <t>VZT zařízení č.1 - multifunkční sál</t>
  </si>
  <si>
    <t>362353901</t>
  </si>
  <si>
    <t>1004</t>
  </si>
  <si>
    <t>240-001</t>
  </si>
  <si>
    <t>VZT rekuperační jednotka nástřešní - přesná specifikace viz výpis materiálu VZT</t>
  </si>
  <si>
    <t>1705503766</t>
  </si>
  <si>
    <t>1005</t>
  </si>
  <si>
    <t>240-002</t>
  </si>
  <si>
    <t>Výústka velkoplošná, přípoj d315 - přesná specifikace viz výpis materiálu VZT</t>
  </si>
  <si>
    <t>-1520653592</t>
  </si>
  <si>
    <t>1006</t>
  </si>
  <si>
    <t>240-003</t>
  </si>
  <si>
    <t>Výústka velkoplošná, přípoj d250 - přesná specifikace viz výpis materiálu VZT</t>
  </si>
  <si>
    <t>-685945218</t>
  </si>
  <si>
    <t>1007</t>
  </si>
  <si>
    <t>240-004</t>
  </si>
  <si>
    <t>Výústka odvodní komfortní na potrubí Spiro 300x150 - přesná specifikace viz výpis materiálu VZT</t>
  </si>
  <si>
    <t>1760891139</t>
  </si>
  <si>
    <t>1008</t>
  </si>
  <si>
    <t>240-005</t>
  </si>
  <si>
    <t>Buňové tlumiče 200x500x1000, náběhy na koncích - přesná specifikace viz výpis materiálu VZT</t>
  </si>
  <si>
    <t>-1904665461</t>
  </si>
  <si>
    <t>1009</t>
  </si>
  <si>
    <t>240-006</t>
  </si>
  <si>
    <t>Žaluzie protidešťová na oc.potrubí 1000x1000, pevné listy - přesná specifikace viz výpis materiálu VZT</t>
  </si>
  <si>
    <t>1329510842</t>
  </si>
  <si>
    <t>1010</t>
  </si>
  <si>
    <t>240-007</t>
  </si>
  <si>
    <t>Oc.čtyřhranné pozink.potrubí - oblouk OL 900x710/90 - přesná specifikace viz výpis materiálu VZT</t>
  </si>
  <si>
    <t>620370641</t>
  </si>
  <si>
    <t>1011</t>
  </si>
  <si>
    <t>240-008</t>
  </si>
  <si>
    <t>Oc.čtyřhranné pozink.potrubí - oblouk OL 710x900/90 - přesná specifikace viz výpis materiálu VZT</t>
  </si>
  <si>
    <t>1780285244</t>
  </si>
  <si>
    <t>1012</t>
  </si>
  <si>
    <t>240-008a</t>
  </si>
  <si>
    <t>Oc.čtyřhranné pozink.potrubí - přechod PR 900x710-1000x1000-500 - přesná specifikace viz výpis materiálu VZT</t>
  </si>
  <si>
    <t>1354727860</t>
  </si>
  <si>
    <t>1013</t>
  </si>
  <si>
    <t>240-008b</t>
  </si>
  <si>
    <t>Oc.čtyřhranné pozink.potrubí - přechod PR 900x710-1000x1000-300 - přesná specifikace viz výpis materiálu VZT</t>
  </si>
  <si>
    <t>-1870574738</t>
  </si>
  <si>
    <t>1014</t>
  </si>
  <si>
    <t>240-008c</t>
  </si>
  <si>
    <t>Oc.čtyřhranné pozink.potrubí - přechod PR 900x710-630x630-500 - přesná specifikace viz výpis materiálu VZT</t>
  </si>
  <si>
    <t>-1209615644</t>
  </si>
  <si>
    <t>1015</t>
  </si>
  <si>
    <t>240-008d</t>
  </si>
  <si>
    <t>34724754</t>
  </si>
  <si>
    <t>1016</t>
  </si>
  <si>
    <t>240-008e</t>
  </si>
  <si>
    <t>Žaluzie protidešťová na oc.potrubí PZAS 1000x1000, pevné listy - přesná specifikace viz výpis materiálu VZT</t>
  </si>
  <si>
    <t>2090319142</t>
  </si>
  <si>
    <t>1017</t>
  </si>
  <si>
    <t>240-008l</t>
  </si>
  <si>
    <t>Oc.čtyřhranné pozink.potrubí - odskok OD 630x630-1000-330 - přesná specifikace viz výpis materiálu VZT</t>
  </si>
  <si>
    <t>-1257777007</t>
  </si>
  <si>
    <t>1018</t>
  </si>
  <si>
    <t>240-008m</t>
  </si>
  <si>
    <t>Oc.čtyřhranné pozink.potrubí - odskok OD 630x630-1000-90 - přesná specifikace viz výpis materiálu VZT</t>
  </si>
  <si>
    <t>1816327915</t>
  </si>
  <si>
    <t>1019</t>
  </si>
  <si>
    <t>240-008n</t>
  </si>
  <si>
    <t>Oc. pozink.potrubí např.Spiro - odbočka jednoduchá OBJ 630-630-630 - přesná specifikace viz výpis materiálu VZT</t>
  </si>
  <si>
    <t>-1412719836</t>
  </si>
  <si>
    <t>1020</t>
  </si>
  <si>
    <t>240-008o</t>
  </si>
  <si>
    <t>Oc. pozink.potrubí např.Spiro - odbočka jednoduchá OBJ 630-630-500 - přesná specifikace viz výpis materiálu VZT</t>
  </si>
  <si>
    <t>668371644</t>
  </si>
  <si>
    <t>1021</t>
  </si>
  <si>
    <t>240-008p</t>
  </si>
  <si>
    <t>Oc. pozink.potrubí např.Spiro - odbočka jednoduchá OBJ 500-500-315 - přesná specifikace viz výpis materiálu VZT</t>
  </si>
  <si>
    <t>-1626173004</t>
  </si>
  <si>
    <t>1022</t>
  </si>
  <si>
    <t>240-008q</t>
  </si>
  <si>
    <t>Oc. pozink.potrubí např.Spiro - odbočka jednoduchá OBJ400-400-315 - přesná specifikace viz výpis materiálu VZT</t>
  </si>
  <si>
    <t>-183732641</t>
  </si>
  <si>
    <t>1023</t>
  </si>
  <si>
    <t>240-008r</t>
  </si>
  <si>
    <t>Oc. pozink.potrubí např.Spiro - odbočka jednoduchá OBJ 315-315-315 - přesná specifikace viz výpis materiálu VZT</t>
  </si>
  <si>
    <t>2034990260</t>
  </si>
  <si>
    <t>240-008s</t>
  </si>
  <si>
    <t>Oc. pozink.potrubí např.Spiro - odbočka jednoduchá OBJ 250-250-250 - přesná specifikace viz výpis materiálu VZT</t>
  </si>
  <si>
    <t>-245483785</t>
  </si>
  <si>
    <t>1025</t>
  </si>
  <si>
    <t>240-008t</t>
  </si>
  <si>
    <t>Oc. pozink.potrubí např.Spiro - přechod osový PRO 500-400 - přesná specifikace viz výpis materiálu VZT</t>
  </si>
  <si>
    <t>2097188306</t>
  </si>
  <si>
    <t>1026</t>
  </si>
  <si>
    <t>240-008u</t>
  </si>
  <si>
    <t>Oc. pozink.potrubí např.Spiro - přechod osový PRO 400-315 - přesná specifikace viz výpis materiálu VZT</t>
  </si>
  <si>
    <t>-1211588985</t>
  </si>
  <si>
    <t>1027</t>
  </si>
  <si>
    <t>240-008v</t>
  </si>
  <si>
    <t>Oc. pozink.potrubí např.Spiro - přechod osový PRO 315-250 - přesná specifikace viz výpis materiálu VZT</t>
  </si>
  <si>
    <t>-734371566</t>
  </si>
  <si>
    <t>1028</t>
  </si>
  <si>
    <t>240-008w</t>
  </si>
  <si>
    <t>Oc. pozink.potrubí např.Spiro - přechod osový PRO 630-500 - přesná specifikace viz výpis materiálu VZT</t>
  </si>
  <si>
    <t>-1638333886</t>
  </si>
  <si>
    <t>1029</t>
  </si>
  <si>
    <t>240-008x</t>
  </si>
  <si>
    <t>Oc. pozink.potrubí např.Spiro - oblouk OL 500/90 (r=1,5D) - přesná specifikace viz výpis materiálu VZT</t>
  </si>
  <si>
    <t>-709290924</t>
  </si>
  <si>
    <t>1030</t>
  </si>
  <si>
    <t>240-008y</t>
  </si>
  <si>
    <t>Oc. pozink.potrubí např.Spiro - oblouk OL 630/90 (r=1,5D) - přesná specifikace viz výpis materiálu VZT</t>
  </si>
  <si>
    <t>1398585647</t>
  </si>
  <si>
    <t>1031</t>
  </si>
  <si>
    <t>240-008z</t>
  </si>
  <si>
    <t>Oc. pozink.potrubí např.Spiro - trouba d500 - přesná specifikace viz výpis materiálu VZT</t>
  </si>
  <si>
    <t>-2144271185</t>
  </si>
  <si>
    <t>1032</t>
  </si>
  <si>
    <t>240-008za</t>
  </si>
  <si>
    <t>Oc. pozink.potrubí např.Spiro - trouba d400 - přesná specifikace viz výpis materiálu VZT</t>
  </si>
  <si>
    <t>1538290698</t>
  </si>
  <si>
    <t>1033</t>
  </si>
  <si>
    <t>240-008zb</t>
  </si>
  <si>
    <t>Oc. pozink.potrubí např.Spiro - trouba d315 - přesná specifikace viz výpis materiálu VZT</t>
  </si>
  <si>
    <t>1172504049</t>
  </si>
  <si>
    <t>1034</t>
  </si>
  <si>
    <t>240-008zc</t>
  </si>
  <si>
    <t>Oc. pozink.potrubí např.Spiro - trouba d250 - přesná specifikace viz výpis materiálu VZT</t>
  </si>
  <si>
    <t>1497733220</t>
  </si>
  <si>
    <t>1035</t>
  </si>
  <si>
    <t>240-008zd</t>
  </si>
  <si>
    <t>Flexibilní potrubí Al  d315 - přesná specifikace viz výpis materiálu VZT</t>
  </si>
  <si>
    <t>1113028773</t>
  </si>
  <si>
    <t>1036</t>
  </si>
  <si>
    <t>240-008ze</t>
  </si>
  <si>
    <t>Flexibilní potrubí Al  d250 - přesná specifikace viz výpis materiálu VZT</t>
  </si>
  <si>
    <t>-1804263028</t>
  </si>
  <si>
    <t>1037</t>
  </si>
  <si>
    <t>240-008zf</t>
  </si>
  <si>
    <t>Oc. pozink.potrubí např.Spiro - zaslepení 400 - přesná specifikace viz výpis materiálu VZT</t>
  </si>
  <si>
    <t>659865681</t>
  </si>
  <si>
    <t>1038</t>
  </si>
  <si>
    <t>240-008zg</t>
  </si>
  <si>
    <t>Oc. pozink.potrubí např.Spiro - zaslepení 250 - přesná specifikace viz výpis materiálu VZT</t>
  </si>
  <si>
    <t>-372422412</t>
  </si>
  <si>
    <t>1039</t>
  </si>
  <si>
    <t>240-008zh</t>
  </si>
  <si>
    <t>Oc. pozink.potrubí např.Spiro - spojka 630 - přesná specifikace viz výpis materiálu VZT</t>
  </si>
  <si>
    <t>-1683952712</t>
  </si>
  <si>
    <t>1040</t>
  </si>
  <si>
    <t>240-008zi</t>
  </si>
  <si>
    <t>Oc. pozink.potrubí např.Spiro - spojka 500 - přesná specifikace viz výpis materiálu VZT</t>
  </si>
  <si>
    <t>-2039152301</t>
  </si>
  <si>
    <t>1041</t>
  </si>
  <si>
    <t>240-008zj</t>
  </si>
  <si>
    <t>Oc. pozink.potrubí např.Spiro - spojka 400 - přesná specifikace viz výpis materiálu VZT</t>
  </si>
  <si>
    <t>-1689264853</t>
  </si>
  <si>
    <t>1042</t>
  </si>
  <si>
    <t>240-008zk</t>
  </si>
  <si>
    <t>Oc. pozink.potrubí např.Spiro - spojka 315 - přesná specifikace viz výpis materiálu VZT</t>
  </si>
  <si>
    <t>1384961110</t>
  </si>
  <si>
    <t>1043</t>
  </si>
  <si>
    <t>240-008zl</t>
  </si>
  <si>
    <t>Oc. pozink.potrubí např.Spiro - spojka 250 - přesná specifikace viz výpis materiálu VZT</t>
  </si>
  <si>
    <t>-513462686</t>
  </si>
  <si>
    <t>1044</t>
  </si>
  <si>
    <t>240-008zm</t>
  </si>
  <si>
    <t>Otvory v potrubí pro výústky 400x200 - přesná specifikace viz výpis materiálu VZT</t>
  </si>
  <si>
    <t>620145465</t>
  </si>
  <si>
    <t>1045</t>
  </si>
  <si>
    <t>240-008zn</t>
  </si>
  <si>
    <t>Tepelná izolace, Al povrch se skelnou mřížkou, tl.50mm - přesná specifikace viz výpis materiálu VZT</t>
  </si>
  <si>
    <t>1031429165</t>
  </si>
  <si>
    <t>1046</t>
  </si>
  <si>
    <t>240-008zo</t>
  </si>
  <si>
    <t>Ochranná fólie, samolepící fólie Al/polyester tl.1mm do venkovního prostředí - přesná specifikace viz výpis materiálu VZT</t>
  </si>
  <si>
    <t>1992997869</t>
  </si>
  <si>
    <t>1047</t>
  </si>
  <si>
    <t>240-019</t>
  </si>
  <si>
    <t>VZT zařízení č.2 - školící a vzdělávací sál v 1.NP</t>
  </si>
  <si>
    <t>-1155649558</t>
  </si>
  <si>
    <t>1048</t>
  </si>
  <si>
    <t>240-020</t>
  </si>
  <si>
    <t>VZT rekuperační jednotka  nástřešní - přesná specifikace viz výpis materiálu VZT</t>
  </si>
  <si>
    <t>1168642033</t>
  </si>
  <si>
    <t>1049</t>
  </si>
  <si>
    <t>240-030a</t>
  </si>
  <si>
    <t>Talířový ventil přívodní kovový d200 nerez provedení vč.montážní sděře KKR - přesná specifikace viz výpis materiálu VZT</t>
  </si>
  <si>
    <t>-164794452</t>
  </si>
  <si>
    <t>1050</t>
  </si>
  <si>
    <t>240-030b</t>
  </si>
  <si>
    <t xml:space="preserve">Talířový ventil přívodní kovový d200 vč.montážní zděře KKR - přesná specifikace viz výpis materiálu </t>
  </si>
  <si>
    <t>583070406</t>
  </si>
  <si>
    <t>1051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</si>
  <si>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</si>
  <si>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</si>
  <si>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</si>
  <si>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1052</t>
  </si>
  <si>
    <t>240-030d</t>
  </si>
  <si>
    <t xml:space="preserve">Žaluzie protidešťová na oc.potrubí 400x500, pevné listy - přesná specifikace viz výpis materiálu </t>
  </si>
  <si>
    <t>-255707065</t>
  </si>
  <si>
    <t>1053</t>
  </si>
  <si>
    <t>240-030e</t>
  </si>
  <si>
    <t>Oc.čtyřhranné pozink.potrubí - oblouk OL 300x300/90</t>
  </si>
  <si>
    <t>168484688</t>
  </si>
  <si>
    <t>1054</t>
  </si>
  <si>
    <t>240-030f</t>
  </si>
  <si>
    <t>Oc.čtyřhranné pozink.potrubí - přechod PR 300x3000-400x500-300</t>
  </si>
  <si>
    <t>879144444</t>
  </si>
  <si>
    <t>1055</t>
  </si>
  <si>
    <t>240-030g</t>
  </si>
  <si>
    <t>Oc.čtyřhranné pozink.potrubí - přechod PRO 300x3000-d300-150</t>
  </si>
  <si>
    <t>1108294389</t>
  </si>
  <si>
    <t>1056</t>
  </si>
  <si>
    <t>240-030h</t>
  </si>
  <si>
    <t>Oc. pozink.potrubí např.Spiro - oblouk OL 315/90 (r=1,5D)</t>
  </si>
  <si>
    <t>564292661</t>
  </si>
  <si>
    <t>1057</t>
  </si>
  <si>
    <t>240-030i</t>
  </si>
  <si>
    <t>Oc. pozink.potrubí např.Spiro - oblouk OL 315/45 (r=1,5D)</t>
  </si>
  <si>
    <t>415650115</t>
  </si>
  <si>
    <t>1058</t>
  </si>
  <si>
    <t>240-030j</t>
  </si>
  <si>
    <t>Oc. pozink.potrubí např.Spiro - odbočka jednoduchá OBJ 315-315-200</t>
  </si>
  <si>
    <t>612985617</t>
  </si>
  <si>
    <t>1059</t>
  </si>
  <si>
    <t>240-030k</t>
  </si>
  <si>
    <t>Oc. pozink.potrubí např.Spiro - trouba 315</t>
  </si>
  <si>
    <t>-680727581</t>
  </si>
  <si>
    <t>1060</t>
  </si>
  <si>
    <t>240-030l</t>
  </si>
  <si>
    <t>Oc. pozink.potrubí např.Spiro - zaslepení 315</t>
  </si>
  <si>
    <t>354054842</t>
  </si>
  <si>
    <t>1061</t>
  </si>
  <si>
    <t>240-030m</t>
  </si>
  <si>
    <t>Oc. pozink.potrubí např.Spiro - spojka 315</t>
  </si>
  <si>
    <t>1393045943</t>
  </si>
  <si>
    <t>1062</t>
  </si>
  <si>
    <t>240-030o</t>
  </si>
  <si>
    <t>Ochranná fólie, samolepící fólie Al/polyester tl.1mm do venkovního prostředí</t>
  </si>
  <si>
    <t>1634026949</t>
  </si>
  <si>
    <t>1063</t>
  </si>
  <si>
    <t>240-030p</t>
  </si>
  <si>
    <t>Tepelná izolace kamenná vlna, Al povrch se skelnou mřížkou, tl.50mm</t>
  </si>
  <si>
    <t>-766828152</t>
  </si>
  <si>
    <t>1064</t>
  </si>
  <si>
    <t>240-044</t>
  </si>
  <si>
    <t>VZT zařízení č.3 - hala s barem a šatnou v 1.NP</t>
  </si>
  <si>
    <t>96400373</t>
  </si>
  <si>
    <t>1065</t>
  </si>
  <si>
    <t>240-045</t>
  </si>
  <si>
    <t xml:space="preserve">VZT rekuperační jednotka parapetní - přesná specifikace viz výpis materiálu </t>
  </si>
  <si>
    <t>-2131339714</t>
  </si>
  <si>
    <t>1066</t>
  </si>
  <si>
    <t>240-051a</t>
  </si>
  <si>
    <t>Potrubní tlumič d315-900</t>
  </si>
  <si>
    <t>123703485</t>
  </si>
  <si>
    <t>1067</t>
  </si>
  <si>
    <t>240-051b</t>
  </si>
  <si>
    <t xml:space="preserve">Výústka příodní komfortní na potrubí Spiro 300x100 - přesná specifikace viz výpis materiálu </t>
  </si>
  <si>
    <t>1419691794</t>
  </si>
  <si>
    <t>1068</t>
  </si>
  <si>
    <t>240-051bb</t>
  </si>
  <si>
    <t xml:space="preserve">Výústka odvodní komfortní na potrubí Spiro 300x100 - přesná specifikace viz výpis materiálu </t>
  </si>
  <si>
    <t>1361214480</t>
  </si>
  <si>
    <t>1069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</si>
  <si>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</si>
  <si>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</si>
  <si>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</si>
  <si>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1070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</si>
  <si>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</si>
  <si>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</si>
  <si>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</si>
  <si>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1071</t>
  </si>
  <si>
    <t>240-051e</t>
  </si>
  <si>
    <t xml:space="preserve">Oc. pozink.potrubí např.Spiro - oblouk OL 315/90 (r=1,5D) - přesná specifikace viz výpis materiálu </t>
  </si>
  <si>
    <t>1166432810</t>
  </si>
  <si>
    <t>1072</t>
  </si>
  <si>
    <t>240-051f</t>
  </si>
  <si>
    <t xml:space="preserve">Oc. pozink.potrubí např.Spiro - odbočka jednoduchá OBJ 315-315-100 - přesná specifikace viz výpis materiálu </t>
  </si>
  <si>
    <t>-884110904</t>
  </si>
  <si>
    <t>1073</t>
  </si>
  <si>
    <t>240-051g</t>
  </si>
  <si>
    <t xml:space="preserve">Oc. pozink.potrubí např.Spiro - trouba d315 - přesná specifikace viz výpis materiálu </t>
  </si>
  <si>
    <t>-179858567</t>
  </si>
  <si>
    <t>1074</t>
  </si>
  <si>
    <t>240-051h</t>
  </si>
  <si>
    <t xml:space="preserve">Oc. pozink.potrubí např.Spiro - trouba d100 - přesná specifikace viz výpis materiálu </t>
  </si>
  <si>
    <t>768981448</t>
  </si>
  <si>
    <t>1075</t>
  </si>
  <si>
    <t>240-051i</t>
  </si>
  <si>
    <t xml:space="preserve">Oc. pozink.potrubí např.Spiro - zaslepení 315 - přesná specifikace viz výpis materiálu </t>
  </si>
  <si>
    <t>862661773</t>
  </si>
  <si>
    <t>1076</t>
  </si>
  <si>
    <t>240-051j</t>
  </si>
  <si>
    <t xml:space="preserve">Oc. pozink.potrubí např.Spiro - spojka 315 - přesná specifikace viz výpis materiálu </t>
  </si>
  <si>
    <t>2059201777</t>
  </si>
  <si>
    <t>1077</t>
  </si>
  <si>
    <t>240-051k</t>
  </si>
  <si>
    <t xml:space="preserve">Otvory v potrubí pro výústky - přesná specifikace viz výpis materiálu </t>
  </si>
  <si>
    <t>2035992440</t>
  </si>
  <si>
    <t>1078</t>
  </si>
  <si>
    <t>240-064</t>
  </si>
  <si>
    <t>VZT zařízení č.4 - školící a jednací sál ve 2.NP</t>
  </si>
  <si>
    <t>63771177</t>
  </si>
  <si>
    <t>1079</t>
  </si>
  <si>
    <t>240-065</t>
  </si>
  <si>
    <t xml:space="preserve">VZT rekuperační jednotka  - přesná specifikace viz výpis materiálu </t>
  </si>
  <si>
    <t>-808575888</t>
  </si>
  <si>
    <t>1080</t>
  </si>
  <si>
    <t>240-066</t>
  </si>
  <si>
    <t xml:space="preserve">Výfuková hlavice d280, šedý komaxit - přesná specifikace viz výpis materiálu </t>
  </si>
  <si>
    <t>-428257783</t>
  </si>
  <si>
    <t>1081</t>
  </si>
  <si>
    <t>240-067</t>
  </si>
  <si>
    <t xml:space="preserve">Oc.pozink.potrubí Spiro - oblouk OL 280/90 (r=1,5D) - přesná specifikace viz výpis materiálu </t>
  </si>
  <si>
    <t>2111376614</t>
  </si>
  <si>
    <t>1082</t>
  </si>
  <si>
    <t>240-068</t>
  </si>
  <si>
    <t xml:space="preserve">Oc.pozink.potrubí Spiro - trouba d280 TR 280-2000 - přesná specifikace viz výpis materiálu </t>
  </si>
  <si>
    <t>-192902189</t>
  </si>
  <si>
    <t>1083</t>
  </si>
  <si>
    <t>240-069</t>
  </si>
  <si>
    <t xml:space="preserve">Flexibilní Al potrubí ED Semiflex Profi d280 - přesná specifikace viz výpis materiálu </t>
  </si>
  <si>
    <t>431079609</t>
  </si>
  <si>
    <t>1084</t>
  </si>
  <si>
    <t>240-070</t>
  </si>
  <si>
    <t>Spojky Spiro 280</t>
  </si>
  <si>
    <t>1837808446</t>
  </si>
  <si>
    <t>1085</t>
  </si>
  <si>
    <t>240-071.</t>
  </si>
  <si>
    <t>VZT zařízení č.5 - posilovna ve 2.NP</t>
  </si>
  <si>
    <t>-321564990</t>
  </si>
  <si>
    <t>1086</t>
  </si>
  <si>
    <t>240-072.</t>
  </si>
  <si>
    <t xml:space="preserve">VZT rekuperační jednotka - přesná specifikace viz výpis materiálu </t>
  </si>
  <si>
    <t>1422879215</t>
  </si>
  <si>
    <t>1087</t>
  </si>
  <si>
    <t>240-073.</t>
  </si>
  <si>
    <t>2129670314</t>
  </si>
  <si>
    <t>1088</t>
  </si>
  <si>
    <t>240-074.</t>
  </si>
  <si>
    <t>-262088276</t>
  </si>
  <si>
    <t>1089</t>
  </si>
  <si>
    <t>240-075.</t>
  </si>
  <si>
    <t xml:space="preserve">Oc.pozink.potrubí Spiro - trouba d280 - přesná specifikace viz výpis materiálu </t>
  </si>
  <si>
    <t>1038753156</t>
  </si>
  <si>
    <t>1090</t>
  </si>
  <si>
    <t>240-076.</t>
  </si>
  <si>
    <t>75217204</t>
  </si>
  <si>
    <t>1091</t>
  </si>
  <si>
    <t>240-077.</t>
  </si>
  <si>
    <t>717604876</t>
  </si>
  <si>
    <t>1092</t>
  </si>
  <si>
    <t>240-078.</t>
  </si>
  <si>
    <t>VZT zařízení č.6 - společenská místnost v 1.NP</t>
  </si>
  <si>
    <t>828242544</t>
  </si>
  <si>
    <t>1093</t>
  </si>
  <si>
    <t>240-079.</t>
  </si>
  <si>
    <t>1908112971</t>
  </si>
  <si>
    <t>1094</t>
  </si>
  <si>
    <t>240-080.</t>
  </si>
  <si>
    <t xml:space="preserve">Potrubní tlumič kruhový d250-900 - přesná specifikace viz výpis materiálu </t>
  </si>
  <si>
    <t>-2101079251</t>
  </si>
  <si>
    <t>1095</t>
  </si>
  <si>
    <t>240-081.</t>
  </si>
  <si>
    <t>Výústka přívodní komfortní na potrubí Spiro 400x100 - přesná specifikace viz výpis materiálu VZT</t>
  </si>
  <si>
    <t>1152981397</t>
  </si>
  <si>
    <t>1096</t>
  </si>
  <si>
    <t>240-082.</t>
  </si>
  <si>
    <t>-1687831460</t>
  </si>
  <si>
    <t>1097</t>
  </si>
  <si>
    <t>240-083.</t>
  </si>
  <si>
    <t>žaluziová klapka plastová 294x294 mm, přípoj d250 - přesná specifikace viz výpis materiálu VZT</t>
  </si>
  <si>
    <t>-1643017740</t>
  </si>
  <si>
    <t>1098</t>
  </si>
  <si>
    <t>240-084.</t>
  </si>
  <si>
    <t xml:space="preserve">Výfuková hlavice d250, šedý komaxit - přesná specifikace viz výpis materiálu </t>
  </si>
  <si>
    <t>-2086613840</t>
  </si>
  <si>
    <t>1099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</si>
  <si>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</si>
  <si>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</si>
  <si>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</si>
  <si>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1100</t>
  </si>
  <si>
    <t>240-086.</t>
  </si>
  <si>
    <t xml:space="preserve">Oc.pozink.čtyřhranné potrubí - přechodový oblouk OPL 300x250-250x250/90 - přesná specifikace viz výpis materiálu </t>
  </si>
  <si>
    <t>-972999706</t>
  </si>
  <si>
    <t>1101</t>
  </si>
  <si>
    <t>240-087.</t>
  </si>
  <si>
    <t xml:space="preserve">Oc.pozink.čtyřhranné potrubí - přechod PR 250x250-d2-260 - přesná specifikace viz výpis materiálu </t>
  </si>
  <si>
    <t>1204446357</t>
  </si>
  <si>
    <t>1102</t>
  </si>
  <si>
    <t>240-088</t>
  </si>
  <si>
    <t xml:space="preserve">Oc.pozink.potrubí Spiro - oblouk OL 250/90 (r=1,5D) - přesná specifikace viz výpis materiálu </t>
  </si>
  <si>
    <t>-780099423</t>
  </si>
  <si>
    <t>1103</t>
  </si>
  <si>
    <t>240-089</t>
  </si>
  <si>
    <t xml:space="preserve">Oc.pozink.potrubí Spiro - trouba d250 - přesná specifikace viz výpis materiálu </t>
  </si>
  <si>
    <t>235186762</t>
  </si>
  <si>
    <t>1104</t>
  </si>
  <si>
    <t>240-090</t>
  </si>
  <si>
    <t xml:space="preserve">Zaslepení Spiro250 - přesná specifikace viz výpis materiálu </t>
  </si>
  <si>
    <t>-1917656301</t>
  </si>
  <si>
    <t>1105</t>
  </si>
  <si>
    <t>240-091</t>
  </si>
  <si>
    <t xml:space="preserve">Spojky Spiro250 - přesná specifikace viz výpis materiálu </t>
  </si>
  <si>
    <t>-730271068</t>
  </si>
  <si>
    <t>1106</t>
  </si>
  <si>
    <t>240-092</t>
  </si>
  <si>
    <t xml:space="preserve">Otvory pro výústku - přesná specifikace viz výpis materiálu </t>
  </si>
  <si>
    <t>-924657469</t>
  </si>
  <si>
    <t>1107</t>
  </si>
  <si>
    <t>240-098</t>
  </si>
  <si>
    <t>VZT zařízení č.7 - Větrání soc.zařízení, skladů v 1. a 2.NP</t>
  </si>
  <si>
    <t>-1533699560</t>
  </si>
  <si>
    <t>1108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</si>
  <si>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</si>
  <si>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</si>
  <si>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</si>
  <si>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1109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</si>
  <si>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</si>
  <si>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</si>
  <si>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</si>
  <si>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1110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</si>
  <si>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</si>
  <si>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</si>
  <si>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</si>
  <si>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1111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</si>
  <si>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</si>
  <si>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</si>
  <si>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</si>
  <si>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1112</t>
  </si>
  <si>
    <t>240-103</t>
  </si>
  <si>
    <t>-1012128111</t>
  </si>
  <si>
    <t>1113</t>
  </si>
  <si>
    <t>240-104</t>
  </si>
  <si>
    <t xml:space="preserve">Žaluziová klapka, plastová, 244x244mm, přípoj d200 - přesná specifikace viz výpis materiálu </t>
  </si>
  <si>
    <t>1281218322</t>
  </si>
  <si>
    <t>1114</t>
  </si>
  <si>
    <t>240-105</t>
  </si>
  <si>
    <t xml:space="preserve">Žaluziová klapka 160, plastová, 194x194mm, přípoj d160 - přesná specifikace viz výpis materiálu </t>
  </si>
  <si>
    <t>1068194953</t>
  </si>
  <si>
    <t>1115</t>
  </si>
  <si>
    <t>240-106</t>
  </si>
  <si>
    <t xml:space="preserve">Žaluziová klapka 125, plastová, 164x164mm, přípoj d125 - přesná specifikace viz výpis materiálu </t>
  </si>
  <si>
    <t>1655758742</t>
  </si>
  <si>
    <t>1116</t>
  </si>
  <si>
    <t>240-107</t>
  </si>
  <si>
    <t xml:space="preserve">Žaluziová klapka 100, plastová, 142x142mm, přípoj d100 - přesná specifikace viz výpis materiálu </t>
  </si>
  <si>
    <t>91629799</t>
  </si>
  <si>
    <t>1117</t>
  </si>
  <si>
    <t>240-108</t>
  </si>
  <si>
    <t xml:space="preserve">Stěnová mřížka 400x100PR, vč.pozedního rámečku - přesná specifikace viz výpis materiálu </t>
  </si>
  <si>
    <t>-904910225</t>
  </si>
  <si>
    <t>1118</t>
  </si>
  <si>
    <t>240-109</t>
  </si>
  <si>
    <t xml:space="preserve">Výfukový hlavice d100, šedý komaxit - přesná specifikace viz výpis materiálu </t>
  </si>
  <si>
    <t>-1433502473</t>
  </si>
  <si>
    <t>1119</t>
  </si>
  <si>
    <t>240-110</t>
  </si>
  <si>
    <t xml:space="preserve">Výfukový hlavice d125, šedý komaxit - přesná specifikace viz výpis materiálu </t>
  </si>
  <si>
    <t>1758199434</t>
  </si>
  <si>
    <t>1120</t>
  </si>
  <si>
    <t>240-111</t>
  </si>
  <si>
    <t xml:space="preserve">Talířový odvodní ventil plastový d200 vč.montážní zděře - přesná specifikace viz výpis materiálu </t>
  </si>
  <si>
    <t>-270051177</t>
  </si>
  <si>
    <t>1121</t>
  </si>
  <si>
    <t>240-112</t>
  </si>
  <si>
    <t xml:space="preserve">Talířový odvodní ventil plastový d160 vč.montážní zděře - přesná specifikace viz výpis materiálu </t>
  </si>
  <si>
    <t>-543085819</t>
  </si>
  <si>
    <t>1122</t>
  </si>
  <si>
    <t>240-113</t>
  </si>
  <si>
    <t xml:space="preserve">Talířový odvodní ventil plastový d100 vč.montážní zděře - přesná specifikace viz výpis materiálu </t>
  </si>
  <si>
    <t>-1221596085</t>
  </si>
  <si>
    <t>1123</t>
  </si>
  <si>
    <t>240-114</t>
  </si>
  <si>
    <t xml:space="preserve">Talířový odvodní ventil plastový d125 vč.montážní zděře - přesná specifikace viz výpis materiálu </t>
  </si>
  <si>
    <t>-95545941</t>
  </si>
  <si>
    <t>1124</t>
  </si>
  <si>
    <t>240-115</t>
  </si>
  <si>
    <t xml:space="preserve">Oc. pozink.potrubí např.Spiro - oblouk OL 100/90 (r=1,5D) - přesná specifikace viz výpis materiálu </t>
  </si>
  <si>
    <t>31282859</t>
  </si>
  <si>
    <t>1125</t>
  </si>
  <si>
    <t>240-116</t>
  </si>
  <si>
    <t xml:space="preserve">Oc. pozink.potrubí např.Spiro - oblouk OL 125/90 (r=1,5D) - přesná specifikace viz výpis materiálu </t>
  </si>
  <si>
    <t>-848736340</t>
  </si>
  <si>
    <t>1126</t>
  </si>
  <si>
    <t>240-117</t>
  </si>
  <si>
    <t xml:space="preserve">Oc. pozink.potrubí např.Spiro - oblouk OL 160/90 (r=1,5D) - přesná specifikace viz výpis materiálu </t>
  </si>
  <si>
    <t>523068935</t>
  </si>
  <si>
    <t>1127</t>
  </si>
  <si>
    <t>240-118</t>
  </si>
  <si>
    <t xml:space="preserve">Oc. pozink.potrubí např.Spiro - oblouk OL 200/90 (r=1,5D) - přesná specifikace viz výpis materiálu </t>
  </si>
  <si>
    <t>-1668514995</t>
  </si>
  <si>
    <t>1128</t>
  </si>
  <si>
    <t>240-119</t>
  </si>
  <si>
    <t xml:space="preserve">Oc. pozink.potrubí např.Spiro - odbočka jednoduchá OBJ 200-200-200 - přesná specifikace viz výpis materiálu </t>
  </si>
  <si>
    <t>-855886781</t>
  </si>
  <si>
    <t>1129</t>
  </si>
  <si>
    <t>240-120</t>
  </si>
  <si>
    <t xml:space="preserve">Oc. pozink.potrubí např.Spiro - odbočka jednoduchá OBJ 200-200-160 - přesná specifikace viz výpis materiálu </t>
  </si>
  <si>
    <t>-450255324</t>
  </si>
  <si>
    <t>1130</t>
  </si>
  <si>
    <t>240-121</t>
  </si>
  <si>
    <t xml:space="preserve">Oc. pozink.potrubí např.Spiro - odbočka jednoduchá OBJ 160-160-100 - přesná specifikace viz výpis materiálu </t>
  </si>
  <si>
    <t>-1922884556</t>
  </si>
  <si>
    <t>1131</t>
  </si>
  <si>
    <t>240-122</t>
  </si>
  <si>
    <t xml:space="preserve">Oc. pozink.potrubí např.Spiro - odbočka jednoduchá OBJ 100-100-100 - přesná specifikace viz výpis materiálu </t>
  </si>
  <si>
    <t>-88132005</t>
  </si>
  <si>
    <t>1132</t>
  </si>
  <si>
    <t>240-123</t>
  </si>
  <si>
    <t xml:space="preserve">Oc. pozink.potrubí např.Spiro - odbočka jednoduchá OBJ 125-125-100 - přesná specifikace viz výpis materiálu </t>
  </si>
  <si>
    <t>-804537553</t>
  </si>
  <si>
    <t>1133</t>
  </si>
  <si>
    <t>240-124</t>
  </si>
  <si>
    <t xml:space="preserve">Oc. pozink.potrubí např.Spiro - odbočka jednoduchá OBJ 200-200-100 - přesná specifikace viz výpis materiálu </t>
  </si>
  <si>
    <t>-1443140282</t>
  </si>
  <si>
    <t>1134</t>
  </si>
  <si>
    <t>240-125</t>
  </si>
  <si>
    <t xml:space="preserve">Oc. pozink.potrubí např.Spiro - odbočka jednoduchá OBJ 200-200-125 - přesná specifikace viz výpis materiálu </t>
  </si>
  <si>
    <t>-1888875866</t>
  </si>
  <si>
    <t>1135</t>
  </si>
  <si>
    <t>240-126</t>
  </si>
  <si>
    <t xml:space="preserve">Oc. pozink.potrubí např.Spiro - přechod osový PRO 160-200 - přesná specifikace viz výpis materiálu </t>
  </si>
  <si>
    <t>951283475</t>
  </si>
  <si>
    <t>1136</t>
  </si>
  <si>
    <t>240-127</t>
  </si>
  <si>
    <t xml:space="preserve">Oc. pozink.potrubí např.Spiro - přechod osový PRO 160-100 - přesná specifikace viz výpis materiálu </t>
  </si>
  <si>
    <t>-955677250</t>
  </si>
  <si>
    <t>1137</t>
  </si>
  <si>
    <t>240-128</t>
  </si>
  <si>
    <t xml:space="preserve">Oc. pozink.potrubí např.Spiro - trouba d200 - přesná specifikace viz výpis materiálu </t>
  </si>
  <si>
    <t>-2122483285</t>
  </si>
  <si>
    <t>1138</t>
  </si>
  <si>
    <t>240-129</t>
  </si>
  <si>
    <t xml:space="preserve">Oc. pozink.potrubí např.Spiro - trouba d160 - přesná specifikace viz výpis materiálu </t>
  </si>
  <si>
    <t>-774164557</t>
  </si>
  <si>
    <t>1139</t>
  </si>
  <si>
    <t>240-130</t>
  </si>
  <si>
    <t xml:space="preserve">Oc. pozink.potrubí např.Spiro - trouba d125 - přesná specifikace viz výpis materiálu </t>
  </si>
  <si>
    <t>-462498850</t>
  </si>
  <si>
    <t>1140</t>
  </si>
  <si>
    <t>240-131</t>
  </si>
  <si>
    <t>507308790</t>
  </si>
  <si>
    <t>1141</t>
  </si>
  <si>
    <t>240-132</t>
  </si>
  <si>
    <t xml:space="preserve">Oc. pozink.potrubí např.Spiro - zaslepení 200 - přesná specifikace viz výpis materiálu </t>
  </si>
  <si>
    <t>1325628407</t>
  </si>
  <si>
    <t>1142</t>
  </si>
  <si>
    <t>240-133</t>
  </si>
  <si>
    <t xml:space="preserve">Oc. pozink.potrubí např.Spiro - zaslepení 160 - přesná specifikace viz výpis materiálu </t>
  </si>
  <si>
    <t>-595537718</t>
  </si>
  <si>
    <t>1143</t>
  </si>
  <si>
    <t>240-134</t>
  </si>
  <si>
    <t xml:space="preserve">Oc. pozink.potrubí např.Spiro - zaslepení 100 - přesná specifikace viz výpis materiálu </t>
  </si>
  <si>
    <t>-1373005112</t>
  </si>
  <si>
    <t>1144</t>
  </si>
  <si>
    <t>240-135</t>
  </si>
  <si>
    <t xml:space="preserve">Oc. pozink.potrubí např.Spiro - spojka 200 - přesná specifikace viz výpis materiálu </t>
  </si>
  <si>
    <t>-241187761</t>
  </si>
  <si>
    <t>1145</t>
  </si>
  <si>
    <t>240-136</t>
  </si>
  <si>
    <t xml:space="preserve">Oc. pozink.potrubí např.Spiro - spojka 160 - přesná specifikace viz výpis materiálu </t>
  </si>
  <si>
    <t>991682431</t>
  </si>
  <si>
    <t>1146</t>
  </si>
  <si>
    <t>240-137</t>
  </si>
  <si>
    <t xml:space="preserve">Oc. pozink.potrubí např.Spiro - spojka 125 - přesná specifikace viz výpis materiálu </t>
  </si>
  <si>
    <t>-217532507</t>
  </si>
  <si>
    <t>1147</t>
  </si>
  <si>
    <t>240-138</t>
  </si>
  <si>
    <t xml:space="preserve">Oc. pozink.potrubí npř.Spiro - spojka 100 - přesná specifikace viz výpis materiálu </t>
  </si>
  <si>
    <t>-1950056281</t>
  </si>
  <si>
    <t>1148</t>
  </si>
  <si>
    <t>240-139</t>
  </si>
  <si>
    <t xml:space="preserve">Trouba PVC 110 - přesná specifikace viz výpis materiálu </t>
  </si>
  <si>
    <t>-1262636884</t>
  </si>
  <si>
    <t>1149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</si>
  <si>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</si>
  <si>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</si>
  <si>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</si>
  <si>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</si>
  <si>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</si>
  <si>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1150</t>
  </si>
  <si>
    <t>012103100</t>
  </si>
  <si>
    <t>Geodetické práce před výstavbou - osazení stavebních objektů do terénu</t>
  </si>
  <si>
    <t>-604481960</t>
  </si>
  <si>
    <t>1151</t>
  </si>
  <si>
    <t>013254000</t>
  </si>
  <si>
    <t>Dokumentace skutečného provedení stavby</t>
  </si>
  <si>
    <t>1024936164</t>
  </si>
  <si>
    <t>1152</t>
  </si>
  <si>
    <t>767611653</t>
  </si>
  <si>
    <t>1153</t>
  </si>
  <si>
    <t>031101000</t>
  </si>
  <si>
    <t>Vytýčení podzemních vedení inženýrských sítí</t>
  </si>
  <si>
    <t>344058382</t>
  </si>
  <si>
    <t>1154</t>
  </si>
  <si>
    <t>034503000</t>
  </si>
  <si>
    <t>Informační tabule na staveništi</t>
  </si>
  <si>
    <t>-15197422</t>
  </si>
  <si>
    <t>1155</t>
  </si>
  <si>
    <t>039203000</t>
  </si>
  <si>
    <t>Úklid po zrušení zařízení staveniště</t>
  </si>
  <si>
    <t>494385635</t>
  </si>
  <si>
    <t>03220005b - Zemní práce ke stavebním objektům, demolice a drcení sutě</t>
  </si>
  <si>
    <t>122202202</t>
  </si>
  <si>
    <t>Odkopávky a prokopávky nezapažené pro silnice objemu do 1000 m3 v hornině tř. 3</t>
  </si>
  <si>
    <t>-484140587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</si>
  <si>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</si>
  <si>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</si>
  <si>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</si>
  <si>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</si>
  <si>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</si>
  <si>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</si>
  <si>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</si>
  <si>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</si>
  <si>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</si>
  <si>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</si>
  <si>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</si>
  <si>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</si>
  <si>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</si>
  <si>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</si>
  <si>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</si>
  <si>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</si>
  <si>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</si>
  <si>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</si>
  <si>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</si>
  <si>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</si>
  <si>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</si>
  <si>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</si>
  <si>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</si>
  <si>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</si>
  <si>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</si>
  <si>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</si>
  <si>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</si>
  <si>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</si>
  <si>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(52,98*2+21,5)*0,5*0,4</t>
  </si>
  <si>
    <t>(25,975*2+9,5+1,66+3,665)*0,5*0,9</t>
  </si>
  <si>
    <t>(8,365*2+3,05*2)*0,5*1,0</t>
  </si>
  <si>
    <t>(3,55+1,45*2)*0,3*1,0</t>
  </si>
  <si>
    <t>-1852479745</t>
  </si>
  <si>
    <t>(52,48*2+21,5*4+1,5*2+14,5*2+2,5)*0,8*1,25</t>
  </si>
  <si>
    <t>1,2*1,55*0,4*23</t>
  </si>
  <si>
    <t>(25,475+9,5)*0,8*1,25</t>
  </si>
  <si>
    <t>(25,475+9,5*4)*0,8*0,75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</si>
  <si>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</si>
  <si>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</si>
  <si>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</si>
  <si>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</si>
  <si>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</si>
  <si>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-1300029660</t>
  </si>
  <si>
    <t>444,913</t>
  </si>
  <si>
    <t>7415,405</t>
  </si>
  <si>
    <t>68,891</t>
  </si>
  <si>
    <t>315,632</t>
  </si>
  <si>
    <t>-3986,072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</si>
  <si>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</si>
  <si>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</si>
  <si>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</si>
  <si>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</si>
  <si>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</si>
  <si>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</si>
  <si>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</si>
  <si>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</si>
  <si>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</si>
  <si>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</si>
  <si>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</si>
  <si>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</si>
  <si>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</si>
  <si>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</si>
  <si>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-707646401</t>
  </si>
  <si>
    <t>-1092385820</t>
  </si>
  <si>
    <t>4258,769*1,7</t>
  </si>
  <si>
    <t>598517730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</si>
  <si>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</si>
  <si>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</si>
  <si>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</si>
  <si>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</si>
  <si>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</si>
  <si>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</si>
  <si>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</si>
  <si>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</si>
  <si>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</si>
  <si>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</si>
  <si>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</si>
  <si>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</si>
  <si>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997006006</t>
  </si>
  <si>
    <t>Drcení stavebního odpadu z demolic ze zdiva z cihel a betonu prostého s dopravou do 100 m a naložením</t>
  </si>
  <si>
    <t>-1760299290</t>
  </si>
  <si>
    <t>997006551</t>
  </si>
  <si>
    <t>Hrubé urovnání suti na skládce bez zhutnění</t>
  </si>
  <si>
    <t>363110176</t>
  </si>
  <si>
    <t>-401182633</t>
  </si>
  <si>
    <t>-715183343</t>
  </si>
  <si>
    <t>251,139*9</t>
  </si>
  <si>
    <t>764001891</t>
  </si>
  <si>
    <t>Demontáž úžlabí do suti</t>
  </si>
  <si>
    <t>2080568775</t>
  </si>
  <si>
    <t>5,015*2</t>
  </si>
  <si>
    <t>764002801</t>
  </si>
  <si>
    <t>Demontáž závětrné lišty do suti</t>
  </si>
  <si>
    <t>1398985748</t>
  </si>
  <si>
    <t>2,15*2</t>
  </si>
  <si>
    <t>764002871</t>
  </si>
  <si>
    <t>Demontáž lemování zdí do suti</t>
  </si>
  <si>
    <t>1251585177</t>
  </si>
  <si>
    <t>764004801</t>
  </si>
  <si>
    <t>Demontáž podokapního žlabu do suti</t>
  </si>
  <si>
    <t>-2067911559</t>
  </si>
  <si>
    <t>6,4</t>
  </si>
  <si>
    <t>764004861</t>
  </si>
  <si>
    <t>Demontáž svodu do suti</t>
  </si>
  <si>
    <t>-40834062</t>
  </si>
  <si>
    <t>7,5*3</t>
  </si>
  <si>
    <t>1,5</t>
  </si>
  <si>
    <t>6,7</t>
  </si>
  <si>
    <t>765111801.1</t>
  </si>
  <si>
    <t>Demontáž krytiny keramické drážkové sklonu do 30° na sucho do suti</t>
  </si>
  <si>
    <t>348557565</t>
  </si>
  <si>
    <t>765111861</t>
  </si>
  <si>
    <t>Demontáž krytiny keramické hřebenů a nároží sklonu do 30° na sucho do suti</t>
  </si>
  <si>
    <t>-1280086929</t>
  </si>
  <si>
    <t>235428520</t>
  </si>
  <si>
    <t>03220006b - Zpevněné plochy, HTÚ, výsadby a ozelenění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</si>
  <si>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</si>
  <si>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</si>
  <si>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</si>
  <si>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</si>
  <si>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</si>
  <si>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</si>
  <si>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</si>
  <si>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</si>
  <si>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</si>
  <si>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</si>
  <si>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</si>
  <si>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</si>
  <si>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</si>
  <si>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</si>
  <si>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103641010</t>
  </si>
  <si>
    <t>zemina pro terénní úpravy -  ornice</t>
  </si>
  <si>
    <t>1114976432</t>
  </si>
  <si>
    <t>67,579*1,7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</si>
  <si>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</si>
  <si>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</si>
  <si>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</si>
  <si>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</si>
  <si>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</si>
  <si>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</si>
  <si>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</si>
  <si>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</si>
  <si>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</si>
  <si>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</si>
  <si>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</si>
  <si>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</si>
  <si>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</si>
  <si>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</si>
  <si>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</si>
  <si>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</si>
  <si>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</si>
  <si>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</si>
  <si>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</si>
  <si>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</si>
  <si>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</si>
  <si>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</si>
  <si>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</si>
  <si>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</si>
  <si>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</si>
  <si>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</si>
  <si>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</si>
  <si>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</si>
  <si>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</si>
  <si>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</si>
  <si>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</si>
  <si>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</si>
  <si>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</si>
  <si>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</si>
  <si>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</si>
  <si>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</si>
  <si>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</si>
  <si>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</si>
  <si>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</si>
  <si>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</si>
  <si>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</si>
  <si>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</si>
  <si>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</si>
  <si>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</si>
  <si>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</si>
  <si>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</si>
  <si>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-1756563351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</si>
  <si>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</si>
  <si>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</si>
  <si>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</si>
  <si>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</si>
  <si>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</si>
  <si>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</si>
  <si>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</si>
  <si>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</si>
  <si>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</si>
  <si>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</si>
  <si>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</si>
  <si>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</si>
  <si>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</si>
  <si>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</si>
  <si>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</si>
  <si>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</si>
  <si>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</si>
  <si>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</si>
  <si>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</si>
  <si>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</si>
  <si>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</si>
  <si>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</si>
  <si>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</si>
  <si>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</si>
  <si>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</si>
  <si>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</si>
  <si>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</si>
  <si>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</si>
  <si>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</si>
  <si>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</si>
  <si>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</si>
  <si>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592451090</t>
  </si>
  <si>
    <t>dlažba  skladebná 20x10x8 cm přírodní</t>
  </si>
  <si>
    <t>-7950292</t>
  </si>
  <si>
    <t>670,45*1,01</t>
  </si>
  <si>
    <t>596412211</t>
  </si>
  <si>
    <t>Kladení dlažby z vegetačních tvárnic pozemních komunikací tl 80 mm do 100 m2</t>
  </si>
  <si>
    <t>-88561388</t>
  </si>
  <si>
    <t>84,22</t>
  </si>
  <si>
    <t>592282410</t>
  </si>
  <si>
    <t>tvarovka betonová zatravňovací  60x40x8 cm</t>
  </si>
  <si>
    <t>1456685603</t>
  </si>
  <si>
    <t>84,22/(0,6*0,4)*1,01</t>
  </si>
  <si>
    <t>596999001</t>
  </si>
  <si>
    <t>Řezání zámkové dlažby do tl.60 mm</t>
  </si>
  <si>
    <t>2024148777</t>
  </si>
  <si>
    <t>102,9</t>
  </si>
  <si>
    <t>596999002</t>
  </si>
  <si>
    <t>Řezání zámkové dlažby do tl.80 mm</t>
  </si>
  <si>
    <t>1876596514</t>
  </si>
  <si>
    <t>201,15</t>
  </si>
  <si>
    <t>596999004</t>
  </si>
  <si>
    <t>Řezání obrubníků do oblouku</t>
  </si>
  <si>
    <t>-907376136</t>
  </si>
  <si>
    <t>3,14*6,0*0,25*2</t>
  </si>
  <si>
    <t>599441111</t>
  </si>
  <si>
    <t>Příplatek za vyplnění spár zámkové dlažby křemičitým pískem frakce 0-2 mm</t>
  </si>
  <si>
    <t>CS ÚRS 2014 02</t>
  </si>
  <si>
    <t>1487052306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</si>
  <si>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</si>
  <si>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</si>
  <si>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</si>
  <si>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</si>
  <si>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-328809197</t>
  </si>
  <si>
    <t>"o6-150-150"</t>
  </si>
  <si>
    <t>"dlažba vyrovnávacího spádového schodiště" 47,53*0,005</t>
  </si>
  <si>
    <t>637121115</t>
  </si>
  <si>
    <t>Okapový chodník z kačírku tl 300 mm s udusáním</t>
  </si>
  <si>
    <t>1644512344</t>
  </si>
  <si>
    <t>54,94</t>
  </si>
  <si>
    <t>637311122</t>
  </si>
  <si>
    <t>Okapový chodník z betonových chodníkových obrubníků stojatých lože beton</t>
  </si>
  <si>
    <t>-724087031</t>
  </si>
  <si>
    <t>54,94/0,5+0,5*2*4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</si>
  <si>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</si>
  <si>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</si>
  <si>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</si>
  <si>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</si>
  <si>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</si>
  <si>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</si>
  <si>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</si>
  <si>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</si>
  <si>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</si>
  <si>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404441130</t>
  </si>
  <si>
    <t>značka svislá reflexní zákazová B20a AL- 3M 700 mm</t>
  </si>
  <si>
    <t>1489397641</t>
  </si>
  <si>
    <t>404440561</t>
  </si>
  <si>
    <t>značka dopravní svislá reflexní P4 AL 3M P6 700 mm</t>
  </si>
  <si>
    <t>1783420403</t>
  </si>
  <si>
    <t>404442481</t>
  </si>
  <si>
    <t>značka svislá reflexní IP11a AL- 3M 800 x 300 mm</t>
  </si>
  <si>
    <t>2055692305</t>
  </si>
  <si>
    <t>404442482</t>
  </si>
  <si>
    <t>značka svislá reflexní IP12 AL- 3M 800 x 300 mm</t>
  </si>
  <si>
    <t>-1475093202</t>
  </si>
  <si>
    <t>404440470</t>
  </si>
  <si>
    <t>značka dopravní svislá reflexní AL 3M A32a, 700 mm</t>
  </si>
  <si>
    <t>1373888185</t>
  </si>
  <si>
    <t>404443341</t>
  </si>
  <si>
    <t>značka svislá reflexní E9 AL- 3M 500 x 150 mm</t>
  </si>
  <si>
    <t>-829863911</t>
  </si>
  <si>
    <t>404443342</t>
  </si>
  <si>
    <t>značka svislá reflexní O1 AL- 3M 500 x 150 mm</t>
  </si>
  <si>
    <t>702671792</t>
  </si>
  <si>
    <t>914511112</t>
  </si>
  <si>
    <t>Montáž sloupku dopravních značek délky do 3,5 m s betonovým základem a patkou</t>
  </si>
  <si>
    <t>857860330</t>
  </si>
  <si>
    <t>404452300</t>
  </si>
  <si>
    <t>sloupek Zn 70 - 350</t>
  </si>
  <si>
    <t>430808711</t>
  </si>
  <si>
    <t>404452410</t>
  </si>
  <si>
    <t>patka hliníková HP 70</t>
  </si>
  <si>
    <t>1501824357</t>
  </si>
  <si>
    <t>404452540</t>
  </si>
  <si>
    <t>víčko plastové na sloupek 70</t>
  </si>
  <si>
    <t>-1807290257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</si>
  <si>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</si>
  <si>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</si>
  <si>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</si>
  <si>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</si>
  <si>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</si>
  <si>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</si>
  <si>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</si>
  <si>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</si>
  <si>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</si>
  <si>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</si>
  <si>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</si>
  <si>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</si>
  <si>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</si>
  <si>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</si>
  <si>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</si>
  <si>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</si>
  <si>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</si>
  <si>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</si>
  <si>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</si>
  <si>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</si>
  <si>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</si>
  <si>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</si>
  <si>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</si>
  <si>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915611111</t>
  </si>
  <si>
    <t>Předznačení vodorovného liniového značení</t>
  </si>
  <si>
    <t>-1835396134</t>
  </si>
  <si>
    <t>915621111</t>
  </si>
  <si>
    <t>Předznačení vodorovného plošného značení</t>
  </si>
  <si>
    <t>-1717352207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</si>
  <si>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</si>
  <si>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</si>
  <si>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</si>
  <si>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</si>
  <si>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</si>
  <si>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</si>
  <si>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</si>
  <si>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592174650</t>
  </si>
  <si>
    <t>obrubník betonový silniční Standard 100x15x25 cm</t>
  </si>
  <si>
    <t>-549007110</t>
  </si>
  <si>
    <t>118,*1,01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</si>
  <si>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</si>
  <si>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</si>
  <si>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</si>
  <si>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</si>
  <si>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</si>
  <si>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</si>
  <si>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</si>
  <si>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</si>
  <si>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(10,5+2,5+3,6+2,4)</t>
  </si>
  <si>
    <t>3,1*2</t>
  </si>
  <si>
    <t>592174160</t>
  </si>
  <si>
    <t>obrubník betonový chodníkový 100x10x25 cm</t>
  </si>
  <si>
    <t>1382990867</t>
  </si>
  <si>
    <t>134,8*1,01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</si>
  <si>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</si>
  <si>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</si>
  <si>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</si>
  <si>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</si>
  <si>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</si>
  <si>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919726123</t>
  </si>
  <si>
    <t>Geotextilie pro ochranu, separaci a filtraci netkaná měrná hmotnost do 500 g/m2</t>
  </si>
  <si>
    <t>1460257681</t>
  </si>
  <si>
    <t>-1170058234</t>
  </si>
  <si>
    <t>698917670</t>
  </si>
  <si>
    <t>-1242224281</t>
  </si>
  <si>
    <t>24,354*14</t>
  </si>
  <si>
    <t>703098931</t>
  </si>
  <si>
    <t>290006910</t>
  </si>
  <si>
    <t>771554119</t>
  </si>
  <si>
    <t>Montáž podlah z dlaždic teracových lepených polyuretanovým elastickým hydroizolačním lepidlem lepidlem do 9 ks/m2</t>
  </si>
  <si>
    <t>-828944204</t>
  </si>
  <si>
    <t>-2129218117</t>
  </si>
  <si>
    <t>47,53*1,1</t>
  </si>
  <si>
    <t>998771201</t>
  </si>
  <si>
    <t>Přesun hmot procentní pro podlahy z dlaždic v objektech v do 6 m</t>
  </si>
  <si>
    <t>1306833649</t>
  </si>
  <si>
    <t>1879496446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</si>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</sst>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ROUND(SUM(AG95:AG101),2)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ROUND(SUM(AS95:AS101),2)</f>
        <v>0</v>
      </c>
      <c r="AT94" s="109">
        <f>ROUND(SUM(AV94:AW94),2)</f>
        <v>0</v>
      </c>
      <c r="AU94" s="110">
        <f>ROUND(SUM(AU95:AU101),5)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ROUND(SUM(AZ95:AZ101),2)</f>
        <v>0</v>
      </c>
      <c r="BA94" s="109">
        <f>ROUND(SUM(BA95:BA101),2)</f>
        <v>0</v>
      </c>
      <c r="BB94" s="109">
        <f>ROUND(SUM(BB95:BB101),2)</f>
        <v>0</v>
      </c>
      <c r="BC94" s="109">
        <f>ROUND(SUM(BC95:BC101),2)</f>
        <v>0</v>
      </c>
      <c r="BD94" s="111">
        <f>ROUND(SUM(BD95:BD101),2)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'03220005b - Zemní práce k...'!J30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'03220005b - Zemní práce k...'!P125</f>
        <v>0</v>
      </c>
      <c r="AV98" s="123">
        <f>'03220005b - Zemní práce k...'!J33</f>
        <v>0</v>
      </c>
      <c r="AW98" s="123">
        <f>'03220005b - Zemní práce k...'!J34</f>
        <v>0</v>
      </c>
      <c r="AX98" s="123">
        <f>'03220005b - Zemní práce k...'!J35</f>
        <v>0</v>
      </c>
      <c r="AY98" s="123">
        <f>'03220005b - Zemní práce k...'!J36</f>
        <v>0</v>
      </c>
      <c r="AZ98" s="123">
        <f>'03220005b - Zemní práce k...'!F33</f>
        <v>0</v>
      </c>
      <c r="BA98" s="123">
        <f>'03220005b - Zemní práce k...'!F34</f>
        <v>0</v>
      </c>
      <c r="BB98" s="123">
        <f>'03220005b - Zemní práce k...'!F35</f>
        <v>0</v>
      </c>
      <c r="BC98" s="123">
        <f>'03220005b - Zemní práce k...'!F36</f>
        <v>0</v>
      </c>
      <c r="BD98" s="125">
        <f>'03220005b - Zemní práce k...'!F37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'03220006b - Zpevněné ploc...'!J30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2">
        <v>0</v>
      </c>
      <c r="AT99" s="123">
        <f>ROUND(SUM(AV99:AW99),2)</f>
        <v>0</v>
      </c>
      <c r="AU99" s="124">
        <f>'03220006b - Zpevněné ploc...'!P127</f>
        <v>0</v>
      </c>
      <c r="AV99" s="123">
        <f>'03220006b - Zpevněné ploc...'!J33</f>
        <v>0</v>
      </c>
      <c r="AW99" s="123">
        <f>'03220006b - Zpevněné ploc...'!J34</f>
        <v>0</v>
      </c>
      <c r="AX99" s="123">
        <f>'03220006b - Zpevněné ploc...'!J35</f>
        <v>0</v>
      </c>
      <c r="AY99" s="123">
        <f>'03220006b - Zpevněné ploc...'!J36</f>
        <v>0</v>
      </c>
      <c r="AZ99" s="123">
        <f>'03220006b - Zpevněné ploc...'!F33</f>
        <v>0</v>
      </c>
      <c r="BA99" s="123">
        <f>'03220006b - Zpevněné ploc...'!F34</f>
        <v>0</v>
      </c>
      <c r="BB99" s="123">
        <f>'03220006b - Zpevněné ploc...'!F35</f>
        <v>0</v>
      </c>
      <c r="BC99" s="123">
        <f>'03220006b - Zpevněné ploc...'!F36</f>
        <v>0</v>
      </c>
      <c r="BD99" s="125">
        <f>'03220006b - Zpevněné ploc...'!F37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1:91" s="6" customFormat="1" ht="27" customHeight="1">
      <c r="A100" s="114" t="s">
        <v>77</v>
      </c>
      <c r="B100" s="115"/>
      <c r="C100" s="116"/>
      <c r="D100" s="117" t="s">
        <v>96</v>
      </c>
      <c r="E100" s="117"/>
      <c r="F100" s="117"/>
      <c r="G100" s="117"/>
      <c r="H100" s="117"/>
      <c r="I100" s="118"/>
      <c r="J100" s="117" t="s">
        <v>97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'03220009b - Vodovodní pří...'!J30</f>
        <v>0</v>
      </c>
      <c r="AH100" s="118"/>
      <c r="AI100" s="118"/>
      <c r="AJ100" s="118"/>
      <c r="AK100" s="118"/>
      <c r="AL100" s="118"/>
      <c r="AM100" s="118"/>
      <c r="AN100" s="119">
        <f>SUM(AG100,AT100)</f>
        <v>0</v>
      </c>
      <c r="AO100" s="118"/>
      <c r="AP100" s="118"/>
      <c r="AQ100" s="120" t="s">
        <v>80</v>
      </c>
      <c r="AR100" s="121"/>
      <c r="AS100" s="122">
        <v>0</v>
      </c>
      <c r="AT100" s="123">
        <f>ROUND(SUM(AV100:AW100),2)</f>
        <v>0</v>
      </c>
      <c r="AU100" s="124">
        <f>'03220009b - Vodovodní pří...'!P124</f>
        <v>0</v>
      </c>
      <c r="AV100" s="123">
        <f>'03220009b - Vodovodní pří...'!J33</f>
        <v>0</v>
      </c>
      <c r="AW100" s="123">
        <f>'03220009b - Vodovodní pří...'!J34</f>
        <v>0</v>
      </c>
      <c r="AX100" s="123">
        <f>'03220009b - Vodovodní pří...'!J35</f>
        <v>0</v>
      </c>
      <c r="AY100" s="123">
        <f>'03220009b - Vodovodní pří...'!J36</f>
        <v>0</v>
      </c>
      <c r="AZ100" s="123">
        <f>'03220009b - Vodovodní pří...'!F33</f>
        <v>0</v>
      </c>
      <c r="BA100" s="123">
        <f>'03220009b - Vodovodní pří...'!F34</f>
        <v>0</v>
      </c>
      <c r="BB100" s="123">
        <f>'03220009b - Vodovodní pří...'!F35</f>
        <v>0</v>
      </c>
      <c r="BC100" s="123">
        <f>'03220009b - Vodovodní pří...'!F36</f>
        <v>0</v>
      </c>
      <c r="BD100" s="125">
        <f>'03220009b - Vodovodní pří...'!F37</f>
        <v>0</v>
      </c>
      <c r="BT100" s="126" t="s">
        <v>81</v>
      </c>
      <c r="BV100" s="126" t="s">
        <v>75</v>
      </c>
      <c r="BW100" s="126" t="s">
        <v>98</v>
      </c>
      <c r="BX100" s="126" t="s">
        <v>5</v>
      </c>
      <c r="CL100" s="126" t="s">
        <v>1</v>
      </c>
      <c r="CM100" s="126" t="s">
        <v>83</v>
      </c>
    </row>
    <row r="101" spans="1:91" s="6" customFormat="1" ht="27" customHeight="1">
      <c r="A101" s="114" t="s">
        <v>77</v>
      </c>
      <c r="B101" s="115"/>
      <c r="C101" s="116"/>
      <c r="D101" s="117" t="s">
        <v>99</v>
      </c>
      <c r="E101" s="117"/>
      <c r="F101" s="117"/>
      <c r="G101" s="117"/>
      <c r="H101" s="117"/>
      <c r="I101" s="118"/>
      <c r="J101" s="117" t="s">
        <v>100</v>
      </c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9">
        <f>'03220010b - Přípojka dešť...'!J30</f>
        <v>0</v>
      </c>
      <c r="AH101" s="118"/>
      <c r="AI101" s="118"/>
      <c r="AJ101" s="118"/>
      <c r="AK101" s="118"/>
      <c r="AL101" s="118"/>
      <c r="AM101" s="118"/>
      <c r="AN101" s="119">
        <f>SUM(AG101,AT101)</f>
        <v>0</v>
      </c>
      <c r="AO101" s="118"/>
      <c r="AP101" s="118"/>
      <c r="AQ101" s="120" t="s">
        <v>80</v>
      </c>
      <c r="AR101" s="121"/>
      <c r="AS101" s="127">
        <v>0</v>
      </c>
      <c r="AT101" s="128">
        <f>ROUND(SUM(AV101:AW101),2)</f>
        <v>0</v>
      </c>
      <c r="AU101" s="129">
        <f>'03220010b - Přípojka dešť...'!P124</f>
        <v>0</v>
      </c>
      <c r="AV101" s="128">
        <f>'03220010b - Přípojka dešť...'!J33</f>
        <v>0</v>
      </c>
      <c r="AW101" s="128">
        <f>'03220010b - Přípojka dešť...'!J34</f>
        <v>0</v>
      </c>
      <c r="AX101" s="128">
        <f>'03220010b - Přípojka dešť...'!J35</f>
        <v>0</v>
      </c>
      <c r="AY101" s="128">
        <f>'03220010b - Přípojka dešť...'!J36</f>
        <v>0</v>
      </c>
      <c r="AZ101" s="128">
        <f>'03220010b - Přípojka dešť...'!F33</f>
        <v>0</v>
      </c>
      <c r="BA101" s="128">
        <f>'03220010b - Přípojka dešť...'!F34</f>
        <v>0</v>
      </c>
      <c r="BB101" s="128">
        <f>'03220010b - Přípojka dešť...'!F35</f>
        <v>0</v>
      </c>
      <c r="BC101" s="128">
        <f>'03220010b - Přípojka dešť...'!F36</f>
        <v>0</v>
      </c>
      <c r="BD101" s="130">
        <f>'03220010b - Přípojka dešť...'!F37</f>
        <v>0</v>
      </c>
      <c r="BT101" s="126" t="s">
        <v>81</v>
      </c>
      <c r="BV101" s="126" t="s">
        <v>75</v>
      </c>
      <c r="BW101" s="126" t="s">
        <v>101</v>
      </c>
      <c r="BX101" s="126" t="s">
        <v>5</v>
      </c>
      <c r="CL101" s="126" t="s">
        <v>1</v>
      </c>
      <c r="CM101" s="126" t="s">
        <v>83</v>
      </c>
    </row>
    <row r="102" spans="2:44" s="1" customFormat="1" ht="30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</row>
    <row r="103" spans="2:44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43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5b - Zemní práce k...'!C2" display="/"/>
    <hyperlink ref="A99" location="'03220006b - Zpevněné ploc...'!C2" display="/"/>
    <hyperlink ref="A100" location="'03220009b - Vodovodní pří...'!C2" display="/"/>
    <hyperlink ref="A101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104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114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115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116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117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103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119</v>
      </c>
      <c r="D122" s="199" t="s">
        <v>58</v>
      </c>
      <c r="E122" s="199" t="s">
        <v>54</v>
      </c>
      <c r="F122" s="199" t="s">
        <v>55</v>
      </c>
      <c r="G122" s="199" t="s">
        <v>120</v>
      </c>
      <c r="H122" s="199" t="s">
        <v>121</v>
      </c>
      <c r="I122" s="200" t="s">
        <v>122</v>
      </c>
      <c r="J122" s="201" t="s">
        <v>108</v>
      </c>
      <c r="K122" s="202" t="s">
        <v>123</v>
      </c>
      <c r="L122" s="203"/>
      <c r="M122" s="95" t="s">
        <v>1</v>
      </c>
      <c r="N122" s="96" t="s">
        <v>37</v>
      </c>
      <c r="O122" s="96" t="s">
        <v>124</v>
      </c>
      <c r="P122" s="96" t="s">
        <v>125</v>
      </c>
      <c r="Q122" s="96" t="s">
        <v>126</v>
      </c>
      <c r="R122" s="96" t="s">
        <v>127</v>
      </c>
      <c r="S122" s="96" t="s">
        <v>128</v>
      </c>
      <c r="T122" s="97" t="s">
        <v>129</v>
      </c>
    </row>
    <row r="123" spans="2:63" s="1" customFormat="1" ht="22.8" customHeight="1">
      <c r="B123" s="38"/>
      <c r="C123" s="102" t="s">
        <v>130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110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131</v>
      </c>
      <c r="F124" s="211" t="s">
        <v>132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133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134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133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135</v>
      </c>
      <c r="E126" s="225" t="s">
        <v>136</v>
      </c>
      <c r="F126" s="226" t="s">
        <v>137</v>
      </c>
      <c r="G126" s="227" t="s">
        <v>138</v>
      </c>
      <c r="H126" s="228">
        <v>1.688</v>
      </c>
      <c r="I126" s="229"/>
      <c r="J126" s="230">
        <f>ROUND(I126*H126,2)</f>
        <v>0</v>
      </c>
      <c r="K126" s="226" t="s">
        <v>139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140</v>
      </c>
      <c r="AT126" s="235" t="s">
        <v>135</v>
      </c>
      <c r="AU126" s="235" t="s">
        <v>83</v>
      </c>
      <c r="AY126" s="17" t="s">
        <v>133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140</v>
      </c>
      <c r="BM126" s="235" t="s">
        <v>141</v>
      </c>
    </row>
    <row r="127" spans="2:51" s="12" customFormat="1" ht="12">
      <c r="B127" s="237"/>
      <c r="C127" s="238"/>
      <c r="D127" s="239" t="s">
        <v>142</v>
      </c>
      <c r="E127" s="240" t="s">
        <v>1</v>
      </c>
      <c r="F127" s="241" t="s">
        <v>143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142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133</v>
      </c>
    </row>
    <row r="128" spans="2:51" s="13" customFormat="1" ht="12">
      <c r="B128" s="249"/>
      <c r="C128" s="250"/>
      <c r="D128" s="239" t="s">
        <v>142</v>
      </c>
      <c r="E128" s="251" t="s">
        <v>1</v>
      </c>
      <c r="F128" s="252" t="s">
        <v>144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142</v>
      </c>
      <c r="AU128" s="259" t="s">
        <v>83</v>
      </c>
      <c r="AV128" s="13" t="s">
        <v>140</v>
      </c>
      <c r="AW128" s="13" t="s">
        <v>30</v>
      </c>
      <c r="AX128" s="13" t="s">
        <v>81</v>
      </c>
      <c r="AY128" s="259" t="s">
        <v>133</v>
      </c>
    </row>
    <row r="129" spans="2:65" s="1" customFormat="1" ht="24" customHeight="1">
      <c r="B129" s="38"/>
      <c r="C129" s="224" t="s">
        <v>83</v>
      </c>
      <c r="D129" s="224" t="s">
        <v>135</v>
      </c>
      <c r="E129" s="225" t="s">
        <v>145</v>
      </c>
      <c r="F129" s="226" t="s">
        <v>146</v>
      </c>
      <c r="G129" s="227" t="s">
        <v>138</v>
      </c>
      <c r="H129" s="228">
        <v>6.39</v>
      </c>
      <c r="I129" s="229"/>
      <c r="J129" s="230">
        <f>ROUND(I129*H129,2)</f>
        <v>0</v>
      </c>
      <c r="K129" s="226" t="s">
        <v>139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140</v>
      </c>
      <c r="AT129" s="235" t="s">
        <v>135</v>
      </c>
      <c r="AU129" s="235" t="s">
        <v>83</v>
      </c>
      <c r="AY129" s="17" t="s">
        <v>133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140</v>
      </c>
      <c r="BM129" s="235" t="s">
        <v>147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148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3" customFormat="1" ht="12">
      <c r="B131" s="249"/>
      <c r="C131" s="250"/>
      <c r="D131" s="239" t="s">
        <v>142</v>
      </c>
      <c r="E131" s="251" t="s">
        <v>1</v>
      </c>
      <c r="F131" s="252" t="s">
        <v>144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142</v>
      </c>
      <c r="AU131" s="259" t="s">
        <v>83</v>
      </c>
      <c r="AV131" s="13" t="s">
        <v>140</v>
      </c>
      <c r="AW131" s="13" t="s">
        <v>30</v>
      </c>
      <c r="AX131" s="13" t="s">
        <v>81</v>
      </c>
      <c r="AY131" s="259" t="s">
        <v>133</v>
      </c>
    </row>
    <row r="132" spans="2:65" s="1" customFormat="1" ht="24" customHeight="1">
      <c r="B132" s="38"/>
      <c r="C132" s="224" t="s">
        <v>149</v>
      </c>
      <c r="D132" s="224" t="s">
        <v>135</v>
      </c>
      <c r="E132" s="225" t="s">
        <v>150</v>
      </c>
      <c r="F132" s="226" t="s">
        <v>151</v>
      </c>
      <c r="G132" s="227" t="s">
        <v>138</v>
      </c>
      <c r="H132" s="228">
        <v>6.39</v>
      </c>
      <c r="I132" s="229"/>
      <c r="J132" s="230">
        <f>ROUND(I132*H132,2)</f>
        <v>0</v>
      </c>
      <c r="K132" s="226" t="s">
        <v>139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140</v>
      </c>
      <c r="AT132" s="235" t="s">
        <v>135</v>
      </c>
      <c r="AU132" s="235" t="s">
        <v>83</v>
      </c>
      <c r="AY132" s="17" t="s">
        <v>133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140</v>
      </c>
      <c r="BM132" s="235" t="s">
        <v>152</v>
      </c>
    </row>
    <row r="133" spans="2:65" s="1" customFormat="1" ht="24" customHeight="1">
      <c r="B133" s="38"/>
      <c r="C133" s="224" t="s">
        <v>140</v>
      </c>
      <c r="D133" s="224" t="s">
        <v>135</v>
      </c>
      <c r="E133" s="225" t="s">
        <v>153</v>
      </c>
      <c r="F133" s="226" t="s">
        <v>154</v>
      </c>
      <c r="G133" s="227" t="s">
        <v>138</v>
      </c>
      <c r="H133" s="228">
        <v>6.52</v>
      </c>
      <c r="I133" s="229"/>
      <c r="J133" s="230">
        <f>ROUND(I133*H133,2)</f>
        <v>0</v>
      </c>
      <c r="K133" s="226" t="s">
        <v>139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140</v>
      </c>
      <c r="AT133" s="235" t="s">
        <v>135</v>
      </c>
      <c r="AU133" s="235" t="s">
        <v>83</v>
      </c>
      <c r="AY133" s="17" t="s">
        <v>133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140</v>
      </c>
      <c r="BM133" s="235" t="s">
        <v>155</v>
      </c>
    </row>
    <row r="134" spans="2:51" s="12" customFormat="1" ht="12">
      <c r="B134" s="237"/>
      <c r="C134" s="238"/>
      <c r="D134" s="239" t="s">
        <v>142</v>
      </c>
      <c r="E134" s="240" t="s">
        <v>1</v>
      </c>
      <c r="F134" s="241" t="s">
        <v>156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142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133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157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158</v>
      </c>
      <c r="D137" s="224" t="s">
        <v>135</v>
      </c>
      <c r="E137" s="225" t="s">
        <v>159</v>
      </c>
      <c r="F137" s="226" t="s">
        <v>160</v>
      </c>
      <c r="G137" s="227" t="s">
        <v>138</v>
      </c>
      <c r="H137" s="228">
        <v>6.52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161</v>
      </c>
    </row>
    <row r="138" spans="2:65" s="1" customFormat="1" ht="24" customHeight="1">
      <c r="B138" s="38"/>
      <c r="C138" s="224" t="s">
        <v>162</v>
      </c>
      <c r="D138" s="224" t="s">
        <v>135</v>
      </c>
      <c r="E138" s="225" t="s">
        <v>163</v>
      </c>
      <c r="F138" s="226" t="s">
        <v>164</v>
      </c>
      <c r="G138" s="227" t="s">
        <v>165</v>
      </c>
      <c r="H138" s="228">
        <v>8.5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166</v>
      </c>
    </row>
    <row r="139" spans="2:65" s="1" customFormat="1" ht="16.5" customHeight="1">
      <c r="B139" s="38"/>
      <c r="C139" s="260" t="s">
        <v>167</v>
      </c>
      <c r="D139" s="260" t="s">
        <v>168</v>
      </c>
      <c r="E139" s="261" t="s">
        <v>169</v>
      </c>
      <c r="F139" s="262" t="s">
        <v>170</v>
      </c>
      <c r="G139" s="263" t="s">
        <v>171</v>
      </c>
      <c r="H139" s="264">
        <v>2</v>
      </c>
      <c r="I139" s="265"/>
      <c r="J139" s="266">
        <f>ROUND(I139*H139,2)</f>
        <v>0</v>
      </c>
      <c r="K139" s="262" t="s">
        <v>139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172</v>
      </c>
      <c r="AT139" s="235" t="s">
        <v>168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173</v>
      </c>
    </row>
    <row r="140" spans="2:65" s="1" customFormat="1" ht="24" customHeight="1">
      <c r="B140" s="38"/>
      <c r="C140" s="224" t="s">
        <v>172</v>
      </c>
      <c r="D140" s="224" t="s">
        <v>135</v>
      </c>
      <c r="E140" s="225" t="s">
        <v>174</v>
      </c>
      <c r="F140" s="226" t="s">
        <v>175</v>
      </c>
      <c r="G140" s="227" t="s">
        <v>138</v>
      </c>
      <c r="H140" s="228">
        <v>9.672</v>
      </c>
      <c r="I140" s="229"/>
      <c r="J140" s="230">
        <f>ROUND(I140*H140,2)</f>
        <v>0</v>
      </c>
      <c r="K140" s="226" t="s">
        <v>139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140</v>
      </c>
      <c r="AT140" s="235" t="s">
        <v>135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176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177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178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2" customFormat="1" ht="12">
      <c r="B143" s="237"/>
      <c r="C143" s="238"/>
      <c r="D143" s="239" t="s">
        <v>142</v>
      </c>
      <c r="E143" s="240" t="s">
        <v>1</v>
      </c>
      <c r="F143" s="241" t="s">
        <v>179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142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133</v>
      </c>
    </row>
    <row r="144" spans="2:51" s="13" customFormat="1" ht="12">
      <c r="B144" s="249"/>
      <c r="C144" s="250"/>
      <c r="D144" s="239" t="s">
        <v>142</v>
      </c>
      <c r="E144" s="251" t="s">
        <v>1</v>
      </c>
      <c r="F144" s="252" t="s">
        <v>144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142</v>
      </c>
      <c r="AU144" s="259" t="s">
        <v>83</v>
      </c>
      <c r="AV144" s="13" t="s">
        <v>140</v>
      </c>
      <c r="AW144" s="13" t="s">
        <v>30</v>
      </c>
      <c r="AX144" s="13" t="s">
        <v>81</v>
      </c>
      <c r="AY144" s="259" t="s">
        <v>133</v>
      </c>
    </row>
    <row r="145" spans="2:65" s="1" customFormat="1" ht="16.5" customHeight="1">
      <c r="B145" s="38"/>
      <c r="C145" s="224" t="s">
        <v>180</v>
      </c>
      <c r="D145" s="224" t="s">
        <v>135</v>
      </c>
      <c r="E145" s="225" t="s">
        <v>181</v>
      </c>
      <c r="F145" s="226" t="s">
        <v>182</v>
      </c>
      <c r="G145" s="227" t="s">
        <v>138</v>
      </c>
      <c r="H145" s="228">
        <v>9.672</v>
      </c>
      <c r="I145" s="229"/>
      <c r="J145" s="230">
        <f>ROUND(I145*H145,2)</f>
        <v>0</v>
      </c>
      <c r="K145" s="226" t="s">
        <v>139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183</v>
      </c>
    </row>
    <row r="146" spans="2:65" s="1" customFormat="1" ht="24" customHeight="1">
      <c r="B146" s="38"/>
      <c r="C146" s="224" t="s">
        <v>184</v>
      </c>
      <c r="D146" s="224" t="s">
        <v>135</v>
      </c>
      <c r="E146" s="225" t="s">
        <v>185</v>
      </c>
      <c r="F146" s="226" t="s">
        <v>186</v>
      </c>
      <c r="G146" s="227" t="s">
        <v>187</v>
      </c>
      <c r="H146" s="228">
        <v>17.41</v>
      </c>
      <c r="I146" s="229"/>
      <c r="J146" s="230">
        <f>ROUND(I146*H146,2)</f>
        <v>0</v>
      </c>
      <c r="K146" s="226" t="s">
        <v>139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140</v>
      </c>
      <c r="AT146" s="235" t="s">
        <v>135</v>
      </c>
      <c r="AU146" s="235" t="s">
        <v>83</v>
      </c>
      <c r="AY146" s="17" t="s">
        <v>133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140</v>
      </c>
      <c r="BM146" s="235" t="s">
        <v>188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189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3" customFormat="1" ht="12">
      <c r="B148" s="249"/>
      <c r="C148" s="250"/>
      <c r="D148" s="239" t="s">
        <v>142</v>
      </c>
      <c r="E148" s="251" t="s">
        <v>1</v>
      </c>
      <c r="F148" s="252" t="s">
        <v>144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142</v>
      </c>
      <c r="AU148" s="259" t="s">
        <v>83</v>
      </c>
      <c r="AV148" s="13" t="s">
        <v>140</v>
      </c>
      <c r="AW148" s="13" t="s">
        <v>30</v>
      </c>
      <c r="AX148" s="13" t="s">
        <v>81</v>
      </c>
      <c r="AY148" s="259" t="s">
        <v>133</v>
      </c>
    </row>
    <row r="149" spans="2:65" s="1" customFormat="1" ht="24" customHeight="1">
      <c r="B149" s="38"/>
      <c r="C149" s="224" t="s">
        <v>190</v>
      </c>
      <c r="D149" s="224" t="s">
        <v>135</v>
      </c>
      <c r="E149" s="225" t="s">
        <v>191</v>
      </c>
      <c r="F149" s="226" t="s">
        <v>192</v>
      </c>
      <c r="G149" s="227" t="s">
        <v>138</v>
      </c>
      <c r="H149" s="228">
        <v>8.373</v>
      </c>
      <c r="I149" s="229"/>
      <c r="J149" s="230">
        <f>ROUND(I149*H149,2)</f>
        <v>0</v>
      </c>
      <c r="K149" s="226" t="s">
        <v>139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140</v>
      </c>
      <c r="AT149" s="235" t="s">
        <v>135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193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194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195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2" customFormat="1" ht="12">
      <c r="B152" s="237"/>
      <c r="C152" s="238"/>
      <c r="D152" s="239" t="s">
        <v>142</v>
      </c>
      <c r="E152" s="240" t="s">
        <v>1</v>
      </c>
      <c r="F152" s="241" t="s">
        <v>196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142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133</v>
      </c>
    </row>
    <row r="153" spans="2:51" s="13" customFormat="1" ht="12">
      <c r="B153" s="249"/>
      <c r="C153" s="250"/>
      <c r="D153" s="239" t="s">
        <v>142</v>
      </c>
      <c r="E153" s="251" t="s">
        <v>1</v>
      </c>
      <c r="F153" s="252" t="s">
        <v>144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142</v>
      </c>
      <c r="AU153" s="259" t="s">
        <v>83</v>
      </c>
      <c r="AV153" s="13" t="s">
        <v>140</v>
      </c>
      <c r="AW153" s="13" t="s">
        <v>30</v>
      </c>
      <c r="AX153" s="13" t="s">
        <v>81</v>
      </c>
      <c r="AY153" s="259" t="s">
        <v>133</v>
      </c>
    </row>
    <row r="154" spans="2:65" s="1" customFormat="1" ht="24" customHeight="1">
      <c r="B154" s="38"/>
      <c r="C154" s="224" t="s">
        <v>197</v>
      </c>
      <c r="D154" s="224" t="s">
        <v>135</v>
      </c>
      <c r="E154" s="225" t="s">
        <v>198</v>
      </c>
      <c r="F154" s="226" t="s">
        <v>199</v>
      </c>
      <c r="G154" s="227" t="s">
        <v>138</v>
      </c>
      <c r="H154" s="228">
        <v>3.238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200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201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202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2" customFormat="1" ht="12">
      <c r="B157" s="237"/>
      <c r="C157" s="238"/>
      <c r="D157" s="239" t="s">
        <v>142</v>
      </c>
      <c r="E157" s="240" t="s">
        <v>1</v>
      </c>
      <c r="F157" s="241" t="s">
        <v>203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142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133</v>
      </c>
    </row>
    <row r="158" spans="2:51" s="13" customFormat="1" ht="12">
      <c r="B158" s="249"/>
      <c r="C158" s="250"/>
      <c r="D158" s="239" t="s">
        <v>142</v>
      </c>
      <c r="E158" s="251" t="s">
        <v>1</v>
      </c>
      <c r="F158" s="252" t="s">
        <v>144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142</v>
      </c>
      <c r="AU158" s="259" t="s">
        <v>83</v>
      </c>
      <c r="AV158" s="13" t="s">
        <v>140</v>
      </c>
      <c r="AW158" s="13" t="s">
        <v>30</v>
      </c>
      <c r="AX158" s="13" t="s">
        <v>81</v>
      </c>
      <c r="AY158" s="259" t="s">
        <v>133</v>
      </c>
    </row>
    <row r="159" spans="2:65" s="1" customFormat="1" ht="16.5" customHeight="1">
      <c r="B159" s="38"/>
      <c r="C159" s="260" t="s">
        <v>204</v>
      </c>
      <c r="D159" s="260" t="s">
        <v>168</v>
      </c>
      <c r="E159" s="261" t="s">
        <v>205</v>
      </c>
      <c r="F159" s="262" t="s">
        <v>206</v>
      </c>
      <c r="G159" s="263" t="s">
        <v>187</v>
      </c>
      <c r="H159" s="264">
        <v>6.464</v>
      </c>
      <c r="I159" s="265"/>
      <c r="J159" s="266">
        <f>ROUND(I159*H159,2)</f>
        <v>0</v>
      </c>
      <c r="K159" s="262" t="s">
        <v>139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172</v>
      </c>
      <c r="AT159" s="235" t="s">
        <v>168</v>
      </c>
      <c r="AU159" s="235" t="s">
        <v>83</v>
      </c>
      <c r="AY159" s="17" t="s">
        <v>133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140</v>
      </c>
      <c r="BM159" s="235" t="s">
        <v>207</v>
      </c>
    </row>
    <row r="160" spans="2:51" s="12" customFormat="1" ht="12">
      <c r="B160" s="237"/>
      <c r="C160" s="238"/>
      <c r="D160" s="239" t="s">
        <v>142</v>
      </c>
      <c r="E160" s="240" t="s">
        <v>1</v>
      </c>
      <c r="F160" s="241" t="s">
        <v>208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142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133</v>
      </c>
    </row>
    <row r="161" spans="2:51" s="13" customFormat="1" ht="12">
      <c r="B161" s="249"/>
      <c r="C161" s="250"/>
      <c r="D161" s="239" t="s">
        <v>142</v>
      </c>
      <c r="E161" s="251" t="s">
        <v>1</v>
      </c>
      <c r="F161" s="252" t="s">
        <v>144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142</v>
      </c>
      <c r="AU161" s="259" t="s">
        <v>83</v>
      </c>
      <c r="AV161" s="13" t="s">
        <v>140</v>
      </c>
      <c r="AW161" s="13" t="s">
        <v>30</v>
      </c>
      <c r="AX161" s="13" t="s">
        <v>81</v>
      </c>
      <c r="AY161" s="259" t="s">
        <v>133</v>
      </c>
    </row>
    <row r="162" spans="2:63" s="11" customFormat="1" ht="22.8" customHeight="1">
      <c r="B162" s="208"/>
      <c r="C162" s="209"/>
      <c r="D162" s="210" t="s">
        <v>72</v>
      </c>
      <c r="E162" s="222" t="s">
        <v>140</v>
      </c>
      <c r="F162" s="222" t="s">
        <v>209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133</v>
      </c>
      <c r="BK162" s="221">
        <f>SUM(BK163:BK167)</f>
        <v>0</v>
      </c>
    </row>
    <row r="163" spans="2:65" s="1" customFormat="1" ht="24" customHeight="1">
      <c r="B163" s="38"/>
      <c r="C163" s="224" t="s">
        <v>210</v>
      </c>
      <c r="D163" s="224" t="s">
        <v>135</v>
      </c>
      <c r="E163" s="225" t="s">
        <v>211</v>
      </c>
      <c r="F163" s="226" t="s">
        <v>212</v>
      </c>
      <c r="G163" s="227" t="s">
        <v>138</v>
      </c>
      <c r="H163" s="228">
        <v>1.3</v>
      </c>
      <c r="I163" s="229"/>
      <c r="J163" s="230">
        <f>ROUND(I163*H163,2)</f>
        <v>0</v>
      </c>
      <c r="K163" s="226" t="s">
        <v>139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140</v>
      </c>
      <c r="AT163" s="235" t="s">
        <v>135</v>
      </c>
      <c r="AU163" s="235" t="s">
        <v>83</v>
      </c>
      <c r="AY163" s="17" t="s">
        <v>133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140</v>
      </c>
      <c r="BM163" s="235" t="s">
        <v>213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214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2" customFormat="1" ht="12">
      <c r="B165" s="237"/>
      <c r="C165" s="238"/>
      <c r="D165" s="239" t="s">
        <v>142</v>
      </c>
      <c r="E165" s="240" t="s">
        <v>1</v>
      </c>
      <c r="F165" s="241" t="s">
        <v>215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142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133</v>
      </c>
    </row>
    <row r="166" spans="2:51" s="12" customFormat="1" ht="12">
      <c r="B166" s="237"/>
      <c r="C166" s="238"/>
      <c r="D166" s="239" t="s">
        <v>142</v>
      </c>
      <c r="E166" s="240" t="s">
        <v>1</v>
      </c>
      <c r="F166" s="241" t="s">
        <v>216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142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133</v>
      </c>
    </row>
    <row r="167" spans="2:51" s="13" customFormat="1" ht="12">
      <c r="B167" s="249"/>
      <c r="C167" s="250"/>
      <c r="D167" s="239" t="s">
        <v>142</v>
      </c>
      <c r="E167" s="251" t="s">
        <v>1</v>
      </c>
      <c r="F167" s="252" t="s">
        <v>144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142</v>
      </c>
      <c r="AU167" s="259" t="s">
        <v>83</v>
      </c>
      <c r="AV167" s="13" t="s">
        <v>140</v>
      </c>
      <c r="AW167" s="13" t="s">
        <v>30</v>
      </c>
      <c r="AX167" s="13" t="s">
        <v>81</v>
      </c>
      <c r="AY167" s="259" t="s">
        <v>133</v>
      </c>
    </row>
    <row r="168" spans="2:63" s="11" customFormat="1" ht="25.9" customHeight="1">
      <c r="B168" s="208"/>
      <c r="C168" s="209"/>
      <c r="D168" s="210" t="s">
        <v>72</v>
      </c>
      <c r="E168" s="211" t="s">
        <v>217</v>
      </c>
      <c r="F168" s="211" t="s">
        <v>218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133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219</v>
      </c>
      <c r="F169" s="222" t="s">
        <v>220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133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135</v>
      </c>
      <c r="E170" s="225" t="s">
        <v>221</v>
      </c>
      <c r="F170" s="226" t="s">
        <v>222</v>
      </c>
      <c r="G170" s="227" t="s">
        <v>223</v>
      </c>
      <c r="H170" s="228">
        <v>1</v>
      </c>
      <c r="I170" s="229"/>
      <c r="J170" s="230">
        <f>ROUND(I170*H170,2)</f>
        <v>0</v>
      </c>
      <c r="K170" s="226" t="s">
        <v>139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224</v>
      </c>
      <c r="AT170" s="235" t="s">
        <v>135</v>
      </c>
      <c r="AU170" s="235" t="s">
        <v>83</v>
      </c>
      <c r="AY170" s="17" t="s">
        <v>133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224</v>
      </c>
      <c r="BM170" s="235" t="s">
        <v>225</v>
      </c>
    </row>
    <row r="171" spans="2:65" s="1" customFormat="1" ht="24" customHeight="1">
      <c r="B171" s="38"/>
      <c r="C171" s="224" t="s">
        <v>224</v>
      </c>
      <c r="D171" s="224" t="s">
        <v>135</v>
      </c>
      <c r="E171" s="225" t="s">
        <v>226</v>
      </c>
      <c r="F171" s="226" t="s">
        <v>227</v>
      </c>
      <c r="G171" s="227" t="s">
        <v>165</v>
      </c>
      <c r="H171" s="228">
        <v>19.25</v>
      </c>
      <c r="I171" s="229"/>
      <c r="J171" s="230">
        <f>ROUND(I171*H171,2)</f>
        <v>0</v>
      </c>
      <c r="K171" s="226" t="s">
        <v>139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224</v>
      </c>
      <c r="AT171" s="235" t="s">
        <v>135</v>
      </c>
      <c r="AU171" s="235" t="s">
        <v>83</v>
      </c>
      <c r="AY171" s="17" t="s">
        <v>133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224</v>
      </c>
      <c r="BM171" s="235" t="s">
        <v>228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229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3" customFormat="1" ht="12">
      <c r="B173" s="249"/>
      <c r="C173" s="250"/>
      <c r="D173" s="239" t="s">
        <v>142</v>
      </c>
      <c r="E173" s="251" t="s">
        <v>1</v>
      </c>
      <c r="F173" s="252" t="s">
        <v>144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142</v>
      </c>
      <c r="AU173" s="259" t="s">
        <v>83</v>
      </c>
      <c r="AV173" s="13" t="s">
        <v>140</v>
      </c>
      <c r="AW173" s="13" t="s">
        <v>30</v>
      </c>
      <c r="AX173" s="13" t="s">
        <v>81</v>
      </c>
      <c r="AY173" s="259" t="s">
        <v>133</v>
      </c>
    </row>
    <row r="174" spans="2:65" s="1" customFormat="1" ht="16.5" customHeight="1">
      <c r="B174" s="38"/>
      <c r="C174" s="224" t="s">
        <v>230</v>
      </c>
      <c r="D174" s="224" t="s">
        <v>135</v>
      </c>
      <c r="E174" s="225" t="s">
        <v>231</v>
      </c>
      <c r="F174" s="226" t="s">
        <v>232</v>
      </c>
      <c r="G174" s="227" t="s">
        <v>171</v>
      </c>
      <c r="H174" s="228">
        <v>1</v>
      </c>
      <c r="I174" s="229"/>
      <c r="J174" s="230">
        <f>ROUND(I174*H174,2)</f>
        <v>0</v>
      </c>
      <c r="K174" s="226" t="s">
        <v>139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224</v>
      </c>
      <c r="AT174" s="235" t="s">
        <v>135</v>
      </c>
      <c r="AU174" s="235" t="s">
        <v>83</v>
      </c>
      <c r="AY174" s="17" t="s">
        <v>133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224</v>
      </c>
      <c r="BM174" s="235" t="s">
        <v>233</v>
      </c>
    </row>
    <row r="175" spans="2:65" s="1" customFormat="1" ht="16.5" customHeight="1">
      <c r="B175" s="38"/>
      <c r="C175" s="224" t="s">
        <v>234</v>
      </c>
      <c r="D175" s="224" t="s">
        <v>135</v>
      </c>
      <c r="E175" s="225" t="s">
        <v>235</v>
      </c>
      <c r="F175" s="226" t="s">
        <v>236</v>
      </c>
      <c r="G175" s="227" t="s">
        <v>171</v>
      </c>
      <c r="H175" s="228">
        <v>2</v>
      </c>
      <c r="I175" s="229"/>
      <c r="J175" s="230">
        <f>ROUND(I175*H175,2)</f>
        <v>0</v>
      </c>
      <c r="K175" s="226" t="s">
        <v>139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224</v>
      </c>
      <c r="AT175" s="235" t="s">
        <v>135</v>
      </c>
      <c r="AU175" s="235" t="s">
        <v>83</v>
      </c>
      <c r="AY175" s="17" t="s">
        <v>133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224</v>
      </c>
      <c r="BM175" s="235" t="s">
        <v>237</v>
      </c>
    </row>
    <row r="176" spans="2:65" s="1" customFormat="1" ht="24" customHeight="1">
      <c r="B176" s="38"/>
      <c r="C176" s="224" t="s">
        <v>238</v>
      </c>
      <c r="D176" s="224" t="s">
        <v>135</v>
      </c>
      <c r="E176" s="225" t="s">
        <v>239</v>
      </c>
      <c r="F176" s="226" t="s">
        <v>240</v>
      </c>
      <c r="G176" s="227" t="s">
        <v>241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224</v>
      </c>
      <c r="AT176" s="235" t="s">
        <v>135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224</v>
      </c>
      <c r="BM176" s="235" t="s">
        <v>242</v>
      </c>
    </row>
    <row r="177" spans="2:65" s="1" customFormat="1" ht="16.5" customHeight="1">
      <c r="B177" s="38"/>
      <c r="C177" s="224" t="s">
        <v>243</v>
      </c>
      <c r="D177" s="224" t="s">
        <v>135</v>
      </c>
      <c r="E177" s="225" t="s">
        <v>244</v>
      </c>
      <c r="F177" s="226" t="s">
        <v>245</v>
      </c>
      <c r="G177" s="227" t="s">
        <v>246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224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224</v>
      </c>
      <c r="BM177" s="235" t="s">
        <v>247</v>
      </c>
    </row>
    <row r="178" spans="2:65" s="1" customFormat="1" ht="16.5" customHeight="1">
      <c r="B178" s="38"/>
      <c r="C178" s="224" t="s">
        <v>7</v>
      </c>
      <c r="D178" s="224" t="s">
        <v>135</v>
      </c>
      <c r="E178" s="225" t="s">
        <v>248</v>
      </c>
      <c r="F178" s="226" t="s">
        <v>249</v>
      </c>
      <c r="G178" s="227" t="s">
        <v>246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224</v>
      </c>
      <c r="AT178" s="235" t="s">
        <v>135</v>
      </c>
      <c r="AU178" s="235" t="s">
        <v>83</v>
      </c>
      <c r="AY178" s="17" t="s">
        <v>133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224</v>
      </c>
      <c r="BM178" s="235" t="s">
        <v>250</v>
      </c>
    </row>
    <row r="179" spans="2:65" s="1" customFormat="1" ht="16.5" customHeight="1">
      <c r="B179" s="38"/>
      <c r="C179" s="224" t="s">
        <v>251</v>
      </c>
      <c r="D179" s="224" t="s">
        <v>135</v>
      </c>
      <c r="E179" s="225" t="s">
        <v>252</v>
      </c>
      <c r="F179" s="226" t="s">
        <v>253</v>
      </c>
      <c r="G179" s="227" t="s">
        <v>246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224</v>
      </c>
      <c r="AT179" s="235" t="s">
        <v>135</v>
      </c>
      <c r="AU179" s="235" t="s">
        <v>83</v>
      </c>
      <c r="AY179" s="17" t="s">
        <v>133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224</v>
      </c>
      <c r="BM179" s="235" t="s">
        <v>254</v>
      </c>
    </row>
    <row r="180" spans="2:65" s="1" customFormat="1" ht="16.5" customHeight="1">
      <c r="B180" s="38"/>
      <c r="C180" s="224" t="s">
        <v>255</v>
      </c>
      <c r="D180" s="224" t="s">
        <v>135</v>
      </c>
      <c r="E180" s="225" t="s">
        <v>256</v>
      </c>
      <c r="F180" s="226" t="s">
        <v>257</v>
      </c>
      <c r="G180" s="227" t="s">
        <v>246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224</v>
      </c>
      <c r="AT180" s="235" t="s">
        <v>135</v>
      </c>
      <c r="AU180" s="235" t="s">
        <v>83</v>
      </c>
      <c r="AY180" s="17" t="s">
        <v>133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224</v>
      </c>
      <c r="BM180" s="235" t="s">
        <v>258</v>
      </c>
    </row>
    <row r="181" spans="2:65" s="1" customFormat="1" ht="16.5" customHeight="1">
      <c r="B181" s="38"/>
      <c r="C181" s="224" t="s">
        <v>259</v>
      </c>
      <c r="D181" s="224" t="s">
        <v>135</v>
      </c>
      <c r="E181" s="225" t="s">
        <v>260</v>
      </c>
      <c r="F181" s="226" t="s">
        <v>261</v>
      </c>
      <c r="G181" s="227" t="s">
        <v>246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224</v>
      </c>
      <c r="AT181" s="235" t="s">
        <v>135</v>
      </c>
      <c r="AU181" s="235" t="s">
        <v>83</v>
      </c>
      <c r="AY181" s="17" t="s">
        <v>133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224</v>
      </c>
      <c r="BM181" s="235" t="s">
        <v>262</v>
      </c>
    </row>
    <row r="182" spans="2:65" s="1" customFormat="1" ht="16.5" customHeight="1">
      <c r="B182" s="38"/>
      <c r="C182" s="224" t="s">
        <v>263</v>
      </c>
      <c r="D182" s="224" t="s">
        <v>135</v>
      </c>
      <c r="E182" s="225" t="s">
        <v>264</v>
      </c>
      <c r="F182" s="226" t="s">
        <v>265</v>
      </c>
      <c r="G182" s="227" t="s">
        <v>246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224</v>
      </c>
      <c r="AT182" s="235" t="s">
        <v>135</v>
      </c>
      <c r="AU182" s="235" t="s">
        <v>83</v>
      </c>
      <c r="AY182" s="17" t="s">
        <v>133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224</v>
      </c>
      <c r="BM182" s="235" t="s">
        <v>266</v>
      </c>
    </row>
    <row r="183" spans="2:65" s="1" customFormat="1" ht="16.5" customHeight="1">
      <c r="B183" s="38"/>
      <c r="C183" s="224" t="s">
        <v>267</v>
      </c>
      <c r="D183" s="224" t="s">
        <v>135</v>
      </c>
      <c r="E183" s="225" t="s">
        <v>268</v>
      </c>
      <c r="F183" s="226" t="s">
        <v>269</v>
      </c>
      <c r="G183" s="227" t="s">
        <v>246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224</v>
      </c>
      <c r="AT183" s="235" t="s">
        <v>135</v>
      </c>
      <c r="AU183" s="235" t="s">
        <v>83</v>
      </c>
      <c r="AY183" s="17" t="s">
        <v>133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224</v>
      </c>
      <c r="BM183" s="235" t="s">
        <v>270</v>
      </c>
    </row>
    <row r="184" spans="2:65" s="1" customFormat="1" ht="16.5" customHeight="1">
      <c r="B184" s="38"/>
      <c r="C184" s="224" t="s">
        <v>271</v>
      </c>
      <c r="D184" s="224" t="s">
        <v>135</v>
      </c>
      <c r="E184" s="225" t="s">
        <v>272</v>
      </c>
      <c r="F184" s="226" t="s">
        <v>273</v>
      </c>
      <c r="G184" s="227" t="s">
        <v>165</v>
      </c>
      <c r="H184" s="228">
        <v>19.25</v>
      </c>
      <c r="I184" s="229"/>
      <c r="J184" s="230">
        <f>ROUND(I184*H184,2)</f>
        <v>0</v>
      </c>
      <c r="K184" s="226" t="s">
        <v>139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140</v>
      </c>
      <c r="AT184" s="235" t="s">
        <v>135</v>
      </c>
      <c r="AU184" s="235" t="s">
        <v>83</v>
      </c>
      <c r="AY184" s="17" t="s">
        <v>133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140</v>
      </c>
      <c r="BM184" s="235" t="s">
        <v>274</v>
      </c>
    </row>
    <row r="185" spans="2:51" s="12" customFormat="1" ht="12">
      <c r="B185" s="237"/>
      <c r="C185" s="238"/>
      <c r="D185" s="239" t="s">
        <v>142</v>
      </c>
      <c r="E185" s="240" t="s">
        <v>1</v>
      </c>
      <c r="F185" s="241" t="s">
        <v>229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142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133</v>
      </c>
    </row>
    <row r="186" spans="2:51" s="13" customFormat="1" ht="12">
      <c r="B186" s="249"/>
      <c r="C186" s="250"/>
      <c r="D186" s="239" t="s">
        <v>142</v>
      </c>
      <c r="E186" s="251" t="s">
        <v>1</v>
      </c>
      <c r="F186" s="252" t="s">
        <v>144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142</v>
      </c>
      <c r="AU186" s="259" t="s">
        <v>83</v>
      </c>
      <c r="AV186" s="13" t="s">
        <v>140</v>
      </c>
      <c r="AW186" s="13" t="s">
        <v>30</v>
      </c>
      <c r="AX186" s="13" t="s">
        <v>81</v>
      </c>
      <c r="AY186" s="259" t="s">
        <v>133</v>
      </c>
    </row>
    <row r="187" spans="2:65" s="1" customFormat="1" ht="16.5" customHeight="1">
      <c r="B187" s="38"/>
      <c r="C187" s="224" t="s">
        <v>275</v>
      </c>
      <c r="D187" s="224" t="s">
        <v>135</v>
      </c>
      <c r="E187" s="225" t="s">
        <v>276</v>
      </c>
      <c r="F187" s="226" t="s">
        <v>277</v>
      </c>
      <c r="G187" s="227" t="s">
        <v>171</v>
      </c>
      <c r="H187" s="228">
        <v>2</v>
      </c>
      <c r="I187" s="229"/>
      <c r="J187" s="230">
        <f>ROUND(I187*H187,2)</f>
        <v>0</v>
      </c>
      <c r="K187" s="226" t="s">
        <v>139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140</v>
      </c>
      <c r="AT187" s="235" t="s">
        <v>135</v>
      </c>
      <c r="AU187" s="235" t="s">
        <v>83</v>
      </c>
      <c r="AY187" s="17" t="s">
        <v>133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140</v>
      </c>
      <c r="BM187" s="235" t="s">
        <v>278</v>
      </c>
    </row>
    <row r="188" spans="2:65" s="1" customFormat="1" ht="24" customHeight="1">
      <c r="B188" s="38"/>
      <c r="C188" s="224" t="s">
        <v>279</v>
      </c>
      <c r="D188" s="224" t="s">
        <v>135</v>
      </c>
      <c r="E188" s="225" t="s">
        <v>280</v>
      </c>
      <c r="F188" s="226" t="s">
        <v>281</v>
      </c>
      <c r="G188" s="227" t="s">
        <v>165</v>
      </c>
      <c r="H188" s="228">
        <v>17.5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282</v>
      </c>
    </row>
    <row r="189" spans="2:65" s="1" customFormat="1" ht="24" customHeight="1">
      <c r="B189" s="38"/>
      <c r="C189" s="224" t="s">
        <v>283</v>
      </c>
      <c r="D189" s="224" t="s">
        <v>135</v>
      </c>
      <c r="E189" s="225" t="s">
        <v>284</v>
      </c>
      <c r="F189" s="226" t="s">
        <v>285</v>
      </c>
      <c r="G189" s="227" t="s">
        <v>286</v>
      </c>
      <c r="H189" s="270"/>
      <c r="I189" s="229"/>
      <c r="J189" s="230">
        <f>ROUND(I189*H189,2)</f>
        <v>0</v>
      </c>
      <c r="K189" s="226" t="s">
        <v>139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224</v>
      </c>
      <c r="AT189" s="235" t="s">
        <v>135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224</v>
      </c>
      <c r="BM189" s="235" t="s">
        <v>287</v>
      </c>
    </row>
    <row r="190" spans="2:63" s="11" customFormat="1" ht="25.9" customHeight="1">
      <c r="B190" s="208"/>
      <c r="C190" s="209"/>
      <c r="D190" s="210" t="s">
        <v>72</v>
      </c>
      <c r="E190" s="211" t="s">
        <v>288</v>
      </c>
      <c r="F190" s="211" t="s">
        <v>289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158</v>
      </c>
      <c r="AT190" s="220" t="s">
        <v>72</v>
      </c>
      <c r="AU190" s="220" t="s">
        <v>73</v>
      </c>
      <c r="AY190" s="219" t="s">
        <v>133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290</v>
      </c>
      <c r="F191" s="222" t="s">
        <v>291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158</v>
      </c>
      <c r="AT191" s="220" t="s">
        <v>72</v>
      </c>
      <c r="AU191" s="220" t="s">
        <v>81</v>
      </c>
      <c r="AY191" s="219" t="s">
        <v>133</v>
      </c>
      <c r="BK191" s="221">
        <f>BK192</f>
        <v>0</v>
      </c>
    </row>
    <row r="192" spans="2:65" s="1" customFormat="1" ht="16.5" customHeight="1">
      <c r="B192" s="38"/>
      <c r="C192" s="224" t="s">
        <v>292</v>
      </c>
      <c r="D192" s="224" t="s">
        <v>135</v>
      </c>
      <c r="E192" s="225" t="s">
        <v>293</v>
      </c>
      <c r="F192" s="226" t="s">
        <v>291</v>
      </c>
      <c r="G192" s="227" t="s">
        <v>286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294</v>
      </c>
      <c r="AT192" s="235" t="s">
        <v>135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294</v>
      </c>
      <c r="BM192" s="235" t="s">
        <v>295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296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297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298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116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117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103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119</v>
      </c>
      <c r="D122" s="199" t="s">
        <v>58</v>
      </c>
      <c r="E122" s="199" t="s">
        <v>54</v>
      </c>
      <c r="F122" s="199" t="s">
        <v>55</v>
      </c>
      <c r="G122" s="199" t="s">
        <v>120</v>
      </c>
      <c r="H122" s="199" t="s">
        <v>121</v>
      </c>
      <c r="I122" s="200" t="s">
        <v>122</v>
      </c>
      <c r="J122" s="201" t="s">
        <v>108</v>
      </c>
      <c r="K122" s="202" t="s">
        <v>123</v>
      </c>
      <c r="L122" s="203"/>
      <c r="M122" s="95" t="s">
        <v>1</v>
      </c>
      <c r="N122" s="96" t="s">
        <v>37</v>
      </c>
      <c r="O122" s="96" t="s">
        <v>124</v>
      </c>
      <c r="P122" s="96" t="s">
        <v>125</v>
      </c>
      <c r="Q122" s="96" t="s">
        <v>126</v>
      </c>
      <c r="R122" s="96" t="s">
        <v>127</v>
      </c>
      <c r="S122" s="96" t="s">
        <v>128</v>
      </c>
      <c r="T122" s="97" t="s">
        <v>129</v>
      </c>
    </row>
    <row r="123" spans="2:63" s="1" customFormat="1" ht="22.8" customHeight="1">
      <c r="B123" s="38"/>
      <c r="C123" s="102" t="s">
        <v>130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110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131</v>
      </c>
      <c r="F124" s="211" t="s">
        <v>132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133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134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133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135</v>
      </c>
      <c r="E126" s="225" t="s">
        <v>136</v>
      </c>
      <c r="F126" s="226" t="s">
        <v>137</v>
      </c>
      <c r="G126" s="227" t="s">
        <v>138</v>
      </c>
      <c r="H126" s="228">
        <v>29.76</v>
      </c>
      <c r="I126" s="229"/>
      <c r="J126" s="230">
        <f>ROUND(I126*H126,2)</f>
        <v>0</v>
      </c>
      <c r="K126" s="226" t="s">
        <v>139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140</v>
      </c>
      <c r="AT126" s="235" t="s">
        <v>135</v>
      </c>
      <c r="AU126" s="235" t="s">
        <v>83</v>
      </c>
      <c r="AY126" s="17" t="s">
        <v>133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140</v>
      </c>
      <c r="BM126" s="235" t="s">
        <v>299</v>
      </c>
    </row>
    <row r="127" spans="2:51" s="12" customFormat="1" ht="12">
      <c r="B127" s="237"/>
      <c r="C127" s="238"/>
      <c r="D127" s="239" t="s">
        <v>142</v>
      </c>
      <c r="E127" s="240" t="s">
        <v>1</v>
      </c>
      <c r="F127" s="241" t="s">
        <v>300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142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133</v>
      </c>
    </row>
    <row r="128" spans="2:51" s="13" customFormat="1" ht="12">
      <c r="B128" s="249"/>
      <c r="C128" s="250"/>
      <c r="D128" s="239" t="s">
        <v>142</v>
      </c>
      <c r="E128" s="251" t="s">
        <v>1</v>
      </c>
      <c r="F128" s="252" t="s">
        <v>144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142</v>
      </c>
      <c r="AU128" s="259" t="s">
        <v>83</v>
      </c>
      <c r="AV128" s="13" t="s">
        <v>140</v>
      </c>
      <c r="AW128" s="13" t="s">
        <v>30</v>
      </c>
      <c r="AX128" s="13" t="s">
        <v>81</v>
      </c>
      <c r="AY128" s="259" t="s">
        <v>133</v>
      </c>
    </row>
    <row r="129" spans="2:65" s="1" customFormat="1" ht="24" customHeight="1">
      <c r="B129" s="38"/>
      <c r="C129" s="224" t="s">
        <v>83</v>
      </c>
      <c r="D129" s="224" t="s">
        <v>135</v>
      </c>
      <c r="E129" s="225" t="s">
        <v>301</v>
      </c>
      <c r="F129" s="226" t="s">
        <v>302</v>
      </c>
      <c r="G129" s="227" t="s">
        <v>138</v>
      </c>
      <c r="H129" s="228">
        <v>79.36</v>
      </c>
      <c r="I129" s="229"/>
      <c r="J129" s="230">
        <f>ROUND(I129*H129,2)</f>
        <v>0</v>
      </c>
      <c r="K129" s="226" t="s">
        <v>139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140</v>
      </c>
      <c r="AT129" s="235" t="s">
        <v>135</v>
      </c>
      <c r="AU129" s="235" t="s">
        <v>83</v>
      </c>
      <c r="AY129" s="17" t="s">
        <v>133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140</v>
      </c>
      <c r="BM129" s="235" t="s">
        <v>303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304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3" customFormat="1" ht="12">
      <c r="B131" s="249"/>
      <c r="C131" s="250"/>
      <c r="D131" s="239" t="s">
        <v>142</v>
      </c>
      <c r="E131" s="251" t="s">
        <v>1</v>
      </c>
      <c r="F131" s="252" t="s">
        <v>144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142</v>
      </c>
      <c r="AU131" s="259" t="s">
        <v>83</v>
      </c>
      <c r="AV131" s="13" t="s">
        <v>140</v>
      </c>
      <c r="AW131" s="13" t="s">
        <v>30</v>
      </c>
      <c r="AX131" s="13" t="s">
        <v>81</v>
      </c>
      <c r="AY131" s="259" t="s">
        <v>133</v>
      </c>
    </row>
    <row r="132" spans="2:65" s="1" customFormat="1" ht="24" customHeight="1">
      <c r="B132" s="38"/>
      <c r="C132" s="224" t="s">
        <v>149</v>
      </c>
      <c r="D132" s="224" t="s">
        <v>135</v>
      </c>
      <c r="E132" s="225" t="s">
        <v>305</v>
      </c>
      <c r="F132" s="226" t="s">
        <v>306</v>
      </c>
      <c r="G132" s="227" t="s">
        <v>138</v>
      </c>
      <c r="H132" s="228">
        <v>39.68</v>
      </c>
      <c r="I132" s="229"/>
      <c r="J132" s="230">
        <f>ROUND(I132*H132,2)</f>
        <v>0</v>
      </c>
      <c r="K132" s="226" t="s">
        <v>139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140</v>
      </c>
      <c r="AT132" s="235" t="s">
        <v>135</v>
      </c>
      <c r="AU132" s="235" t="s">
        <v>83</v>
      </c>
      <c r="AY132" s="17" t="s">
        <v>133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140</v>
      </c>
      <c r="BM132" s="235" t="s">
        <v>307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308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3" customFormat="1" ht="12">
      <c r="B134" s="249"/>
      <c r="C134" s="250"/>
      <c r="D134" s="239" t="s">
        <v>142</v>
      </c>
      <c r="E134" s="251" t="s">
        <v>1</v>
      </c>
      <c r="F134" s="252" t="s">
        <v>144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142</v>
      </c>
      <c r="AU134" s="259" t="s">
        <v>83</v>
      </c>
      <c r="AV134" s="13" t="s">
        <v>140</v>
      </c>
      <c r="AW134" s="13" t="s">
        <v>30</v>
      </c>
      <c r="AX134" s="13" t="s">
        <v>81</v>
      </c>
      <c r="AY134" s="259" t="s">
        <v>133</v>
      </c>
    </row>
    <row r="135" spans="2:65" s="1" customFormat="1" ht="24" customHeight="1">
      <c r="B135" s="38"/>
      <c r="C135" s="224" t="s">
        <v>140</v>
      </c>
      <c r="D135" s="224" t="s">
        <v>135</v>
      </c>
      <c r="E135" s="225" t="s">
        <v>174</v>
      </c>
      <c r="F135" s="226" t="s">
        <v>175</v>
      </c>
      <c r="G135" s="227" t="s">
        <v>138</v>
      </c>
      <c r="H135" s="228">
        <v>44.64</v>
      </c>
      <c r="I135" s="229"/>
      <c r="J135" s="230">
        <f>ROUND(I135*H135,2)</f>
        <v>0</v>
      </c>
      <c r="K135" s="226" t="s">
        <v>139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140</v>
      </c>
      <c r="AT135" s="235" t="s">
        <v>135</v>
      </c>
      <c r="AU135" s="235" t="s">
        <v>83</v>
      </c>
      <c r="AY135" s="17" t="s">
        <v>133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140</v>
      </c>
      <c r="BM135" s="235" t="s">
        <v>309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310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2" customFormat="1" ht="12">
      <c r="B137" s="237"/>
      <c r="C137" s="238"/>
      <c r="D137" s="239" t="s">
        <v>142</v>
      </c>
      <c r="E137" s="240" t="s">
        <v>1</v>
      </c>
      <c r="F137" s="241" t="s">
        <v>311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142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133</v>
      </c>
    </row>
    <row r="138" spans="2:51" s="13" customFormat="1" ht="12">
      <c r="B138" s="249"/>
      <c r="C138" s="250"/>
      <c r="D138" s="239" t="s">
        <v>142</v>
      </c>
      <c r="E138" s="251" t="s">
        <v>1</v>
      </c>
      <c r="F138" s="252" t="s">
        <v>144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142</v>
      </c>
      <c r="AU138" s="259" t="s">
        <v>83</v>
      </c>
      <c r="AV138" s="13" t="s">
        <v>140</v>
      </c>
      <c r="AW138" s="13" t="s">
        <v>30</v>
      </c>
      <c r="AX138" s="13" t="s">
        <v>81</v>
      </c>
      <c r="AY138" s="259" t="s">
        <v>133</v>
      </c>
    </row>
    <row r="139" spans="2:65" s="1" customFormat="1" ht="16.5" customHeight="1">
      <c r="B139" s="38"/>
      <c r="C139" s="224" t="s">
        <v>158</v>
      </c>
      <c r="D139" s="224" t="s">
        <v>135</v>
      </c>
      <c r="E139" s="225" t="s">
        <v>181</v>
      </c>
      <c r="F139" s="226" t="s">
        <v>182</v>
      </c>
      <c r="G139" s="227" t="s">
        <v>138</v>
      </c>
      <c r="H139" s="228">
        <v>44.64</v>
      </c>
      <c r="I139" s="229"/>
      <c r="J139" s="230">
        <f>ROUND(I139*H139,2)</f>
        <v>0</v>
      </c>
      <c r="K139" s="226" t="s">
        <v>139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140</v>
      </c>
      <c r="AT139" s="235" t="s">
        <v>135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312</v>
      </c>
    </row>
    <row r="140" spans="2:65" s="1" customFormat="1" ht="24" customHeight="1">
      <c r="B140" s="38"/>
      <c r="C140" s="224" t="s">
        <v>162</v>
      </c>
      <c r="D140" s="224" t="s">
        <v>135</v>
      </c>
      <c r="E140" s="225" t="s">
        <v>185</v>
      </c>
      <c r="F140" s="226" t="s">
        <v>186</v>
      </c>
      <c r="G140" s="227" t="s">
        <v>187</v>
      </c>
      <c r="H140" s="228">
        <v>80.352</v>
      </c>
      <c r="I140" s="229"/>
      <c r="J140" s="230">
        <f>ROUND(I140*H140,2)</f>
        <v>0</v>
      </c>
      <c r="K140" s="226" t="s">
        <v>139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140</v>
      </c>
      <c r="AT140" s="235" t="s">
        <v>135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313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314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24" customHeight="1">
      <c r="B143" s="38"/>
      <c r="C143" s="224" t="s">
        <v>167</v>
      </c>
      <c r="D143" s="224" t="s">
        <v>135</v>
      </c>
      <c r="E143" s="225" t="s">
        <v>191</v>
      </c>
      <c r="F143" s="226" t="s">
        <v>192</v>
      </c>
      <c r="G143" s="227" t="s">
        <v>138</v>
      </c>
      <c r="H143" s="228">
        <v>34.72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315</v>
      </c>
    </row>
    <row r="144" spans="2:51" s="12" customFormat="1" ht="12">
      <c r="B144" s="237"/>
      <c r="C144" s="238"/>
      <c r="D144" s="239" t="s">
        <v>142</v>
      </c>
      <c r="E144" s="240" t="s">
        <v>1</v>
      </c>
      <c r="F144" s="241" t="s">
        <v>316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142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133</v>
      </c>
    </row>
    <row r="145" spans="2:51" s="13" customFormat="1" ht="12">
      <c r="B145" s="249"/>
      <c r="C145" s="250"/>
      <c r="D145" s="239" t="s">
        <v>142</v>
      </c>
      <c r="E145" s="251" t="s">
        <v>1</v>
      </c>
      <c r="F145" s="252" t="s">
        <v>144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142</v>
      </c>
      <c r="AU145" s="259" t="s">
        <v>83</v>
      </c>
      <c r="AV145" s="13" t="s">
        <v>140</v>
      </c>
      <c r="AW145" s="13" t="s">
        <v>30</v>
      </c>
      <c r="AX145" s="13" t="s">
        <v>81</v>
      </c>
      <c r="AY145" s="259" t="s">
        <v>133</v>
      </c>
    </row>
    <row r="146" spans="2:65" s="1" customFormat="1" ht="24" customHeight="1">
      <c r="B146" s="38"/>
      <c r="C146" s="224" t="s">
        <v>172</v>
      </c>
      <c r="D146" s="224" t="s">
        <v>135</v>
      </c>
      <c r="E146" s="225" t="s">
        <v>198</v>
      </c>
      <c r="F146" s="226" t="s">
        <v>199</v>
      </c>
      <c r="G146" s="227" t="s">
        <v>138</v>
      </c>
      <c r="H146" s="228">
        <v>34.72</v>
      </c>
      <c r="I146" s="229"/>
      <c r="J146" s="230">
        <f>ROUND(I146*H146,2)</f>
        <v>0</v>
      </c>
      <c r="K146" s="226" t="s">
        <v>139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140</v>
      </c>
      <c r="AT146" s="235" t="s">
        <v>135</v>
      </c>
      <c r="AU146" s="235" t="s">
        <v>83</v>
      </c>
      <c r="AY146" s="17" t="s">
        <v>133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140</v>
      </c>
      <c r="BM146" s="235" t="s">
        <v>317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318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3" customFormat="1" ht="12">
      <c r="B148" s="249"/>
      <c r="C148" s="250"/>
      <c r="D148" s="239" t="s">
        <v>142</v>
      </c>
      <c r="E148" s="251" t="s">
        <v>1</v>
      </c>
      <c r="F148" s="252" t="s">
        <v>144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142</v>
      </c>
      <c r="AU148" s="259" t="s">
        <v>83</v>
      </c>
      <c r="AV148" s="13" t="s">
        <v>140</v>
      </c>
      <c r="AW148" s="13" t="s">
        <v>30</v>
      </c>
      <c r="AX148" s="13" t="s">
        <v>81</v>
      </c>
      <c r="AY148" s="259" t="s">
        <v>133</v>
      </c>
    </row>
    <row r="149" spans="2:65" s="1" customFormat="1" ht="16.5" customHeight="1">
      <c r="B149" s="38"/>
      <c r="C149" s="260" t="s">
        <v>180</v>
      </c>
      <c r="D149" s="260" t="s">
        <v>168</v>
      </c>
      <c r="E149" s="261" t="s">
        <v>205</v>
      </c>
      <c r="F149" s="262" t="s">
        <v>206</v>
      </c>
      <c r="G149" s="263" t="s">
        <v>187</v>
      </c>
      <c r="H149" s="264">
        <v>69.44</v>
      </c>
      <c r="I149" s="265"/>
      <c r="J149" s="266">
        <f>ROUND(I149*H149,2)</f>
        <v>0</v>
      </c>
      <c r="K149" s="262" t="s">
        <v>139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172</v>
      </c>
      <c r="AT149" s="235" t="s">
        <v>168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319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320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3" customFormat="1" ht="12">
      <c r="B151" s="249"/>
      <c r="C151" s="250"/>
      <c r="D151" s="239" t="s">
        <v>142</v>
      </c>
      <c r="E151" s="251" t="s">
        <v>1</v>
      </c>
      <c r="F151" s="252" t="s">
        <v>144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142</v>
      </c>
      <c r="AU151" s="259" t="s">
        <v>83</v>
      </c>
      <c r="AV151" s="13" t="s">
        <v>140</v>
      </c>
      <c r="AW151" s="13" t="s">
        <v>30</v>
      </c>
      <c r="AX151" s="13" t="s">
        <v>81</v>
      </c>
      <c r="AY151" s="259" t="s">
        <v>133</v>
      </c>
    </row>
    <row r="152" spans="2:63" s="11" customFormat="1" ht="22.8" customHeight="1">
      <c r="B152" s="208"/>
      <c r="C152" s="209"/>
      <c r="D152" s="210" t="s">
        <v>72</v>
      </c>
      <c r="E152" s="222" t="s">
        <v>140</v>
      </c>
      <c r="F152" s="222" t="s">
        <v>209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133</v>
      </c>
      <c r="BK152" s="221">
        <f>SUM(BK153:BK155)</f>
        <v>0</v>
      </c>
    </row>
    <row r="153" spans="2:65" s="1" customFormat="1" ht="24" customHeight="1">
      <c r="B153" s="38"/>
      <c r="C153" s="224" t="s">
        <v>184</v>
      </c>
      <c r="D153" s="224" t="s">
        <v>135</v>
      </c>
      <c r="E153" s="225" t="s">
        <v>211</v>
      </c>
      <c r="F153" s="226" t="s">
        <v>212</v>
      </c>
      <c r="G153" s="227" t="s">
        <v>138</v>
      </c>
      <c r="H153" s="228">
        <v>9.92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321</v>
      </c>
    </row>
    <row r="154" spans="2:51" s="12" customFormat="1" ht="12">
      <c r="B154" s="237"/>
      <c r="C154" s="238"/>
      <c r="D154" s="239" t="s">
        <v>142</v>
      </c>
      <c r="E154" s="240" t="s">
        <v>1</v>
      </c>
      <c r="F154" s="241" t="s">
        <v>322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142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133</v>
      </c>
    </row>
    <row r="155" spans="2:51" s="13" customFormat="1" ht="12">
      <c r="B155" s="249"/>
      <c r="C155" s="250"/>
      <c r="D155" s="239" t="s">
        <v>142</v>
      </c>
      <c r="E155" s="251" t="s">
        <v>1</v>
      </c>
      <c r="F155" s="252" t="s">
        <v>144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142</v>
      </c>
      <c r="AU155" s="259" t="s">
        <v>83</v>
      </c>
      <c r="AV155" s="13" t="s">
        <v>140</v>
      </c>
      <c r="AW155" s="13" t="s">
        <v>30</v>
      </c>
      <c r="AX155" s="13" t="s">
        <v>81</v>
      </c>
      <c r="AY155" s="259" t="s">
        <v>133</v>
      </c>
    </row>
    <row r="156" spans="2:63" s="11" customFormat="1" ht="25.9" customHeight="1">
      <c r="B156" s="208"/>
      <c r="C156" s="209"/>
      <c r="D156" s="210" t="s">
        <v>72</v>
      </c>
      <c r="E156" s="211" t="s">
        <v>168</v>
      </c>
      <c r="F156" s="211" t="s">
        <v>323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149</v>
      </c>
      <c r="AT156" s="220" t="s">
        <v>72</v>
      </c>
      <c r="AU156" s="220" t="s">
        <v>73</v>
      </c>
      <c r="AY156" s="219" t="s">
        <v>133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324</v>
      </c>
      <c r="F157" s="222" t="s">
        <v>325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149</v>
      </c>
      <c r="AT157" s="220" t="s">
        <v>72</v>
      </c>
      <c r="AU157" s="220" t="s">
        <v>81</v>
      </c>
      <c r="AY157" s="219" t="s">
        <v>133</v>
      </c>
      <c r="BK157" s="221">
        <f>BK158</f>
        <v>0</v>
      </c>
    </row>
    <row r="158" spans="2:65" s="1" customFormat="1" ht="16.5" customHeight="1">
      <c r="B158" s="38"/>
      <c r="C158" s="224" t="s">
        <v>190</v>
      </c>
      <c r="D158" s="224" t="s">
        <v>135</v>
      </c>
      <c r="E158" s="225" t="s">
        <v>326</v>
      </c>
      <c r="F158" s="226" t="s">
        <v>327</v>
      </c>
      <c r="G158" s="227" t="s">
        <v>165</v>
      </c>
      <c r="H158" s="228">
        <v>124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328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328</v>
      </c>
      <c r="BM158" s="235" t="s">
        <v>329</v>
      </c>
    </row>
    <row r="159" spans="2:63" s="11" customFormat="1" ht="25.9" customHeight="1">
      <c r="B159" s="208"/>
      <c r="C159" s="209"/>
      <c r="D159" s="210" t="s">
        <v>72</v>
      </c>
      <c r="E159" s="211" t="s">
        <v>288</v>
      </c>
      <c r="F159" s="211" t="s">
        <v>289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158</v>
      </c>
      <c r="AT159" s="220" t="s">
        <v>72</v>
      </c>
      <c r="AU159" s="220" t="s">
        <v>73</v>
      </c>
      <c r="AY159" s="219" t="s">
        <v>133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290</v>
      </c>
      <c r="F160" s="222" t="s">
        <v>291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158</v>
      </c>
      <c r="AT160" s="220" t="s">
        <v>72</v>
      </c>
      <c r="AU160" s="220" t="s">
        <v>81</v>
      </c>
      <c r="AY160" s="219" t="s">
        <v>133</v>
      </c>
      <c r="BK160" s="221">
        <f>BK161</f>
        <v>0</v>
      </c>
    </row>
    <row r="161" spans="2:65" s="1" customFormat="1" ht="16.5" customHeight="1">
      <c r="B161" s="38"/>
      <c r="C161" s="224" t="s">
        <v>197</v>
      </c>
      <c r="D161" s="224" t="s">
        <v>135</v>
      </c>
      <c r="E161" s="225" t="s">
        <v>293</v>
      </c>
      <c r="F161" s="226" t="s">
        <v>291</v>
      </c>
      <c r="G161" s="227" t="s">
        <v>286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294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294</v>
      </c>
      <c r="BM161" s="235" t="s">
        <v>330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331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ROUND((SUM(BE165:BE4446)),2)</f>
        <v>0</v>
      </c>
      <c r="I33" s="154">
        <v>0.21</v>
      </c>
      <c r="J33" s="153">
        <f>ROUND(((SUM(BE165:BE4446))*I33),2)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ROUND((SUM(BF165:BF4446)),2)</f>
        <v>0</v>
      </c>
      <c r="I34" s="154">
        <v>0.15</v>
      </c>
      <c r="J34" s="153">
        <f>ROUND(((SUM(BF165:BF4446))*I34),2)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ROUND((SUM(BG165:BG4446)),2)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ROUND((SUM(BH165:BH4446)),2)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ROUND((SUM(BI165:BI4446)),2)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332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333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113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335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336</v>
      </c>
      <c r="E104" s="193"/>
      <c r="F104" s="193"/>
      <c r="G104" s="193"/>
      <c r="H104" s="193"/>
      <c r="I104" s="194"/>
      <c r="J104" s="195">
        <f>J1766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337</v>
      </c>
      <c r="E105" s="193"/>
      <c r="F105" s="193"/>
      <c r="G105" s="193"/>
      <c r="H105" s="193"/>
      <c r="I105" s="194"/>
      <c r="J105" s="195">
        <f>J1835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338</v>
      </c>
      <c r="E106" s="193"/>
      <c r="F106" s="193"/>
      <c r="G106" s="193"/>
      <c r="H106" s="193"/>
      <c r="I106" s="194"/>
      <c r="J106" s="195">
        <f>J1968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339</v>
      </c>
      <c r="E107" s="193"/>
      <c r="F107" s="193"/>
      <c r="G107" s="193"/>
      <c r="H107" s="193"/>
      <c r="I107" s="194"/>
      <c r="J107" s="195">
        <f>J2023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340</v>
      </c>
      <c r="E108" s="193"/>
      <c r="F108" s="193"/>
      <c r="G108" s="193"/>
      <c r="H108" s="193"/>
      <c r="I108" s="194"/>
      <c r="J108" s="195">
        <f>J2029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114</v>
      </c>
      <c r="E109" s="186"/>
      <c r="F109" s="186"/>
      <c r="G109" s="186"/>
      <c r="H109" s="186"/>
      <c r="I109" s="187"/>
      <c r="J109" s="188">
        <f>J2031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341</v>
      </c>
      <c r="E110" s="193"/>
      <c r="F110" s="193"/>
      <c r="G110" s="193"/>
      <c r="H110" s="193"/>
      <c r="I110" s="194"/>
      <c r="J110" s="195">
        <f>J2032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342</v>
      </c>
      <c r="E111" s="193"/>
      <c r="F111" s="193"/>
      <c r="G111" s="193"/>
      <c r="H111" s="193"/>
      <c r="I111" s="194"/>
      <c r="J111" s="195">
        <f>J2189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343</v>
      </c>
      <c r="E112" s="193"/>
      <c r="F112" s="193"/>
      <c r="G112" s="193"/>
      <c r="H112" s="193"/>
      <c r="I112" s="194"/>
      <c r="J112" s="195">
        <f>J2324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344</v>
      </c>
      <c r="E113" s="193"/>
      <c r="F113" s="193"/>
      <c r="G113" s="193"/>
      <c r="H113" s="193"/>
      <c r="I113" s="194"/>
      <c r="J113" s="195">
        <f>J2478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345</v>
      </c>
      <c r="E114" s="193"/>
      <c r="F114" s="193"/>
      <c r="G114" s="193"/>
      <c r="H114" s="193"/>
      <c r="I114" s="194"/>
      <c r="J114" s="195">
        <f>J2480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346</v>
      </c>
      <c r="E115" s="193"/>
      <c r="F115" s="193"/>
      <c r="G115" s="193"/>
      <c r="H115" s="193"/>
      <c r="I115" s="194"/>
      <c r="J115" s="195">
        <f>J2607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115</v>
      </c>
      <c r="E116" s="193"/>
      <c r="F116" s="193"/>
      <c r="G116" s="193"/>
      <c r="H116" s="193"/>
      <c r="I116" s="194"/>
      <c r="J116" s="195">
        <f>J2719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347</v>
      </c>
      <c r="E117" s="193"/>
      <c r="F117" s="193"/>
      <c r="G117" s="193"/>
      <c r="H117" s="193"/>
      <c r="I117" s="194"/>
      <c r="J117" s="195">
        <f>J2747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348</v>
      </c>
      <c r="E118" s="193"/>
      <c r="F118" s="193"/>
      <c r="G118" s="193"/>
      <c r="H118" s="193"/>
      <c r="I118" s="194"/>
      <c r="J118" s="195">
        <f>J2826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349</v>
      </c>
      <c r="E119" s="193"/>
      <c r="F119" s="193"/>
      <c r="G119" s="193"/>
      <c r="H119" s="193"/>
      <c r="I119" s="194"/>
      <c r="J119" s="195">
        <f>J2828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350</v>
      </c>
      <c r="E120" s="193"/>
      <c r="F120" s="193"/>
      <c r="G120" s="193"/>
      <c r="H120" s="193"/>
      <c r="I120" s="194"/>
      <c r="J120" s="195">
        <f>J2854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351</v>
      </c>
      <c r="E121" s="193"/>
      <c r="F121" s="193"/>
      <c r="G121" s="193"/>
      <c r="H121" s="193"/>
      <c r="I121" s="194"/>
      <c r="J121" s="195">
        <f>J2882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352</v>
      </c>
      <c r="E122" s="193"/>
      <c r="F122" s="193"/>
      <c r="G122" s="193"/>
      <c r="H122" s="193"/>
      <c r="I122" s="194"/>
      <c r="J122" s="195">
        <f>J2906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353</v>
      </c>
      <c r="E123" s="193"/>
      <c r="F123" s="193"/>
      <c r="G123" s="193"/>
      <c r="H123" s="193"/>
      <c r="I123" s="194"/>
      <c r="J123" s="195">
        <f>J2938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354</v>
      </c>
      <c r="E124" s="193"/>
      <c r="F124" s="193"/>
      <c r="G124" s="193"/>
      <c r="H124" s="193"/>
      <c r="I124" s="194"/>
      <c r="J124" s="195">
        <f>J3093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355</v>
      </c>
      <c r="E125" s="193"/>
      <c r="F125" s="193"/>
      <c r="G125" s="193"/>
      <c r="H125" s="193"/>
      <c r="I125" s="194"/>
      <c r="J125" s="195">
        <f>J3152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356</v>
      </c>
      <c r="E126" s="193"/>
      <c r="F126" s="193"/>
      <c r="G126" s="193"/>
      <c r="H126" s="193"/>
      <c r="I126" s="194"/>
      <c r="J126" s="195">
        <f>J3307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357</v>
      </c>
      <c r="E127" s="193"/>
      <c r="F127" s="193"/>
      <c r="G127" s="193"/>
      <c r="H127" s="193"/>
      <c r="I127" s="194"/>
      <c r="J127" s="195">
        <f>J3344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358</v>
      </c>
      <c r="E128" s="193"/>
      <c r="F128" s="193"/>
      <c r="G128" s="193"/>
      <c r="H128" s="193"/>
      <c r="I128" s="194"/>
      <c r="J128" s="195">
        <f>J3510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359</v>
      </c>
      <c r="E129" s="193"/>
      <c r="F129" s="193"/>
      <c r="G129" s="193"/>
      <c r="H129" s="193"/>
      <c r="I129" s="194"/>
      <c r="J129" s="195">
        <f>J3620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360</v>
      </c>
      <c r="E130" s="193"/>
      <c r="F130" s="193"/>
      <c r="G130" s="193"/>
      <c r="H130" s="193"/>
      <c r="I130" s="194"/>
      <c r="J130" s="195">
        <f>J3676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361</v>
      </c>
      <c r="E131" s="193"/>
      <c r="F131" s="193"/>
      <c r="G131" s="193"/>
      <c r="H131" s="193"/>
      <c r="I131" s="194"/>
      <c r="J131" s="195">
        <f>J3684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362</v>
      </c>
      <c r="E132" s="193"/>
      <c r="F132" s="193"/>
      <c r="G132" s="193"/>
      <c r="H132" s="193"/>
      <c r="I132" s="194"/>
      <c r="J132" s="195">
        <f>J3705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363</v>
      </c>
      <c r="E133" s="193"/>
      <c r="F133" s="193"/>
      <c r="G133" s="193"/>
      <c r="H133" s="193"/>
      <c r="I133" s="194"/>
      <c r="J133" s="195">
        <f>J3787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364</v>
      </c>
      <c r="E134" s="193"/>
      <c r="F134" s="193"/>
      <c r="G134" s="193"/>
      <c r="H134" s="193"/>
      <c r="I134" s="194"/>
      <c r="J134" s="195">
        <f>J3818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297</v>
      </c>
      <c r="E135" s="186"/>
      <c r="F135" s="186"/>
      <c r="G135" s="186"/>
      <c r="H135" s="186"/>
      <c r="I135" s="187"/>
      <c r="J135" s="188">
        <f>J3887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365</v>
      </c>
      <c r="E136" s="193"/>
      <c r="F136" s="193"/>
      <c r="G136" s="193"/>
      <c r="H136" s="193"/>
      <c r="I136" s="194"/>
      <c r="J136" s="195">
        <f>J3888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366</v>
      </c>
      <c r="E137" s="193"/>
      <c r="F137" s="193"/>
      <c r="G137" s="193"/>
      <c r="H137" s="193"/>
      <c r="I137" s="194"/>
      <c r="J137" s="195">
        <f>J3909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367</v>
      </c>
      <c r="E138" s="193"/>
      <c r="F138" s="193"/>
      <c r="G138" s="193"/>
      <c r="H138" s="193"/>
      <c r="I138" s="194"/>
      <c r="J138" s="195">
        <f>J3950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368</v>
      </c>
      <c r="E139" s="193"/>
      <c r="F139" s="193"/>
      <c r="G139" s="193"/>
      <c r="H139" s="193"/>
      <c r="I139" s="194"/>
      <c r="J139" s="195">
        <f>J3961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369</v>
      </c>
      <c r="E140" s="193"/>
      <c r="F140" s="193"/>
      <c r="G140" s="193"/>
      <c r="H140" s="193"/>
      <c r="I140" s="194"/>
      <c r="J140" s="195">
        <f>J4002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370</v>
      </c>
      <c r="E141" s="193"/>
      <c r="F141" s="193"/>
      <c r="G141" s="193"/>
      <c r="H141" s="193"/>
      <c r="I141" s="194"/>
      <c r="J141" s="195">
        <f>J4005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371</v>
      </c>
      <c r="E142" s="193"/>
      <c r="F142" s="193"/>
      <c r="G142" s="193"/>
      <c r="H142" s="193"/>
      <c r="I142" s="194"/>
      <c r="J142" s="195">
        <f>J4290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116</v>
      </c>
      <c r="E143" s="186"/>
      <c r="F143" s="186"/>
      <c r="G143" s="186"/>
      <c r="H143" s="186"/>
      <c r="I143" s="187"/>
      <c r="J143" s="188">
        <f>J4438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372</v>
      </c>
      <c r="E144" s="193"/>
      <c r="F144" s="193"/>
      <c r="G144" s="193"/>
      <c r="H144" s="193"/>
      <c r="I144" s="194"/>
      <c r="J144" s="195">
        <f>J4439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117</v>
      </c>
      <c r="E145" s="193"/>
      <c r="F145" s="193"/>
      <c r="G145" s="193"/>
      <c r="H145" s="193"/>
      <c r="I145" s="194"/>
      <c r="J145" s="195">
        <f>J4442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118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103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119</v>
      </c>
      <c r="D164" s="199" t="s">
        <v>58</v>
      </c>
      <c r="E164" s="199" t="s">
        <v>54</v>
      </c>
      <c r="F164" s="199" t="s">
        <v>55</v>
      </c>
      <c r="G164" s="199" t="s">
        <v>120</v>
      </c>
      <c r="H164" s="199" t="s">
        <v>121</v>
      </c>
      <c r="I164" s="200" t="s">
        <v>122</v>
      </c>
      <c r="J164" s="201" t="s">
        <v>108</v>
      </c>
      <c r="K164" s="202" t="s">
        <v>123</v>
      </c>
      <c r="L164" s="203"/>
      <c r="M164" s="95" t="s">
        <v>1</v>
      </c>
      <c r="N164" s="96" t="s">
        <v>37</v>
      </c>
      <c r="O164" s="96" t="s">
        <v>124</v>
      </c>
      <c r="P164" s="96" t="s">
        <v>125</v>
      </c>
      <c r="Q164" s="96" t="s">
        <v>126</v>
      </c>
      <c r="R164" s="96" t="s">
        <v>127</v>
      </c>
      <c r="S164" s="96" t="s">
        <v>128</v>
      </c>
      <c r="T164" s="97" t="s">
        <v>129</v>
      </c>
    </row>
    <row r="165" spans="2:63" s="1" customFormat="1" ht="22.8" customHeight="1">
      <c r="B165" s="38"/>
      <c r="C165" s="102" t="s">
        <v>130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P166+P2031+P3887+P4438</f>
        <v>0</v>
      </c>
      <c r="Q165" s="99"/>
      <c r="R165" s="205">
        <f>R166+R2031+R3887+R4438</f>
        <v>5727.454157040001</v>
      </c>
      <c r="S165" s="99"/>
      <c r="T165" s="206">
        <f>T166+T2031+T3887+T4438</f>
        <v>110.12663699999999</v>
      </c>
      <c r="AT165" s="17" t="s">
        <v>72</v>
      </c>
      <c r="AU165" s="17" t="s">
        <v>110</v>
      </c>
      <c r="BK165" s="207">
        <f>BK166+BK2031+BK3887+BK4438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131</v>
      </c>
      <c r="F166" s="211" t="s">
        <v>132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P167+P297+P560+P806+P1191+P1213+P1766+P1835+P1968+P2023+P2029</f>
        <v>0</v>
      </c>
      <c r="Q166" s="216"/>
      <c r="R166" s="217">
        <f>R167+R297+R560+R806+R1191+R1213+R1766+R1835+R1968+R2023+R2029</f>
        <v>5564.21781343</v>
      </c>
      <c r="S166" s="216"/>
      <c r="T166" s="218">
        <f>T167+T297+T560+T806+T1191+T1213+T1766+T1835+T1968+T2023+T2029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133</v>
      </c>
      <c r="BK166" s="221">
        <f>BK167+BK297+BK560+BK806+BK1191+BK1213+BK1766+BK1835+BK1968+BK2023+BK2029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134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133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135</v>
      </c>
      <c r="E168" s="225" t="s">
        <v>145</v>
      </c>
      <c r="F168" s="226" t="s">
        <v>146</v>
      </c>
      <c r="G168" s="227" t="s">
        <v>138</v>
      </c>
      <c r="H168" s="228">
        <v>181.601</v>
      </c>
      <c r="I168" s="229"/>
      <c r="J168" s="230">
        <f>ROUND(I168*H168,2)</f>
        <v>0</v>
      </c>
      <c r="K168" s="226" t="s">
        <v>139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140</v>
      </c>
      <c r="AT168" s="235" t="s">
        <v>135</v>
      </c>
      <c r="AU168" s="235" t="s">
        <v>83</v>
      </c>
      <c r="AY168" s="17" t="s">
        <v>133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140</v>
      </c>
      <c r="BM168" s="235" t="s">
        <v>373</v>
      </c>
    </row>
    <row r="169" spans="2:51" s="14" customFormat="1" ht="12">
      <c r="B169" s="276"/>
      <c r="C169" s="277"/>
      <c r="D169" s="239" t="s">
        <v>142</v>
      </c>
      <c r="E169" s="278" t="s">
        <v>1</v>
      </c>
      <c r="F169" s="279" t="s">
        <v>374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142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133</v>
      </c>
    </row>
    <row r="170" spans="2:51" s="12" customFormat="1" ht="12">
      <c r="B170" s="237"/>
      <c r="C170" s="238"/>
      <c r="D170" s="239" t="s">
        <v>142</v>
      </c>
      <c r="E170" s="240" t="s">
        <v>1</v>
      </c>
      <c r="F170" s="241" t="s">
        <v>375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142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133</v>
      </c>
    </row>
    <row r="171" spans="2:51" s="14" customFormat="1" ht="12">
      <c r="B171" s="276"/>
      <c r="C171" s="277"/>
      <c r="D171" s="239" t="s">
        <v>142</v>
      </c>
      <c r="E171" s="278" t="s">
        <v>1</v>
      </c>
      <c r="F171" s="279" t="s">
        <v>376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142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133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377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4" customFormat="1" ht="12">
      <c r="B173" s="276"/>
      <c r="C173" s="277"/>
      <c r="D173" s="239" t="s">
        <v>142</v>
      </c>
      <c r="E173" s="278" t="s">
        <v>1</v>
      </c>
      <c r="F173" s="279" t="s">
        <v>378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142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379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2" customFormat="1" ht="12">
      <c r="B175" s="237"/>
      <c r="C175" s="238"/>
      <c r="D175" s="239" t="s">
        <v>142</v>
      </c>
      <c r="E175" s="240" t="s">
        <v>1</v>
      </c>
      <c r="F175" s="241" t="s">
        <v>380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142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133</v>
      </c>
    </row>
    <row r="176" spans="2:51" s="12" customFormat="1" ht="12">
      <c r="B176" s="237"/>
      <c r="C176" s="238"/>
      <c r="D176" s="239" t="s">
        <v>142</v>
      </c>
      <c r="E176" s="240" t="s">
        <v>1</v>
      </c>
      <c r="F176" s="241" t="s">
        <v>381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142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133</v>
      </c>
    </row>
    <row r="177" spans="2:51" s="14" customFormat="1" ht="12">
      <c r="B177" s="276"/>
      <c r="C177" s="277"/>
      <c r="D177" s="239" t="s">
        <v>142</v>
      </c>
      <c r="E177" s="278" t="s">
        <v>1</v>
      </c>
      <c r="F177" s="279" t="s">
        <v>382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142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133</v>
      </c>
    </row>
    <row r="178" spans="2:51" s="12" customFormat="1" ht="12">
      <c r="B178" s="237"/>
      <c r="C178" s="238"/>
      <c r="D178" s="239" t="s">
        <v>142</v>
      </c>
      <c r="E178" s="240" t="s">
        <v>1</v>
      </c>
      <c r="F178" s="241" t="s">
        <v>383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142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133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384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385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386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4" customFormat="1" ht="12">
      <c r="B182" s="276"/>
      <c r="C182" s="277"/>
      <c r="D182" s="239" t="s">
        <v>142</v>
      </c>
      <c r="E182" s="278" t="s">
        <v>1</v>
      </c>
      <c r="F182" s="279" t="s">
        <v>387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142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133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388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5" s="1" customFormat="1" ht="24" customHeight="1">
      <c r="B185" s="38"/>
      <c r="C185" s="224" t="s">
        <v>83</v>
      </c>
      <c r="D185" s="224" t="s">
        <v>135</v>
      </c>
      <c r="E185" s="225" t="s">
        <v>389</v>
      </c>
      <c r="F185" s="226" t="s">
        <v>390</v>
      </c>
      <c r="G185" s="227" t="s">
        <v>138</v>
      </c>
      <c r="H185" s="228">
        <v>678.727</v>
      </c>
      <c r="I185" s="229"/>
      <c r="J185" s="230">
        <f>ROUND(I185*H185,2)</f>
        <v>0</v>
      </c>
      <c r="K185" s="226" t="s">
        <v>139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140</v>
      </c>
      <c r="AT185" s="235" t="s">
        <v>135</v>
      </c>
      <c r="AU185" s="235" t="s">
        <v>83</v>
      </c>
      <c r="AY185" s="17" t="s">
        <v>133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140</v>
      </c>
      <c r="BM185" s="235" t="s">
        <v>391</v>
      </c>
    </row>
    <row r="186" spans="2:51" s="14" customFormat="1" ht="12">
      <c r="B186" s="276"/>
      <c r="C186" s="277"/>
      <c r="D186" s="239" t="s">
        <v>142</v>
      </c>
      <c r="E186" s="278" t="s">
        <v>1</v>
      </c>
      <c r="F186" s="279" t="s">
        <v>376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142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133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392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4" customFormat="1" ht="12">
      <c r="B188" s="276"/>
      <c r="C188" s="277"/>
      <c r="D188" s="239" t="s">
        <v>142</v>
      </c>
      <c r="E188" s="278" t="s">
        <v>1</v>
      </c>
      <c r="F188" s="279" t="s">
        <v>387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142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133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393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394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2" customFormat="1" ht="12">
      <c r="B191" s="237"/>
      <c r="C191" s="238"/>
      <c r="D191" s="239" t="s">
        <v>142</v>
      </c>
      <c r="E191" s="240" t="s">
        <v>1</v>
      </c>
      <c r="F191" s="241" t="s">
        <v>395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142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133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396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2" customFormat="1" ht="12">
      <c r="B193" s="237"/>
      <c r="C193" s="238"/>
      <c r="D193" s="239" t="s">
        <v>142</v>
      </c>
      <c r="E193" s="240" t="s">
        <v>1</v>
      </c>
      <c r="F193" s="241" t="s">
        <v>397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142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133</v>
      </c>
    </row>
    <row r="194" spans="2:51" s="12" customFormat="1" ht="12">
      <c r="B194" s="237"/>
      <c r="C194" s="238"/>
      <c r="D194" s="239" t="s">
        <v>142</v>
      </c>
      <c r="E194" s="240" t="s">
        <v>1</v>
      </c>
      <c r="F194" s="241" t="s">
        <v>398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142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133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399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2" customFormat="1" ht="12">
      <c r="B196" s="237"/>
      <c r="C196" s="238"/>
      <c r="D196" s="239" t="s">
        <v>142</v>
      </c>
      <c r="E196" s="240" t="s">
        <v>1</v>
      </c>
      <c r="F196" s="241" t="s">
        <v>400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142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133</v>
      </c>
    </row>
    <row r="197" spans="2:51" s="12" customFormat="1" ht="12">
      <c r="B197" s="237"/>
      <c r="C197" s="238"/>
      <c r="D197" s="239" t="s">
        <v>142</v>
      </c>
      <c r="E197" s="240" t="s">
        <v>1</v>
      </c>
      <c r="F197" s="241" t="s">
        <v>401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142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133</v>
      </c>
    </row>
    <row r="198" spans="2:51" s="12" customFormat="1" ht="12">
      <c r="B198" s="237"/>
      <c r="C198" s="238"/>
      <c r="D198" s="239" t="s">
        <v>142</v>
      </c>
      <c r="E198" s="240" t="s">
        <v>1</v>
      </c>
      <c r="F198" s="241" t="s">
        <v>402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142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133</v>
      </c>
    </row>
    <row r="199" spans="2:51" s="12" customFormat="1" ht="12">
      <c r="B199" s="237"/>
      <c r="C199" s="238"/>
      <c r="D199" s="239" t="s">
        <v>142</v>
      </c>
      <c r="E199" s="240" t="s">
        <v>1</v>
      </c>
      <c r="F199" s="241" t="s">
        <v>403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142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133</v>
      </c>
    </row>
    <row r="200" spans="2:51" s="13" customFormat="1" ht="12">
      <c r="B200" s="249"/>
      <c r="C200" s="250"/>
      <c r="D200" s="239" t="s">
        <v>142</v>
      </c>
      <c r="E200" s="251" t="s">
        <v>1</v>
      </c>
      <c r="F200" s="252" t="s">
        <v>144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142</v>
      </c>
      <c r="AU200" s="259" t="s">
        <v>83</v>
      </c>
      <c r="AV200" s="13" t="s">
        <v>140</v>
      </c>
      <c r="AW200" s="13" t="s">
        <v>30</v>
      </c>
      <c r="AX200" s="13" t="s">
        <v>81</v>
      </c>
      <c r="AY200" s="259" t="s">
        <v>133</v>
      </c>
    </row>
    <row r="201" spans="2:65" s="1" customFormat="1" ht="16.5" customHeight="1">
      <c r="B201" s="38"/>
      <c r="C201" s="224" t="s">
        <v>149</v>
      </c>
      <c r="D201" s="224" t="s">
        <v>135</v>
      </c>
      <c r="E201" s="225" t="s">
        <v>404</v>
      </c>
      <c r="F201" s="226" t="s">
        <v>405</v>
      </c>
      <c r="G201" s="227" t="s">
        <v>138</v>
      </c>
      <c r="H201" s="228">
        <v>378.291</v>
      </c>
      <c r="I201" s="229"/>
      <c r="J201" s="230">
        <f>ROUND(I201*H201,2)</f>
        <v>0</v>
      </c>
      <c r="K201" s="226" t="s">
        <v>139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140</v>
      </c>
      <c r="AT201" s="235" t="s">
        <v>135</v>
      </c>
      <c r="AU201" s="235" t="s">
        <v>83</v>
      </c>
      <c r="AY201" s="17" t="s">
        <v>133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140</v>
      </c>
      <c r="BM201" s="235" t="s">
        <v>406</v>
      </c>
    </row>
    <row r="202" spans="2:51" s="12" customFormat="1" ht="12">
      <c r="B202" s="237"/>
      <c r="C202" s="238"/>
      <c r="D202" s="239" t="s">
        <v>142</v>
      </c>
      <c r="E202" s="240" t="s">
        <v>1</v>
      </c>
      <c r="F202" s="241" t="s">
        <v>407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142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133</v>
      </c>
    </row>
    <row r="203" spans="2:51" s="12" customFormat="1" ht="12">
      <c r="B203" s="237"/>
      <c r="C203" s="238"/>
      <c r="D203" s="239" t="s">
        <v>142</v>
      </c>
      <c r="E203" s="240" t="s">
        <v>1</v>
      </c>
      <c r="F203" s="241" t="s">
        <v>408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142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133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409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2" customFormat="1" ht="12">
      <c r="B205" s="237"/>
      <c r="C205" s="238"/>
      <c r="D205" s="239" t="s">
        <v>142</v>
      </c>
      <c r="E205" s="240" t="s">
        <v>1</v>
      </c>
      <c r="F205" s="241" t="s">
        <v>410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142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133</v>
      </c>
    </row>
    <row r="206" spans="2:51" s="13" customFormat="1" ht="12">
      <c r="B206" s="249"/>
      <c r="C206" s="250"/>
      <c r="D206" s="239" t="s">
        <v>142</v>
      </c>
      <c r="E206" s="251" t="s">
        <v>1</v>
      </c>
      <c r="F206" s="252" t="s">
        <v>144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142</v>
      </c>
      <c r="AU206" s="259" t="s">
        <v>83</v>
      </c>
      <c r="AV206" s="13" t="s">
        <v>140</v>
      </c>
      <c r="AW206" s="13" t="s">
        <v>30</v>
      </c>
      <c r="AX206" s="13" t="s">
        <v>81</v>
      </c>
      <c r="AY206" s="259" t="s">
        <v>133</v>
      </c>
    </row>
    <row r="207" spans="2:65" s="1" customFormat="1" ht="16.5" customHeight="1">
      <c r="B207" s="38"/>
      <c r="C207" s="224" t="s">
        <v>140</v>
      </c>
      <c r="D207" s="224" t="s">
        <v>135</v>
      </c>
      <c r="E207" s="225" t="s">
        <v>411</v>
      </c>
      <c r="F207" s="226" t="s">
        <v>412</v>
      </c>
      <c r="G207" s="227" t="s">
        <v>413</v>
      </c>
      <c r="H207" s="228">
        <v>120.396</v>
      </c>
      <c r="I207" s="229"/>
      <c r="J207" s="230">
        <f>ROUND(I207*H207,2)</f>
        <v>0</v>
      </c>
      <c r="K207" s="226" t="s">
        <v>139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414</v>
      </c>
    </row>
    <row r="208" spans="2:51" s="14" customFormat="1" ht="12">
      <c r="B208" s="276"/>
      <c r="C208" s="277"/>
      <c r="D208" s="239" t="s">
        <v>142</v>
      </c>
      <c r="E208" s="278" t="s">
        <v>1</v>
      </c>
      <c r="F208" s="279" t="s">
        <v>387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142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133</v>
      </c>
    </row>
    <row r="209" spans="2:51" s="14" customFormat="1" ht="12">
      <c r="B209" s="276"/>
      <c r="C209" s="277"/>
      <c r="D209" s="239" t="s">
        <v>142</v>
      </c>
      <c r="E209" s="278" t="s">
        <v>1</v>
      </c>
      <c r="F209" s="279" t="s">
        <v>415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142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133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416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4" customFormat="1" ht="12">
      <c r="B211" s="276"/>
      <c r="C211" s="277"/>
      <c r="D211" s="239" t="s">
        <v>142</v>
      </c>
      <c r="E211" s="278" t="s">
        <v>1</v>
      </c>
      <c r="F211" s="279" t="s">
        <v>417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142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133</v>
      </c>
    </row>
    <row r="212" spans="2:51" s="12" customFormat="1" ht="12">
      <c r="B212" s="237"/>
      <c r="C212" s="238"/>
      <c r="D212" s="239" t="s">
        <v>142</v>
      </c>
      <c r="E212" s="240" t="s">
        <v>1</v>
      </c>
      <c r="F212" s="241" t="s">
        <v>418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142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133</v>
      </c>
    </row>
    <row r="213" spans="2:51" s="12" customFormat="1" ht="12">
      <c r="B213" s="237"/>
      <c r="C213" s="238"/>
      <c r="D213" s="239" t="s">
        <v>142</v>
      </c>
      <c r="E213" s="240" t="s">
        <v>1</v>
      </c>
      <c r="F213" s="241" t="s">
        <v>419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142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133</v>
      </c>
    </row>
    <row r="214" spans="2:51" s="13" customFormat="1" ht="12">
      <c r="B214" s="249"/>
      <c r="C214" s="250"/>
      <c r="D214" s="239" t="s">
        <v>142</v>
      </c>
      <c r="E214" s="251" t="s">
        <v>1</v>
      </c>
      <c r="F214" s="252" t="s">
        <v>144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142</v>
      </c>
      <c r="AU214" s="259" t="s">
        <v>83</v>
      </c>
      <c r="AV214" s="13" t="s">
        <v>140</v>
      </c>
      <c r="AW214" s="13" t="s">
        <v>30</v>
      </c>
      <c r="AX214" s="13" t="s">
        <v>81</v>
      </c>
      <c r="AY214" s="259" t="s">
        <v>133</v>
      </c>
    </row>
    <row r="215" spans="2:65" s="1" customFormat="1" ht="16.5" customHeight="1">
      <c r="B215" s="38"/>
      <c r="C215" s="224" t="s">
        <v>158</v>
      </c>
      <c r="D215" s="224" t="s">
        <v>135</v>
      </c>
      <c r="E215" s="225" t="s">
        <v>420</v>
      </c>
      <c r="F215" s="226" t="s">
        <v>421</v>
      </c>
      <c r="G215" s="227" t="s">
        <v>413</v>
      </c>
      <c r="H215" s="228">
        <v>1183.996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422</v>
      </c>
    </row>
    <row r="216" spans="2:51" s="14" customFormat="1" ht="12">
      <c r="B216" s="276"/>
      <c r="C216" s="277"/>
      <c r="D216" s="239" t="s">
        <v>142</v>
      </c>
      <c r="E216" s="278" t="s">
        <v>1</v>
      </c>
      <c r="F216" s="279" t="s">
        <v>387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142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133</v>
      </c>
    </row>
    <row r="217" spans="2:51" s="14" customFormat="1" ht="12">
      <c r="B217" s="276"/>
      <c r="C217" s="277"/>
      <c r="D217" s="239" t="s">
        <v>142</v>
      </c>
      <c r="E217" s="278" t="s">
        <v>1</v>
      </c>
      <c r="F217" s="279" t="s">
        <v>423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142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133</v>
      </c>
    </row>
    <row r="218" spans="2:51" s="12" customFormat="1" ht="12">
      <c r="B218" s="237"/>
      <c r="C218" s="238"/>
      <c r="D218" s="239" t="s">
        <v>142</v>
      </c>
      <c r="E218" s="240" t="s">
        <v>1</v>
      </c>
      <c r="F218" s="241" t="s">
        <v>416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142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133</v>
      </c>
    </row>
    <row r="219" spans="2:51" s="12" customFormat="1" ht="12">
      <c r="B219" s="237"/>
      <c r="C219" s="238"/>
      <c r="D219" s="239" t="s">
        <v>142</v>
      </c>
      <c r="E219" s="240" t="s">
        <v>1</v>
      </c>
      <c r="F219" s="241" t="s">
        <v>424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142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133</v>
      </c>
    </row>
    <row r="220" spans="2:51" s="12" customFormat="1" ht="12">
      <c r="B220" s="237"/>
      <c r="C220" s="238"/>
      <c r="D220" s="239" t="s">
        <v>142</v>
      </c>
      <c r="E220" s="240" t="s">
        <v>1</v>
      </c>
      <c r="F220" s="241" t="s">
        <v>425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142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133</v>
      </c>
    </row>
    <row r="221" spans="2:51" s="12" customFormat="1" ht="12">
      <c r="B221" s="237"/>
      <c r="C221" s="238"/>
      <c r="D221" s="239" t="s">
        <v>142</v>
      </c>
      <c r="E221" s="240" t="s">
        <v>1</v>
      </c>
      <c r="F221" s="241" t="s">
        <v>426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142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133</v>
      </c>
    </row>
    <row r="222" spans="2:51" s="12" customFormat="1" ht="12">
      <c r="B222" s="237"/>
      <c r="C222" s="238"/>
      <c r="D222" s="239" t="s">
        <v>142</v>
      </c>
      <c r="E222" s="240" t="s">
        <v>1</v>
      </c>
      <c r="F222" s="241" t="s">
        <v>427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142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133</v>
      </c>
    </row>
    <row r="223" spans="2:51" s="12" customFormat="1" ht="12">
      <c r="B223" s="237"/>
      <c r="C223" s="238"/>
      <c r="D223" s="239" t="s">
        <v>142</v>
      </c>
      <c r="E223" s="240" t="s">
        <v>1</v>
      </c>
      <c r="F223" s="241" t="s">
        <v>428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142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133</v>
      </c>
    </row>
    <row r="224" spans="2:51" s="12" customFormat="1" ht="12">
      <c r="B224" s="237"/>
      <c r="C224" s="238"/>
      <c r="D224" s="239" t="s">
        <v>142</v>
      </c>
      <c r="E224" s="240" t="s">
        <v>1</v>
      </c>
      <c r="F224" s="241" t="s">
        <v>429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142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133</v>
      </c>
    </row>
    <row r="225" spans="2:51" s="12" customFormat="1" ht="12">
      <c r="B225" s="237"/>
      <c r="C225" s="238"/>
      <c r="D225" s="239" t="s">
        <v>142</v>
      </c>
      <c r="E225" s="240" t="s">
        <v>1</v>
      </c>
      <c r="F225" s="241" t="s">
        <v>430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142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133</v>
      </c>
    </row>
    <row r="226" spans="2:51" s="12" customFormat="1" ht="12">
      <c r="B226" s="237"/>
      <c r="C226" s="238"/>
      <c r="D226" s="239" t="s">
        <v>142</v>
      </c>
      <c r="E226" s="240" t="s">
        <v>1</v>
      </c>
      <c r="F226" s="241" t="s">
        <v>431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142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133</v>
      </c>
    </row>
    <row r="227" spans="2:51" s="12" customFormat="1" ht="12">
      <c r="B227" s="237"/>
      <c r="C227" s="238"/>
      <c r="D227" s="239" t="s">
        <v>142</v>
      </c>
      <c r="E227" s="240" t="s">
        <v>1</v>
      </c>
      <c r="F227" s="241" t="s">
        <v>432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142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133</v>
      </c>
    </row>
    <row r="228" spans="2:51" s="13" customFormat="1" ht="12">
      <c r="B228" s="249"/>
      <c r="C228" s="250"/>
      <c r="D228" s="239" t="s">
        <v>142</v>
      </c>
      <c r="E228" s="251" t="s">
        <v>1</v>
      </c>
      <c r="F228" s="252" t="s">
        <v>144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142</v>
      </c>
      <c r="AU228" s="259" t="s">
        <v>83</v>
      </c>
      <c r="AV228" s="13" t="s">
        <v>140</v>
      </c>
      <c r="AW228" s="13" t="s">
        <v>30</v>
      </c>
      <c r="AX228" s="13" t="s">
        <v>81</v>
      </c>
      <c r="AY228" s="259" t="s">
        <v>133</v>
      </c>
    </row>
    <row r="229" spans="2:65" s="1" customFormat="1" ht="24" customHeight="1">
      <c r="B229" s="38"/>
      <c r="C229" s="224" t="s">
        <v>162</v>
      </c>
      <c r="D229" s="224" t="s">
        <v>135</v>
      </c>
      <c r="E229" s="225" t="s">
        <v>433</v>
      </c>
      <c r="F229" s="226" t="s">
        <v>434</v>
      </c>
      <c r="G229" s="227" t="s">
        <v>413</v>
      </c>
      <c r="H229" s="228">
        <v>120.396</v>
      </c>
      <c r="I229" s="229"/>
      <c r="J229" s="230">
        <f>ROUND(I229*H229,2)</f>
        <v>0</v>
      </c>
      <c r="K229" s="226" t="s">
        <v>139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140</v>
      </c>
      <c r="AT229" s="235" t="s">
        <v>135</v>
      </c>
      <c r="AU229" s="235" t="s">
        <v>83</v>
      </c>
      <c r="AY229" s="17" t="s">
        <v>133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140</v>
      </c>
      <c r="BM229" s="235" t="s">
        <v>435</v>
      </c>
    </row>
    <row r="230" spans="2:65" s="1" customFormat="1" ht="24" customHeight="1">
      <c r="B230" s="38"/>
      <c r="C230" s="224" t="s">
        <v>167</v>
      </c>
      <c r="D230" s="224" t="s">
        <v>135</v>
      </c>
      <c r="E230" s="225" t="s">
        <v>436</v>
      </c>
      <c r="F230" s="226" t="s">
        <v>437</v>
      </c>
      <c r="G230" s="227" t="s">
        <v>413</v>
      </c>
      <c r="H230" s="228">
        <v>1183.996</v>
      </c>
      <c r="I230" s="229"/>
      <c r="J230" s="230">
        <f>ROUND(I230*H230,2)</f>
        <v>0</v>
      </c>
      <c r="K230" s="226" t="s">
        <v>139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140</v>
      </c>
      <c r="AT230" s="235" t="s">
        <v>135</v>
      </c>
      <c r="AU230" s="235" t="s">
        <v>83</v>
      </c>
      <c r="AY230" s="17" t="s">
        <v>133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140</v>
      </c>
      <c r="BM230" s="235" t="s">
        <v>438</v>
      </c>
    </row>
    <row r="231" spans="2:65" s="1" customFormat="1" ht="36" customHeight="1">
      <c r="B231" s="38"/>
      <c r="C231" s="224" t="s">
        <v>172</v>
      </c>
      <c r="D231" s="224" t="s">
        <v>135</v>
      </c>
      <c r="E231" s="225" t="s">
        <v>174</v>
      </c>
      <c r="F231" s="226" t="s">
        <v>439</v>
      </c>
      <c r="G231" s="227" t="s">
        <v>138</v>
      </c>
      <c r="H231" s="228">
        <v>459.307</v>
      </c>
      <c r="I231" s="229"/>
      <c r="J231" s="230">
        <f>ROUND(I231*H231,2)</f>
        <v>0</v>
      </c>
      <c r="K231" s="226" t="s">
        <v>139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140</v>
      </c>
      <c r="AT231" s="235" t="s">
        <v>135</v>
      </c>
      <c r="AU231" s="235" t="s">
        <v>83</v>
      </c>
      <c r="AY231" s="17" t="s">
        <v>133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140</v>
      </c>
      <c r="BM231" s="235" t="s">
        <v>440</v>
      </c>
    </row>
    <row r="232" spans="2:51" s="12" customFormat="1" ht="12">
      <c r="B232" s="237"/>
      <c r="C232" s="238"/>
      <c r="D232" s="239" t="s">
        <v>142</v>
      </c>
      <c r="E232" s="240" t="s">
        <v>1</v>
      </c>
      <c r="F232" s="241" t="s">
        <v>441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142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133</v>
      </c>
    </row>
    <row r="233" spans="2:51" s="12" customFormat="1" ht="12">
      <c r="B233" s="237"/>
      <c r="C233" s="238"/>
      <c r="D233" s="239" t="s">
        <v>142</v>
      </c>
      <c r="E233" s="240" t="s">
        <v>1</v>
      </c>
      <c r="F233" s="241" t="s">
        <v>442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142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133</v>
      </c>
    </row>
    <row r="234" spans="2:51" s="12" customFormat="1" ht="12">
      <c r="B234" s="237"/>
      <c r="C234" s="238"/>
      <c r="D234" s="239" t="s">
        <v>142</v>
      </c>
      <c r="E234" s="240" t="s">
        <v>1</v>
      </c>
      <c r="F234" s="241" t="s">
        <v>443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142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133</v>
      </c>
    </row>
    <row r="235" spans="2:51" s="12" customFormat="1" ht="12">
      <c r="B235" s="237"/>
      <c r="C235" s="238"/>
      <c r="D235" s="239" t="s">
        <v>142</v>
      </c>
      <c r="E235" s="240" t="s">
        <v>1</v>
      </c>
      <c r="F235" s="241" t="s">
        <v>444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142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133</v>
      </c>
    </row>
    <row r="236" spans="2:51" s="13" customFormat="1" ht="12">
      <c r="B236" s="249"/>
      <c r="C236" s="250"/>
      <c r="D236" s="239" t="s">
        <v>142</v>
      </c>
      <c r="E236" s="251" t="s">
        <v>1</v>
      </c>
      <c r="F236" s="252" t="s">
        <v>144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142</v>
      </c>
      <c r="AU236" s="259" t="s">
        <v>83</v>
      </c>
      <c r="AV236" s="13" t="s">
        <v>140</v>
      </c>
      <c r="AW236" s="13" t="s">
        <v>30</v>
      </c>
      <c r="AX236" s="13" t="s">
        <v>81</v>
      </c>
      <c r="AY236" s="259" t="s">
        <v>133</v>
      </c>
    </row>
    <row r="237" spans="2:65" s="1" customFormat="1" ht="16.5" customHeight="1">
      <c r="B237" s="38"/>
      <c r="C237" s="224" t="s">
        <v>180</v>
      </c>
      <c r="D237" s="224" t="s">
        <v>135</v>
      </c>
      <c r="E237" s="225" t="s">
        <v>181</v>
      </c>
      <c r="F237" s="226" t="s">
        <v>182</v>
      </c>
      <c r="G237" s="227" t="s">
        <v>138</v>
      </c>
      <c r="H237" s="228">
        <v>459.307</v>
      </c>
      <c r="I237" s="229"/>
      <c r="J237" s="230">
        <f>ROUND(I237*H237,2)</f>
        <v>0</v>
      </c>
      <c r="K237" s="226" t="s">
        <v>139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140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140</v>
      </c>
      <c r="BM237" s="235" t="s">
        <v>445</v>
      </c>
    </row>
    <row r="238" spans="2:65" s="1" customFormat="1" ht="24" customHeight="1">
      <c r="B238" s="38"/>
      <c r="C238" s="224" t="s">
        <v>184</v>
      </c>
      <c r="D238" s="224" t="s">
        <v>135</v>
      </c>
      <c r="E238" s="225" t="s">
        <v>185</v>
      </c>
      <c r="F238" s="226" t="s">
        <v>186</v>
      </c>
      <c r="G238" s="227" t="s">
        <v>187</v>
      </c>
      <c r="H238" s="228">
        <v>826.753</v>
      </c>
      <c r="I238" s="229"/>
      <c r="J238" s="230">
        <f>ROUND(I238*H238,2)</f>
        <v>0</v>
      </c>
      <c r="K238" s="226" t="s">
        <v>139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140</v>
      </c>
      <c r="AT238" s="235" t="s">
        <v>135</v>
      </c>
      <c r="AU238" s="235" t="s">
        <v>83</v>
      </c>
      <c r="AY238" s="17" t="s">
        <v>133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140</v>
      </c>
      <c r="BM238" s="235" t="s">
        <v>446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447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3" customFormat="1" ht="12">
      <c r="B240" s="249"/>
      <c r="C240" s="250"/>
      <c r="D240" s="239" t="s">
        <v>142</v>
      </c>
      <c r="E240" s="251" t="s">
        <v>1</v>
      </c>
      <c r="F240" s="252" t="s">
        <v>144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142</v>
      </c>
      <c r="AU240" s="259" t="s">
        <v>83</v>
      </c>
      <c r="AV240" s="13" t="s">
        <v>140</v>
      </c>
      <c r="AW240" s="13" t="s">
        <v>30</v>
      </c>
      <c r="AX240" s="13" t="s">
        <v>81</v>
      </c>
      <c r="AY240" s="259" t="s">
        <v>133</v>
      </c>
    </row>
    <row r="241" spans="2:65" s="1" customFormat="1" ht="24" customHeight="1">
      <c r="B241" s="38"/>
      <c r="C241" s="224" t="s">
        <v>190</v>
      </c>
      <c r="D241" s="224" t="s">
        <v>135</v>
      </c>
      <c r="E241" s="225" t="s">
        <v>191</v>
      </c>
      <c r="F241" s="226" t="s">
        <v>192</v>
      </c>
      <c r="G241" s="227" t="s">
        <v>138</v>
      </c>
      <c r="H241" s="228">
        <v>779.312</v>
      </c>
      <c r="I241" s="229"/>
      <c r="J241" s="230">
        <f>ROUND(I241*H241,2)</f>
        <v>0</v>
      </c>
      <c r="K241" s="226" t="s">
        <v>139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140</v>
      </c>
      <c r="AT241" s="235" t="s">
        <v>135</v>
      </c>
      <c r="AU241" s="235" t="s">
        <v>83</v>
      </c>
      <c r="AY241" s="17" t="s">
        <v>133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140</v>
      </c>
      <c r="BM241" s="235" t="s">
        <v>448</v>
      </c>
    </row>
    <row r="242" spans="2:51" s="14" customFormat="1" ht="12">
      <c r="B242" s="276"/>
      <c r="C242" s="277"/>
      <c r="D242" s="239" t="s">
        <v>142</v>
      </c>
      <c r="E242" s="278" t="s">
        <v>1</v>
      </c>
      <c r="F242" s="279" t="s">
        <v>378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142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133</v>
      </c>
    </row>
    <row r="243" spans="2:51" s="12" customFormat="1" ht="12">
      <c r="B243" s="237"/>
      <c r="C243" s="238"/>
      <c r="D243" s="239" t="s">
        <v>142</v>
      </c>
      <c r="E243" s="240" t="s">
        <v>1</v>
      </c>
      <c r="F243" s="241" t="s">
        <v>449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142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133</v>
      </c>
    </row>
    <row r="244" spans="2:51" s="12" customFormat="1" ht="12">
      <c r="B244" s="237"/>
      <c r="C244" s="238"/>
      <c r="D244" s="239" t="s">
        <v>142</v>
      </c>
      <c r="E244" s="240" t="s">
        <v>1</v>
      </c>
      <c r="F244" s="241" t="s">
        <v>450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142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133</v>
      </c>
    </row>
    <row r="245" spans="2:51" s="12" customFormat="1" ht="12">
      <c r="B245" s="237"/>
      <c r="C245" s="238"/>
      <c r="D245" s="239" t="s">
        <v>142</v>
      </c>
      <c r="E245" s="240" t="s">
        <v>1</v>
      </c>
      <c r="F245" s="241" t="s">
        <v>451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142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133</v>
      </c>
    </row>
    <row r="246" spans="2:51" s="14" customFormat="1" ht="12">
      <c r="B246" s="276"/>
      <c r="C246" s="277"/>
      <c r="D246" s="239" t="s">
        <v>142</v>
      </c>
      <c r="E246" s="278" t="s">
        <v>1</v>
      </c>
      <c r="F246" s="279" t="s">
        <v>382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142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133</v>
      </c>
    </row>
    <row r="247" spans="2:51" s="12" customFormat="1" ht="12">
      <c r="B247" s="237"/>
      <c r="C247" s="238"/>
      <c r="D247" s="239" t="s">
        <v>142</v>
      </c>
      <c r="E247" s="240" t="s">
        <v>1</v>
      </c>
      <c r="F247" s="241" t="s">
        <v>452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142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133</v>
      </c>
    </row>
    <row r="248" spans="2:51" s="12" customFormat="1" ht="12">
      <c r="B248" s="237"/>
      <c r="C248" s="238"/>
      <c r="D248" s="239" t="s">
        <v>142</v>
      </c>
      <c r="E248" s="240" t="s">
        <v>1</v>
      </c>
      <c r="F248" s="241" t="s">
        <v>453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142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133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454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2" customFormat="1" ht="12">
      <c r="B250" s="237"/>
      <c r="C250" s="238"/>
      <c r="D250" s="239" t="s">
        <v>142</v>
      </c>
      <c r="E250" s="240" t="s">
        <v>1</v>
      </c>
      <c r="F250" s="241" t="s">
        <v>455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142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133</v>
      </c>
    </row>
    <row r="251" spans="2:51" s="14" customFormat="1" ht="12">
      <c r="B251" s="276"/>
      <c r="C251" s="277"/>
      <c r="D251" s="239" t="s">
        <v>142</v>
      </c>
      <c r="E251" s="278" t="s">
        <v>1</v>
      </c>
      <c r="F251" s="279" t="s">
        <v>387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142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133</v>
      </c>
    </row>
    <row r="252" spans="2:51" s="14" customFormat="1" ht="12">
      <c r="B252" s="276"/>
      <c r="C252" s="277"/>
      <c r="D252" s="239" t="s">
        <v>142</v>
      </c>
      <c r="E252" s="278" t="s">
        <v>1</v>
      </c>
      <c r="F252" s="279" t="s">
        <v>387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142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133</v>
      </c>
    </row>
    <row r="253" spans="2:51" s="12" customFormat="1" ht="12">
      <c r="B253" s="237"/>
      <c r="C253" s="238"/>
      <c r="D253" s="239" t="s">
        <v>142</v>
      </c>
      <c r="E253" s="240" t="s">
        <v>1</v>
      </c>
      <c r="F253" s="241" t="s">
        <v>456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142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133</v>
      </c>
    </row>
    <row r="254" spans="2:51" s="12" customFormat="1" ht="12">
      <c r="B254" s="237"/>
      <c r="C254" s="238"/>
      <c r="D254" s="239" t="s">
        <v>142</v>
      </c>
      <c r="E254" s="240" t="s">
        <v>1</v>
      </c>
      <c r="F254" s="241" t="s">
        <v>457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142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133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458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2" customFormat="1" ht="12">
      <c r="B256" s="237"/>
      <c r="C256" s="238"/>
      <c r="D256" s="239" t="s">
        <v>142</v>
      </c>
      <c r="E256" s="240" t="s">
        <v>1</v>
      </c>
      <c r="F256" s="241" t="s">
        <v>459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142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133</v>
      </c>
    </row>
    <row r="257" spans="2:51" s="12" customFormat="1" ht="12">
      <c r="B257" s="237"/>
      <c r="C257" s="238"/>
      <c r="D257" s="239" t="s">
        <v>142</v>
      </c>
      <c r="E257" s="240" t="s">
        <v>1</v>
      </c>
      <c r="F257" s="241" t="s">
        <v>460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142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133</v>
      </c>
    </row>
    <row r="258" spans="2:51" s="12" customFormat="1" ht="12">
      <c r="B258" s="237"/>
      <c r="C258" s="238"/>
      <c r="D258" s="239" t="s">
        <v>142</v>
      </c>
      <c r="E258" s="240" t="s">
        <v>1</v>
      </c>
      <c r="F258" s="241" t="s">
        <v>461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142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133</v>
      </c>
    </row>
    <row r="259" spans="2:51" s="12" customFormat="1" ht="12">
      <c r="B259" s="237"/>
      <c r="C259" s="238"/>
      <c r="D259" s="239" t="s">
        <v>142</v>
      </c>
      <c r="E259" s="240" t="s">
        <v>1</v>
      </c>
      <c r="F259" s="241" t="s">
        <v>462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142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133</v>
      </c>
    </row>
    <row r="260" spans="2:51" s="12" customFormat="1" ht="12">
      <c r="B260" s="237"/>
      <c r="C260" s="238"/>
      <c r="D260" s="239" t="s">
        <v>142</v>
      </c>
      <c r="E260" s="240" t="s">
        <v>1</v>
      </c>
      <c r="F260" s="241" t="s">
        <v>463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142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133</v>
      </c>
    </row>
    <row r="261" spans="2:51" s="12" customFormat="1" ht="12">
      <c r="B261" s="237"/>
      <c r="C261" s="238"/>
      <c r="D261" s="239" t="s">
        <v>142</v>
      </c>
      <c r="E261" s="240" t="s">
        <v>1</v>
      </c>
      <c r="F261" s="241" t="s">
        <v>464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142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133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465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2" customFormat="1" ht="12">
      <c r="B263" s="237"/>
      <c r="C263" s="238"/>
      <c r="D263" s="239" t="s">
        <v>142</v>
      </c>
      <c r="E263" s="240" t="s">
        <v>1</v>
      </c>
      <c r="F263" s="241" t="s">
        <v>466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142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133</v>
      </c>
    </row>
    <row r="264" spans="2:51" s="12" customFormat="1" ht="12">
      <c r="B264" s="237"/>
      <c r="C264" s="238"/>
      <c r="D264" s="239" t="s">
        <v>142</v>
      </c>
      <c r="E264" s="240" t="s">
        <v>1</v>
      </c>
      <c r="F264" s="241" t="s">
        <v>467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142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133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468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2" customFormat="1" ht="12">
      <c r="B266" s="237"/>
      <c r="C266" s="238"/>
      <c r="D266" s="239" t="s">
        <v>142</v>
      </c>
      <c r="E266" s="240" t="s">
        <v>1</v>
      </c>
      <c r="F266" s="241" t="s">
        <v>469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142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133</v>
      </c>
    </row>
    <row r="267" spans="2:51" s="12" customFormat="1" ht="12">
      <c r="B267" s="237"/>
      <c r="C267" s="238"/>
      <c r="D267" s="239" t="s">
        <v>142</v>
      </c>
      <c r="E267" s="240" t="s">
        <v>1</v>
      </c>
      <c r="F267" s="241" t="s">
        <v>470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142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133</v>
      </c>
    </row>
    <row r="268" spans="2:51" s="12" customFormat="1" ht="12">
      <c r="B268" s="237"/>
      <c r="C268" s="238"/>
      <c r="D268" s="239" t="s">
        <v>142</v>
      </c>
      <c r="E268" s="240" t="s">
        <v>1</v>
      </c>
      <c r="F268" s="241" t="s">
        <v>471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142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133</v>
      </c>
    </row>
    <row r="269" spans="2:51" s="13" customFormat="1" ht="12">
      <c r="B269" s="249"/>
      <c r="C269" s="250"/>
      <c r="D269" s="239" t="s">
        <v>142</v>
      </c>
      <c r="E269" s="251" t="s">
        <v>1</v>
      </c>
      <c r="F269" s="252" t="s">
        <v>144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142</v>
      </c>
      <c r="AU269" s="259" t="s">
        <v>83</v>
      </c>
      <c r="AV269" s="13" t="s">
        <v>140</v>
      </c>
      <c r="AW269" s="13" t="s">
        <v>30</v>
      </c>
      <c r="AX269" s="13" t="s">
        <v>81</v>
      </c>
      <c r="AY269" s="259" t="s">
        <v>133</v>
      </c>
    </row>
    <row r="270" spans="2:65" s="1" customFormat="1" ht="24" customHeight="1">
      <c r="B270" s="38"/>
      <c r="C270" s="224" t="s">
        <v>197</v>
      </c>
      <c r="D270" s="224" t="s">
        <v>135</v>
      </c>
      <c r="E270" s="225" t="s">
        <v>472</v>
      </c>
      <c r="F270" s="226" t="s">
        <v>473</v>
      </c>
      <c r="G270" s="227" t="s">
        <v>138</v>
      </c>
      <c r="H270" s="228">
        <v>138.728</v>
      </c>
      <c r="I270" s="229"/>
      <c r="J270" s="230">
        <f>ROUND(I270*H270,2)</f>
        <v>0</v>
      </c>
      <c r="K270" s="226" t="s">
        <v>139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140</v>
      </c>
      <c r="AT270" s="235" t="s">
        <v>135</v>
      </c>
      <c r="AU270" s="235" t="s">
        <v>83</v>
      </c>
      <c r="AY270" s="17" t="s">
        <v>133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140</v>
      </c>
      <c r="BM270" s="235" t="s">
        <v>474</v>
      </c>
    </row>
    <row r="271" spans="2:51" s="14" customFormat="1" ht="12">
      <c r="B271" s="276"/>
      <c r="C271" s="277"/>
      <c r="D271" s="239" t="s">
        <v>142</v>
      </c>
      <c r="E271" s="278" t="s">
        <v>1</v>
      </c>
      <c r="F271" s="279" t="s">
        <v>378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142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133</v>
      </c>
    </row>
    <row r="272" spans="2:51" s="12" customFormat="1" ht="12">
      <c r="B272" s="237"/>
      <c r="C272" s="238"/>
      <c r="D272" s="239" t="s">
        <v>142</v>
      </c>
      <c r="E272" s="240" t="s">
        <v>1</v>
      </c>
      <c r="F272" s="241" t="s">
        <v>475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142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133</v>
      </c>
    </row>
    <row r="273" spans="2:51" s="12" customFormat="1" ht="12">
      <c r="B273" s="237"/>
      <c r="C273" s="238"/>
      <c r="D273" s="239" t="s">
        <v>142</v>
      </c>
      <c r="E273" s="240" t="s">
        <v>1</v>
      </c>
      <c r="F273" s="241" t="s">
        <v>476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142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133</v>
      </c>
    </row>
    <row r="274" spans="2:51" s="12" customFormat="1" ht="12">
      <c r="B274" s="237"/>
      <c r="C274" s="238"/>
      <c r="D274" s="239" t="s">
        <v>142</v>
      </c>
      <c r="E274" s="240" t="s">
        <v>1</v>
      </c>
      <c r="F274" s="241" t="s">
        <v>477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142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133</v>
      </c>
    </row>
    <row r="275" spans="2:51" s="14" customFormat="1" ht="12">
      <c r="B275" s="276"/>
      <c r="C275" s="277"/>
      <c r="D275" s="239" t="s">
        <v>142</v>
      </c>
      <c r="E275" s="278" t="s">
        <v>1</v>
      </c>
      <c r="F275" s="279" t="s">
        <v>382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142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133</v>
      </c>
    </row>
    <row r="276" spans="2:51" s="12" customFormat="1" ht="12">
      <c r="B276" s="237"/>
      <c r="C276" s="238"/>
      <c r="D276" s="239" t="s">
        <v>142</v>
      </c>
      <c r="E276" s="240" t="s">
        <v>1</v>
      </c>
      <c r="F276" s="241" t="s">
        <v>478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142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133</v>
      </c>
    </row>
    <row r="277" spans="2:51" s="12" customFormat="1" ht="12">
      <c r="B277" s="237"/>
      <c r="C277" s="238"/>
      <c r="D277" s="239" t="s">
        <v>142</v>
      </c>
      <c r="E277" s="240" t="s">
        <v>1</v>
      </c>
      <c r="F277" s="241" t="s">
        <v>479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142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133</v>
      </c>
    </row>
    <row r="278" spans="2:51" s="12" customFormat="1" ht="12">
      <c r="B278" s="237"/>
      <c r="C278" s="238"/>
      <c r="D278" s="239" t="s">
        <v>142</v>
      </c>
      <c r="E278" s="240" t="s">
        <v>1</v>
      </c>
      <c r="F278" s="241" t="s">
        <v>480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142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133</v>
      </c>
    </row>
    <row r="279" spans="2:51" s="12" customFormat="1" ht="12">
      <c r="B279" s="237"/>
      <c r="C279" s="238"/>
      <c r="D279" s="239" t="s">
        <v>142</v>
      </c>
      <c r="E279" s="240" t="s">
        <v>1</v>
      </c>
      <c r="F279" s="241" t="s">
        <v>481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142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133</v>
      </c>
    </row>
    <row r="280" spans="2:51" s="14" customFormat="1" ht="12">
      <c r="B280" s="276"/>
      <c r="C280" s="277"/>
      <c r="D280" s="239" t="s">
        <v>142</v>
      </c>
      <c r="E280" s="278" t="s">
        <v>1</v>
      </c>
      <c r="F280" s="279" t="s">
        <v>387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142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133</v>
      </c>
    </row>
    <row r="281" spans="2:51" s="12" customFormat="1" ht="12">
      <c r="B281" s="237"/>
      <c r="C281" s="238"/>
      <c r="D281" s="239" t="s">
        <v>142</v>
      </c>
      <c r="E281" s="240" t="s">
        <v>1</v>
      </c>
      <c r="F281" s="241" t="s">
        <v>482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142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133</v>
      </c>
    </row>
    <row r="282" spans="2:51" s="12" customFormat="1" ht="12">
      <c r="B282" s="237"/>
      <c r="C282" s="238"/>
      <c r="D282" s="239" t="s">
        <v>142</v>
      </c>
      <c r="E282" s="240" t="s">
        <v>1</v>
      </c>
      <c r="F282" s="241" t="s">
        <v>483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142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133</v>
      </c>
    </row>
    <row r="283" spans="2:51" s="12" customFormat="1" ht="12">
      <c r="B283" s="237"/>
      <c r="C283" s="238"/>
      <c r="D283" s="239" t="s">
        <v>142</v>
      </c>
      <c r="E283" s="240" t="s">
        <v>1</v>
      </c>
      <c r="F283" s="241" t="s">
        <v>484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142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133</v>
      </c>
    </row>
    <row r="284" spans="2:51" s="12" customFormat="1" ht="12">
      <c r="B284" s="237"/>
      <c r="C284" s="238"/>
      <c r="D284" s="239" t="s">
        <v>142</v>
      </c>
      <c r="E284" s="240" t="s">
        <v>1</v>
      </c>
      <c r="F284" s="241" t="s">
        <v>485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142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133</v>
      </c>
    </row>
    <row r="285" spans="2:51" s="12" customFormat="1" ht="12">
      <c r="B285" s="237"/>
      <c r="C285" s="238"/>
      <c r="D285" s="239" t="s">
        <v>142</v>
      </c>
      <c r="E285" s="240" t="s">
        <v>1</v>
      </c>
      <c r="F285" s="241" t="s">
        <v>486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142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133</v>
      </c>
    </row>
    <row r="286" spans="2:51" s="12" customFormat="1" ht="12">
      <c r="B286" s="237"/>
      <c r="C286" s="238"/>
      <c r="D286" s="239" t="s">
        <v>142</v>
      </c>
      <c r="E286" s="240" t="s">
        <v>1</v>
      </c>
      <c r="F286" s="241" t="s">
        <v>487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142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133</v>
      </c>
    </row>
    <row r="287" spans="2:51" s="12" customFormat="1" ht="12">
      <c r="B287" s="237"/>
      <c r="C287" s="238"/>
      <c r="D287" s="239" t="s">
        <v>142</v>
      </c>
      <c r="E287" s="240" t="s">
        <v>1</v>
      </c>
      <c r="F287" s="241" t="s">
        <v>488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142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133</v>
      </c>
    </row>
    <row r="288" spans="2:51" s="12" customFormat="1" ht="12">
      <c r="B288" s="237"/>
      <c r="C288" s="238"/>
      <c r="D288" s="239" t="s">
        <v>142</v>
      </c>
      <c r="E288" s="240" t="s">
        <v>1</v>
      </c>
      <c r="F288" s="241" t="s">
        <v>489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142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133</v>
      </c>
    </row>
    <row r="289" spans="2:51" s="12" customFormat="1" ht="12">
      <c r="B289" s="237"/>
      <c r="C289" s="238"/>
      <c r="D289" s="239" t="s">
        <v>142</v>
      </c>
      <c r="E289" s="240" t="s">
        <v>1</v>
      </c>
      <c r="F289" s="241" t="s">
        <v>490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142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133</v>
      </c>
    </row>
    <row r="290" spans="2:51" s="12" customFormat="1" ht="12">
      <c r="B290" s="237"/>
      <c r="C290" s="238"/>
      <c r="D290" s="239" t="s">
        <v>142</v>
      </c>
      <c r="E290" s="240" t="s">
        <v>1</v>
      </c>
      <c r="F290" s="241" t="s">
        <v>491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142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133</v>
      </c>
    </row>
    <row r="291" spans="2:51" s="12" customFormat="1" ht="12">
      <c r="B291" s="237"/>
      <c r="C291" s="238"/>
      <c r="D291" s="239" t="s">
        <v>142</v>
      </c>
      <c r="E291" s="240" t="s">
        <v>1</v>
      </c>
      <c r="F291" s="241" t="s">
        <v>492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142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133</v>
      </c>
    </row>
    <row r="292" spans="2:51" s="12" customFormat="1" ht="12">
      <c r="B292" s="237"/>
      <c r="C292" s="238"/>
      <c r="D292" s="239" t="s">
        <v>142</v>
      </c>
      <c r="E292" s="240" t="s">
        <v>1</v>
      </c>
      <c r="F292" s="241" t="s">
        <v>493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142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133</v>
      </c>
    </row>
    <row r="293" spans="2:51" s="13" customFormat="1" ht="12">
      <c r="B293" s="249"/>
      <c r="C293" s="250"/>
      <c r="D293" s="239" t="s">
        <v>142</v>
      </c>
      <c r="E293" s="251" t="s">
        <v>1</v>
      </c>
      <c r="F293" s="252" t="s">
        <v>144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142</v>
      </c>
      <c r="AU293" s="259" t="s">
        <v>83</v>
      </c>
      <c r="AV293" s="13" t="s">
        <v>140</v>
      </c>
      <c r="AW293" s="13" t="s">
        <v>30</v>
      </c>
      <c r="AX293" s="13" t="s">
        <v>81</v>
      </c>
      <c r="AY293" s="259" t="s">
        <v>133</v>
      </c>
    </row>
    <row r="294" spans="2:65" s="1" customFormat="1" ht="16.5" customHeight="1">
      <c r="B294" s="38"/>
      <c r="C294" s="260" t="s">
        <v>204</v>
      </c>
      <c r="D294" s="260" t="s">
        <v>168</v>
      </c>
      <c r="E294" s="261" t="s">
        <v>205</v>
      </c>
      <c r="F294" s="262" t="s">
        <v>206</v>
      </c>
      <c r="G294" s="263" t="s">
        <v>187</v>
      </c>
      <c r="H294" s="264">
        <v>277.456</v>
      </c>
      <c r="I294" s="265"/>
      <c r="J294" s="266">
        <f>ROUND(I294*H294,2)</f>
        <v>0</v>
      </c>
      <c r="K294" s="262" t="s">
        <v>139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172</v>
      </c>
      <c r="AT294" s="235" t="s">
        <v>168</v>
      </c>
      <c r="AU294" s="235" t="s">
        <v>83</v>
      </c>
      <c r="AY294" s="17" t="s">
        <v>133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140</v>
      </c>
      <c r="BM294" s="235" t="s">
        <v>494</v>
      </c>
    </row>
    <row r="295" spans="2:51" s="12" customFormat="1" ht="12">
      <c r="B295" s="237"/>
      <c r="C295" s="238"/>
      <c r="D295" s="239" t="s">
        <v>142</v>
      </c>
      <c r="E295" s="240" t="s">
        <v>1</v>
      </c>
      <c r="F295" s="241" t="s">
        <v>495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142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133</v>
      </c>
    </row>
    <row r="296" spans="2:51" s="13" customFormat="1" ht="12">
      <c r="B296" s="249"/>
      <c r="C296" s="250"/>
      <c r="D296" s="239" t="s">
        <v>142</v>
      </c>
      <c r="E296" s="251" t="s">
        <v>1</v>
      </c>
      <c r="F296" s="252" t="s">
        <v>144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142</v>
      </c>
      <c r="AU296" s="259" t="s">
        <v>83</v>
      </c>
      <c r="AV296" s="13" t="s">
        <v>140</v>
      </c>
      <c r="AW296" s="13" t="s">
        <v>30</v>
      </c>
      <c r="AX296" s="13" t="s">
        <v>81</v>
      </c>
      <c r="AY296" s="259" t="s">
        <v>133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496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133</v>
      </c>
      <c r="BK297" s="221">
        <f>SUM(BK298:BK559)</f>
        <v>0</v>
      </c>
    </row>
    <row r="298" spans="2:65" s="1" customFormat="1" ht="24" customHeight="1">
      <c r="B298" s="38"/>
      <c r="C298" s="224" t="s">
        <v>210</v>
      </c>
      <c r="D298" s="224" t="s">
        <v>135</v>
      </c>
      <c r="E298" s="225" t="s">
        <v>497</v>
      </c>
      <c r="F298" s="226" t="s">
        <v>498</v>
      </c>
      <c r="G298" s="227" t="s">
        <v>138</v>
      </c>
      <c r="H298" s="228">
        <v>130.314</v>
      </c>
      <c r="I298" s="229"/>
      <c r="J298" s="230">
        <f>ROUND(I298*H298,2)</f>
        <v>0</v>
      </c>
      <c r="K298" s="226" t="s">
        <v>139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140</v>
      </c>
      <c r="AT298" s="235" t="s">
        <v>135</v>
      </c>
      <c r="AU298" s="235" t="s">
        <v>83</v>
      </c>
      <c r="AY298" s="17" t="s">
        <v>133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140</v>
      </c>
      <c r="BM298" s="235" t="s">
        <v>499</v>
      </c>
    </row>
    <row r="299" spans="2:51" s="14" customFormat="1" ht="12">
      <c r="B299" s="276"/>
      <c r="C299" s="277"/>
      <c r="D299" s="239" t="s">
        <v>142</v>
      </c>
      <c r="E299" s="278" t="s">
        <v>1</v>
      </c>
      <c r="F299" s="279" t="s">
        <v>417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142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133</v>
      </c>
    </row>
    <row r="300" spans="2:51" s="12" customFormat="1" ht="12">
      <c r="B300" s="237"/>
      <c r="C300" s="238"/>
      <c r="D300" s="239" t="s">
        <v>142</v>
      </c>
      <c r="E300" s="240" t="s">
        <v>1</v>
      </c>
      <c r="F300" s="241" t="s">
        <v>500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142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133</v>
      </c>
    </row>
    <row r="301" spans="2:51" s="12" customFormat="1" ht="12">
      <c r="B301" s="237"/>
      <c r="C301" s="238"/>
      <c r="D301" s="239" t="s">
        <v>142</v>
      </c>
      <c r="E301" s="240" t="s">
        <v>1</v>
      </c>
      <c r="F301" s="241" t="s">
        <v>501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142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133</v>
      </c>
    </row>
    <row r="302" spans="2:51" s="14" customFormat="1" ht="12">
      <c r="B302" s="276"/>
      <c r="C302" s="277"/>
      <c r="D302" s="239" t="s">
        <v>142</v>
      </c>
      <c r="E302" s="278" t="s">
        <v>1</v>
      </c>
      <c r="F302" s="279" t="s">
        <v>502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142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133</v>
      </c>
    </row>
    <row r="303" spans="2:51" s="12" customFormat="1" ht="12">
      <c r="B303" s="237"/>
      <c r="C303" s="238"/>
      <c r="D303" s="239" t="s">
        <v>142</v>
      </c>
      <c r="E303" s="240" t="s">
        <v>1</v>
      </c>
      <c r="F303" s="241" t="s">
        <v>503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142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133</v>
      </c>
    </row>
    <row r="304" spans="2:51" s="14" customFormat="1" ht="12">
      <c r="B304" s="276"/>
      <c r="C304" s="277"/>
      <c r="D304" s="239" t="s">
        <v>142</v>
      </c>
      <c r="E304" s="278" t="s">
        <v>1</v>
      </c>
      <c r="F304" s="279" t="s">
        <v>504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142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133</v>
      </c>
    </row>
    <row r="305" spans="2:51" s="12" customFormat="1" ht="12">
      <c r="B305" s="237"/>
      <c r="C305" s="238"/>
      <c r="D305" s="239" t="s">
        <v>142</v>
      </c>
      <c r="E305" s="240" t="s">
        <v>1</v>
      </c>
      <c r="F305" s="241" t="s">
        <v>505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142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133</v>
      </c>
    </row>
    <row r="306" spans="2:51" s="13" customFormat="1" ht="12">
      <c r="B306" s="249"/>
      <c r="C306" s="250"/>
      <c r="D306" s="239" t="s">
        <v>142</v>
      </c>
      <c r="E306" s="251" t="s">
        <v>1</v>
      </c>
      <c r="F306" s="252" t="s">
        <v>144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142</v>
      </c>
      <c r="AU306" s="259" t="s">
        <v>83</v>
      </c>
      <c r="AV306" s="13" t="s">
        <v>140</v>
      </c>
      <c r="AW306" s="13" t="s">
        <v>30</v>
      </c>
      <c r="AX306" s="13" t="s">
        <v>81</v>
      </c>
      <c r="AY306" s="259" t="s">
        <v>133</v>
      </c>
    </row>
    <row r="307" spans="2:65" s="1" customFormat="1" ht="24" customHeight="1">
      <c r="B307" s="38"/>
      <c r="C307" s="224" t="s">
        <v>8</v>
      </c>
      <c r="D307" s="224" t="s">
        <v>135</v>
      </c>
      <c r="E307" s="225" t="s">
        <v>506</v>
      </c>
      <c r="F307" s="226" t="s">
        <v>507</v>
      </c>
      <c r="G307" s="227" t="s">
        <v>413</v>
      </c>
      <c r="H307" s="228">
        <v>767.628</v>
      </c>
      <c r="I307" s="229"/>
      <c r="J307" s="230">
        <f>ROUND(I307*H307,2)</f>
        <v>0</v>
      </c>
      <c r="K307" s="226" t="s">
        <v>139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140</v>
      </c>
      <c r="AT307" s="235" t="s">
        <v>135</v>
      </c>
      <c r="AU307" s="235" t="s">
        <v>83</v>
      </c>
      <c r="AY307" s="17" t="s">
        <v>133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140</v>
      </c>
      <c r="BM307" s="235" t="s">
        <v>508</v>
      </c>
    </row>
    <row r="308" spans="2:51" s="14" customFormat="1" ht="12">
      <c r="B308" s="276"/>
      <c r="C308" s="277"/>
      <c r="D308" s="239" t="s">
        <v>142</v>
      </c>
      <c r="E308" s="278" t="s">
        <v>1</v>
      </c>
      <c r="F308" s="279" t="s">
        <v>417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142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133</v>
      </c>
    </row>
    <row r="309" spans="2:51" s="12" customFormat="1" ht="12">
      <c r="B309" s="237"/>
      <c r="C309" s="238"/>
      <c r="D309" s="239" t="s">
        <v>142</v>
      </c>
      <c r="E309" s="240" t="s">
        <v>1</v>
      </c>
      <c r="F309" s="241" t="s">
        <v>509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142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133</v>
      </c>
    </row>
    <row r="310" spans="2:51" s="12" customFormat="1" ht="12">
      <c r="B310" s="237"/>
      <c r="C310" s="238"/>
      <c r="D310" s="239" t="s">
        <v>142</v>
      </c>
      <c r="E310" s="240" t="s">
        <v>1</v>
      </c>
      <c r="F310" s="241" t="s">
        <v>510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142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133</v>
      </c>
    </row>
    <row r="311" spans="2:51" s="14" customFormat="1" ht="12">
      <c r="B311" s="276"/>
      <c r="C311" s="277"/>
      <c r="D311" s="239" t="s">
        <v>142</v>
      </c>
      <c r="E311" s="278" t="s">
        <v>1</v>
      </c>
      <c r="F311" s="279" t="s">
        <v>502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142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133</v>
      </c>
    </row>
    <row r="312" spans="2:51" s="12" customFormat="1" ht="12">
      <c r="B312" s="237"/>
      <c r="C312" s="238"/>
      <c r="D312" s="239" t="s">
        <v>142</v>
      </c>
      <c r="E312" s="240" t="s">
        <v>1</v>
      </c>
      <c r="F312" s="241" t="s">
        <v>511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142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133</v>
      </c>
    </row>
    <row r="313" spans="2:51" s="14" customFormat="1" ht="12">
      <c r="B313" s="276"/>
      <c r="C313" s="277"/>
      <c r="D313" s="239" t="s">
        <v>142</v>
      </c>
      <c r="E313" s="278" t="s">
        <v>1</v>
      </c>
      <c r="F313" s="279" t="s">
        <v>504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142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133</v>
      </c>
    </row>
    <row r="314" spans="2:51" s="12" customFormat="1" ht="12">
      <c r="B314" s="237"/>
      <c r="C314" s="238"/>
      <c r="D314" s="239" t="s">
        <v>142</v>
      </c>
      <c r="E314" s="240" t="s">
        <v>1</v>
      </c>
      <c r="F314" s="241" t="s">
        <v>512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142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133</v>
      </c>
    </row>
    <row r="315" spans="2:51" s="13" customFormat="1" ht="12">
      <c r="B315" s="249"/>
      <c r="C315" s="250"/>
      <c r="D315" s="239" t="s">
        <v>142</v>
      </c>
      <c r="E315" s="251" t="s">
        <v>1</v>
      </c>
      <c r="F315" s="252" t="s">
        <v>144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142</v>
      </c>
      <c r="AU315" s="259" t="s">
        <v>83</v>
      </c>
      <c r="AV315" s="13" t="s">
        <v>140</v>
      </c>
      <c r="AW315" s="13" t="s">
        <v>30</v>
      </c>
      <c r="AX315" s="13" t="s">
        <v>81</v>
      </c>
      <c r="AY315" s="259" t="s">
        <v>133</v>
      </c>
    </row>
    <row r="316" spans="2:65" s="1" customFormat="1" ht="16.5" customHeight="1">
      <c r="B316" s="38"/>
      <c r="C316" s="260" t="s">
        <v>224</v>
      </c>
      <c r="D316" s="260" t="s">
        <v>168</v>
      </c>
      <c r="E316" s="261" t="s">
        <v>513</v>
      </c>
      <c r="F316" s="262" t="s">
        <v>514</v>
      </c>
      <c r="G316" s="263" t="s">
        <v>413</v>
      </c>
      <c r="H316" s="264">
        <v>844.391</v>
      </c>
      <c r="I316" s="265"/>
      <c r="J316" s="266">
        <f>ROUND(I316*H316,2)</f>
        <v>0</v>
      </c>
      <c r="K316" s="262" t="s">
        <v>139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172</v>
      </c>
      <c r="AT316" s="235" t="s">
        <v>168</v>
      </c>
      <c r="AU316" s="235" t="s">
        <v>83</v>
      </c>
      <c r="AY316" s="17" t="s">
        <v>133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140</v>
      </c>
      <c r="BM316" s="235" t="s">
        <v>515</v>
      </c>
    </row>
    <row r="317" spans="2:51" s="12" customFormat="1" ht="12">
      <c r="B317" s="237"/>
      <c r="C317" s="238"/>
      <c r="D317" s="239" t="s">
        <v>142</v>
      </c>
      <c r="E317" s="240" t="s">
        <v>1</v>
      </c>
      <c r="F317" s="241" t="s">
        <v>516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142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133</v>
      </c>
    </row>
    <row r="318" spans="2:51" s="13" customFormat="1" ht="12">
      <c r="B318" s="249"/>
      <c r="C318" s="250"/>
      <c r="D318" s="239" t="s">
        <v>142</v>
      </c>
      <c r="E318" s="251" t="s">
        <v>1</v>
      </c>
      <c r="F318" s="252" t="s">
        <v>144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142</v>
      </c>
      <c r="AU318" s="259" t="s">
        <v>83</v>
      </c>
      <c r="AV318" s="13" t="s">
        <v>140</v>
      </c>
      <c r="AW318" s="13" t="s">
        <v>30</v>
      </c>
      <c r="AX318" s="13" t="s">
        <v>81</v>
      </c>
      <c r="AY318" s="259" t="s">
        <v>133</v>
      </c>
    </row>
    <row r="319" spans="2:65" s="1" customFormat="1" ht="24" customHeight="1">
      <c r="B319" s="38"/>
      <c r="C319" s="224" t="s">
        <v>230</v>
      </c>
      <c r="D319" s="224" t="s">
        <v>135</v>
      </c>
      <c r="E319" s="225" t="s">
        <v>517</v>
      </c>
      <c r="F319" s="226" t="s">
        <v>518</v>
      </c>
      <c r="G319" s="227" t="s">
        <v>165</v>
      </c>
      <c r="H319" s="228">
        <v>33.84</v>
      </c>
      <c r="I319" s="229"/>
      <c r="J319" s="230">
        <f>ROUND(I319*H319,2)</f>
        <v>0</v>
      </c>
      <c r="K319" s="226" t="s">
        <v>139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140</v>
      </c>
      <c r="AT319" s="235" t="s">
        <v>135</v>
      </c>
      <c r="AU319" s="235" t="s">
        <v>83</v>
      </c>
      <c r="AY319" s="17" t="s">
        <v>133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140</v>
      </c>
      <c r="BM319" s="235" t="s">
        <v>519</v>
      </c>
    </row>
    <row r="320" spans="2:51" s="12" customFormat="1" ht="12">
      <c r="B320" s="237"/>
      <c r="C320" s="238"/>
      <c r="D320" s="239" t="s">
        <v>142</v>
      </c>
      <c r="E320" s="240" t="s">
        <v>1</v>
      </c>
      <c r="F320" s="241" t="s">
        <v>520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142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133</v>
      </c>
    </row>
    <row r="321" spans="2:51" s="14" customFormat="1" ht="12">
      <c r="B321" s="276"/>
      <c r="C321" s="277"/>
      <c r="D321" s="239" t="s">
        <v>142</v>
      </c>
      <c r="E321" s="278" t="s">
        <v>1</v>
      </c>
      <c r="F321" s="279" t="s">
        <v>504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142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133</v>
      </c>
    </row>
    <row r="322" spans="2:51" s="12" customFormat="1" ht="12">
      <c r="B322" s="237"/>
      <c r="C322" s="238"/>
      <c r="D322" s="239" t="s">
        <v>142</v>
      </c>
      <c r="E322" s="240" t="s">
        <v>1</v>
      </c>
      <c r="F322" s="241" t="s">
        <v>521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142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133</v>
      </c>
    </row>
    <row r="323" spans="2:51" s="13" customFormat="1" ht="12">
      <c r="B323" s="249"/>
      <c r="C323" s="250"/>
      <c r="D323" s="239" t="s">
        <v>142</v>
      </c>
      <c r="E323" s="251" t="s">
        <v>1</v>
      </c>
      <c r="F323" s="252" t="s">
        <v>144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142</v>
      </c>
      <c r="AU323" s="259" t="s">
        <v>83</v>
      </c>
      <c r="AV323" s="13" t="s">
        <v>140</v>
      </c>
      <c r="AW323" s="13" t="s">
        <v>30</v>
      </c>
      <c r="AX323" s="13" t="s">
        <v>81</v>
      </c>
      <c r="AY323" s="259" t="s">
        <v>133</v>
      </c>
    </row>
    <row r="324" spans="2:65" s="1" customFormat="1" ht="24" customHeight="1">
      <c r="B324" s="38"/>
      <c r="C324" s="224" t="s">
        <v>234</v>
      </c>
      <c r="D324" s="224" t="s">
        <v>135</v>
      </c>
      <c r="E324" s="225" t="s">
        <v>522</v>
      </c>
      <c r="F324" s="226" t="s">
        <v>523</v>
      </c>
      <c r="G324" s="227" t="s">
        <v>165</v>
      </c>
      <c r="H324" s="228">
        <v>194.235</v>
      </c>
      <c r="I324" s="229"/>
      <c r="J324" s="230">
        <f>ROUND(I324*H324,2)</f>
        <v>0</v>
      </c>
      <c r="K324" s="226" t="s">
        <v>139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140</v>
      </c>
      <c r="AT324" s="235" t="s">
        <v>135</v>
      </c>
      <c r="AU324" s="235" t="s">
        <v>83</v>
      </c>
      <c r="AY324" s="17" t="s">
        <v>133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140</v>
      </c>
      <c r="BM324" s="235" t="s">
        <v>524</v>
      </c>
    </row>
    <row r="325" spans="2:51" s="12" customFormat="1" ht="12">
      <c r="B325" s="237"/>
      <c r="C325" s="238"/>
      <c r="D325" s="239" t="s">
        <v>142</v>
      </c>
      <c r="E325" s="240" t="s">
        <v>1</v>
      </c>
      <c r="F325" s="241" t="s">
        <v>525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142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133</v>
      </c>
    </row>
    <row r="326" spans="2:51" s="12" customFormat="1" ht="12">
      <c r="B326" s="237"/>
      <c r="C326" s="238"/>
      <c r="D326" s="239" t="s">
        <v>142</v>
      </c>
      <c r="E326" s="240" t="s">
        <v>1</v>
      </c>
      <c r="F326" s="241" t="s">
        <v>526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142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133</v>
      </c>
    </row>
    <row r="327" spans="2:51" s="13" customFormat="1" ht="12">
      <c r="B327" s="249"/>
      <c r="C327" s="250"/>
      <c r="D327" s="239" t="s">
        <v>142</v>
      </c>
      <c r="E327" s="251" t="s">
        <v>1</v>
      </c>
      <c r="F327" s="252" t="s">
        <v>144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142</v>
      </c>
      <c r="AU327" s="259" t="s">
        <v>83</v>
      </c>
      <c r="AV327" s="13" t="s">
        <v>140</v>
      </c>
      <c r="AW327" s="13" t="s">
        <v>30</v>
      </c>
      <c r="AX327" s="13" t="s">
        <v>81</v>
      </c>
      <c r="AY327" s="259" t="s">
        <v>133</v>
      </c>
    </row>
    <row r="328" spans="2:65" s="1" customFormat="1" ht="24" customHeight="1">
      <c r="B328" s="38"/>
      <c r="C328" s="224" t="s">
        <v>238</v>
      </c>
      <c r="D328" s="224" t="s">
        <v>135</v>
      </c>
      <c r="E328" s="225" t="s">
        <v>527</v>
      </c>
      <c r="F328" s="226" t="s">
        <v>528</v>
      </c>
      <c r="G328" s="227" t="s">
        <v>138</v>
      </c>
      <c r="H328" s="228">
        <v>267.84</v>
      </c>
      <c r="I328" s="229"/>
      <c r="J328" s="230">
        <f>ROUND(I328*H328,2)</f>
        <v>0</v>
      </c>
      <c r="K328" s="226" t="s">
        <v>139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140</v>
      </c>
      <c r="AT328" s="235" t="s">
        <v>135</v>
      </c>
      <c r="AU328" s="235" t="s">
        <v>83</v>
      </c>
      <c r="AY328" s="17" t="s">
        <v>133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140</v>
      </c>
      <c r="BM328" s="235" t="s">
        <v>529</v>
      </c>
    </row>
    <row r="329" spans="2:51" s="12" customFormat="1" ht="12">
      <c r="B329" s="237"/>
      <c r="C329" s="238"/>
      <c r="D329" s="239" t="s">
        <v>142</v>
      </c>
      <c r="E329" s="240" t="s">
        <v>1</v>
      </c>
      <c r="F329" s="241" t="s">
        <v>530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142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133</v>
      </c>
    </row>
    <row r="330" spans="2:51" s="13" customFormat="1" ht="12">
      <c r="B330" s="249"/>
      <c r="C330" s="250"/>
      <c r="D330" s="239" t="s">
        <v>142</v>
      </c>
      <c r="E330" s="251" t="s">
        <v>1</v>
      </c>
      <c r="F330" s="252" t="s">
        <v>144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142</v>
      </c>
      <c r="AU330" s="259" t="s">
        <v>83</v>
      </c>
      <c r="AV330" s="13" t="s">
        <v>140</v>
      </c>
      <c r="AW330" s="13" t="s">
        <v>30</v>
      </c>
      <c r="AX330" s="13" t="s">
        <v>81</v>
      </c>
      <c r="AY330" s="259" t="s">
        <v>133</v>
      </c>
    </row>
    <row r="331" spans="2:65" s="1" customFormat="1" ht="24" customHeight="1">
      <c r="B331" s="38"/>
      <c r="C331" s="224" t="s">
        <v>243</v>
      </c>
      <c r="D331" s="224" t="s">
        <v>135</v>
      </c>
      <c r="E331" s="225" t="s">
        <v>531</v>
      </c>
      <c r="F331" s="226" t="s">
        <v>532</v>
      </c>
      <c r="G331" s="227" t="s">
        <v>138</v>
      </c>
      <c r="H331" s="228">
        <v>9.392</v>
      </c>
      <c r="I331" s="229"/>
      <c r="J331" s="230">
        <f>ROUND(I331*H331,2)</f>
        <v>0</v>
      </c>
      <c r="K331" s="226" t="s">
        <v>139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140</v>
      </c>
      <c r="AT331" s="235" t="s">
        <v>135</v>
      </c>
      <c r="AU331" s="235" t="s">
        <v>83</v>
      </c>
      <c r="AY331" s="17" t="s">
        <v>133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140</v>
      </c>
      <c r="BM331" s="235" t="s">
        <v>533</v>
      </c>
    </row>
    <row r="332" spans="2:51" s="12" customFormat="1" ht="12">
      <c r="B332" s="237"/>
      <c r="C332" s="238"/>
      <c r="D332" s="239" t="s">
        <v>142</v>
      </c>
      <c r="E332" s="240" t="s">
        <v>1</v>
      </c>
      <c r="F332" s="241" t="s">
        <v>534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142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133</v>
      </c>
    </row>
    <row r="333" spans="2:51" s="12" customFormat="1" ht="12">
      <c r="B333" s="237"/>
      <c r="C333" s="238"/>
      <c r="D333" s="239" t="s">
        <v>142</v>
      </c>
      <c r="E333" s="240" t="s">
        <v>1</v>
      </c>
      <c r="F333" s="241" t="s">
        <v>535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142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133</v>
      </c>
    </row>
    <row r="334" spans="2:51" s="13" customFormat="1" ht="12">
      <c r="B334" s="249"/>
      <c r="C334" s="250"/>
      <c r="D334" s="239" t="s">
        <v>142</v>
      </c>
      <c r="E334" s="251" t="s">
        <v>1</v>
      </c>
      <c r="F334" s="252" t="s">
        <v>144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142</v>
      </c>
      <c r="AU334" s="259" t="s">
        <v>83</v>
      </c>
      <c r="AV334" s="13" t="s">
        <v>140</v>
      </c>
      <c r="AW334" s="13" t="s">
        <v>30</v>
      </c>
      <c r="AX334" s="13" t="s">
        <v>81</v>
      </c>
      <c r="AY334" s="259" t="s">
        <v>133</v>
      </c>
    </row>
    <row r="335" spans="2:65" s="1" customFormat="1" ht="24" customHeight="1">
      <c r="B335" s="38"/>
      <c r="C335" s="224" t="s">
        <v>7</v>
      </c>
      <c r="D335" s="224" t="s">
        <v>135</v>
      </c>
      <c r="E335" s="225" t="s">
        <v>536</v>
      </c>
      <c r="F335" s="226" t="s">
        <v>537</v>
      </c>
      <c r="G335" s="227" t="s">
        <v>138</v>
      </c>
      <c r="H335" s="228">
        <v>175.336</v>
      </c>
      <c r="I335" s="229"/>
      <c r="J335" s="230">
        <f>ROUND(I335*H335,2)</f>
        <v>0</v>
      </c>
      <c r="K335" s="226" t="s">
        <v>139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140</v>
      </c>
      <c r="AT335" s="235" t="s">
        <v>135</v>
      </c>
      <c r="AU335" s="235" t="s">
        <v>83</v>
      </c>
      <c r="AY335" s="17" t="s">
        <v>133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140</v>
      </c>
      <c r="BM335" s="235" t="s">
        <v>538</v>
      </c>
    </row>
    <row r="336" spans="2:51" s="14" customFormat="1" ht="12">
      <c r="B336" s="276"/>
      <c r="C336" s="277"/>
      <c r="D336" s="239" t="s">
        <v>142</v>
      </c>
      <c r="E336" s="278" t="s">
        <v>1</v>
      </c>
      <c r="F336" s="279" t="s">
        <v>539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142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133</v>
      </c>
    </row>
    <row r="337" spans="2:51" s="12" customFormat="1" ht="12">
      <c r="B337" s="237"/>
      <c r="C337" s="238"/>
      <c r="D337" s="239" t="s">
        <v>142</v>
      </c>
      <c r="E337" s="240" t="s">
        <v>1</v>
      </c>
      <c r="F337" s="241" t="s">
        <v>540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142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133</v>
      </c>
    </row>
    <row r="338" spans="2:51" s="12" customFormat="1" ht="12">
      <c r="B338" s="237"/>
      <c r="C338" s="238"/>
      <c r="D338" s="239" t="s">
        <v>142</v>
      </c>
      <c r="E338" s="240" t="s">
        <v>1</v>
      </c>
      <c r="F338" s="241" t="s">
        <v>541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142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133</v>
      </c>
    </row>
    <row r="339" spans="2:51" s="14" customFormat="1" ht="12">
      <c r="B339" s="276"/>
      <c r="C339" s="277"/>
      <c r="D339" s="239" t="s">
        <v>142</v>
      </c>
      <c r="E339" s="278" t="s">
        <v>1</v>
      </c>
      <c r="F339" s="279" t="s">
        <v>542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142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133</v>
      </c>
    </row>
    <row r="340" spans="2:51" s="12" customFormat="1" ht="12">
      <c r="B340" s="237"/>
      <c r="C340" s="238"/>
      <c r="D340" s="239" t="s">
        <v>142</v>
      </c>
      <c r="E340" s="240" t="s">
        <v>1</v>
      </c>
      <c r="F340" s="241" t="s">
        <v>543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142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133</v>
      </c>
    </row>
    <row r="341" spans="2:51" s="14" customFormat="1" ht="12">
      <c r="B341" s="276"/>
      <c r="C341" s="277"/>
      <c r="D341" s="239" t="s">
        <v>142</v>
      </c>
      <c r="E341" s="278" t="s">
        <v>1</v>
      </c>
      <c r="F341" s="279" t="s">
        <v>544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142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133</v>
      </c>
    </row>
    <row r="342" spans="2:51" s="12" customFormat="1" ht="12">
      <c r="B342" s="237"/>
      <c r="C342" s="238"/>
      <c r="D342" s="239" t="s">
        <v>142</v>
      </c>
      <c r="E342" s="240" t="s">
        <v>1</v>
      </c>
      <c r="F342" s="241" t="s">
        <v>545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142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133</v>
      </c>
    </row>
    <row r="343" spans="2:51" s="12" customFormat="1" ht="12">
      <c r="B343" s="237"/>
      <c r="C343" s="238"/>
      <c r="D343" s="239" t="s">
        <v>142</v>
      </c>
      <c r="E343" s="240" t="s">
        <v>1</v>
      </c>
      <c r="F343" s="241" t="s">
        <v>546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142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133</v>
      </c>
    </row>
    <row r="344" spans="2:51" s="12" customFormat="1" ht="12">
      <c r="B344" s="237"/>
      <c r="C344" s="238"/>
      <c r="D344" s="239" t="s">
        <v>142</v>
      </c>
      <c r="E344" s="240" t="s">
        <v>1</v>
      </c>
      <c r="F344" s="241" t="s">
        <v>547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142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133</v>
      </c>
    </row>
    <row r="345" spans="2:51" s="12" customFormat="1" ht="12">
      <c r="B345" s="237"/>
      <c r="C345" s="238"/>
      <c r="D345" s="239" t="s">
        <v>142</v>
      </c>
      <c r="E345" s="240" t="s">
        <v>1</v>
      </c>
      <c r="F345" s="241" t="s">
        <v>548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142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133</v>
      </c>
    </row>
    <row r="346" spans="2:51" s="14" customFormat="1" ht="12">
      <c r="B346" s="276"/>
      <c r="C346" s="277"/>
      <c r="D346" s="239" t="s">
        <v>142</v>
      </c>
      <c r="E346" s="278" t="s">
        <v>1</v>
      </c>
      <c r="F346" s="279" t="s">
        <v>542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142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133</v>
      </c>
    </row>
    <row r="347" spans="2:51" s="12" customFormat="1" ht="12">
      <c r="B347" s="237"/>
      <c r="C347" s="238"/>
      <c r="D347" s="239" t="s">
        <v>142</v>
      </c>
      <c r="E347" s="240" t="s">
        <v>1</v>
      </c>
      <c r="F347" s="241" t="s">
        <v>549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142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133</v>
      </c>
    </row>
    <row r="348" spans="2:51" s="12" customFormat="1" ht="12">
      <c r="B348" s="237"/>
      <c r="C348" s="238"/>
      <c r="D348" s="239" t="s">
        <v>142</v>
      </c>
      <c r="E348" s="240" t="s">
        <v>1</v>
      </c>
      <c r="F348" s="241" t="s">
        <v>550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142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133</v>
      </c>
    </row>
    <row r="349" spans="2:51" s="14" customFormat="1" ht="12">
      <c r="B349" s="276"/>
      <c r="C349" s="277"/>
      <c r="D349" s="239" t="s">
        <v>142</v>
      </c>
      <c r="E349" s="278" t="s">
        <v>1</v>
      </c>
      <c r="F349" s="279" t="s">
        <v>376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142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133</v>
      </c>
    </row>
    <row r="350" spans="2:51" s="12" customFormat="1" ht="12">
      <c r="B350" s="237"/>
      <c r="C350" s="238"/>
      <c r="D350" s="239" t="s">
        <v>142</v>
      </c>
      <c r="E350" s="240" t="s">
        <v>1</v>
      </c>
      <c r="F350" s="241" t="s">
        <v>551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142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133</v>
      </c>
    </row>
    <row r="351" spans="2:51" s="12" customFormat="1" ht="12">
      <c r="B351" s="237"/>
      <c r="C351" s="238"/>
      <c r="D351" s="239" t="s">
        <v>142</v>
      </c>
      <c r="E351" s="240" t="s">
        <v>1</v>
      </c>
      <c r="F351" s="241" t="s">
        <v>552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142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133</v>
      </c>
    </row>
    <row r="352" spans="2:51" s="14" customFormat="1" ht="12">
      <c r="B352" s="276"/>
      <c r="C352" s="277"/>
      <c r="D352" s="239" t="s">
        <v>142</v>
      </c>
      <c r="E352" s="278" t="s">
        <v>1</v>
      </c>
      <c r="F352" s="279" t="s">
        <v>553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142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133</v>
      </c>
    </row>
    <row r="353" spans="2:51" s="12" customFormat="1" ht="12">
      <c r="B353" s="237"/>
      <c r="C353" s="238"/>
      <c r="D353" s="239" t="s">
        <v>142</v>
      </c>
      <c r="E353" s="240" t="s">
        <v>1</v>
      </c>
      <c r="F353" s="241" t="s">
        <v>554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142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133</v>
      </c>
    </row>
    <row r="354" spans="2:51" s="12" customFormat="1" ht="12">
      <c r="B354" s="237"/>
      <c r="C354" s="238"/>
      <c r="D354" s="239" t="s">
        <v>142</v>
      </c>
      <c r="E354" s="240" t="s">
        <v>1</v>
      </c>
      <c r="F354" s="241" t="s">
        <v>555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142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133</v>
      </c>
    </row>
    <row r="355" spans="2:51" s="13" customFormat="1" ht="12">
      <c r="B355" s="249"/>
      <c r="C355" s="250"/>
      <c r="D355" s="239" t="s">
        <v>142</v>
      </c>
      <c r="E355" s="251" t="s">
        <v>1</v>
      </c>
      <c r="F355" s="252" t="s">
        <v>144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142</v>
      </c>
      <c r="AU355" s="259" t="s">
        <v>83</v>
      </c>
      <c r="AV355" s="13" t="s">
        <v>140</v>
      </c>
      <c r="AW355" s="13" t="s">
        <v>30</v>
      </c>
      <c r="AX355" s="13" t="s">
        <v>81</v>
      </c>
      <c r="AY355" s="259" t="s">
        <v>133</v>
      </c>
    </row>
    <row r="356" spans="2:65" s="1" customFormat="1" ht="24" customHeight="1">
      <c r="B356" s="38"/>
      <c r="C356" s="224" t="s">
        <v>251</v>
      </c>
      <c r="D356" s="224" t="s">
        <v>135</v>
      </c>
      <c r="E356" s="225" t="s">
        <v>556</v>
      </c>
      <c r="F356" s="226" t="s">
        <v>557</v>
      </c>
      <c r="G356" s="227" t="s">
        <v>138</v>
      </c>
      <c r="H356" s="228">
        <v>86.694</v>
      </c>
      <c r="I356" s="229"/>
      <c r="J356" s="230">
        <f>ROUND(I356*H356,2)</f>
        <v>0</v>
      </c>
      <c r="K356" s="226" t="s">
        <v>139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140</v>
      </c>
      <c r="AT356" s="235" t="s">
        <v>135</v>
      </c>
      <c r="AU356" s="235" t="s">
        <v>83</v>
      </c>
      <c r="AY356" s="17" t="s">
        <v>133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140</v>
      </c>
      <c r="BM356" s="235" t="s">
        <v>558</v>
      </c>
    </row>
    <row r="357" spans="2:51" s="12" customFormat="1" ht="12">
      <c r="B357" s="237"/>
      <c r="C357" s="238"/>
      <c r="D357" s="239" t="s">
        <v>142</v>
      </c>
      <c r="E357" s="240" t="s">
        <v>1</v>
      </c>
      <c r="F357" s="241" t="s">
        <v>559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142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133</v>
      </c>
    </row>
    <row r="358" spans="2:51" s="12" customFormat="1" ht="12">
      <c r="B358" s="237"/>
      <c r="C358" s="238"/>
      <c r="D358" s="239" t="s">
        <v>142</v>
      </c>
      <c r="E358" s="240" t="s">
        <v>1</v>
      </c>
      <c r="F358" s="241" t="s">
        <v>560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142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133</v>
      </c>
    </row>
    <row r="359" spans="2:51" s="13" customFormat="1" ht="12">
      <c r="B359" s="249"/>
      <c r="C359" s="250"/>
      <c r="D359" s="239" t="s">
        <v>142</v>
      </c>
      <c r="E359" s="251" t="s">
        <v>1</v>
      </c>
      <c r="F359" s="252" t="s">
        <v>144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142</v>
      </c>
      <c r="AU359" s="259" t="s">
        <v>83</v>
      </c>
      <c r="AV359" s="13" t="s">
        <v>140</v>
      </c>
      <c r="AW359" s="13" t="s">
        <v>30</v>
      </c>
      <c r="AX359" s="13" t="s">
        <v>81</v>
      </c>
      <c r="AY359" s="259" t="s">
        <v>133</v>
      </c>
    </row>
    <row r="360" spans="2:65" s="1" customFormat="1" ht="24" customHeight="1">
      <c r="B360" s="38"/>
      <c r="C360" s="224" t="s">
        <v>255</v>
      </c>
      <c r="D360" s="224" t="s">
        <v>135</v>
      </c>
      <c r="E360" s="225" t="s">
        <v>561</v>
      </c>
      <c r="F360" s="226" t="s">
        <v>562</v>
      </c>
      <c r="G360" s="227" t="s">
        <v>138</v>
      </c>
      <c r="H360" s="228">
        <v>320.004</v>
      </c>
      <c r="I360" s="229"/>
      <c r="J360" s="230">
        <f>ROUND(I360*H360,2)</f>
        <v>0</v>
      </c>
      <c r="K360" s="226" t="s">
        <v>139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140</v>
      </c>
      <c r="AT360" s="235" t="s">
        <v>135</v>
      </c>
      <c r="AU360" s="235" t="s">
        <v>83</v>
      </c>
      <c r="AY360" s="17" t="s">
        <v>133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140</v>
      </c>
      <c r="BM360" s="235" t="s">
        <v>563</v>
      </c>
    </row>
    <row r="361" spans="2:51" s="12" customFormat="1" ht="12">
      <c r="B361" s="237"/>
      <c r="C361" s="238"/>
      <c r="D361" s="239" t="s">
        <v>142</v>
      </c>
      <c r="E361" s="240" t="s">
        <v>1</v>
      </c>
      <c r="F361" s="241" t="s">
        <v>564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142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133</v>
      </c>
    </row>
    <row r="362" spans="2:51" s="12" customFormat="1" ht="12">
      <c r="B362" s="237"/>
      <c r="C362" s="238"/>
      <c r="D362" s="239" t="s">
        <v>142</v>
      </c>
      <c r="E362" s="240" t="s">
        <v>1</v>
      </c>
      <c r="F362" s="241" t="s">
        <v>565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142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133</v>
      </c>
    </row>
    <row r="363" spans="2:51" s="12" customFormat="1" ht="12">
      <c r="B363" s="237"/>
      <c r="C363" s="238"/>
      <c r="D363" s="239" t="s">
        <v>142</v>
      </c>
      <c r="E363" s="240" t="s">
        <v>1</v>
      </c>
      <c r="F363" s="241" t="s">
        <v>566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142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133</v>
      </c>
    </row>
    <row r="364" spans="2:51" s="13" customFormat="1" ht="12">
      <c r="B364" s="249"/>
      <c r="C364" s="250"/>
      <c r="D364" s="239" t="s">
        <v>142</v>
      </c>
      <c r="E364" s="251" t="s">
        <v>1</v>
      </c>
      <c r="F364" s="252" t="s">
        <v>144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142</v>
      </c>
      <c r="AU364" s="259" t="s">
        <v>83</v>
      </c>
      <c r="AV364" s="13" t="s">
        <v>140</v>
      </c>
      <c r="AW364" s="13" t="s">
        <v>30</v>
      </c>
      <c r="AX364" s="13" t="s">
        <v>81</v>
      </c>
      <c r="AY364" s="259" t="s">
        <v>133</v>
      </c>
    </row>
    <row r="365" spans="2:65" s="1" customFormat="1" ht="16.5" customHeight="1">
      <c r="B365" s="38"/>
      <c r="C365" s="224" t="s">
        <v>259</v>
      </c>
      <c r="D365" s="224" t="s">
        <v>135</v>
      </c>
      <c r="E365" s="225" t="s">
        <v>567</v>
      </c>
      <c r="F365" s="226" t="s">
        <v>568</v>
      </c>
      <c r="G365" s="227" t="s">
        <v>413</v>
      </c>
      <c r="H365" s="228">
        <v>113.545</v>
      </c>
      <c r="I365" s="229"/>
      <c r="J365" s="230">
        <f>ROUND(I365*H365,2)</f>
        <v>0</v>
      </c>
      <c r="K365" s="226" t="s">
        <v>139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140</v>
      </c>
      <c r="AT365" s="235" t="s">
        <v>135</v>
      </c>
      <c r="AU365" s="235" t="s">
        <v>83</v>
      </c>
      <c r="AY365" s="17" t="s">
        <v>133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140</v>
      </c>
      <c r="BM365" s="235" t="s">
        <v>569</v>
      </c>
    </row>
    <row r="366" spans="2:51" s="12" customFormat="1" ht="12">
      <c r="B366" s="237"/>
      <c r="C366" s="238"/>
      <c r="D366" s="239" t="s">
        <v>142</v>
      </c>
      <c r="E366" s="240" t="s">
        <v>1</v>
      </c>
      <c r="F366" s="241" t="s">
        <v>570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142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133</v>
      </c>
    </row>
    <row r="367" spans="2:51" s="12" customFormat="1" ht="12">
      <c r="B367" s="237"/>
      <c r="C367" s="238"/>
      <c r="D367" s="239" t="s">
        <v>142</v>
      </c>
      <c r="E367" s="240" t="s">
        <v>1</v>
      </c>
      <c r="F367" s="241" t="s">
        <v>571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142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133</v>
      </c>
    </row>
    <row r="368" spans="2:51" s="12" customFormat="1" ht="12">
      <c r="B368" s="237"/>
      <c r="C368" s="238"/>
      <c r="D368" s="239" t="s">
        <v>142</v>
      </c>
      <c r="E368" s="240" t="s">
        <v>1</v>
      </c>
      <c r="F368" s="241" t="s">
        <v>572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142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133</v>
      </c>
    </row>
    <row r="369" spans="2:51" s="12" customFormat="1" ht="12">
      <c r="B369" s="237"/>
      <c r="C369" s="238"/>
      <c r="D369" s="239" t="s">
        <v>142</v>
      </c>
      <c r="E369" s="240" t="s">
        <v>1</v>
      </c>
      <c r="F369" s="241" t="s">
        <v>573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142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133</v>
      </c>
    </row>
    <row r="370" spans="2:51" s="13" customFormat="1" ht="12">
      <c r="B370" s="249"/>
      <c r="C370" s="250"/>
      <c r="D370" s="239" t="s">
        <v>142</v>
      </c>
      <c r="E370" s="251" t="s">
        <v>1</v>
      </c>
      <c r="F370" s="252" t="s">
        <v>144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142</v>
      </c>
      <c r="AU370" s="259" t="s">
        <v>83</v>
      </c>
      <c r="AV370" s="13" t="s">
        <v>140</v>
      </c>
      <c r="AW370" s="13" t="s">
        <v>30</v>
      </c>
      <c r="AX370" s="13" t="s">
        <v>81</v>
      </c>
      <c r="AY370" s="259" t="s">
        <v>133</v>
      </c>
    </row>
    <row r="371" spans="2:65" s="1" customFormat="1" ht="16.5" customHeight="1">
      <c r="B371" s="38"/>
      <c r="C371" s="224" t="s">
        <v>263</v>
      </c>
      <c r="D371" s="224" t="s">
        <v>135</v>
      </c>
      <c r="E371" s="225" t="s">
        <v>574</v>
      </c>
      <c r="F371" s="226" t="s">
        <v>575</v>
      </c>
      <c r="G371" s="227" t="s">
        <v>413</v>
      </c>
      <c r="H371" s="228">
        <v>113.545</v>
      </c>
      <c r="I371" s="229"/>
      <c r="J371" s="230">
        <f>ROUND(I371*H371,2)</f>
        <v>0</v>
      </c>
      <c r="K371" s="226" t="s">
        <v>139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140</v>
      </c>
      <c r="AT371" s="235" t="s">
        <v>135</v>
      </c>
      <c r="AU371" s="235" t="s">
        <v>83</v>
      </c>
      <c r="AY371" s="17" t="s">
        <v>133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140</v>
      </c>
      <c r="BM371" s="235" t="s">
        <v>576</v>
      </c>
    </row>
    <row r="372" spans="2:65" s="1" customFormat="1" ht="16.5" customHeight="1">
      <c r="B372" s="38"/>
      <c r="C372" s="224" t="s">
        <v>267</v>
      </c>
      <c r="D372" s="224" t="s">
        <v>135</v>
      </c>
      <c r="E372" s="225" t="s">
        <v>577</v>
      </c>
      <c r="F372" s="226" t="s">
        <v>578</v>
      </c>
      <c r="G372" s="227" t="s">
        <v>187</v>
      </c>
      <c r="H372" s="228">
        <v>31.904</v>
      </c>
      <c r="I372" s="229"/>
      <c r="J372" s="230">
        <f>ROUND(I372*H372,2)</f>
        <v>0</v>
      </c>
      <c r="K372" s="226" t="s">
        <v>139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140</v>
      </c>
      <c r="AT372" s="235" t="s">
        <v>135</v>
      </c>
      <c r="AU372" s="235" t="s">
        <v>83</v>
      </c>
      <c r="AY372" s="17" t="s">
        <v>133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140</v>
      </c>
      <c r="BM372" s="235" t="s">
        <v>579</v>
      </c>
    </row>
    <row r="373" spans="2:51" s="12" customFormat="1" ht="12">
      <c r="B373" s="237"/>
      <c r="C373" s="238"/>
      <c r="D373" s="239" t="s">
        <v>142</v>
      </c>
      <c r="E373" s="240" t="s">
        <v>1</v>
      </c>
      <c r="F373" s="241" t="s">
        <v>580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142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133</v>
      </c>
    </row>
    <row r="374" spans="2:51" s="13" customFormat="1" ht="12">
      <c r="B374" s="249"/>
      <c r="C374" s="250"/>
      <c r="D374" s="239" t="s">
        <v>142</v>
      </c>
      <c r="E374" s="251" t="s">
        <v>1</v>
      </c>
      <c r="F374" s="252" t="s">
        <v>144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142</v>
      </c>
      <c r="AU374" s="259" t="s">
        <v>83</v>
      </c>
      <c r="AV374" s="13" t="s">
        <v>140</v>
      </c>
      <c r="AW374" s="13" t="s">
        <v>30</v>
      </c>
      <c r="AX374" s="13" t="s">
        <v>81</v>
      </c>
      <c r="AY374" s="259" t="s">
        <v>133</v>
      </c>
    </row>
    <row r="375" spans="2:65" s="1" customFormat="1" ht="16.5" customHeight="1">
      <c r="B375" s="38"/>
      <c r="C375" s="224" t="s">
        <v>271</v>
      </c>
      <c r="D375" s="224" t="s">
        <v>135</v>
      </c>
      <c r="E375" s="225" t="s">
        <v>581</v>
      </c>
      <c r="F375" s="226" t="s">
        <v>582</v>
      </c>
      <c r="G375" s="227" t="s">
        <v>187</v>
      </c>
      <c r="H375" s="228">
        <v>3.059</v>
      </c>
      <c r="I375" s="229"/>
      <c r="J375" s="230">
        <f>ROUND(I375*H375,2)</f>
        <v>0</v>
      </c>
      <c r="K375" s="226" t="s">
        <v>139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140</v>
      </c>
      <c r="AT375" s="235" t="s">
        <v>135</v>
      </c>
      <c r="AU375" s="235" t="s">
        <v>83</v>
      </c>
      <c r="AY375" s="17" t="s">
        <v>133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140</v>
      </c>
      <c r="BM375" s="235" t="s">
        <v>583</v>
      </c>
    </row>
    <row r="376" spans="2:51" s="12" customFormat="1" ht="12">
      <c r="B376" s="237"/>
      <c r="C376" s="238"/>
      <c r="D376" s="239" t="s">
        <v>142</v>
      </c>
      <c r="E376" s="240" t="s">
        <v>1</v>
      </c>
      <c r="F376" s="241" t="s">
        <v>584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142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133</v>
      </c>
    </row>
    <row r="377" spans="2:51" s="12" customFormat="1" ht="12">
      <c r="B377" s="237"/>
      <c r="C377" s="238"/>
      <c r="D377" s="239" t="s">
        <v>142</v>
      </c>
      <c r="E377" s="240" t="s">
        <v>1</v>
      </c>
      <c r="F377" s="241" t="s">
        <v>585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142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133</v>
      </c>
    </row>
    <row r="378" spans="2:51" s="14" customFormat="1" ht="12">
      <c r="B378" s="276"/>
      <c r="C378" s="277"/>
      <c r="D378" s="239" t="s">
        <v>142</v>
      </c>
      <c r="E378" s="278" t="s">
        <v>1</v>
      </c>
      <c r="F378" s="279" t="s">
        <v>542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142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133</v>
      </c>
    </row>
    <row r="379" spans="2:51" s="12" customFormat="1" ht="12">
      <c r="B379" s="237"/>
      <c r="C379" s="238"/>
      <c r="D379" s="239" t="s">
        <v>142</v>
      </c>
      <c r="E379" s="240" t="s">
        <v>1</v>
      </c>
      <c r="F379" s="241" t="s">
        <v>586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142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133</v>
      </c>
    </row>
    <row r="380" spans="2:51" s="13" customFormat="1" ht="12">
      <c r="B380" s="249"/>
      <c r="C380" s="250"/>
      <c r="D380" s="239" t="s">
        <v>142</v>
      </c>
      <c r="E380" s="251" t="s">
        <v>1</v>
      </c>
      <c r="F380" s="252" t="s">
        <v>144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142</v>
      </c>
      <c r="AU380" s="259" t="s">
        <v>83</v>
      </c>
      <c r="AV380" s="13" t="s">
        <v>140</v>
      </c>
      <c r="AW380" s="13" t="s">
        <v>30</v>
      </c>
      <c r="AX380" s="13" t="s">
        <v>81</v>
      </c>
      <c r="AY380" s="259" t="s">
        <v>133</v>
      </c>
    </row>
    <row r="381" spans="2:65" s="1" customFormat="1" ht="16.5" customHeight="1">
      <c r="B381" s="38"/>
      <c r="C381" s="224" t="s">
        <v>275</v>
      </c>
      <c r="D381" s="224" t="s">
        <v>135</v>
      </c>
      <c r="E381" s="225" t="s">
        <v>587</v>
      </c>
      <c r="F381" s="226" t="s">
        <v>588</v>
      </c>
      <c r="G381" s="227" t="s">
        <v>138</v>
      </c>
      <c r="H381" s="228">
        <v>73.609</v>
      </c>
      <c r="I381" s="229"/>
      <c r="J381" s="230">
        <f>ROUND(I381*H381,2)</f>
        <v>0</v>
      </c>
      <c r="K381" s="226" t="s">
        <v>139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140</v>
      </c>
      <c r="AT381" s="235" t="s">
        <v>135</v>
      </c>
      <c r="AU381" s="235" t="s">
        <v>83</v>
      </c>
      <c r="AY381" s="17" t="s">
        <v>133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140</v>
      </c>
      <c r="BM381" s="235" t="s">
        <v>589</v>
      </c>
    </row>
    <row r="382" spans="2:51" s="14" customFormat="1" ht="12">
      <c r="B382" s="276"/>
      <c r="C382" s="277"/>
      <c r="D382" s="239" t="s">
        <v>142</v>
      </c>
      <c r="E382" s="278" t="s">
        <v>1</v>
      </c>
      <c r="F382" s="279" t="s">
        <v>376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142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133</v>
      </c>
    </row>
    <row r="383" spans="2:51" s="12" customFormat="1" ht="12">
      <c r="B383" s="237"/>
      <c r="C383" s="238"/>
      <c r="D383" s="239" t="s">
        <v>142</v>
      </c>
      <c r="E383" s="240" t="s">
        <v>1</v>
      </c>
      <c r="F383" s="241" t="s">
        <v>590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142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133</v>
      </c>
    </row>
    <row r="384" spans="2:51" s="12" customFormat="1" ht="12">
      <c r="B384" s="237"/>
      <c r="C384" s="238"/>
      <c r="D384" s="239" t="s">
        <v>142</v>
      </c>
      <c r="E384" s="240" t="s">
        <v>1</v>
      </c>
      <c r="F384" s="241" t="s">
        <v>591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142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133</v>
      </c>
    </row>
    <row r="385" spans="2:51" s="14" customFormat="1" ht="12">
      <c r="B385" s="276"/>
      <c r="C385" s="277"/>
      <c r="D385" s="239" t="s">
        <v>142</v>
      </c>
      <c r="E385" s="278" t="s">
        <v>1</v>
      </c>
      <c r="F385" s="279" t="s">
        <v>592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142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133</v>
      </c>
    </row>
    <row r="386" spans="2:51" s="12" customFormat="1" ht="12">
      <c r="B386" s="237"/>
      <c r="C386" s="238"/>
      <c r="D386" s="239" t="s">
        <v>142</v>
      </c>
      <c r="E386" s="240" t="s">
        <v>1</v>
      </c>
      <c r="F386" s="241" t="s">
        <v>593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142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133</v>
      </c>
    </row>
    <row r="387" spans="2:51" s="12" customFormat="1" ht="12">
      <c r="B387" s="237"/>
      <c r="C387" s="238"/>
      <c r="D387" s="239" t="s">
        <v>142</v>
      </c>
      <c r="E387" s="240" t="s">
        <v>1</v>
      </c>
      <c r="F387" s="241" t="s">
        <v>594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142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133</v>
      </c>
    </row>
    <row r="388" spans="2:51" s="14" customFormat="1" ht="12">
      <c r="B388" s="276"/>
      <c r="C388" s="277"/>
      <c r="D388" s="239" t="s">
        <v>142</v>
      </c>
      <c r="E388" s="278" t="s">
        <v>1</v>
      </c>
      <c r="F388" s="279" t="s">
        <v>595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142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133</v>
      </c>
    </row>
    <row r="389" spans="2:51" s="12" customFormat="1" ht="12">
      <c r="B389" s="237"/>
      <c r="C389" s="238"/>
      <c r="D389" s="239" t="s">
        <v>142</v>
      </c>
      <c r="E389" s="240" t="s">
        <v>1</v>
      </c>
      <c r="F389" s="241" t="s">
        <v>596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142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133</v>
      </c>
    </row>
    <row r="390" spans="2:51" s="13" customFormat="1" ht="12">
      <c r="B390" s="249"/>
      <c r="C390" s="250"/>
      <c r="D390" s="239" t="s">
        <v>142</v>
      </c>
      <c r="E390" s="251" t="s">
        <v>1</v>
      </c>
      <c r="F390" s="252" t="s">
        <v>144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142</v>
      </c>
      <c r="AU390" s="259" t="s">
        <v>83</v>
      </c>
      <c r="AV390" s="13" t="s">
        <v>140</v>
      </c>
      <c r="AW390" s="13" t="s">
        <v>30</v>
      </c>
      <c r="AX390" s="13" t="s">
        <v>81</v>
      </c>
      <c r="AY390" s="259" t="s">
        <v>133</v>
      </c>
    </row>
    <row r="391" spans="2:65" s="1" customFormat="1" ht="16.5" customHeight="1">
      <c r="B391" s="38"/>
      <c r="C391" s="224" t="s">
        <v>279</v>
      </c>
      <c r="D391" s="224" t="s">
        <v>135</v>
      </c>
      <c r="E391" s="225" t="s">
        <v>597</v>
      </c>
      <c r="F391" s="226" t="s">
        <v>598</v>
      </c>
      <c r="G391" s="227" t="s">
        <v>138</v>
      </c>
      <c r="H391" s="228">
        <v>119.256</v>
      </c>
      <c r="I391" s="229"/>
      <c r="J391" s="230">
        <f>ROUND(I391*H391,2)</f>
        <v>0</v>
      </c>
      <c r="K391" s="226" t="s">
        <v>139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140</v>
      </c>
      <c r="AT391" s="235" t="s">
        <v>135</v>
      </c>
      <c r="AU391" s="235" t="s">
        <v>83</v>
      </c>
      <c r="AY391" s="17" t="s">
        <v>133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140</v>
      </c>
      <c r="BM391" s="235" t="s">
        <v>599</v>
      </c>
    </row>
    <row r="392" spans="2:51" s="14" customFormat="1" ht="12">
      <c r="B392" s="276"/>
      <c r="C392" s="277"/>
      <c r="D392" s="239" t="s">
        <v>142</v>
      </c>
      <c r="E392" s="278" t="s">
        <v>1</v>
      </c>
      <c r="F392" s="279" t="s">
        <v>600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142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133</v>
      </c>
    </row>
    <row r="393" spans="2:51" s="12" customFormat="1" ht="12">
      <c r="B393" s="237"/>
      <c r="C393" s="238"/>
      <c r="D393" s="239" t="s">
        <v>142</v>
      </c>
      <c r="E393" s="240" t="s">
        <v>1</v>
      </c>
      <c r="F393" s="241" t="s">
        <v>601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142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133</v>
      </c>
    </row>
    <row r="394" spans="2:51" s="12" customFormat="1" ht="12">
      <c r="B394" s="237"/>
      <c r="C394" s="238"/>
      <c r="D394" s="239" t="s">
        <v>142</v>
      </c>
      <c r="E394" s="240" t="s">
        <v>1</v>
      </c>
      <c r="F394" s="241" t="s">
        <v>602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142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133</v>
      </c>
    </row>
    <row r="395" spans="2:51" s="12" customFormat="1" ht="12">
      <c r="B395" s="237"/>
      <c r="C395" s="238"/>
      <c r="D395" s="239" t="s">
        <v>142</v>
      </c>
      <c r="E395" s="240" t="s">
        <v>1</v>
      </c>
      <c r="F395" s="241" t="s">
        <v>603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142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133</v>
      </c>
    </row>
    <row r="396" spans="2:51" s="12" customFormat="1" ht="12">
      <c r="B396" s="237"/>
      <c r="C396" s="238"/>
      <c r="D396" s="239" t="s">
        <v>142</v>
      </c>
      <c r="E396" s="240" t="s">
        <v>1</v>
      </c>
      <c r="F396" s="241" t="s">
        <v>604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142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133</v>
      </c>
    </row>
    <row r="397" spans="2:51" s="12" customFormat="1" ht="12">
      <c r="B397" s="237"/>
      <c r="C397" s="238"/>
      <c r="D397" s="239" t="s">
        <v>142</v>
      </c>
      <c r="E397" s="240" t="s">
        <v>1</v>
      </c>
      <c r="F397" s="241" t="s">
        <v>605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142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133</v>
      </c>
    </row>
    <row r="398" spans="2:51" s="12" customFormat="1" ht="12">
      <c r="B398" s="237"/>
      <c r="C398" s="238"/>
      <c r="D398" s="239" t="s">
        <v>142</v>
      </c>
      <c r="E398" s="240" t="s">
        <v>1</v>
      </c>
      <c r="F398" s="241" t="s">
        <v>606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142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133</v>
      </c>
    </row>
    <row r="399" spans="2:51" s="12" customFormat="1" ht="12">
      <c r="B399" s="237"/>
      <c r="C399" s="238"/>
      <c r="D399" s="239" t="s">
        <v>142</v>
      </c>
      <c r="E399" s="240" t="s">
        <v>1</v>
      </c>
      <c r="F399" s="241" t="s">
        <v>607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142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133</v>
      </c>
    </row>
    <row r="400" spans="2:51" s="12" customFormat="1" ht="12">
      <c r="B400" s="237"/>
      <c r="C400" s="238"/>
      <c r="D400" s="239" t="s">
        <v>142</v>
      </c>
      <c r="E400" s="240" t="s">
        <v>1</v>
      </c>
      <c r="F400" s="241" t="s">
        <v>608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142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133</v>
      </c>
    </row>
    <row r="401" spans="2:51" s="12" customFormat="1" ht="12">
      <c r="B401" s="237"/>
      <c r="C401" s="238"/>
      <c r="D401" s="239" t="s">
        <v>142</v>
      </c>
      <c r="E401" s="240" t="s">
        <v>1</v>
      </c>
      <c r="F401" s="241" t="s">
        <v>609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142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133</v>
      </c>
    </row>
    <row r="402" spans="2:51" s="12" customFormat="1" ht="12">
      <c r="B402" s="237"/>
      <c r="C402" s="238"/>
      <c r="D402" s="239" t="s">
        <v>142</v>
      </c>
      <c r="E402" s="240" t="s">
        <v>1</v>
      </c>
      <c r="F402" s="241" t="s">
        <v>610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142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133</v>
      </c>
    </row>
    <row r="403" spans="2:51" s="14" customFormat="1" ht="12">
      <c r="B403" s="276"/>
      <c r="C403" s="277"/>
      <c r="D403" s="239" t="s">
        <v>142</v>
      </c>
      <c r="E403" s="278" t="s">
        <v>1</v>
      </c>
      <c r="F403" s="279" t="s">
        <v>611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142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133</v>
      </c>
    </row>
    <row r="404" spans="2:51" s="12" customFormat="1" ht="12">
      <c r="B404" s="237"/>
      <c r="C404" s="238"/>
      <c r="D404" s="239" t="s">
        <v>142</v>
      </c>
      <c r="E404" s="240" t="s">
        <v>1</v>
      </c>
      <c r="F404" s="241" t="s">
        <v>612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142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133</v>
      </c>
    </row>
    <row r="405" spans="2:51" s="12" customFormat="1" ht="12">
      <c r="B405" s="237"/>
      <c r="C405" s="238"/>
      <c r="D405" s="239" t="s">
        <v>142</v>
      </c>
      <c r="E405" s="240" t="s">
        <v>1</v>
      </c>
      <c r="F405" s="241" t="s">
        <v>613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142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133</v>
      </c>
    </row>
    <row r="406" spans="2:51" s="12" customFormat="1" ht="12">
      <c r="B406" s="237"/>
      <c r="C406" s="238"/>
      <c r="D406" s="239" t="s">
        <v>142</v>
      </c>
      <c r="E406" s="240" t="s">
        <v>1</v>
      </c>
      <c r="F406" s="241" t="s">
        <v>614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142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133</v>
      </c>
    </row>
    <row r="407" spans="2:51" s="13" customFormat="1" ht="12">
      <c r="B407" s="249"/>
      <c r="C407" s="250"/>
      <c r="D407" s="239" t="s">
        <v>142</v>
      </c>
      <c r="E407" s="251" t="s">
        <v>1</v>
      </c>
      <c r="F407" s="252" t="s">
        <v>144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142</v>
      </c>
      <c r="AU407" s="259" t="s">
        <v>83</v>
      </c>
      <c r="AV407" s="13" t="s">
        <v>140</v>
      </c>
      <c r="AW407" s="13" t="s">
        <v>30</v>
      </c>
      <c r="AX407" s="13" t="s">
        <v>81</v>
      </c>
      <c r="AY407" s="259" t="s">
        <v>133</v>
      </c>
    </row>
    <row r="408" spans="2:65" s="1" customFormat="1" ht="24" customHeight="1">
      <c r="B408" s="38"/>
      <c r="C408" s="224" t="s">
        <v>283</v>
      </c>
      <c r="D408" s="224" t="s">
        <v>135</v>
      </c>
      <c r="E408" s="225" t="s">
        <v>615</v>
      </c>
      <c r="F408" s="226" t="s">
        <v>616</v>
      </c>
      <c r="G408" s="227" t="s">
        <v>138</v>
      </c>
      <c r="H408" s="228">
        <v>22.404</v>
      </c>
      <c r="I408" s="229"/>
      <c r="J408" s="230">
        <f>ROUND(I408*H408,2)</f>
        <v>0</v>
      </c>
      <c r="K408" s="226" t="s">
        <v>139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140</v>
      </c>
      <c r="AT408" s="235" t="s">
        <v>135</v>
      </c>
      <c r="AU408" s="235" t="s">
        <v>83</v>
      </c>
      <c r="AY408" s="17" t="s">
        <v>133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140</v>
      </c>
      <c r="BM408" s="235" t="s">
        <v>617</v>
      </c>
    </row>
    <row r="409" spans="2:51" s="14" customFormat="1" ht="12">
      <c r="B409" s="276"/>
      <c r="C409" s="277"/>
      <c r="D409" s="239" t="s">
        <v>142</v>
      </c>
      <c r="E409" s="278" t="s">
        <v>1</v>
      </c>
      <c r="F409" s="279" t="s">
        <v>618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142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133</v>
      </c>
    </row>
    <row r="410" spans="2:51" s="12" customFormat="1" ht="12">
      <c r="B410" s="237"/>
      <c r="C410" s="238"/>
      <c r="D410" s="239" t="s">
        <v>142</v>
      </c>
      <c r="E410" s="240" t="s">
        <v>1</v>
      </c>
      <c r="F410" s="241" t="s">
        <v>619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142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133</v>
      </c>
    </row>
    <row r="411" spans="2:51" s="14" customFormat="1" ht="12">
      <c r="B411" s="276"/>
      <c r="C411" s="277"/>
      <c r="D411" s="239" t="s">
        <v>142</v>
      </c>
      <c r="E411" s="278" t="s">
        <v>1</v>
      </c>
      <c r="F411" s="279" t="s">
        <v>542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142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133</v>
      </c>
    </row>
    <row r="412" spans="2:51" s="12" customFormat="1" ht="12">
      <c r="B412" s="237"/>
      <c r="C412" s="238"/>
      <c r="D412" s="239" t="s">
        <v>142</v>
      </c>
      <c r="E412" s="240" t="s">
        <v>1</v>
      </c>
      <c r="F412" s="241" t="s">
        <v>620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142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133</v>
      </c>
    </row>
    <row r="413" spans="2:51" s="12" customFormat="1" ht="12">
      <c r="B413" s="237"/>
      <c r="C413" s="238"/>
      <c r="D413" s="239" t="s">
        <v>142</v>
      </c>
      <c r="E413" s="240" t="s">
        <v>1</v>
      </c>
      <c r="F413" s="241" t="s">
        <v>621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142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133</v>
      </c>
    </row>
    <row r="414" spans="2:51" s="13" customFormat="1" ht="12">
      <c r="B414" s="249"/>
      <c r="C414" s="250"/>
      <c r="D414" s="239" t="s">
        <v>142</v>
      </c>
      <c r="E414" s="251" t="s">
        <v>1</v>
      </c>
      <c r="F414" s="252" t="s">
        <v>144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142</v>
      </c>
      <c r="AU414" s="259" t="s">
        <v>83</v>
      </c>
      <c r="AV414" s="13" t="s">
        <v>140</v>
      </c>
      <c r="AW414" s="13" t="s">
        <v>30</v>
      </c>
      <c r="AX414" s="13" t="s">
        <v>81</v>
      </c>
      <c r="AY414" s="259" t="s">
        <v>133</v>
      </c>
    </row>
    <row r="415" spans="2:65" s="1" customFormat="1" ht="24" customHeight="1">
      <c r="B415" s="38"/>
      <c r="C415" s="224" t="s">
        <v>292</v>
      </c>
      <c r="D415" s="224" t="s">
        <v>135</v>
      </c>
      <c r="E415" s="225" t="s">
        <v>622</v>
      </c>
      <c r="F415" s="226" t="s">
        <v>623</v>
      </c>
      <c r="G415" s="227" t="s">
        <v>138</v>
      </c>
      <c r="H415" s="228">
        <v>87.67</v>
      </c>
      <c r="I415" s="229"/>
      <c r="J415" s="230">
        <f>ROUND(I415*H415,2)</f>
        <v>0</v>
      </c>
      <c r="K415" s="226" t="s">
        <v>139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140</v>
      </c>
      <c r="AT415" s="235" t="s">
        <v>135</v>
      </c>
      <c r="AU415" s="235" t="s">
        <v>83</v>
      </c>
      <c r="AY415" s="17" t="s">
        <v>133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140</v>
      </c>
      <c r="BM415" s="235" t="s">
        <v>624</v>
      </c>
    </row>
    <row r="416" spans="2:51" s="12" customFormat="1" ht="12">
      <c r="B416" s="237"/>
      <c r="C416" s="238"/>
      <c r="D416" s="239" t="s">
        <v>142</v>
      </c>
      <c r="E416" s="240" t="s">
        <v>1</v>
      </c>
      <c r="F416" s="241" t="s">
        <v>625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142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133</v>
      </c>
    </row>
    <row r="417" spans="2:51" s="14" customFormat="1" ht="12">
      <c r="B417" s="276"/>
      <c r="C417" s="277"/>
      <c r="D417" s="239" t="s">
        <v>142</v>
      </c>
      <c r="E417" s="278" t="s">
        <v>1</v>
      </c>
      <c r="F417" s="279" t="s">
        <v>626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142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133</v>
      </c>
    </row>
    <row r="418" spans="2:51" s="12" customFormat="1" ht="12">
      <c r="B418" s="237"/>
      <c r="C418" s="238"/>
      <c r="D418" s="239" t="s">
        <v>142</v>
      </c>
      <c r="E418" s="240" t="s">
        <v>1</v>
      </c>
      <c r="F418" s="241" t="s">
        <v>627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142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133</v>
      </c>
    </row>
    <row r="419" spans="2:51" s="14" customFormat="1" ht="12">
      <c r="B419" s="276"/>
      <c r="C419" s="277"/>
      <c r="D419" s="239" t="s">
        <v>142</v>
      </c>
      <c r="E419" s="278" t="s">
        <v>1</v>
      </c>
      <c r="F419" s="279" t="s">
        <v>628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142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133</v>
      </c>
    </row>
    <row r="420" spans="2:51" s="12" customFormat="1" ht="12">
      <c r="B420" s="237"/>
      <c r="C420" s="238"/>
      <c r="D420" s="239" t="s">
        <v>142</v>
      </c>
      <c r="E420" s="240" t="s">
        <v>1</v>
      </c>
      <c r="F420" s="241" t="s">
        <v>629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142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133</v>
      </c>
    </row>
    <row r="421" spans="2:51" s="12" customFormat="1" ht="12">
      <c r="B421" s="237"/>
      <c r="C421" s="238"/>
      <c r="D421" s="239" t="s">
        <v>142</v>
      </c>
      <c r="E421" s="240" t="s">
        <v>1</v>
      </c>
      <c r="F421" s="241" t="s">
        <v>630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142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133</v>
      </c>
    </row>
    <row r="422" spans="2:51" s="12" customFormat="1" ht="12">
      <c r="B422" s="237"/>
      <c r="C422" s="238"/>
      <c r="D422" s="239" t="s">
        <v>142</v>
      </c>
      <c r="E422" s="240" t="s">
        <v>1</v>
      </c>
      <c r="F422" s="241" t="s">
        <v>631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142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133</v>
      </c>
    </row>
    <row r="423" spans="2:51" s="12" customFormat="1" ht="12">
      <c r="B423" s="237"/>
      <c r="C423" s="238"/>
      <c r="D423" s="239" t="s">
        <v>142</v>
      </c>
      <c r="E423" s="240" t="s">
        <v>1</v>
      </c>
      <c r="F423" s="241" t="s">
        <v>632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142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133</v>
      </c>
    </row>
    <row r="424" spans="2:51" s="12" customFormat="1" ht="12">
      <c r="B424" s="237"/>
      <c r="C424" s="238"/>
      <c r="D424" s="239" t="s">
        <v>142</v>
      </c>
      <c r="E424" s="240" t="s">
        <v>1</v>
      </c>
      <c r="F424" s="241" t="s">
        <v>633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142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133</v>
      </c>
    </row>
    <row r="425" spans="2:51" s="12" customFormat="1" ht="12">
      <c r="B425" s="237"/>
      <c r="C425" s="238"/>
      <c r="D425" s="239" t="s">
        <v>142</v>
      </c>
      <c r="E425" s="240" t="s">
        <v>1</v>
      </c>
      <c r="F425" s="241" t="s">
        <v>634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142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133</v>
      </c>
    </row>
    <row r="426" spans="2:51" s="12" customFormat="1" ht="12">
      <c r="B426" s="237"/>
      <c r="C426" s="238"/>
      <c r="D426" s="239" t="s">
        <v>142</v>
      </c>
      <c r="E426" s="240" t="s">
        <v>1</v>
      </c>
      <c r="F426" s="241" t="s">
        <v>635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142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133</v>
      </c>
    </row>
    <row r="427" spans="2:51" s="12" customFormat="1" ht="12">
      <c r="B427" s="237"/>
      <c r="C427" s="238"/>
      <c r="D427" s="239" t="s">
        <v>142</v>
      </c>
      <c r="E427" s="240" t="s">
        <v>1</v>
      </c>
      <c r="F427" s="241" t="s">
        <v>636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142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133</v>
      </c>
    </row>
    <row r="428" spans="2:51" s="12" customFormat="1" ht="12">
      <c r="B428" s="237"/>
      <c r="C428" s="238"/>
      <c r="D428" s="239" t="s">
        <v>142</v>
      </c>
      <c r="E428" s="240" t="s">
        <v>1</v>
      </c>
      <c r="F428" s="241" t="s">
        <v>637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142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133</v>
      </c>
    </row>
    <row r="429" spans="2:51" s="12" customFormat="1" ht="12">
      <c r="B429" s="237"/>
      <c r="C429" s="238"/>
      <c r="D429" s="239" t="s">
        <v>142</v>
      </c>
      <c r="E429" s="240" t="s">
        <v>1</v>
      </c>
      <c r="F429" s="241" t="s">
        <v>638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142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133</v>
      </c>
    </row>
    <row r="430" spans="2:51" s="12" customFormat="1" ht="12">
      <c r="B430" s="237"/>
      <c r="C430" s="238"/>
      <c r="D430" s="239" t="s">
        <v>142</v>
      </c>
      <c r="E430" s="240" t="s">
        <v>1</v>
      </c>
      <c r="F430" s="241" t="s">
        <v>639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142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133</v>
      </c>
    </row>
    <row r="431" spans="2:51" s="12" customFormat="1" ht="12">
      <c r="B431" s="237"/>
      <c r="C431" s="238"/>
      <c r="D431" s="239" t="s">
        <v>142</v>
      </c>
      <c r="E431" s="240" t="s">
        <v>1</v>
      </c>
      <c r="F431" s="241" t="s">
        <v>640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142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133</v>
      </c>
    </row>
    <row r="432" spans="2:51" s="12" customFormat="1" ht="12">
      <c r="B432" s="237"/>
      <c r="C432" s="238"/>
      <c r="D432" s="239" t="s">
        <v>142</v>
      </c>
      <c r="E432" s="240" t="s">
        <v>1</v>
      </c>
      <c r="F432" s="241" t="s">
        <v>641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142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133</v>
      </c>
    </row>
    <row r="433" spans="2:51" s="12" customFormat="1" ht="12">
      <c r="B433" s="237"/>
      <c r="C433" s="238"/>
      <c r="D433" s="239" t="s">
        <v>142</v>
      </c>
      <c r="E433" s="240" t="s">
        <v>1</v>
      </c>
      <c r="F433" s="241" t="s">
        <v>642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142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133</v>
      </c>
    </row>
    <row r="434" spans="2:51" s="12" customFormat="1" ht="12">
      <c r="B434" s="237"/>
      <c r="C434" s="238"/>
      <c r="D434" s="239" t="s">
        <v>142</v>
      </c>
      <c r="E434" s="240" t="s">
        <v>1</v>
      </c>
      <c r="F434" s="241" t="s">
        <v>643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142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133</v>
      </c>
    </row>
    <row r="435" spans="2:51" s="13" customFormat="1" ht="12">
      <c r="B435" s="249"/>
      <c r="C435" s="250"/>
      <c r="D435" s="239" t="s">
        <v>142</v>
      </c>
      <c r="E435" s="251" t="s">
        <v>1</v>
      </c>
      <c r="F435" s="252" t="s">
        <v>144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142</v>
      </c>
      <c r="AU435" s="259" t="s">
        <v>83</v>
      </c>
      <c r="AV435" s="13" t="s">
        <v>140</v>
      </c>
      <c r="AW435" s="13" t="s">
        <v>30</v>
      </c>
      <c r="AX435" s="13" t="s">
        <v>81</v>
      </c>
      <c r="AY435" s="259" t="s">
        <v>133</v>
      </c>
    </row>
    <row r="436" spans="2:65" s="1" customFormat="1" ht="16.5" customHeight="1">
      <c r="B436" s="38"/>
      <c r="C436" s="224" t="s">
        <v>644</v>
      </c>
      <c r="D436" s="224" t="s">
        <v>135</v>
      </c>
      <c r="E436" s="225" t="s">
        <v>645</v>
      </c>
      <c r="F436" s="226" t="s">
        <v>646</v>
      </c>
      <c r="G436" s="227" t="s">
        <v>413</v>
      </c>
      <c r="H436" s="228">
        <v>207.477</v>
      </c>
      <c r="I436" s="229"/>
      <c r="J436" s="230">
        <f>ROUND(I436*H436,2)</f>
        <v>0</v>
      </c>
      <c r="K436" s="226" t="s">
        <v>139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140</v>
      </c>
      <c r="AT436" s="235" t="s">
        <v>135</v>
      </c>
      <c r="AU436" s="235" t="s">
        <v>83</v>
      </c>
      <c r="AY436" s="17" t="s">
        <v>133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140</v>
      </c>
      <c r="BM436" s="235" t="s">
        <v>647</v>
      </c>
    </row>
    <row r="437" spans="2:51" s="14" customFormat="1" ht="12">
      <c r="B437" s="276"/>
      <c r="C437" s="277"/>
      <c r="D437" s="239" t="s">
        <v>142</v>
      </c>
      <c r="E437" s="278" t="s">
        <v>1</v>
      </c>
      <c r="F437" s="279" t="s">
        <v>376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142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133</v>
      </c>
    </row>
    <row r="438" spans="2:51" s="12" customFormat="1" ht="12">
      <c r="B438" s="237"/>
      <c r="C438" s="238"/>
      <c r="D438" s="239" t="s">
        <v>142</v>
      </c>
      <c r="E438" s="240" t="s">
        <v>1</v>
      </c>
      <c r="F438" s="241" t="s">
        <v>648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142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133</v>
      </c>
    </row>
    <row r="439" spans="2:51" s="12" customFormat="1" ht="12">
      <c r="B439" s="237"/>
      <c r="C439" s="238"/>
      <c r="D439" s="239" t="s">
        <v>142</v>
      </c>
      <c r="E439" s="240" t="s">
        <v>1</v>
      </c>
      <c r="F439" s="241" t="s">
        <v>649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142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133</v>
      </c>
    </row>
    <row r="440" spans="2:51" s="14" customFormat="1" ht="12">
      <c r="B440" s="276"/>
      <c r="C440" s="277"/>
      <c r="D440" s="239" t="s">
        <v>142</v>
      </c>
      <c r="E440" s="278" t="s">
        <v>1</v>
      </c>
      <c r="F440" s="279" t="s">
        <v>592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142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133</v>
      </c>
    </row>
    <row r="441" spans="2:51" s="12" customFormat="1" ht="12">
      <c r="B441" s="237"/>
      <c r="C441" s="238"/>
      <c r="D441" s="239" t="s">
        <v>142</v>
      </c>
      <c r="E441" s="240" t="s">
        <v>1</v>
      </c>
      <c r="F441" s="241" t="s">
        <v>650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142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133</v>
      </c>
    </row>
    <row r="442" spans="2:51" s="12" customFormat="1" ht="12">
      <c r="B442" s="237"/>
      <c r="C442" s="238"/>
      <c r="D442" s="239" t="s">
        <v>142</v>
      </c>
      <c r="E442" s="240" t="s">
        <v>1</v>
      </c>
      <c r="F442" s="241" t="s">
        <v>651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142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133</v>
      </c>
    </row>
    <row r="443" spans="2:51" s="14" customFormat="1" ht="12">
      <c r="B443" s="276"/>
      <c r="C443" s="277"/>
      <c r="D443" s="239" t="s">
        <v>142</v>
      </c>
      <c r="E443" s="278" t="s">
        <v>1</v>
      </c>
      <c r="F443" s="279" t="s">
        <v>600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142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133</v>
      </c>
    </row>
    <row r="444" spans="2:51" s="12" customFormat="1" ht="12">
      <c r="B444" s="237"/>
      <c r="C444" s="238"/>
      <c r="D444" s="239" t="s">
        <v>142</v>
      </c>
      <c r="E444" s="240" t="s">
        <v>1</v>
      </c>
      <c r="F444" s="241" t="s">
        <v>652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142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133</v>
      </c>
    </row>
    <row r="445" spans="2:51" s="12" customFormat="1" ht="12">
      <c r="B445" s="237"/>
      <c r="C445" s="238"/>
      <c r="D445" s="239" t="s">
        <v>142</v>
      </c>
      <c r="E445" s="240" t="s">
        <v>1</v>
      </c>
      <c r="F445" s="241" t="s">
        <v>653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142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133</v>
      </c>
    </row>
    <row r="446" spans="2:51" s="12" customFormat="1" ht="12">
      <c r="B446" s="237"/>
      <c r="C446" s="238"/>
      <c r="D446" s="239" t="s">
        <v>142</v>
      </c>
      <c r="E446" s="240" t="s">
        <v>1</v>
      </c>
      <c r="F446" s="241" t="s">
        <v>654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142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133</v>
      </c>
    </row>
    <row r="447" spans="2:51" s="12" customFormat="1" ht="12">
      <c r="B447" s="237"/>
      <c r="C447" s="238"/>
      <c r="D447" s="239" t="s">
        <v>142</v>
      </c>
      <c r="E447" s="240" t="s">
        <v>1</v>
      </c>
      <c r="F447" s="241" t="s">
        <v>655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142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133</v>
      </c>
    </row>
    <row r="448" spans="2:51" s="12" customFormat="1" ht="12">
      <c r="B448" s="237"/>
      <c r="C448" s="238"/>
      <c r="D448" s="239" t="s">
        <v>142</v>
      </c>
      <c r="E448" s="240" t="s">
        <v>1</v>
      </c>
      <c r="F448" s="241" t="s">
        <v>656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142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133</v>
      </c>
    </row>
    <row r="449" spans="2:51" s="12" customFormat="1" ht="12">
      <c r="B449" s="237"/>
      <c r="C449" s="238"/>
      <c r="D449" s="239" t="s">
        <v>142</v>
      </c>
      <c r="E449" s="240" t="s">
        <v>1</v>
      </c>
      <c r="F449" s="241" t="s">
        <v>657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142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133</v>
      </c>
    </row>
    <row r="450" spans="2:51" s="12" customFormat="1" ht="12">
      <c r="B450" s="237"/>
      <c r="C450" s="238"/>
      <c r="D450" s="239" t="s">
        <v>142</v>
      </c>
      <c r="E450" s="240" t="s">
        <v>1</v>
      </c>
      <c r="F450" s="241" t="s">
        <v>658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142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133</v>
      </c>
    </row>
    <row r="451" spans="2:51" s="12" customFormat="1" ht="12">
      <c r="B451" s="237"/>
      <c r="C451" s="238"/>
      <c r="D451" s="239" t="s">
        <v>142</v>
      </c>
      <c r="E451" s="240" t="s">
        <v>1</v>
      </c>
      <c r="F451" s="241" t="s">
        <v>659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142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133</v>
      </c>
    </row>
    <row r="452" spans="2:51" s="12" customFormat="1" ht="12">
      <c r="B452" s="237"/>
      <c r="C452" s="238"/>
      <c r="D452" s="239" t="s">
        <v>142</v>
      </c>
      <c r="E452" s="240" t="s">
        <v>1</v>
      </c>
      <c r="F452" s="241" t="s">
        <v>660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142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133</v>
      </c>
    </row>
    <row r="453" spans="2:51" s="12" customFormat="1" ht="12">
      <c r="B453" s="237"/>
      <c r="C453" s="238"/>
      <c r="D453" s="239" t="s">
        <v>142</v>
      </c>
      <c r="E453" s="240" t="s">
        <v>1</v>
      </c>
      <c r="F453" s="241" t="s">
        <v>661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142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133</v>
      </c>
    </row>
    <row r="454" spans="2:51" s="14" customFormat="1" ht="12">
      <c r="B454" s="276"/>
      <c r="C454" s="277"/>
      <c r="D454" s="239" t="s">
        <v>142</v>
      </c>
      <c r="E454" s="278" t="s">
        <v>1</v>
      </c>
      <c r="F454" s="279" t="s">
        <v>611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142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133</v>
      </c>
    </row>
    <row r="455" spans="2:51" s="12" customFormat="1" ht="12">
      <c r="B455" s="237"/>
      <c r="C455" s="238"/>
      <c r="D455" s="239" t="s">
        <v>142</v>
      </c>
      <c r="E455" s="240" t="s">
        <v>1</v>
      </c>
      <c r="F455" s="241" t="s">
        <v>662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142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133</v>
      </c>
    </row>
    <row r="456" spans="2:51" s="12" customFormat="1" ht="12">
      <c r="B456" s="237"/>
      <c r="C456" s="238"/>
      <c r="D456" s="239" t="s">
        <v>142</v>
      </c>
      <c r="E456" s="240" t="s">
        <v>1</v>
      </c>
      <c r="F456" s="241" t="s">
        <v>663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142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133</v>
      </c>
    </row>
    <row r="457" spans="2:51" s="12" customFormat="1" ht="12">
      <c r="B457" s="237"/>
      <c r="C457" s="238"/>
      <c r="D457" s="239" t="s">
        <v>142</v>
      </c>
      <c r="E457" s="240" t="s">
        <v>1</v>
      </c>
      <c r="F457" s="241" t="s">
        <v>664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142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133</v>
      </c>
    </row>
    <row r="458" spans="2:51" s="14" customFormat="1" ht="12">
      <c r="B458" s="276"/>
      <c r="C458" s="277"/>
      <c r="D458" s="239" t="s">
        <v>142</v>
      </c>
      <c r="E458" s="278" t="s">
        <v>1</v>
      </c>
      <c r="F458" s="279" t="s">
        <v>618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142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133</v>
      </c>
    </row>
    <row r="459" spans="2:51" s="12" customFormat="1" ht="12">
      <c r="B459" s="237"/>
      <c r="C459" s="238"/>
      <c r="D459" s="239" t="s">
        <v>142</v>
      </c>
      <c r="E459" s="240" t="s">
        <v>1</v>
      </c>
      <c r="F459" s="241" t="s">
        <v>665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142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133</v>
      </c>
    </row>
    <row r="460" spans="2:51" s="14" customFormat="1" ht="12">
      <c r="B460" s="276"/>
      <c r="C460" s="277"/>
      <c r="D460" s="239" t="s">
        <v>142</v>
      </c>
      <c r="E460" s="278" t="s">
        <v>1</v>
      </c>
      <c r="F460" s="279" t="s">
        <v>542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142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133</v>
      </c>
    </row>
    <row r="461" spans="2:51" s="12" customFormat="1" ht="12">
      <c r="B461" s="237"/>
      <c r="C461" s="238"/>
      <c r="D461" s="239" t="s">
        <v>142</v>
      </c>
      <c r="E461" s="240" t="s">
        <v>1</v>
      </c>
      <c r="F461" s="241" t="s">
        <v>666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142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133</v>
      </c>
    </row>
    <row r="462" spans="2:51" s="12" customFormat="1" ht="12">
      <c r="B462" s="237"/>
      <c r="C462" s="238"/>
      <c r="D462" s="239" t="s">
        <v>142</v>
      </c>
      <c r="E462" s="240" t="s">
        <v>1</v>
      </c>
      <c r="F462" s="241" t="s">
        <v>667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142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133</v>
      </c>
    </row>
    <row r="463" spans="2:51" s="14" customFormat="1" ht="12">
      <c r="B463" s="276"/>
      <c r="C463" s="277"/>
      <c r="D463" s="239" t="s">
        <v>142</v>
      </c>
      <c r="E463" s="278" t="s">
        <v>1</v>
      </c>
      <c r="F463" s="279" t="s">
        <v>628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142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133</v>
      </c>
    </row>
    <row r="464" spans="2:51" s="12" customFormat="1" ht="12">
      <c r="B464" s="237"/>
      <c r="C464" s="238"/>
      <c r="D464" s="239" t="s">
        <v>142</v>
      </c>
      <c r="E464" s="240" t="s">
        <v>1</v>
      </c>
      <c r="F464" s="241" t="s">
        <v>668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142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133</v>
      </c>
    </row>
    <row r="465" spans="2:51" s="12" customFormat="1" ht="12">
      <c r="B465" s="237"/>
      <c r="C465" s="238"/>
      <c r="D465" s="239" t="s">
        <v>142</v>
      </c>
      <c r="E465" s="240" t="s">
        <v>1</v>
      </c>
      <c r="F465" s="241" t="s">
        <v>669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142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133</v>
      </c>
    </row>
    <row r="466" spans="2:51" s="12" customFormat="1" ht="12">
      <c r="B466" s="237"/>
      <c r="C466" s="238"/>
      <c r="D466" s="239" t="s">
        <v>142</v>
      </c>
      <c r="E466" s="240" t="s">
        <v>1</v>
      </c>
      <c r="F466" s="241" t="s">
        <v>670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142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133</v>
      </c>
    </row>
    <row r="467" spans="2:51" s="12" customFormat="1" ht="12">
      <c r="B467" s="237"/>
      <c r="C467" s="238"/>
      <c r="D467" s="239" t="s">
        <v>142</v>
      </c>
      <c r="E467" s="240" t="s">
        <v>1</v>
      </c>
      <c r="F467" s="241" t="s">
        <v>671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142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133</v>
      </c>
    </row>
    <row r="468" spans="2:51" s="12" customFormat="1" ht="12">
      <c r="B468" s="237"/>
      <c r="C468" s="238"/>
      <c r="D468" s="239" t="s">
        <v>142</v>
      </c>
      <c r="E468" s="240" t="s">
        <v>1</v>
      </c>
      <c r="F468" s="241" t="s">
        <v>672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142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133</v>
      </c>
    </row>
    <row r="469" spans="2:51" s="12" customFormat="1" ht="12">
      <c r="B469" s="237"/>
      <c r="C469" s="238"/>
      <c r="D469" s="239" t="s">
        <v>142</v>
      </c>
      <c r="E469" s="240" t="s">
        <v>1</v>
      </c>
      <c r="F469" s="241" t="s">
        <v>673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142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133</v>
      </c>
    </row>
    <row r="470" spans="2:51" s="12" customFormat="1" ht="12">
      <c r="B470" s="237"/>
      <c r="C470" s="238"/>
      <c r="D470" s="239" t="s">
        <v>142</v>
      </c>
      <c r="E470" s="240" t="s">
        <v>1</v>
      </c>
      <c r="F470" s="241" t="s">
        <v>674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142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133</v>
      </c>
    </row>
    <row r="471" spans="2:51" s="12" customFormat="1" ht="12">
      <c r="B471" s="237"/>
      <c r="C471" s="238"/>
      <c r="D471" s="239" t="s">
        <v>142</v>
      </c>
      <c r="E471" s="240" t="s">
        <v>1</v>
      </c>
      <c r="F471" s="241" t="s">
        <v>675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142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133</v>
      </c>
    </row>
    <row r="472" spans="2:51" s="12" customFormat="1" ht="12">
      <c r="B472" s="237"/>
      <c r="C472" s="238"/>
      <c r="D472" s="239" t="s">
        <v>142</v>
      </c>
      <c r="E472" s="240" t="s">
        <v>1</v>
      </c>
      <c r="F472" s="241" t="s">
        <v>676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142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133</v>
      </c>
    </row>
    <row r="473" spans="2:51" s="12" customFormat="1" ht="12">
      <c r="B473" s="237"/>
      <c r="C473" s="238"/>
      <c r="D473" s="239" t="s">
        <v>142</v>
      </c>
      <c r="E473" s="240" t="s">
        <v>1</v>
      </c>
      <c r="F473" s="241" t="s">
        <v>677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142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133</v>
      </c>
    </row>
    <row r="474" spans="2:51" s="12" customFormat="1" ht="12">
      <c r="B474" s="237"/>
      <c r="C474" s="238"/>
      <c r="D474" s="239" t="s">
        <v>142</v>
      </c>
      <c r="E474" s="240" t="s">
        <v>1</v>
      </c>
      <c r="F474" s="241" t="s">
        <v>678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142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133</v>
      </c>
    </row>
    <row r="475" spans="2:51" s="12" customFormat="1" ht="12">
      <c r="B475" s="237"/>
      <c r="C475" s="238"/>
      <c r="D475" s="239" t="s">
        <v>142</v>
      </c>
      <c r="E475" s="240" t="s">
        <v>1</v>
      </c>
      <c r="F475" s="241" t="s">
        <v>679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142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133</v>
      </c>
    </row>
    <row r="476" spans="2:51" s="12" customFormat="1" ht="12">
      <c r="B476" s="237"/>
      <c r="C476" s="238"/>
      <c r="D476" s="239" t="s">
        <v>142</v>
      </c>
      <c r="E476" s="240" t="s">
        <v>1</v>
      </c>
      <c r="F476" s="241" t="s">
        <v>680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142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133</v>
      </c>
    </row>
    <row r="477" spans="2:51" s="12" customFormat="1" ht="12">
      <c r="B477" s="237"/>
      <c r="C477" s="238"/>
      <c r="D477" s="239" t="s">
        <v>142</v>
      </c>
      <c r="E477" s="240" t="s">
        <v>1</v>
      </c>
      <c r="F477" s="241" t="s">
        <v>681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142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133</v>
      </c>
    </row>
    <row r="478" spans="2:51" s="12" customFormat="1" ht="12">
      <c r="B478" s="237"/>
      <c r="C478" s="238"/>
      <c r="D478" s="239" t="s">
        <v>142</v>
      </c>
      <c r="E478" s="240" t="s">
        <v>1</v>
      </c>
      <c r="F478" s="241" t="s">
        <v>682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142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133</v>
      </c>
    </row>
    <row r="479" spans="2:51" s="13" customFormat="1" ht="12">
      <c r="B479" s="249"/>
      <c r="C479" s="250"/>
      <c r="D479" s="239" t="s">
        <v>142</v>
      </c>
      <c r="E479" s="251" t="s">
        <v>1</v>
      </c>
      <c r="F479" s="252" t="s">
        <v>144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142</v>
      </c>
      <c r="AU479" s="259" t="s">
        <v>83</v>
      </c>
      <c r="AV479" s="13" t="s">
        <v>140</v>
      </c>
      <c r="AW479" s="13" t="s">
        <v>30</v>
      </c>
      <c r="AX479" s="13" t="s">
        <v>81</v>
      </c>
      <c r="AY479" s="259" t="s">
        <v>133</v>
      </c>
    </row>
    <row r="480" spans="2:65" s="1" customFormat="1" ht="16.5" customHeight="1">
      <c r="B480" s="38"/>
      <c r="C480" s="224" t="s">
        <v>683</v>
      </c>
      <c r="D480" s="224" t="s">
        <v>135</v>
      </c>
      <c r="E480" s="225" t="s">
        <v>684</v>
      </c>
      <c r="F480" s="226" t="s">
        <v>685</v>
      </c>
      <c r="G480" s="227" t="s">
        <v>413</v>
      </c>
      <c r="H480" s="228">
        <v>207.477</v>
      </c>
      <c r="I480" s="229"/>
      <c r="J480" s="230">
        <f>ROUND(I480*H480,2)</f>
        <v>0</v>
      </c>
      <c r="K480" s="226" t="s">
        <v>139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140</v>
      </c>
      <c r="AT480" s="235" t="s">
        <v>135</v>
      </c>
      <c r="AU480" s="235" t="s">
        <v>83</v>
      </c>
      <c r="AY480" s="17" t="s">
        <v>133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140</v>
      </c>
      <c r="BM480" s="235" t="s">
        <v>686</v>
      </c>
    </row>
    <row r="481" spans="2:65" s="1" customFormat="1" ht="16.5" customHeight="1">
      <c r="B481" s="38"/>
      <c r="C481" s="224" t="s">
        <v>687</v>
      </c>
      <c r="D481" s="224" t="s">
        <v>135</v>
      </c>
      <c r="E481" s="225" t="s">
        <v>688</v>
      </c>
      <c r="F481" s="226" t="s">
        <v>689</v>
      </c>
      <c r="G481" s="227" t="s">
        <v>187</v>
      </c>
      <c r="H481" s="228">
        <v>2.091</v>
      </c>
      <c r="I481" s="229"/>
      <c r="J481" s="230">
        <f>ROUND(I481*H481,2)</f>
        <v>0</v>
      </c>
      <c r="K481" s="226" t="s">
        <v>139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140</v>
      </c>
      <c r="AT481" s="235" t="s">
        <v>135</v>
      </c>
      <c r="AU481" s="235" t="s">
        <v>83</v>
      </c>
      <c r="AY481" s="17" t="s">
        <v>133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140</v>
      </c>
      <c r="BM481" s="235" t="s">
        <v>690</v>
      </c>
    </row>
    <row r="482" spans="2:51" s="14" customFormat="1" ht="12">
      <c r="B482" s="276"/>
      <c r="C482" s="277"/>
      <c r="D482" s="239" t="s">
        <v>142</v>
      </c>
      <c r="E482" s="278" t="s">
        <v>1</v>
      </c>
      <c r="F482" s="279" t="s">
        <v>626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142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133</v>
      </c>
    </row>
    <row r="483" spans="2:51" s="12" customFormat="1" ht="12">
      <c r="B483" s="237"/>
      <c r="C483" s="238"/>
      <c r="D483" s="239" t="s">
        <v>142</v>
      </c>
      <c r="E483" s="240" t="s">
        <v>1</v>
      </c>
      <c r="F483" s="241" t="s">
        <v>691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142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133</v>
      </c>
    </row>
    <row r="484" spans="2:51" s="13" customFormat="1" ht="12">
      <c r="B484" s="249"/>
      <c r="C484" s="250"/>
      <c r="D484" s="239" t="s">
        <v>142</v>
      </c>
      <c r="E484" s="251" t="s">
        <v>1</v>
      </c>
      <c r="F484" s="252" t="s">
        <v>144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142</v>
      </c>
      <c r="AU484" s="259" t="s">
        <v>83</v>
      </c>
      <c r="AV484" s="13" t="s">
        <v>140</v>
      </c>
      <c r="AW484" s="13" t="s">
        <v>30</v>
      </c>
      <c r="AX484" s="13" t="s">
        <v>81</v>
      </c>
      <c r="AY484" s="259" t="s">
        <v>133</v>
      </c>
    </row>
    <row r="485" spans="2:65" s="1" customFormat="1" ht="16.5" customHeight="1">
      <c r="B485" s="38"/>
      <c r="C485" s="224" t="s">
        <v>692</v>
      </c>
      <c r="D485" s="224" t="s">
        <v>135</v>
      </c>
      <c r="E485" s="225" t="s">
        <v>693</v>
      </c>
      <c r="F485" s="226" t="s">
        <v>694</v>
      </c>
      <c r="G485" s="227" t="s">
        <v>187</v>
      </c>
      <c r="H485" s="228">
        <v>1.719</v>
      </c>
      <c r="I485" s="229"/>
      <c r="J485" s="230">
        <f>ROUND(I485*H485,2)</f>
        <v>0</v>
      </c>
      <c r="K485" s="226" t="s">
        <v>139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140</v>
      </c>
      <c r="AT485" s="235" t="s">
        <v>135</v>
      </c>
      <c r="AU485" s="235" t="s">
        <v>83</v>
      </c>
      <c r="AY485" s="17" t="s">
        <v>133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140</v>
      </c>
      <c r="BM485" s="235" t="s">
        <v>695</v>
      </c>
    </row>
    <row r="486" spans="2:51" s="14" customFormat="1" ht="12">
      <c r="B486" s="276"/>
      <c r="C486" s="277"/>
      <c r="D486" s="239" t="s">
        <v>142</v>
      </c>
      <c r="E486" s="278" t="s">
        <v>1</v>
      </c>
      <c r="F486" s="279" t="s">
        <v>696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142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133</v>
      </c>
    </row>
    <row r="487" spans="2:51" s="14" customFormat="1" ht="12">
      <c r="B487" s="276"/>
      <c r="C487" s="277"/>
      <c r="D487" s="239" t="s">
        <v>142</v>
      </c>
      <c r="E487" s="278" t="s">
        <v>1</v>
      </c>
      <c r="F487" s="279" t="s">
        <v>618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142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133</v>
      </c>
    </row>
    <row r="488" spans="2:51" s="12" customFormat="1" ht="12">
      <c r="B488" s="237"/>
      <c r="C488" s="238"/>
      <c r="D488" s="239" t="s">
        <v>142</v>
      </c>
      <c r="E488" s="240" t="s">
        <v>1</v>
      </c>
      <c r="F488" s="241" t="s">
        <v>697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142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133</v>
      </c>
    </row>
    <row r="489" spans="2:51" s="14" customFormat="1" ht="12">
      <c r="B489" s="276"/>
      <c r="C489" s="277"/>
      <c r="D489" s="239" t="s">
        <v>142</v>
      </c>
      <c r="E489" s="278" t="s">
        <v>1</v>
      </c>
      <c r="F489" s="279" t="s">
        <v>542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142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133</v>
      </c>
    </row>
    <row r="490" spans="2:51" s="12" customFormat="1" ht="12">
      <c r="B490" s="237"/>
      <c r="C490" s="238"/>
      <c r="D490" s="239" t="s">
        <v>142</v>
      </c>
      <c r="E490" s="240" t="s">
        <v>1</v>
      </c>
      <c r="F490" s="241" t="s">
        <v>698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142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133</v>
      </c>
    </row>
    <row r="491" spans="2:51" s="12" customFormat="1" ht="12">
      <c r="B491" s="237"/>
      <c r="C491" s="238"/>
      <c r="D491" s="239" t="s">
        <v>142</v>
      </c>
      <c r="E491" s="240" t="s">
        <v>1</v>
      </c>
      <c r="F491" s="241" t="s">
        <v>699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142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133</v>
      </c>
    </row>
    <row r="492" spans="2:51" s="14" customFormat="1" ht="12">
      <c r="B492" s="276"/>
      <c r="C492" s="277"/>
      <c r="D492" s="239" t="s">
        <v>142</v>
      </c>
      <c r="E492" s="278" t="s">
        <v>1</v>
      </c>
      <c r="F492" s="279" t="s">
        <v>628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142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133</v>
      </c>
    </row>
    <row r="493" spans="2:51" s="12" customFormat="1" ht="12">
      <c r="B493" s="237"/>
      <c r="C493" s="238"/>
      <c r="D493" s="239" t="s">
        <v>142</v>
      </c>
      <c r="E493" s="240" t="s">
        <v>1</v>
      </c>
      <c r="F493" s="241" t="s">
        <v>700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142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133</v>
      </c>
    </row>
    <row r="494" spans="2:51" s="12" customFormat="1" ht="12">
      <c r="B494" s="237"/>
      <c r="C494" s="238"/>
      <c r="D494" s="239" t="s">
        <v>142</v>
      </c>
      <c r="E494" s="240" t="s">
        <v>1</v>
      </c>
      <c r="F494" s="241" t="s">
        <v>701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142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133</v>
      </c>
    </row>
    <row r="495" spans="2:51" s="12" customFormat="1" ht="12">
      <c r="B495" s="237"/>
      <c r="C495" s="238"/>
      <c r="D495" s="239" t="s">
        <v>142</v>
      </c>
      <c r="E495" s="240" t="s">
        <v>1</v>
      </c>
      <c r="F495" s="241" t="s">
        <v>702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142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133</v>
      </c>
    </row>
    <row r="496" spans="2:51" s="12" customFormat="1" ht="12">
      <c r="B496" s="237"/>
      <c r="C496" s="238"/>
      <c r="D496" s="239" t="s">
        <v>142</v>
      </c>
      <c r="E496" s="240" t="s">
        <v>1</v>
      </c>
      <c r="F496" s="241" t="s">
        <v>703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142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133</v>
      </c>
    </row>
    <row r="497" spans="2:51" s="12" customFormat="1" ht="12">
      <c r="B497" s="237"/>
      <c r="C497" s="238"/>
      <c r="D497" s="239" t="s">
        <v>142</v>
      </c>
      <c r="E497" s="240" t="s">
        <v>1</v>
      </c>
      <c r="F497" s="241" t="s">
        <v>704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142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133</v>
      </c>
    </row>
    <row r="498" spans="2:51" s="12" customFormat="1" ht="12">
      <c r="B498" s="237"/>
      <c r="C498" s="238"/>
      <c r="D498" s="239" t="s">
        <v>142</v>
      </c>
      <c r="E498" s="240" t="s">
        <v>1</v>
      </c>
      <c r="F498" s="241" t="s">
        <v>705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142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133</v>
      </c>
    </row>
    <row r="499" spans="2:51" s="12" customFormat="1" ht="12">
      <c r="B499" s="237"/>
      <c r="C499" s="238"/>
      <c r="D499" s="239" t="s">
        <v>142</v>
      </c>
      <c r="E499" s="240" t="s">
        <v>1</v>
      </c>
      <c r="F499" s="241" t="s">
        <v>706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142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133</v>
      </c>
    </row>
    <row r="500" spans="2:51" s="12" customFormat="1" ht="12">
      <c r="B500" s="237"/>
      <c r="C500" s="238"/>
      <c r="D500" s="239" t="s">
        <v>142</v>
      </c>
      <c r="E500" s="240" t="s">
        <v>1</v>
      </c>
      <c r="F500" s="241" t="s">
        <v>707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142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133</v>
      </c>
    </row>
    <row r="501" spans="2:51" s="12" customFormat="1" ht="12">
      <c r="B501" s="237"/>
      <c r="C501" s="238"/>
      <c r="D501" s="239" t="s">
        <v>142</v>
      </c>
      <c r="E501" s="240" t="s">
        <v>1</v>
      </c>
      <c r="F501" s="241" t="s">
        <v>708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142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133</v>
      </c>
    </row>
    <row r="502" spans="2:51" s="12" customFormat="1" ht="12">
      <c r="B502" s="237"/>
      <c r="C502" s="238"/>
      <c r="D502" s="239" t="s">
        <v>142</v>
      </c>
      <c r="E502" s="240" t="s">
        <v>1</v>
      </c>
      <c r="F502" s="241" t="s">
        <v>709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142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133</v>
      </c>
    </row>
    <row r="503" spans="2:51" s="12" customFormat="1" ht="12">
      <c r="B503" s="237"/>
      <c r="C503" s="238"/>
      <c r="D503" s="239" t="s">
        <v>142</v>
      </c>
      <c r="E503" s="240" t="s">
        <v>1</v>
      </c>
      <c r="F503" s="241" t="s">
        <v>710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142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133</v>
      </c>
    </row>
    <row r="504" spans="2:51" s="12" customFormat="1" ht="12">
      <c r="B504" s="237"/>
      <c r="C504" s="238"/>
      <c r="D504" s="239" t="s">
        <v>142</v>
      </c>
      <c r="E504" s="240" t="s">
        <v>1</v>
      </c>
      <c r="F504" s="241" t="s">
        <v>711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142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133</v>
      </c>
    </row>
    <row r="505" spans="2:51" s="12" customFormat="1" ht="12">
      <c r="B505" s="237"/>
      <c r="C505" s="238"/>
      <c r="D505" s="239" t="s">
        <v>142</v>
      </c>
      <c r="E505" s="240" t="s">
        <v>1</v>
      </c>
      <c r="F505" s="241" t="s">
        <v>712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142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133</v>
      </c>
    </row>
    <row r="506" spans="2:51" s="12" customFormat="1" ht="12">
      <c r="B506" s="237"/>
      <c r="C506" s="238"/>
      <c r="D506" s="239" t="s">
        <v>142</v>
      </c>
      <c r="E506" s="240" t="s">
        <v>1</v>
      </c>
      <c r="F506" s="241" t="s">
        <v>713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142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133</v>
      </c>
    </row>
    <row r="507" spans="2:51" s="12" customFormat="1" ht="12">
      <c r="B507" s="237"/>
      <c r="C507" s="238"/>
      <c r="D507" s="239" t="s">
        <v>142</v>
      </c>
      <c r="E507" s="240" t="s">
        <v>1</v>
      </c>
      <c r="F507" s="241" t="s">
        <v>714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142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133</v>
      </c>
    </row>
    <row r="508" spans="2:51" s="13" customFormat="1" ht="12">
      <c r="B508" s="249"/>
      <c r="C508" s="250"/>
      <c r="D508" s="239" t="s">
        <v>142</v>
      </c>
      <c r="E508" s="251" t="s">
        <v>1</v>
      </c>
      <c r="F508" s="252" t="s">
        <v>144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142</v>
      </c>
      <c r="AU508" s="259" t="s">
        <v>83</v>
      </c>
      <c r="AV508" s="13" t="s">
        <v>140</v>
      </c>
      <c r="AW508" s="13" t="s">
        <v>30</v>
      </c>
      <c r="AX508" s="13" t="s">
        <v>81</v>
      </c>
      <c r="AY508" s="259" t="s">
        <v>133</v>
      </c>
    </row>
    <row r="509" spans="2:65" s="1" customFormat="1" ht="24" customHeight="1">
      <c r="B509" s="38"/>
      <c r="C509" s="224" t="s">
        <v>715</v>
      </c>
      <c r="D509" s="224" t="s">
        <v>135</v>
      </c>
      <c r="E509" s="225" t="s">
        <v>716</v>
      </c>
      <c r="F509" s="226" t="s">
        <v>717</v>
      </c>
      <c r="G509" s="227" t="s">
        <v>413</v>
      </c>
      <c r="H509" s="228">
        <v>99.038</v>
      </c>
      <c r="I509" s="229"/>
      <c r="J509" s="230">
        <f>ROUND(I509*H509,2)</f>
        <v>0</v>
      </c>
      <c r="K509" s="226" t="s">
        <v>139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140</v>
      </c>
      <c r="AT509" s="235" t="s">
        <v>135</v>
      </c>
      <c r="AU509" s="235" t="s">
        <v>83</v>
      </c>
      <c r="AY509" s="17" t="s">
        <v>133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140</v>
      </c>
      <c r="BM509" s="235" t="s">
        <v>718</v>
      </c>
    </row>
    <row r="510" spans="2:51" s="12" customFormat="1" ht="12">
      <c r="B510" s="237"/>
      <c r="C510" s="238"/>
      <c r="D510" s="239" t="s">
        <v>142</v>
      </c>
      <c r="E510" s="240" t="s">
        <v>1</v>
      </c>
      <c r="F510" s="241" t="s">
        <v>719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142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133</v>
      </c>
    </row>
    <row r="511" spans="2:51" s="12" customFormat="1" ht="12">
      <c r="B511" s="237"/>
      <c r="C511" s="238"/>
      <c r="D511" s="239" t="s">
        <v>142</v>
      </c>
      <c r="E511" s="240" t="s">
        <v>1</v>
      </c>
      <c r="F511" s="241" t="s">
        <v>720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142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133</v>
      </c>
    </row>
    <row r="512" spans="2:51" s="13" customFormat="1" ht="12">
      <c r="B512" s="249"/>
      <c r="C512" s="250"/>
      <c r="D512" s="239" t="s">
        <v>142</v>
      </c>
      <c r="E512" s="251" t="s">
        <v>1</v>
      </c>
      <c r="F512" s="252" t="s">
        <v>144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142</v>
      </c>
      <c r="AU512" s="259" t="s">
        <v>83</v>
      </c>
      <c r="AV512" s="13" t="s">
        <v>140</v>
      </c>
      <c r="AW512" s="13" t="s">
        <v>30</v>
      </c>
      <c r="AX512" s="13" t="s">
        <v>81</v>
      </c>
      <c r="AY512" s="259" t="s">
        <v>133</v>
      </c>
    </row>
    <row r="513" spans="2:65" s="1" customFormat="1" ht="24" customHeight="1">
      <c r="B513" s="38"/>
      <c r="C513" s="224" t="s">
        <v>721</v>
      </c>
      <c r="D513" s="224" t="s">
        <v>135</v>
      </c>
      <c r="E513" s="225" t="s">
        <v>722</v>
      </c>
      <c r="F513" s="226" t="s">
        <v>723</v>
      </c>
      <c r="G513" s="227" t="s">
        <v>413</v>
      </c>
      <c r="H513" s="228">
        <v>338.459</v>
      </c>
      <c r="I513" s="229"/>
      <c r="J513" s="230">
        <f>ROUND(I513*H513,2)</f>
        <v>0</v>
      </c>
      <c r="K513" s="226" t="s">
        <v>139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140</v>
      </c>
      <c r="AT513" s="235" t="s">
        <v>135</v>
      </c>
      <c r="AU513" s="235" t="s">
        <v>83</v>
      </c>
      <c r="AY513" s="17" t="s">
        <v>133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140</v>
      </c>
      <c r="BM513" s="235" t="s">
        <v>724</v>
      </c>
    </row>
    <row r="514" spans="2:51" s="12" customFormat="1" ht="12">
      <c r="B514" s="237"/>
      <c r="C514" s="238"/>
      <c r="D514" s="239" t="s">
        <v>142</v>
      </c>
      <c r="E514" s="240" t="s">
        <v>1</v>
      </c>
      <c r="F514" s="241" t="s">
        <v>725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142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133</v>
      </c>
    </row>
    <row r="515" spans="2:51" s="14" customFormat="1" ht="12">
      <c r="B515" s="276"/>
      <c r="C515" s="277"/>
      <c r="D515" s="239" t="s">
        <v>142</v>
      </c>
      <c r="E515" s="278" t="s">
        <v>1</v>
      </c>
      <c r="F515" s="279" t="s">
        <v>726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142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133</v>
      </c>
    </row>
    <row r="516" spans="2:51" s="12" customFormat="1" ht="12">
      <c r="B516" s="237"/>
      <c r="C516" s="238"/>
      <c r="D516" s="239" t="s">
        <v>142</v>
      </c>
      <c r="E516" s="240" t="s">
        <v>1</v>
      </c>
      <c r="F516" s="241" t="s">
        <v>727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142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133</v>
      </c>
    </row>
    <row r="517" spans="2:51" s="13" customFormat="1" ht="12">
      <c r="B517" s="249"/>
      <c r="C517" s="250"/>
      <c r="D517" s="239" t="s">
        <v>142</v>
      </c>
      <c r="E517" s="251" t="s">
        <v>1</v>
      </c>
      <c r="F517" s="252" t="s">
        <v>144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142</v>
      </c>
      <c r="AU517" s="259" t="s">
        <v>83</v>
      </c>
      <c r="AV517" s="13" t="s">
        <v>140</v>
      </c>
      <c r="AW517" s="13" t="s">
        <v>30</v>
      </c>
      <c r="AX517" s="13" t="s">
        <v>81</v>
      </c>
      <c r="AY517" s="259" t="s">
        <v>133</v>
      </c>
    </row>
    <row r="518" spans="2:65" s="1" customFormat="1" ht="24" customHeight="1">
      <c r="B518" s="38"/>
      <c r="C518" s="224" t="s">
        <v>728</v>
      </c>
      <c r="D518" s="224" t="s">
        <v>135</v>
      </c>
      <c r="E518" s="225" t="s">
        <v>729</v>
      </c>
      <c r="F518" s="226" t="s">
        <v>730</v>
      </c>
      <c r="G518" s="227" t="s">
        <v>413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140</v>
      </c>
      <c r="AT518" s="235" t="s">
        <v>135</v>
      </c>
      <c r="AU518" s="235" t="s">
        <v>83</v>
      </c>
      <c r="AY518" s="17" t="s">
        <v>133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140</v>
      </c>
      <c r="BM518" s="235" t="s">
        <v>731</v>
      </c>
    </row>
    <row r="519" spans="2:51" s="14" customFormat="1" ht="12">
      <c r="B519" s="276"/>
      <c r="C519" s="277"/>
      <c r="D519" s="239" t="s">
        <v>142</v>
      </c>
      <c r="E519" s="278" t="s">
        <v>1</v>
      </c>
      <c r="F519" s="279" t="s">
        <v>732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142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133</v>
      </c>
    </row>
    <row r="520" spans="2:51" s="12" customFormat="1" ht="12">
      <c r="B520" s="237"/>
      <c r="C520" s="238"/>
      <c r="D520" s="239" t="s">
        <v>142</v>
      </c>
      <c r="E520" s="240" t="s">
        <v>1</v>
      </c>
      <c r="F520" s="241" t="s">
        <v>733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142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133</v>
      </c>
    </row>
    <row r="521" spans="2:51" s="13" customFormat="1" ht="12">
      <c r="B521" s="249"/>
      <c r="C521" s="250"/>
      <c r="D521" s="239" t="s">
        <v>142</v>
      </c>
      <c r="E521" s="251" t="s">
        <v>1</v>
      </c>
      <c r="F521" s="252" t="s">
        <v>144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142</v>
      </c>
      <c r="AU521" s="259" t="s">
        <v>83</v>
      </c>
      <c r="AV521" s="13" t="s">
        <v>140</v>
      </c>
      <c r="AW521" s="13" t="s">
        <v>30</v>
      </c>
      <c r="AX521" s="13" t="s">
        <v>81</v>
      </c>
      <c r="AY521" s="259" t="s">
        <v>133</v>
      </c>
    </row>
    <row r="522" spans="2:65" s="1" customFormat="1" ht="16.5" customHeight="1">
      <c r="B522" s="38"/>
      <c r="C522" s="224" t="s">
        <v>734</v>
      </c>
      <c r="D522" s="224" t="s">
        <v>135</v>
      </c>
      <c r="E522" s="225" t="s">
        <v>735</v>
      </c>
      <c r="F522" s="226" t="s">
        <v>736</v>
      </c>
      <c r="G522" s="227" t="s">
        <v>138</v>
      </c>
      <c r="H522" s="228">
        <v>8.678</v>
      </c>
      <c r="I522" s="229"/>
      <c r="J522" s="230">
        <f>ROUND(I522*H522,2)</f>
        <v>0</v>
      </c>
      <c r="K522" s="226" t="s">
        <v>139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140</v>
      </c>
      <c r="AT522" s="235" t="s">
        <v>135</v>
      </c>
      <c r="AU522" s="235" t="s">
        <v>83</v>
      </c>
      <c r="AY522" s="17" t="s">
        <v>133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140</v>
      </c>
      <c r="BM522" s="235" t="s">
        <v>737</v>
      </c>
    </row>
    <row r="523" spans="2:51" s="14" customFormat="1" ht="12">
      <c r="B523" s="276"/>
      <c r="C523" s="277"/>
      <c r="D523" s="239" t="s">
        <v>142</v>
      </c>
      <c r="E523" s="278" t="s">
        <v>1</v>
      </c>
      <c r="F523" s="279" t="s">
        <v>542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142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133</v>
      </c>
    </row>
    <row r="524" spans="2:51" s="12" customFormat="1" ht="12">
      <c r="B524" s="237"/>
      <c r="C524" s="238"/>
      <c r="D524" s="239" t="s">
        <v>142</v>
      </c>
      <c r="E524" s="240" t="s">
        <v>1</v>
      </c>
      <c r="F524" s="241" t="s">
        <v>738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142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133</v>
      </c>
    </row>
    <row r="525" spans="2:51" s="12" customFormat="1" ht="12">
      <c r="B525" s="237"/>
      <c r="C525" s="238"/>
      <c r="D525" s="239" t="s">
        <v>142</v>
      </c>
      <c r="E525" s="240" t="s">
        <v>1</v>
      </c>
      <c r="F525" s="241" t="s">
        <v>739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142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133</v>
      </c>
    </row>
    <row r="526" spans="2:51" s="13" customFormat="1" ht="12">
      <c r="B526" s="249"/>
      <c r="C526" s="250"/>
      <c r="D526" s="239" t="s">
        <v>142</v>
      </c>
      <c r="E526" s="251" t="s">
        <v>1</v>
      </c>
      <c r="F526" s="252" t="s">
        <v>144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142</v>
      </c>
      <c r="AU526" s="259" t="s">
        <v>83</v>
      </c>
      <c r="AV526" s="13" t="s">
        <v>140</v>
      </c>
      <c r="AW526" s="13" t="s">
        <v>30</v>
      </c>
      <c r="AX526" s="13" t="s">
        <v>81</v>
      </c>
      <c r="AY526" s="259" t="s">
        <v>133</v>
      </c>
    </row>
    <row r="527" spans="2:65" s="1" customFormat="1" ht="16.5" customHeight="1">
      <c r="B527" s="38"/>
      <c r="C527" s="224" t="s">
        <v>740</v>
      </c>
      <c r="D527" s="224" t="s">
        <v>135</v>
      </c>
      <c r="E527" s="225" t="s">
        <v>741</v>
      </c>
      <c r="F527" s="226" t="s">
        <v>742</v>
      </c>
      <c r="G527" s="227" t="s">
        <v>413</v>
      </c>
      <c r="H527" s="228">
        <v>39.104</v>
      </c>
      <c r="I527" s="229"/>
      <c r="J527" s="230">
        <f>ROUND(I527*H527,2)</f>
        <v>0</v>
      </c>
      <c r="K527" s="226" t="s">
        <v>139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140</v>
      </c>
      <c r="AT527" s="235" t="s">
        <v>135</v>
      </c>
      <c r="AU527" s="235" t="s">
        <v>83</v>
      </c>
      <c r="AY527" s="17" t="s">
        <v>133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140</v>
      </c>
      <c r="BM527" s="235" t="s">
        <v>743</v>
      </c>
    </row>
    <row r="528" spans="2:51" s="14" customFormat="1" ht="12">
      <c r="B528" s="276"/>
      <c r="C528" s="277"/>
      <c r="D528" s="239" t="s">
        <v>142</v>
      </c>
      <c r="E528" s="278" t="s">
        <v>1</v>
      </c>
      <c r="F528" s="279" t="s">
        <v>542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142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133</v>
      </c>
    </row>
    <row r="529" spans="2:51" s="12" customFormat="1" ht="12">
      <c r="B529" s="237"/>
      <c r="C529" s="238"/>
      <c r="D529" s="239" t="s">
        <v>142</v>
      </c>
      <c r="E529" s="240" t="s">
        <v>1</v>
      </c>
      <c r="F529" s="241" t="s">
        <v>744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142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133</v>
      </c>
    </row>
    <row r="530" spans="2:51" s="12" customFormat="1" ht="12">
      <c r="B530" s="237"/>
      <c r="C530" s="238"/>
      <c r="D530" s="239" t="s">
        <v>142</v>
      </c>
      <c r="E530" s="240" t="s">
        <v>1</v>
      </c>
      <c r="F530" s="241" t="s">
        <v>745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142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133</v>
      </c>
    </row>
    <row r="531" spans="2:51" s="13" customFormat="1" ht="12">
      <c r="B531" s="249"/>
      <c r="C531" s="250"/>
      <c r="D531" s="239" t="s">
        <v>142</v>
      </c>
      <c r="E531" s="251" t="s">
        <v>1</v>
      </c>
      <c r="F531" s="252" t="s">
        <v>144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142</v>
      </c>
      <c r="AU531" s="259" t="s">
        <v>83</v>
      </c>
      <c r="AV531" s="13" t="s">
        <v>140</v>
      </c>
      <c r="AW531" s="13" t="s">
        <v>30</v>
      </c>
      <c r="AX531" s="13" t="s">
        <v>81</v>
      </c>
      <c r="AY531" s="259" t="s">
        <v>133</v>
      </c>
    </row>
    <row r="532" spans="2:65" s="1" customFormat="1" ht="16.5" customHeight="1">
      <c r="B532" s="38"/>
      <c r="C532" s="224" t="s">
        <v>746</v>
      </c>
      <c r="D532" s="224" t="s">
        <v>135</v>
      </c>
      <c r="E532" s="225" t="s">
        <v>747</v>
      </c>
      <c r="F532" s="226" t="s">
        <v>748</v>
      </c>
      <c r="G532" s="227" t="s">
        <v>413</v>
      </c>
      <c r="H532" s="228">
        <v>39.104</v>
      </c>
      <c r="I532" s="229"/>
      <c r="J532" s="230">
        <f>ROUND(I532*H532,2)</f>
        <v>0</v>
      </c>
      <c r="K532" s="226" t="s">
        <v>139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140</v>
      </c>
      <c r="AT532" s="235" t="s">
        <v>135</v>
      </c>
      <c r="AU532" s="235" t="s">
        <v>83</v>
      </c>
      <c r="AY532" s="17" t="s">
        <v>133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140</v>
      </c>
      <c r="BM532" s="235" t="s">
        <v>749</v>
      </c>
    </row>
    <row r="533" spans="2:65" s="1" customFormat="1" ht="24" customHeight="1">
      <c r="B533" s="38"/>
      <c r="C533" s="224" t="s">
        <v>750</v>
      </c>
      <c r="D533" s="224" t="s">
        <v>135</v>
      </c>
      <c r="E533" s="225" t="s">
        <v>751</v>
      </c>
      <c r="F533" s="226" t="s">
        <v>752</v>
      </c>
      <c r="G533" s="227" t="s">
        <v>187</v>
      </c>
      <c r="H533" s="228">
        <v>13.619</v>
      </c>
      <c r="I533" s="229"/>
      <c r="J533" s="230">
        <f>ROUND(I533*H533,2)</f>
        <v>0</v>
      </c>
      <c r="K533" s="226" t="s">
        <v>139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140</v>
      </c>
      <c r="AT533" s="235" t="s">
        <v>135</v>
      </c>
      <c r="AU533" s="235" t="s">
        <v>83</v>
      </c>
      <c r="AY533" s="17" t="s">
        <v>133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140</v>
      </c>
      <c r="BM533" s="235" t="s">
        <v>753</v>
      </c>
    </row>
    <row r="534" spans="2:51" s="14" customFormat="1" ht="12">
      <c r="B534" s="276"/>
      <c r="C534" s="277"/>
      <c r="D534" s="239" t="s">
        <v>142</v>
      </c>
      <c r="E534" s="278" t="s">
        <v>1</v>
      </c>
      <c r="F534" s="279" t="s">
        <v>754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142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133</v>
      </c>
    </row>
    <row r="535" spans="2:51" s="12" customFormat="1" ht="12">
      <c r="B535" s="237"/>
      <c r="C535" s="238"/>
      <c r="D535" s="239" t="s">
        <v>142</v>
      </c>
      <c r="E535" s="240" t="s">
        <v>1</v>
      </c>
      <c r="F535" s="241" t="s">
        <v>755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142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133</v>
      </c>
    </row>
    <row r="536" spans="2:51" s="12" customFormat="1" ht="12">
      <c r="B536" s="237"/>
      <c r="C536" s="238"/>
      <c r="D536" s="239" t="s">
        <v>142</v>
      </c>
      <c r="E536" s="240" t="s">
        <v>1</v>
      </c>
      <c r="F536" s="241" t="s">
        <v>756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142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133</v>
      </c>
    </row>
    <row r="537" spans="2:51" s="12" customFormat="1" ht="12">
      <c r="B537" s="237"/>
      <c r="C537" s="238"/>
      <c r="D537" s="239" t="s">
        <v>142</v>
      </c>
      <c r="E537" s="240" t="s">
        <v>1</v>
      </c>
      <c r="F537" s="241" t="s">
        <v>757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142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133</v>
      </c>
    </row>
    <row r="538" spans="2:51" s="12" customFormat="1" ht="12">
      <c r="B538" s="237"/>
      <c r="C538" s="238"/>
      <c r="D538" s="239" t="s">
        <v>142</v>
      </c>
      <c r="E538" s="240" t="s">
        <v>1</v>
      </c>
      <c r="F538" s="241" t="s">
        <v>758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142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133</v>
      </c>
    </row>
    <row r="539" spans="2:51" s="12" customFormat="1" ht="12">
      <c r="B539" s="237"/>
      <c r="C539" s="238"/>
      <c r="D539" s="239" t="s">
        <v>142</v>
      </c>
      <c r="E539" s="240" t="s">
        <v>1</v>
      </c>
      <c r="F539" s="241" t="s">
        <v>759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142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133</v>
      </c>
    </row>
    <row r="540" spans="2:51" s="14" customFormat="1" ht="12">
      <c r="B540" s="276"/>
      <c r="C540" s="277"/>
      <c r="D540" s="239" t="s">
        <v>142</v>
      </c>
      <c r="E540" s="278" t="s">
        <v>1</v>
      </c>
      <c r="F540" s="279" t="s">
        <v>760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142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133</v>
      </c>
    </row>
    <row r="541" spans="2:51" s="12" customFormat="1" ht="12">
      <c r="B541" s="237"/>
      <c r="C541" s="238"/>
      <c r="D541" s="239" t="s">
        <v>142</v>
      </c>
      <c r="E541" s="240" t="s">
        <v>1</v>
      </c>
      <c r="F541" s="241" t="s">
        <v>761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142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133</v>
      </c>
    </row>
    <row r="542" spans="2:51" s="12" customFormat="1" ht="12">
      <c r="B542" s="237"/>
      <c r="C542" s="238"/>
      <c r="D542" s="239" t="s">
        <v>142</v>
      </c>
      <c r="E542" s="240" t="s">
        <v>1</v>
      </c>
      <c r="F542" s="241" t="s">
        <v>762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142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133</v>
      </c>
    </row>
    <row r="543" spans="2:51" s="12" customFormat="1" ht="12">
      <c r="B543" s="237"/>
      <c r="C543" s="238"/>
      <c r="D543" s="239" t="s">
        <v>142</v>
      </c>
      <c r="E543" s="240" t="s">
        <v>1</v>
      </c>
      <c r="F543" s="241" t="s">
        <v>763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142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133</v>
      </c>
    </row>
    <row r="544" spans="2:51" s="12" customFormat="1" ht="12">
      <c r="B544" s="237"/>
      <c r="C544" s="238"/>
      <c r="D544" s="239" t="s">
        <v>142</v>
      </c>
      <c r="E544" s="240" t="s">
        <v>1</v>
      </c>
      <c r="F544" s="241" t="s">
        <v>764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142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133</v>
      </c>
    </row>
    <row r="545" spans="2:51" s="14" customFormat="1" ht="12">
      <c r="B545" s="276"/>
      <c r="C545" s="277"/>
      <c r="D545" s="239" t="s">
        <v>142</v>
      </c>
      <c r="E545" s="278" t="s">
        <v>1</v>
      </c>
      <c r="F545" s="279" t="s">
        <v>765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142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133</v>
      </c>
    </row>
    <row r="546" spans="2:51" s="12" customFormat="1" ht="12">
      <c r="B546" s="237"/>
      <c r="C546" s="238"/>
      <c r="D546" s="239" t="s">
        <v>142</v>
      </c>
      <c r="E546" s="240" t="s">
        <v>1</v>
      </c>
      <c r="F546" s="241" t="s">
        <v>766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142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133</v>
      </c>
    </row>
    <row r="547" spans="2:51" s="12" customFormat="1" ht="12">
      <c r="B547" s="237"/>
      <c r="C547" s="238"/>
      <c r="D547" s="239" t="s">
        <v>142</v>
      </c>
      <c r="E547" s="240" t="s">
        <v>1</v>
      </c>
      <c r="F547" s="241" t="s">
        <v>767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142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133</v>
      </c>
    </row>
    <row r="548" spans="2:51" s="12" customFormat="1" ht="12">
      <c r="B548" s="237"/>
      <c r="C548" s="238"/>
      <c r="D548" s="239" t="s">
        <v>142</v>
      </c>
      <c r="E548" s="240" t="s">
        <v>1</v>
      </c>
      <c r="F548" s="241" t="s">
        <v>768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142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133</v>
      </c>
    </row>
    <row r="549" spans="2:51" s="12" customFormat="1" ht="12">
      <c r="B549" s="237"/>
      <c r="C549" s="238"/>
      <c r="D549" s="239" t="s">
        <v>142</v>
      </c>
      <c r="E549" s="240" t="s">
        <v>1</v>
      </c>
      <c r="F549" s="241" t="s">
        <v>769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142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133</v>
      </c>
    </row>
    <row r="550" spans="2:51" s="14" customFormat="1" ht="12">
      <c r="B550" s="276"/>
      <c r="C550" s="277"/>
      <c r="D550" s="239" t="s">
        <v>142</v>
      </c>
      <c r="E550" s="278" t="s">
        <v>1</v>
      </c>
      <c r="F550" s="279" t="s">
        <v>726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142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133</v>
      </c>
    </row>
    <row r="551" spans="2:51" s="12" customFormat="1" ht="12">
      <c r="B551" s="237"/>
      <c r="C551" s="238"/>
      <c r="D551" s="239" t="s">
        <v>142</v>
      </c>
      <c r="E551" s="240" t="s">
        <v>1</v>
      </c>
      <c r="F551" s="241" t="s">
        <v>770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142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133</v>
      </c>
    </row>
    <row r="552" spans="2:51" s="12" customFormat="1" ht="12">
      <c r="B552" s="237"/>
      <c r="C552" s="238"/>
      <c r="D552" s="239" t="s">
        <v>142</v>
      </c>
      <c r="E552" s="240" t="s">
        <v>1</v>
      </c>
      <c r="F552" s="241" t="s">
        <v>771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142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133</v>
      </c>
    </row>
    <row r="553" spans="2:51" s="14" customFormat="1" ht="12">
      <c r="B553" s="276"/>
      <c r="C553" s="277"/>
      <c r="D553" s="239" t="s">
        <v>142</v>
      </c>
      <c r="E553" s="278" t="s">
        <v>1</v>
      </c>
      <c r="F553" s="279" t="s">
        <v>726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142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133</v>
      </c>
    </row>
    <row r="554" spans="2:51" s="12" customFormat="1" ht="12">
      <c r="B554" s="237"/>
      <c r="C554" s="238"/>
      <c r="D554" s="239" t="s">
        <v>142</v>
      </c>
      <c r="E554" s="240" t="s">
        <v>1</v>
      </c>
      <c r="F554" s="241" t="s">
        <v>772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142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133</v>
      </c>
    </row>
    <row r="555" spans="2:51" s="12" customFormat="1" ht="12">
      <c r="B555" s="237"/>
      <c r="C555" s="238"/>
      <c r="D555" s="239" t="s">
        <v>142</v>
      </c>
      <c r="E555" s="240" t="s">
        <v>1</v>
      </c>
      <c r="F555" s="241" t="s">
        <v>773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142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133</v>
      </c>
    </row>
    <row r="556" spans="2:51" s="14" customFormat="1" ht="12">
      <c r="B556" s="276"/>
      <c r="C556" s="277"/>
      <c r="D556" s="239" t="s">
        <v>142</v>
      </c>
      <c r="E556" s="278" t="s">
        <v>1</v>
      </c>
      <c r="F556" s="279" t="s">
        <v>732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142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133</v>
      </c>
    </row>
    <row r="557" spans="2:51" s="12" customFormat="1" ht="12">
      <c r="B557" s="237"/>
      <c r="C557" s="238"/>
      <c r="D557" s="239" t="s">
        <v>142</v>
      </c>
      <c r="E557" s="240" t="s">
        <v>1</v>
      </c>
      <c r="F557" s="241" t="s">
        <v>774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142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133</v>
      </c>
    </row>
    <row r="558" spans="2:51" s="12" customFormat="1" ht="12">
      <c r="B558" s="237"/>
      <c r="C558" s="238"/>
      <c r="D558" s="239" t="s">
        <v>142</v>
      </c>
      <c r="E558" s="240" t="s">
        <v>1</v>
      </c>
      <c r="F558" s="241" t="s">
        <v>775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142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133</v>
      </c>
    </row>
    <row r="559" spans="2:51" s="13" customFormat="1" ht="12">
      <c r="B559" s="249"/>
      <c r="C559" s="250"/>
      <c r="D559" s="239" t="s">
        <v>142</v>
      </c>
      <c r="E559" s="251" t="s">
        <v>1</v>
      </c>
      <c r="F559" s="252" t="s">
        <v>144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142</v>
      </c>
      <c r="AU559" s="259" t="s">
        <v>83</v>
      </c>
      <c r="AV559" s="13" t="s">
        <v>140</v>
      </c>
      <c r="AW559" s="13" t="s">
        <v>30</v>
      </c>
      <c r="AX559" s="13" t="s">
        <v>81</v>
      </c>
      <c r="AY559" s="259" t="s">
        <v>133</v>
      </c>
    </row>
    <row r="560" spans="2:63" s="11" customFormat="1" ht="22.8" customHeight="1">
      <c r="B560" s="208"/>
      <c r="C560" s="209"/>
      <c r="D560" s="210" t="s">
        <v>72</v>
      </c>
      <c r="E560" s="222" t="s">
        <v>149</v>
      </c>
      <c r="F560" s="222" t="s">
        <v>776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133</v>
      </c>
      <c r="BK560" s="221">
        <f>SUM(BK561:BK805)</f>
        <v>0</v>
      </c>
    </row>
    <row r="561" spans="2:65" s="1" customFormat="1" ht="24" customHeight="1">
      <c r="B561" s="38"/>
      <c r="C561" s="224" t="s">
        <v>777</v>
      </c>
      <c r="D561" s="224" t="s">
        <v>135</v>
      </c>
      <c r="E561" s="225" t="s">
        <v>778</v>
      </c>
      <c r="F561" s="226" t="s">
        <v>779</v>
      </c>
      <c r="G561" s="227" t="s">
        <v>138</v>
      </c>
      <c r="H561" s="228">
        <v>1.844</v>
      </c>
      <c r="I561" s="229"/>
      <c r="J561" s="230">
        <f>ROUND(I561*H561,2)</f>
        <v>0</v>
      </c>
      <c r="K561" s="226" t="s">
        <v>139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140</v>
      </c>
      <c r="AT561" s="235" t="s">
        <v>135</v>
      </c>
      <c r="AU561" s="235" t="s">
        <v>83</v>
      </c>
      <c r="AY561" s="17" t="s">
        <v>133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140</v>
      </c>
      <c r="BM561" s="235" t="s">
        <v>780</v>
      </c>
    </row>
    <row r="562" spans="2:51" s="12" customFormat="1" ht="12">
      <c r="B562" s="237"/>
      <c r="C562" s="238"/>
      <c r="D562" s="239" t="s">
        <v>142</v>
      </c>
      <c r="E562" s="240" t="s">
        <v>1</v>
      </c>
      <c r="F562" s="241" t="s">
        <v>781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142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133</v>
      </c>
    </row>
    <row r="563" spans="2:51" s="12" customFormat="1" ht="12">
      <c r="B563" s="237"/>
      <c r="C563" s="238"/>
      <c r="D563" s="239" t="s">
        <v>142</v>
      </c>
      <c r="E563" s="240" t="s">
        <v>1</v>
      </c>
      <c r="F563" s="241" t="s">
        <v>782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142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133</v>
      </c>
    </row>
    <row r="564" spans="2:51" s="13" customFormat="1" ht="12">
      <c r="B564" s="249"/>
      <c r="C564" s="250"/>
      <c r="D564" s="239" t="s">
        <v>142</v>
      </c>
      <c r="E564" s="251" t="s">
        <v>1</v>
      </c>
      <c r="F564" s="252" t="s">
        <v>144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142</v>
      </c>
      <c r="AU564" s="259" t="s">
        <v>83</v>
      </c>
      <c r="AV564" s="13" t="s">
        <v>140</v>
      </c>
      <c r="AW564" s="13" t="s">
        <v>30</v>
      </c>
      <c r="AX564" s="13" t="s">
        <v>81</v>
      </c>
      <c r="AY564" s="259" t="s">
        <v>133</v>
      </c>
    </row>
    <row r="565" spans="2:65" s="1" customFormat="1" ht="16.5" customHeight="1">
      <c r="B565" s="38"/>
      <c r="C565" s="224" t="s">
        <v>783</v>
      </c>
      <c r="D565" s="224" t="s">
        <v>135</v>
      </c>
      <c r="E565" s="225" t="s">
        <v>784</v>
      </c>
      <c r="F565" s="226" t="s">
        <v>785</v>
      </c>
      <c r="G565" s="227" t="s">
        <v>413</v>
      </c>
      <c r="H565" s="228">
        <v>678.89</v>
      </c>
      <c r="I565" s="229"/>
      <c r="J565" s="230">
        <f>ROUND(I565*H565,2)</f>
        <v>0</v>
      </c>
      <c r="K565" s="226" t="s">
        <v>139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140</v>
      </c>
      <c r="AT565" s="235" t="s">
        <v>135</v>
      </c>
      <c r="AU565" s="235" t="s">
        <v>83</v>
      </c>
      <c r="AY565" s="17" t="s">
        <v>133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140</v>
      </c>
      <c r="BM565" s="235" t="s">
        <v>786</v>
      </c>
    </row>
    <row r="566" spans="2:51" s="12" customFormat="1" ht="12">
      <c r="B566" s="237"/>
      <c r="C566" s="238"/>
      <c r="D566" s="239" t="s">
        <v>142</v>
      </c>
      <c r="E566" s="240" t="s">
        <v>1</v>
      </c>
      <c r="F566" s="241" t="s">
        <v>787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142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133</v>
      </c>
    </row>
    <row r="567" spans="2:51" s="12" customFormat="1" ht="12">
      <c r="B567" s="237"/>
      <c r="C567" s="238"/>
      <c r="D567" s="239" t="s">
        <v>142</v>
      </c>
      <c r="E567" s="240" t="s">
        <v>1</v>
      </c>
      <c r="F567" s="241" t="s">
        <v>788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142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133</v>
      </c>
    </row>
    <row r="568" spans="2:51" s="12" customFormat="1" ht="12">
      <c r="B568" s="237"/>
      <c r="C568" s="238"/>
      <c r="D568" s="239" t="s">
        <v>142</v>
      </c>
      <c r="E568" s="240" t="s">
        <v>1</v>
      </c>
      <c r="F568" s="241" t="s">
        <v>789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142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133</v>
      </c>
    </row>
    <row r="569" spans="2:51" s="12" customFormat="1" ht="12">
      <c r="B569" s="237"/>
      <c r="C569" s="238"/>
      <c r="D569" s="239" t="s">
        <v>142</v>
      </c>
      <c r="E569" s="240" t="s">
        <v>1</v>
      </c>
      <c r="F569" s="241" t="s">
        <v>790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142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133</v>
      </c>
    </row>
    <row r="570" spans="2:51" s="12" customFormat="1" ht="12">
      <c r="B570" s="237"/>
      <c r="C570" s="238"/>
      <c r="D570" s="239" t="s">
        <v>142</v>
      </c>
      <c r="E570" s="240" t="s">
        <v>1</v>
      </c>
      <c r="F570" s="241" t="s">
        <v>791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142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133</v>
      </c>
    </row>
    <row r="571" spans="2:51" s="12" customFormat="1" ht="12">
      <c r="B571" s="237"/>
      <c r="C571" s="238"/>
      <c r="D571" s="239" t="s">
        <v>142</v>
      </c>
      <c r="E571" s="240" t="s">
        <v>1</v>
      </c>
      <c r="F571" s="241" t="s">
        <v>792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142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133</v>
      </c>
    </row>
    <row r="572" spans="2:51" s="13" customFormat="1" ht="12">
      <c r="B572" s="249"/>
      <c r="C572" s="250"/>
      <c r="D572" s="239" t="s">
        <v>142</v>
      </c>
      <c r="E572" s="251" t="s">
        <v>1</v>
      </c>
      <c r="F572" s="252" t="s">
        <v>144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142</v>
      </c>
      <c r="AU572" s="259" t="s">
        <v>83</v>
      </c>
      <c r="AV572" s="13" t="s">
        <v>140</v>
      </c>
      <c r="AW572" s="13" t="s">
        <v>30</v>
      </c>
      <c r="AX572" s="13" t="s">
        <v>81</v>
      </c>
      <c r="AY572" s="259" t="s">
        <v>133</v>
      </c>
    </row>
    <row r="573" spans="2:65" s="1" customFormat="1" ht="16.5" customHeight="1">
      <c r="B573" s="38"/>
      <c r="C573" s="224" t="s">
        <v>793</v>
      </c>
      <c r="D573" s="224" t="s">
        <v>135</v>
      </c>
      <c r="E573" s="225" t="s">
        <v>794</v>
      </c>
      <c r="F573" s="226" t="s">
        <v>795</v>
      </c>
      <c r="G573" s="227" t="s">
        <v>413</v>
      </c>
      <c r="H573" s="228">
        <v>221.495</v>
      </c>
      <c r="I573" s="229"/>
      <c r="J573" s="230">
        <f>ROUND(I573*H573,2)</f>
        <v>0</v>
      </c>
      <c r="K573" s="226" t="s">
        <v>139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140</v>
      </c>
      <c r="AT573" s="235" t="s">
        <v>135</v>
      </c>
      <c r="AU573" s="235" t="s">
        <v>83</v>
      </c>
      <c r="AY573" s="17" t="s">
        <v>133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140</v>
      </c>
      <c r="BM573" s="235" t="s">
        <v>796</v>
      </c>
    </row>
    <row r="574" spans="2:51" s="12" customFormat="1" ht="12">
      <c r="B574" s="237"/>
      <c r="C574" s="238"/>
      <c r="D574" s="239" t="s">
        <v>142</v>
      </c>
      <c r="E574" s="240" t="s">
        <v>1</v>
      </c>
      <c r="F574" s="241" t="s">
        <v>797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142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133</v>
      </c>
    </row>
    <row r="575" spans="2:51" s="12" customFormat="1" ht="12">
      <c r="B575" s="237"/>
      <c r="C575" s="238"/>
      <c r="D575" s="239" t="s">
        <v>142</v>
      </c>
      <c r="E575" s="240" t="s">
        <v>1</v>
      </c>
      <c r="F575" s="241" t="s">
        <v>798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142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133</v>
      </c>
    </row>
    <row r="576" spans="2:51" s="12" customFormat="1" ht="12">
      <c r="B576" s="237"/>
      <c r="C576" s="238"/>
      <c r="D576" s="239" t="s">
        <v>142</v>
      </c>
      <c r="E576" s="240" t="s">
        <v>1</v>
      </c>
      <c r="F576" s="241" t="s">
        <v>799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142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133</v>
      </c>
    </row>
    <row r="577" spans="2:51" s="14" customFormat="1" ht="12">
      <c r="B577" s="276"/>
      <c r="C577" s="277"/>
      <c r="D577" s="239" t="s">
        <v>142</v>
      </c>
      <c r="E577" s="278" t="s">
        <v>1</v>
      </c>
      <c r="F577" s="279" t="s">
        <v>732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142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133</v>
      </c>
    </row>
    <row r="578" spans="2:51" s="12" customFormat="1" ht="12">
      <c r="B578" s="237"/>
      <c r="C578" s="238"/>
      <c r="D578" s="239" t="s">
        <v>142</v>
      </c>
      <c r="E578" s="240" t="s">
        <v>1</v>
      </c>
      <c r="F578" s="241" t="s">
        <v>800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142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133</v>
      </c>
    </row>
    <row r="579" spans="2:51" s="12" customFormat="1" ht="12">
      <c r="B579" s="237"/>
      <c r="C579" s="238"/>
      <c r="D579" s="239" t="s">
        <v>142</v>
      </c>
      <c r="E579" s="240" t="s">
        <v>1</v>
      </c>
      <c r="F579" s="241" t="s">
        <v>801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142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133</v>
      </c>
    </row>
    <row r="580" spans="2:51" s="13" customFormat="1" ht="12">
      <c r="B580" s="249"/>
      <c r="C580" s="250"/>
      <c r="D580" s="239" t="s">
        <v>142</v>
      </c>
      <c r="E580" s="251" t="s">
        <v>1</v>
      </c>
      <c r="F580" s="252" t="s">
        <v>144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142</v>
      </c>
      <c r="AU580" s="259" t="s">
        <v>83</v>
      </c>
      <c r="AV580" s="13" t="s">
        <v>140</v>
      </c>
      <c r="AW580" s="13" t="s">
        <v>30</v>
      </c>
      <c r="AX580" s="13" t="s">
        <v>81</v>
      </c>
      <c r="AY580" s="259" t="s">
        <v>133</v>
      </c>
    </row>
    <row r="581" spans="2:65" s="1" customFormat="1" ht="16.5" customHeight="1">
      <c r="B581" s="38"/>
      <c r="C581" s="224" t="s">
        <v>802</v>
      </c>
      <c r="D581" s="224" t="s">
        <v>135</v>
      </c>
      <c r="E581" s="225" t="s">
        <v>803</v>
      </c>
      <c r="F581" s="226" t="s">
        <v>804</v>
      </c>
      <c r="G581" s="227" t="s">
        <v>413</v>
      </c>
      <c r="H581" s="228">
        <v>25.375</v>
      </c>
      <c r="I581" s="229"/>
      <c r="J581" s="230">
        <f>ROUND(I581*H581,2)</f>
        <v>0</v>
      </c>
      <c r="K581" s="226" t="s">
        <v>139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140</v>
      </c>
      <c r="AT581" s="235" t="s">
        <v>135</v>
      </c>
      <c r="AU581" s="235" t="s">
        <v>83</v>
      </c>
      <c r="AY581" s="17" t="s">
        <v>133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140</v>
      </c>
      <c r="BM581" s="235" t="s">
        <v>805</v>
      </c>
    </row>
    <row r="582" spans="2:51" s="12" customFormat="1" ht="12">
      <c r="B582" s="237"/>
      <c r="C582" s="238"/>
      <c r="D582" s="239" t="s">
        <v>142</v>
      </c>
      <c r="E582" s="240" t="s">
        <v>1</v>
      </c>
      <c r="F582" s="241" t="s">
        <v>806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142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133</v>
      </c>
    </row>
    <row r="583" spans="2:51" s="12" customFormat="1" ht="12">
      <c r="B583" s="237"/>
      <c r="C583" s="238"/>
      <c r="D583" s="239" t="s">
        <v>142</v>
      </c>
      <c r="E583" s="240" t="s">
        <v>1</v>
      </c>
      <c r="F583" s="241" t="s">
        <v>807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142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133</v>
      </c>
    </row>
    <row r="584" spans="2:51" s="12" customFormat="1" ht="12">
      <c r="B584" s="237"/>
      <c r="C584" s="238"/>
      <c r="D584" s="239" t="s">
        <v>142</v>
      </c>
      <c r="E584" s="240" t="s">
        <v>1</v>
      </c>
      <c r="F584" s="241" t="s">
        <v>808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142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133</v>
      </c>
    </row>
    <row r="585" spans="2:51" s="12" customFormat="1" ht="12">
      <c r="B585" s="237"/>
      <c r="C585" s="238"/>
      <c r="D585" s="239" t="s">
        <v>142</v>
      </c>
      <c r="E585" s="240" t="s">
        <v>1</v>
      </c>
      <c r="F585" s="241" t="s">
        <v>809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142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133</v>
      </c>
    </row>
    <row r="586" spans="2:51" s="12" customFormat="1" ht="12">
      <c r="B586" s="237"/>
      <c r="C586" s="238"/>
      <c r="D586" s="239" t="s">
        <v>142</v>
      </c>
      <c r="E586" s="240" t="s">
        <v>1</v>
      </c>
      <c r="F586" s="241" t="s">
        <v>810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142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133</v>
      </c>
    </row>
    <row r="587" spans="2:51" s="12" customFormat="1" ht="12">
      <c r="B587" s="237"/>
      <c r="C587" s="238"/>
      <c r="D587" s="239" t="s">
        <v>142</v>
      </c>
      <c r="E587" s="240" t="s">
        <v>1</v>
      </c>
      <c r="F587" s="241" t="s">
        <v>811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142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133</v>
      </c>
    </row>
    <row r="588" spans="2:51" s="12" customFormat="1" ht="12">
      <c r="B588" s="237"/>
      <c r="C588" s="238"/>
      <c r="D588" s="239" t="s">
        <v>142</v>
      </c>
      <c r="E588" s="240" t="s">
        <v>1</v>
      </c>
      <c r="F588" s="241" t="s">
        <v>812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142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133</v>
      </c>
    </row>
    <row r="589" spans="2:65" s="1" customFormat="1" ht="16.5" customHeight="1">
      <c r="B589" s="38"/>
      <c r="C589" s="224" t="s">
        <v>813</v>
      </c>
      <c r="D589" s="224" t="s">
        <v>135</v>
      </c>
      <c r="E589" s="225" t="s">
        <v>814</v>
      </c>
      <c r="F589" s="226" t="s">
        <v>815</v>
      </c>
      <c r="G589" s="227" t="s">
        <v>413</v>
      </c>
      <c r="H589" s="228">
        <v>105.001</v>
      </c>
      <c r="I589" s="229"/>
      <c r="J589" s="230">
        <f>ROUND(I589*H589,2)</f>
        <v>0</v>
      </c>
      <c r="K589" s="226" t="s">
        <v>139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140</v>
      </c>
      <c r="AT589" s="235" t="s">
        <v>135</v>
      </c>
      <c r="AU589" s="235" t="s">
        <v>83</v>
      </c>
      <c r="AY589" s="17" t="s">
        <v>133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140</v>
      </c>
      <c r="BM589" s="235" t="s">
        <v>816</v>
      </c>
    </row>
    <row r="590" spans="2:51" s="12" customFormat="1" ht="12">
      <c r="B590" s="237"/>
      <c r="C590" s="238"/>
      <c r="D590" s="239" t="s">
        <v>142</v>
      </c>
      <c r="E590" s="240" t="s">
        <v>1</v>
      </c>
      <c r="F590" s="241" t="s">
        <v>817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142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133</v>
      </c>
    </row>
    <row r="591" spans="2:51" s="12" customFormat="1" ht="12">
      <c r="B591" s="237"/>
      <c r="C591" s="238"/>
      <c r="D591" s="239" t="s">
        <v>142</v>
      </c>
      <c r="E591" s="240" t="s">
        <v>1</v>
      </c>
      <c r="F591" s="241" t="s">
        <v>818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142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133</v>
      </c>
    </row>
    <row r="592" spans="2:51" s="13" customFormat="1" ht="12">
      <c r="B592" s="249"/>
      <c r="C592" s="250"/>
      <c r="D592" s="239" t="s">
        <v>142</v>
      </c>
      <c r="E592" s="251" t="s">
        <v>1</v>
      </c>
      <c r="F592" s="252" t="s">
        <v>144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142</v>
      </c>
      <c r="AU592" s="259" t="s">
        <v>83</v>
      </c>
      <c r="AV592" s="13" t="s">
        <v>140</v>
      </c>
      <c r="AW592" s="13" t="s">
        <v>30</v>
      </c>
      <c r="AX592" s="13" t="s">
        <v>81</v>
      </c>
      <c r="AY592" s="259" t="s">
        <v>133</v>
      </c>
    </row>
    <row r="593" spans="2:65" s="1" customFormat="1" ht="16.5" customHeight="1">
      <c r="B593" s="38"/>
      <c r="C593" s="224" t="s">
        <v>819</v>
      </c>
      <c r="D593" s="224" t="s">
        <v>135</v>
      </c>
      <c r="E593" s="225" t="s">
        <v>820</v>
      </c>
      <c r="F593" s="226" t="s">
        <v>821</v>
      </c>
      <c r="G593" s="227" t="s">
        <v>138</v>
      </c>
      <c r="H593" s="228">
        <v>0.726</v>
      </c>
      <c r="I593" s="229"/>
      <c r="J593" s="230">
        <f>ROUND(I593*H593,2)</f>
        <v>0</v>
      </c>
      <c r="K593" s="226" t="s">
        <v>139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140</v>
      </c>
      <c r="AT593" s="235" t="s">
        <v>135</v>
      </c>
      <c r="AU593" s="235" t="s">
        <v>83</v>
      </c>
      <c r="AY593" s="17" t="s">
        <v>133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140</v>
      </c>
      <c r="BM593" s="235" t="s">
        <v>822</v>
      </c>
    </row>
    <row r="594" spans="2:51" s="12" customFormat="1" ht="12">
      <c r="B594" s="237"/>
      <c r="C594" s="238"/>
      <c r="D594" s="239" t="s">
        <v>142</v>
      </c>
      <c r="E594" s="240" t="s">
        <v>1</v>
      </c>
      <c r="F594" s="241" t="s">
        <v>823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142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133</v>
      </c>
    </row>
    <row r="595" spans="2:51" s="13" customFormat="1" ht="12">
      <c r="B595" s="249"/>
      <c r="C595" s="250"/>
      <c r="D595" s="239" t="s">
        <v>142</v>
      </c>
      <c r="E595" s="251" t="s">
        <v>1</v>
      </c>
      <c r="F595" s="252" t="s">
        <v>144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142</v>
      </c>
      <c r="AU595" s="259" t="s">
        <v>83</v>
      </c>
      <c r="AV595" s="13" t="s">
        <v>140</v>
      </c>
      <c r="AW595" s="13" t="s">
        <v>30</v>
      </c>
      <c r="AX595" s="13" t="s">
        <v>81</v>
      </c>
      <c r="AY595" s="259" t="s">
        <v>133</v>
      </c>
    </row>
    <row r="596" spans="2:65" s="1" customFormat="1" ht="16.5" customHeight="1">
      <c r="B596" s="38"/>
      <c r="C596" s="224" t="s">
        <v>824</v>
      </c>
      <c r="D596" s="224" t="s">
        <v>135</v>
      </c>
      <c r="E596" s="225" t="s">
        <v>825</v>
      </c>
      <c r="F596" s="226" t="s">
        <v>826</v>
      </c>
      <c r="G596" s="227" t="s">
        <v>138</v>
      </c>
      <c r="H596" s="228">
        <v>7.675</v>
      </c>
      <c r="I596" s="229"/>
      <c r="J596" s="230">
        <f>ROUND(I596*H596,2)</f>
        <v>0</v>
      </c>
      <c r="K596" s="226" t="s">
        <v>139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140</v>
      </c>
      <c r="AT596" s="235" t="s">
        <v>135</v>
      </c>
      <c r="AU596" s="235" t="s">
        <v>83</v>
      </c>
      <c r="AY596" s="17" t="s">
        <v>133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140</v>
      </c>
      <c r="BM596" s="235" t="s">
        <v>827</v>
      </c>
    </row>
    <row r="597" spans="2:51" s="12" customFormat="1" ht="12">
      <c r="B597" s="237"/>
      <c r="C597" s="238"/>
      <c r="D597" s="239" t="s">
        <v>142</v>
      </c>
      <c r="E597" s="240" t="s">
        <v>1</v>
      </c>
      <c r="F597" s="241" t="s">
        <v>828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142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133</v>
      </c>
    </row>
    <row r="598" spans="2:51" s="13" customFormat="1" ht="12">
      <c r="B598" s="249"/>
      <c r="C598" s="250"/>
      <c r="D598" s="239" t="s">
        <v>142</v>
      </c>
      <c r="E598" s="251" t="s">
        <v>1</v>
      </c>
      <c r="F598" s="252" t="s">
        <v>144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142</v>
      </c>
      <c r="AU598" s="259" t="s">
        <v>83</v>
      </c>
      <c r="AV598" s="13" t="s">
        <v>140</v>
      </c>
      <c r="AW598" s="13" t="s">
        <v>30</v>
      </c>
      <c r="AX598" s="13" t="s">
        <v>81</v>
      </c>
      <c r="AY598" s="259" t="s">
        <v>133</v>
      </c>
    </row>
    <row r="599" spans="2:65" s="1" customFormat="1" ht="16.5" customHeight="1">
      <c r="B599" s="38"/>
      <c r="C599" s="224" t="s">
        <v>829</v>
      </c>
      <c r="D599" s="224" t="s">
        <v>135</v>
      </c>
      <c r="E599" s="225" t="s">
        <v>830</v>
      </c>
      <c r="F599" s="226" t="s">
        <v>831</v>
      </c>
      <c r="G599" s="227" t="s">
        <v>138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140</v>
      </c>
      <c r="AT599" s="235" t="s">
        <v>135</v>
      </c>
      <c r="AU599" s="235" t="s">
        <v>83</v>
      </c>
      <c r="AY599" s="17" t="s">
        <v>133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140</v>
      </c>
      <c r="BM599" s="235" t="s">
        <v>832</v>
      </c>
    </row>
    <row r="600" spans="2:51" s="12" customFormat="1" ht="12">
      <c r="B600" s="237"/>
      <c r="C600" s="238"/>
      <c r="D600" s="239" t="s">
        <v>142</v>
      </c>
      <c r="E600" s="240" t="s">
        <v>1</v>
      </c>
      <c r="F600" s="241" t="s">
        <v>833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142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133</v>
      </c>
    </row>
    <row r="601" spans="2:51" s="13" customFormat="1" ht="12">
      <c r="B601" s="249"/>
      <c r="C601" s="250"/>
      <c r="D601" s="239" t="s">
        <v>142</v>
      </c>
      <c r="E601" s="251" t="s">
        <v>1</v>
      </c>
      <c r="F601" s="252" t="s">
        <v>144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142</v>
      </c>
      <c r="AU601" s="259" t="s">
        <v>83</v>
      </c>
      <c r="AV601" s="13" t="s">
        <v>140</v>
      </c>
      <c r="AW601" s="13" t="s">
        <v>30</v>
      </c>
      <c r="AX601" s="13" t="s">
        <v>81</v>
      </c>
      <c r="AY601" s="259" t="s">
        <v>133</v>
      </c>
    </row>
    <row r="602" spans="2:65" s="1" customFormat="1" ht="16.5" customHeight="1">
      <c r="B602" s="38"/>
      <c r="C602" s="224" t="s">
        <v>834</v>
      </c>
      <c r="D602" s="224" t="s">
        <v>135</v>
      </c>
      <c r="E602" s="225" t="s">
        <v>835</v>
      </c>
      <c r="F602" s="226" t="s">
        <v>836</v>
      </c>
      <c r="G602" s="227" t="s">
        <v>413</v>
      </c>
      <c r="H602" s="228">
        <v>14.523</v>
      </c>
      <c r="I602" s="229"/>
      <c r="J602" s="230">
        <f>ROUND(I602*H602,2)</f>
        <v>0</v>
      </c>
      <c r="K602" s="226" t="s">
        <v>139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140</v>
      </c>
      <c r="AT602" s="235" t="s">
        <v>135</v>
      </c>
      <c r="AU602" s="235" t="s">
        <v>83</v>
      </c>
      <c r="AY602" s="17" t="s">
        <v>133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140</v>
      </c>
      <c r="BM602" s="235" t="s">
        <v>837</v>
      </c>
    </row>
    <row r="603" spans="2:51" s="12" customFormat="1" ht="12">
      <c r="B603" s="237"/>
      <c r="C603" s="238"/>
      <c r="D603" s="239" t="s">
        <v>142</v>
      </c>
      <c r="E603" s="240" t="s">
        <v>1</v>
      </c>
      <c r="F603" s="241" t="s">
        <v>838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142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133</v>
      </c>
    </row>
    <row r="604" spans="2:51" s="13" customFormat="1" ht="12">
      <c r="B604" s="249"/>
      <c r="C604" s="250"/>
      <c r="D604" s="239" t="s">
        <v>142</v>
      </c>
      <c r="E604" s="251" t="s">
        <v>1</v>
      </c>
      <c r="F604" s="252" t="s">
        <v>144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142</v>
      </c>
      <c r="AU604" s="259" t="s">
        <v>83</v>
      </c>
      <c r="AV604" s="13" t="s">
        <v>140</v>
      </c>
      <c r="AW604" s="13" t="s">
        <v>30</v>
      </c>
      <c r="AX604" s="13" t="s">
        <v>81</v>
      </c>
      <c r="AY604" s="259" t="s">
        <v>133</v>
      </c>
    </row>
    <row r="605" spans="2:65" s="1" customFormat="1" ht="16.5" customHeight="1">
      <c r="B605" s="38"/>
      <c r="C605" s="224" t="s">
        <v>839</v>
      </c>
      <c r="D605" s="224" t="s">
        <v>135</v>
      </c>
      <c r="E605" s="225" t="s">
        <v>840</v>
      </c>
      <c r="F605" s="226" t="s">
        <v>841</v>
      </c>
      <c r="G605" s="227" t="s">
        <v>413</v>
      </c>
      <c r="H605" s="228">
        <v>14.523</v>
      </c>
      <c r="I605" s="229"/>
      <c r="J605" s="230">
        <f>ROUND(I605*H605,2)</f>
        <v>0</v>
      </c>
      <c r="K605" s="226" t="s">
        <v>139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140</v>
      </c>
      <c r="AT605" s="235" t="s">
        <v>135</v>
      </c>
      <c r="AU605" s="235" t="s">
        <v>83</v>
      </c>
      <c r="AY605" s="17" t="s">
        <v>133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140</v>
      </c>
      <c r="BM605" s="235" t="s">
        <v>842</v>
      </c>
    </row>
    <row r="606" spans="2:65" s="1" customFormat="1" ht="16.5" customHeight="1">
      <c r="B606" s="38"/>
      <c r="C606" s="224" t="s">
        <v>843</v>
      </c>
      <c r="D606" s="224" t="s">
        <v>135</v>
      </c>
      <c r="E606" s="225" t="s">
        <v>844</v>
      </c>
      <c r="F606" s="226" t="s">
        <v>845</v>
      </c>
      <c r="G606" s="227" t="s">
        <v>413</v>
      </c>
      <c r="H606" s="228">
        <v>89.686</v>
      </c>
      <c r="I606" s="229"/>
      <c r="J606" s="230">
        <f>ROUND(I606*H606,2)</f>
        <v>0</v>
      </c>
      <c r="K606" s="226" t="s">
        <v>139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140</v>
      </c>
      <c r="AT606" s="235" t="s">
        <v>135</v>
      </c>
      <c r="AU606" s="235" t="s">
        <v>83</v>
      </c>
      <c r="AY606" s="17" t="s">
        <v>133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140</v>
      </c>
      <c r="BM606" s="235" t="s">
        <v>846</v>
      </c>
    </row>
    <row r="607" spans="2:51" s="12" customFormat="1" ht="12">
      <c r="B607" s="237"/>
      <c r="C607" s="238"/>
      <c r="D607" s="239" t="s">
        <v>142</v>
      </c>
      <c r="E607" s="240" t="s">
        <v>1</v>
      </c>
      <c r="F607" s="241" t="s">
        <v>847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142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133</v>
      </c>
    </row>
    <row r="608" spans="2:51" s="12" customFormat="1" ht="12">
      <c r="B608" s="237"/>
      <c r="C608" s="238"/>
      <c r="D608" s="239" t="s">
        <v>142</v>
      </c>
      <c r="E608" s="240" t="s">
        <v>1</v>
      </c>
      <c r="F608" s="241" t="s">
        <v>848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142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133</v>
      </c>
    </row>
    <row r="609" spans="2:51" s="13" customFormat="1" ht="12">
      <c r="B609" s="249"/>
      <c r="C609" s="250"/>
      <c r="D609" s="239" t="s">
        <v>142</v>
      </c>
      <c r="E609" s="251" t="s">
        <v>1</v>
      </c>
      <c r="F609" s="252" t="s">
        <v>144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142</v>
      </c>
      <c r="AU609" s="259" t="s">
        <v>83</v>
      </c>
      <c r="AV609" s="13" t="s">
        <v>140</v>
      </c>
      <c r="AW609" s="13" t="s">
        <v>30</v>
      </c>
      <c r="AX609" s="13" t="s">
        <v>81</v>
      </c>
      <c r="AY609" s="259" t="s">
        <v>133</v>
      </c>
    </row>
    <row r="610" spans="2:65" s="1" customFormat="1" ht="16.5" customHeight="1">
      <c r="B610" s="38"/>
      <c r="C610" s="224" t="s">
        <v>849</v>
      </c>
      <c r="D610" s="224" t="s">
        <v>135</v>
      </c>
      <c r="E610" s="225" t="s">
        <v>850</v>
      </c>
      <c r="F610" s="226" t="s">
        <v>851</v>
      </c>
      <c r="G610" s="227" t="s">
        <v>413</v>
      </c>
      <c r="H610" s="228">
        <v>89.686</v>
      </c>
      <c r="I610" s="229"/>
      <c r="J610" s="230">
        <f>ROUND(I610*H610,2)</f>
        <v>0</v>
      </c>
      <c r="K610" s="226" t="s">
        <v>139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140</v>
      </c>
      <c r="AT610" s="235" t="s">
        <v>135</v>
      </c>
      <c r="AU610" s="235" t="s">
        <v>83</v>
      </c>
      <c r="AY610" s="17" t="s">
        <v>133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140</v>
      </c>
      <c r="BM610" s="235" t="s">
        <v>852</v>
      </c>
    </row>
    <row r="611" spans="2:65" s="1" customFormat="1" ht="16.5" customHeight="1">
      <c r="B611" s="38"/>
      <c r="C611" s="224" t="s">
        <v>853</v>
      </c>
      <c r="D611" s="224" t="s">
        <v>135</v>
      </c>
      <c r="E611" s="225" t="s">
        <v>854</v>
      </c>
      <c r="F611" s="226" t="s">
        <v>855</v>
      </c>
      <c r="G611" s="227" t="s">
        <v>187</v>
      </c>
      <c r="H611" s="228">
        <v>1.024</v>
      </c>
      <c r="I611" s="229"/>
      <c r="J611" s="230">
        <f>ROUND(I611*H611,2)</f>
        <v>0</v>
      </c>
      <c r="K611" s="226" t="s">
        <v>139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140</v>
      </c>
      <c r="AT611" s="235" t="s">
        <v>135</v>
      </c>
      <c r="AU611" s="235" t="s">
        <v>83</v>
      </c>
      <c r="AY611" s="17" t="s">
        <v>133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140</v>
      </c>
      <c r="BM611" s="235" t="s">
        <v>856</v>
      </c>
    </row>
    <row r="612" spans="2:51" s="12" customFormat="1" ht="12">
      <c r="B612" s="237"/>
      <c r="C612" s="238"/>
      <c r="D612" s="239" t="s">
        <v>142</v>
      </c>
      <c r="E612" s="240" t="s">
        <v>1</v>
      </c>
      <c r="F612" s="241" t="s">
        <v>857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142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133</v>
      </c>
    </row>
    <row r="613" spans="2:51" s="13" customFormat="1" ht="12">
      <c r="B613" s="249"/>
      <c r="C613" s="250"/>
      <c r="D613" s="239" t="s">
        <v>142</v>
      </c>
      <c r="E613" s="251" t="s">
        <v>1</v>
      </c>
      <c r="F613" s="252" t="s">
        <v>144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142</v>
      </c>
      <c r="AU613" s="259" t="s">
        <v>83</v>
      </c>
      <c r="AV613" s="13" t="s">
        <v>140</v>
      </c>
      <c r="AW613" s="13" t="s">
        <v>30</v>
      </c>
      <c r="AX613" s="13" t="s">
        <v>81</v>
      </c>
      <c r="AY613" s="259" t="s">
        <v>133</v>
      </c>
    </row>
    <row r="614" spans="2:65" s="1" customFormat="1" ht="16.5" customHeight="1">
      <c r="B614" s="38"/>
      <c r="C614" s="224" t="s">
        <v>858</v>
      </c>
      <c r="D614" s="224" t="s">
        <v>135</v>
      </c>
      <c r="E614" s="225" t="s">
        <v>859</v>
      </c>
      <c r="F614" s="226" t="s">
        <v>860</v>
      </c>
      <c r="G614" s="227" t="s">
        <v>187</v>
      </c>
      <c r="H614" s="228">
        <v>0.387</v>
      </c>
      <c r="I614" s="229"/>
      <c r="J614" s="230">
        <f>ROUND(I614*H614,2)</f>
        <v>0</v>
      </c>
      <c r="K614" s="226" t="s">
        <v>139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140</v>
      </c>
      <c r="AT614" s="235" t="s">
        <v>135</v>
      </c>
      <c r="AU614" s="235" t="s">
        <v>83</v>
      </c>
      <c r="AY614" s="17" t="s">
        <v>133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140</v>
      </c>
      <c r="BM614" s="235" t="s">
        <v>861</v>
      </c>
    </row>
    <row r="615" spans="2:51" s="12" customFormat="1" ht="12">
      <c r="B615" s="237"/>
      <c r="C615" s="238"/>
      <c r="D615" s="239" t="s">
        <v>142</v>
      </c>
      <c r="E615" s="240" t="s">
        <v>1</v>
      </c>
      <c r="F615" s="241" t="s">
        <v>862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142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133</v>
      </c>
    </row>
    <row r="616" spans="2:51" s="13" customFormat="1" ht="12">
      <c r="B616" s="249"/>
      <c r="C616" s="250"/>
      <c r="D616" s="239" t="s">
        <v>142</v>
      </c>
      <c r="E616" s="251" t="s">
        <v>1</v>
      </c>
      <c r="F616" s="252" t="s">
        <v>144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142</v>
      </c>
      <c r="AU616" s="259" t="s">
        <v>83</v>
      </c>
      <c r="AV616" s="13" t="s">
        <v>140</v>
      </c>
      <c r="AW616" s="13" t="s">
        <v>30</v>
      </c>
      <c r="AX616" s="13" t="s">
        <v>81</v>
      </c>
      <c r="AY616" s="259" t="s">
        <v>133</v>
      </c>
    </row>
    <row r="617" spans="2:65" s="1" customFormat="1" ht="16.5" customHeight="1">
      <c r="B617" s="38"/>
      <c r="C617" s="224" t="s">
        <v>863</v>
      </c>
      <c r="D617" s="224" t="s">
        <v>135</v>
      </c>
      <c r="E617" s="225" t="s">
        <v>864</v>
      </c>
      <c r="F617" s="226" t="s">
        <v>865</v>
      </c>
      <c r="G617" s="227" t="s">
        <v>171</v>
      </c>
      <c r="H617" s="228">
        <v>108</v>
      </c>
      <c r="I617" s="229"/>
      <c r="J617" s="230">
        <f>ROUND(I617*H617,2)</f>
        <v>0</v>
      </c>
      <c r="K617" s="226" t="s">
        <v>139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140</v>
      </c>
      <c r="AT617" s="235" t="s">
        <v>135</v>
      </c>
      <c r="AU617" s="235" t="s">
        <v>83</v>
      </c>
      <c r="AY617" s="17" t="s">
        <v>133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140</v>
      </c>
      <c r="BM617" s="235" t="s">
        <v>866</v>
      </c>
    </row>
    <row r="618" spans="2:51" s="12" customFormat="1" ht="12">
      <c r="B618" s="237"/>
      <c r="C618" s="238"/>
      <c r="D618" s="239" t="s">
        <v>142</v>
      </c>
      <c r="E618" s="240" t="s">
        <v>1</v>
      </c>
      <c r="F618" s="241" t="s">
        <v>867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142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133</v>
      </c>
    </row>
    <row r="619" spans="2:51" s="12" customFormat="1" ht="12">
      <c r="B619" s="237"/>
      <c r="C619" s="238"/>
      <c r="D619" s="239" t="s">
        <v>142</v>
      </c>
      <c r="E619" s="240" t="s">
        <v>1</v>
      </c>
      <c r="F619" s="241" t="s">
        <v>868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142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133</v>
      </c>
    </row>
    <row r="620" spans="2:51" s="12" customFormat="1" ht="12">
      <c r="B620" s="237"/>
      <c r="C620" s="238"/>
      <c r="D620" s="239" t="s">
        <v>142</v>
      </c>
      <c r="E620" s="240" t="s">
        <v>1</v>
      </c>
      <c r="F620" s="241" t="s">
        <v>869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142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133</v>
      </c>
    </row>
    <row r="621" spans="2:51" s="12" customFormat="1" ht="12">
      <c r="B621" s="237"/>
      <c r="C621" s="238"/>
      <c r="D621" s="239" t="s">
        <v>142</v>
      </c>
      <c r="E621" s="240" t="s">
        <v>1</v>
      </c>
      <c r="F621" s="241" t="s">
        <v>870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142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133</v>
      </c>
    </row>
    <row r="622" spans="2:51" s="13" customFormat="1" ht="12">
      <c r="B622" s="249"/>
      <c r="C622" s="250"/>
      <c r="D622" s="239" t="s">
        <v>142</v>
      </c>
      <c r="E622" s="251" t="s">
        <v>1</v>
      </c>
      <c r="F622" s="252" t="s">
        <v>144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142</v>
      </c>
      <c r="AU622" s="259" t="s">
        <v>83</v>
      </c>
      <c r="AV622" s="13" t="s">
        <v>140</v>
      </c>
      <c r="AW622" s="13" t="s">
        <v>30</v>
      </c>
      <c r="AX622" s="13" t="s">
        <v>81</v>
      </c>
      <c r="AY622" s="259" t="s">
        <v>133</v>
      </c>
    </row>
    <row r="623" spans="2:65" s="1" customFormat="1" ht="16.5" customHeight="1">
      <c r="B623" s="38"/>
      <c r="C623" s="224" t="s">
        <v>871</v>
      </c>
      <c r="D623" s="224" t="s">
        <v>135</v>
      </c>
      <c r="E623" s="225" t="s">
        <v>872</v>
      </c>
      <c r="F623" s="226" t="s">
        <v>873</v>
      </c>
      <c r="G623" s="227" t="s">
        <v>171</v>
      </c>
      <c r="H623" s="228">
        <v>3</v>
      </c>
      <c r="I623" s="229"/>
      <c r="J623" s="230">
        <f>ROUND(I623*H623,2)</f>
        <v>0</v>
      </c>
      <c r="K623" s="226" t="s">
        <v>139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140</v>
      </c>
      <c r="AT623" s="235" t="s">
        <v>135</v>
      </c>
      <c r="AU623" s="235" t="s">
        <v>83</v>
      </c>
      <c r="AY623" s="17" t="s">
        <v>133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140</v>
      </c>
      <c r="BM623" s="235" t="s">
        <v>874</v>
      </c>
    </row>
    <row r="624" spans="2:51" s="12" customFormat="1" ht="12">
      <c r="B624" s="237"/>
      <c r="C624" s="238"/>
      <c r="D624" s="239" t="s">
        <v>142</v>
      </c>
      <c r="E624" s="240" t="s">
        <v>1</v>
      </c>
      <c r="F624" s="241" t="s">
        <v>875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142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133</v>
      </c>
    </row>
    <row r="625" spans="2:51" s="13" customFormat="1" ht="12">
      <c r="B625" s="249"/>
      <c r="C625" s="250"/>
      <c r="D625" s="239" t="s">
        <v>142</v>
      </c>
      <c r="E625" s="251" t="s">
        <v>1</v>
      </c>
      <c r="F625" s="252" t="s">
        <v>144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142</v>
      </c>
      <c r="AU625" s="259" t="s">
        <v>83</v>
      </c>
      <c r="AV625" s="13" t="s">
        <v>140</v>
      </c>
      <c r="AW625" s="13" t="s">
        <v>30</v>
      </c>
      <c r="AX625" s="13" t="s">
        <v>81</v>
      </c>
      <c r="AY625" s="259" t="s">
        <v>133</v>
      </c>
    </row>
    <row r="626" spans="2:65" s="1" customFormat="1" ht="16.5" customHeight="1">
      <c r="B626" s="38"/>
      <c r="C626" s="224" t="s">
        <v>876</v>
      </c>
      <c r="D626" s="224" t="s">
        <v>135</v>
      </c>
      <c r="E626" s="225" t="s">
        <v>877</v>
      </c>
      <c r="F626" s="226" t="s">
        <v>878</v>
      </c>
      <c r="G626" s="227" t="s">
        <v>171</v>
      </c>
      <c r="H626" s="228">
        <v>21</v>
      </c>
      <c r="I626" s="229"/>
      <c r="J626" s="230">
        <f>ROUND(I626*H626,2)</f>
        <v>0</v>
      </c>
      <c r="K626" s="226" t="s">
        <v>139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140</v>
      </c>
      <c r="AT626" s="235" t="s">
        <v>135</v>
      </c>
      <c r="AU626" s="235" t="s">
        <v>83</v>
      </c>
      <c r="AY626" s="17" t="s">
        <v>133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140</v>
      </c>
      <c r="BM626" s="235" t="s">
        <v>879</v>
      </c>
    </row>
    <row r="627" spans="2:51" s="12" customFormat="1" ht="12">
      <c r="B627" s="237"/>
      <c r="C627" s="238"/>
      <c r="D627" s="239" t="s">
        <v>142</v>
      </c>
      <c r="E627" s="240" t="s">
        <v>1</v>
      </c>
      <c r="F627" s="241" t="s">
        <v>880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142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133</v>
      </c>
    </row>
    <row r="628" spans="2:51" s="12" customFormat="1" ht="12">
      <c r="B628" s="237"/>
      <c r="C628" s="238"/>
      <c r="D628" s="239" t="s">
        <v>142</v>
      </c>
      <c r="E628" s="240" t="s">
        <v>1</v>
      </c>
      <c r="F628" s="241" t="s">
        <v>881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142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133</v>
      </c>
    </row>
    <row r="629" spans="2:51" s="12" customFormat="1" ht="12">
      <c r="B629" s="237"/>
      <c r="C629" s="238"/>
      <c r="D629" s="239" t="s">
        <v>142</v>
      </c>
      <c r="E629" s="240" t="s">
        <v>1</v>
      </c>
      <c r="F629" s="241" t="s">
        <v>882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142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133</v>
      </c>
    </row>
    <row r="630" spans="2:51" s="12" customFormat="1" ht="12">
      <c r="B630" s="237"/>
      <c r="C630" s="238"/>
      <c r="D630" s="239" t="s">
        <v>142</v>
      </c>
      <c r="E630" s="240" t="s">
        <v>1</v>
      </c>
      <c r="F630" s="241" t="s">
        <v>883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142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133</v>
      </c>
    </row>
    <row r="631" spans="2:51" s="13" customFormat="1" ht="12">
      <c r="B631" s="249"/>
      <c r="C631" s="250"/>
      <c r="D631" s="239" t="s">
        <v>142</v>
      </c>
      <c r="E631" s="251" t="s">
        <v>1</v>
      </c>
      <c r="F631" s="252" t="s">
        <v>144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142</v>
      </c>
      <c r="AU631" s="259" t="s">
        <v>83</v>
      </c>
      <c r="AV631" s="13" t="s">
        <v>140</v>
      </c>
      <c r="AW631" s="13" t="s">
        <v>30</v>
      </c>
      <c r="AX631" s="13" t="s">
        <v>81</v>
      </c>
      <c r="AY631" s="259" t="s">
        <v>133</v>
      </c>
    </row>
    <row r="632" spans="2:65" s="1" customFormat="1" ht="16.5" customHeight="1">
      <c r="B632" s="38"/>
      <c r="C632" s="224" t="s">
        <v>884</v>
      </c>
      <c r="D632" s="224" t="s">
        <v>135</v>
      </c>
      <c r="E632" s="225" t="s">
        <v>885</v>
      </c>
      <c r="F632" s="226" t="s">
        <v>886</v>
      </c>
      <c r="G632" s="227" t="s">
        <v>171</v>
      </c>
      <c r="H632" s="228">
        <v>5</v>
      </c>
      <c r="I632" s="229"/>
      <c r="J632" s="230">
        <f>ROUND(I632*H632,2)</f>
        <v>0</v>
      </c>
      <c r="K632" s="226" t="s">
        <v>139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140</v>
      </c>
      <c r="AT632" s="235" t="s">
        <v>135</v>
      </c>
      <c r="AU632" s="235" t="s">
        <v>83</v>
      </c>
      <c r="AY632" s="17" t="s">
        <v>133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140</v>
      </c>
      <c r="BM632" s="235" t="s">
        <v>887</v>
      </c>
    </row>
    <row r="633" spans="2:51" s="12" customFormat="1" ht="12">
      <c r="B633" s="237"/>
      <c r="C633" s="238"/>
      <c r="D633" s="239" t="s">
        <v>142</v>
      </c>
      <c r="E633" s="240" t="s">
        <v>1</v>
      </c>
      <c r="F633" s="241" t="s">
        <v>888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142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133</v>
      </c>
    </row>
    <row r="634" spans="2:51" s="12" customFormat="1" ht="12">
      <c r="B634" s="237"/>
      <c r="C634" s="238"/>
      <c r="D634" s="239" t="s">
        <v>142</v>
      </c>
      <c r="E634" s="240" t="s">
        <v>1</v>
      </c>
      <c r="F634" s="241" t="s">
        <v>889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142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133</v>
      </c>
    </row>
    <row r="635" spans="2:51" s="13" customFormat="1" ht="12">
      <c r="B635" s="249"/>
      <c r="C635" s="250"/>
      <c r="D635" s="239" t="s">
        <v>142</v>
      </c>
      <c r="E635" s="251" t="s">
        <v>1</v>
      </c>
      <c r="F635" s="252" t="s">
        <v>144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142</v>
      </c>
      <c r="AU635" s="259" t="s">
        <v>83</v>
      </c>
      <c r="AV635" s="13" t="s">
        <v>140</v>
      </c>
      <c r="AW635" s="13" t="s">
        <v>30</v>
      </c>
      <c r="AX635" s="13" t="s">
        <v>81</v>
      </c>
      <c r="AY635" s="259" t="s">
        <v>133</v>
      </c>
    </row>
    <row r="636" spans="2:65" s="1" customFormat="1" ht="16.5" customHeight="1">
      <c r="B636" s="38"/>
      <c r="C636" s="224" t="s">
        <v>890</v>
      </c>
      <c r="D636" s="224" t="s">
        <v>135</v>
      </c>
      <c r="E636" s="225" t="s">
        <v>891</v>
      </c>
      <c r="F636" s="226" t="s">
        <v>892</v>
      </c>
      <c r="G636" s="227" t="s">
        <v>171</v>
      </c>
      <c r="H636" s="228">
        <v>5</v>
      </c>
      <c r="I636" s="229"/>
      <c r="J636" s="230">
        <f>ROUND(I636*H636,2)</f>
        <v>0</v>
      </c>
      <c r="K636" s="226" t="s">
        <v>139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140</v>
      </c>
      <c r="AT636" s="235" t="s">
        <v>135</v>
      </c>
      <c r="AU636" s="235" t="s">
        <v>83</v>
      </c>
      <c r="AY636" s="17" t="s">
        <v>133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140</v>
      </c>
      <c r="BM636" s="235" t="s">
        <v>893</v>
      </c>
    </row>
    <row r="637" spans="2:51" s="12" customFormat="1" ht="12">
      <c r="B637" s="237"/>
      <c r="C637" s="238"/>
      <c r="D637" s="239" t="s">
        <v>142</v>
      </c>
      <c r="E637" s="240" t="s">
        <v>1</v>
      </c>
      <c r="F637" s="241" t="s">
        <v>894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142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133</v>
      </c>
    </row>
    <row r="638" spans="2:51" s="12" customFormat="1" ht="12">
      <c r="B638" s="237"/>
      <c r="C638" s="238"/>
      <c r="D638" s="239" t="s">
        <v>142</v>
      </c>
      <c r="E638" s="240" t="s">
        <v>1</v>
      </c>
      <c r="F638" s="241" t="s">
        <v>895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142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133</v>
      </c>
    </row>
    <row r="639" spans="2:51" s="13" customFormat="1" ht="12">
      <c r="B639" s="249"/>
      <c r="C639" s="250"/>
      <c r="D639" s="239" t="s">
        <v>142</v>
      </c>
      <c r="E639" s="251" t="s">
        <v>1</v>
      </c>
      <c r="F639" s="252" t="s">
        <v>144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142</v>
      </c>
      <c r="AU639" s="259" t="s">
        <v>83</v>
      </c>
      <c r="AV639" s="13" t="s">
        <v>140</v>
      </c>
      <c r="AW639" s="13" t="s">
        <v>30</v>
      </c>
      <c r="AX639" s="13" t="s">
        <v>81</v>
      </c>
      <c r="AY639" s="259" t="s">
        <v>133</v>
      </c>
    </row>
    <row r="640" spans="2:65" s="1" customFormat="1" ht="16.5" customHeight="1">
      <c r="B640" s="38"/>
      <c r="C640" s="224" t="s">
        <v>896</v>
      </c>
      <c r="D640" s="224" t="s">
        <v>135</v>
      </c>
      <c r="E640" s="225" t="s">
        <v>897</v>
      </c>
      <c r="F640" s="226" t="s">
        <v>898</v>
      </c>
      <c r="G640" s="227" t="s">
        <v>171</v>
      </c>
      <c r="H640" s="228">
        <v>15</v>
      </c>
      <c r="I640" s="229"/>
      <c r="J640" s="230">
        <f>ROUND(I640*H640,2)</f>
        <v>0</v>
      </c>
      <c r="K640" s="226" t="s">
        <v>139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140</v>
      </c>
      <c r="AT640" s="235" t="s">
        <v>135</v>
      </c>
      <c r="AU640" s="235" t="s">
        <v>83</v>
      </c>
      <c r="AY640" s="17" t="s">
        <v>133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140</v>
      </c>
      <c r="BM640" s="235" t="s">
        <v>899</v>
      </c>
    </row>
    <row r="641" spans="2:51" s="12" customFormat="1" ht="12">
      <c r="B641" s="237"/>
      <c r="C641" s="238"/>
      <c r="D641" s="239" t="s">
        <v>142</v>
      </c>
      <c r="E641" s="240" t="s">
        <v>1</v>
      </c>
      <c r="F641" s="241" t="s">
        <v>900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142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133</v>
      </c>
    </row>
    <row r="642" spans="2:51" s="12" customFormat="1" ht="12">
      <c r="B642" s="237"/>
      <c r="C642" s="238"/>
      <c r="D642" s="239" t="s">
        <v>142</v>
      </c>
      <c r="E642" s="240" t="s">
        <v>1</v>
      </c>
      <c r="F642" s="241" t="s">
        <v>901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142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133</v>
      </c>
    </row>
    <row r="643" spans="2:51" s="12" customFormat="1" ht="12">
      <c r="B643" s="237"/>
      <c r="C643" s="238"/>
      <c r="D643" s="239" t="s">
        <v>142</v>
      </c>
      <c r="E643" s="240" t="s">
        <v>1</v>
      </c>
      <c r="F643" s="241" t="s">
        <v>902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142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133</v>
      </c>
    </row>
    <row r="644" spans="2:51" s="13" customFormat="1" ht="12">
      <c r="B644" s="249"/>
      <c r="C644" s="250"/>
      <c r="D644" s="239" t="s">
        <v>142</v>
      </c>
      <c r="E644" s="251" t="s">
        <v>1</v>
      </c>
      <c r="F644" s="252" t="s">
        <v>144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142</v>
      </c>
      <c r="AU644" s="259" t="s">
        <v>83</v>
      </c>
      <c r="AV644" s="13" t="s">
        <v>140</v>
      </c>
      <c r="AW644" s="13" t="s">
        <v>30</v>
      </c>
      <c r="AX644" s="13" t="s">
        <v>81</v>
      </c>
      <c r="AY644" s="259" t="s">
        <v>133</v>
      </c>
    </row>
    <row r="645" spans="2:65" s="1" customFormat="1" ht="16.5" customHeight="1">
      <c r="B645" s="38"/>
      <c r="C645" s="224" t="s">
        <v>903</v>
      </c>
      <c r="D645" s="224" t="s">
        <v>135</v>
      </c>
      <c r="E645" s="225" t="s">
        <v>904</v>
      </c>
      <c r="F645" s="226" t="s">
        <v>905</v>
      </c>
      <c r="G645" s="227" t="s">
        <v>171</v>
      </c>
      <c r="H645" s="228">
        <v>3</v>
      </c>
      <c r="I645" s="229"/>
      <c r="J645" s="230">
        <f>ROUND(I645*H645,2)</f>
        <v>0</v>
      </c>
      <c r="K645" s="226" t="s">
        <v>139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140</v>
      </c>
      <c r="AT645" s="235" t="s">
        <v>135</v>
      </c>
      <c r="AU645" s="235" t="s">
        <v>83</v>
      </c>
      <c r="AY645" s="17" t="s">
        <v>133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140</v>
      </c>
      <c r="BM645" s="235" t="s">
        <v>906</v>
      </c>
    </row>
    <row r="646" spans="2:51" s="12" customFormat="1" ht="12">
      <c r="B646" s="237"/>
      <c r="C646" s="238"/>
      <c r="D646" s="239" t="s">
        <v>142</v>
      </c>
      <c r="E646" s="240" t="s">
        <v>1</v>
      </c>
      <c r="F646" s="241" t="s">
        <v>907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142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133</v>
      </c>
    </row>
    <row r="647" spans="2:51" s="13" customFormat="1" ht="12">
      <c r="B647" s="249"/>
      <c r="C647" s="250"/>
      <c r="D647" s="239" t="s">
        <v>142</v>
      </c>
      <c r="E647" s="251" t="s">
        <v>1</v>
      </c>
      <c r="F647" s="252" t="s">
        <v>144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142</v>
      </c>
      <c r="AU647" s="259" t="s">
        <v>83</v>
      </c>
      <c r="AV647" s="13" t="s">
        <v>140</v>
      </c>
      <c r="AW647" s="13" t="s">
        <v>30</v>
      </c>
      <c r="AX647" s="13" t="s">
        <v>81</v>
      </c>
      <c r="AY647" s="259" t="s">
        <v>133</v>
      </c>
    </row>
    <row r="648" spans="2:65" s="1" customFormat="1" ht="16.5" customHeight="1">
      <c r="B648" s="38"/>
      <c r="C648" s="224" t="s">
        <v>328</v>
      </c>
      <c r="D648" s="224" t="s">
        <v>135</v>
      </c>
      <c r="E648" s="225" t="s">
        <v>908</v>
      </c>
      <c r="F648" s="226" t="s">
        <v>909</v>
      </c>
      <c r="G648" s="227" t="s">
        <v>138</v>
      </c>
      <c r="H648" s="228">
        <v>0.771</v>
      </c>
      <c r="I648" s="229"/>
      <c r="J648" s="230">
        <f>ROUND(I648*H648,2)</f>
        <v>0</v>
      </c>
      <c r="K648" s="226" t="s">
        <v>139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140</v>
      </c>
      <c r="AT648" s="235" t="s">
        <v>135</v>
      </c>
      <c r="AU648" s="235" t="s">
        <v>83</v>
      </c>
      <c r="AY648" s="17" t="s">
        <v>133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140</v>
      </c>
      <c r="BM648" s="235" t="s">
        <v>910</v>
      </c>
    </row>
    <row r="649" spans="2:51" s="12" customFormat="1" ht="12">
      <c r="B649" s="237"/>
      <c r="C649" s="238"/>
      <c r="D649" s="239" t="s">
        <v>142</v>
      </c>
      <c r="E649" s="240" t="s">
        <v>1</v>
      </c>
      <c r="F649" s="241" t="s">
        <v>911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142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133</v>
      </c>
    </row>
    <row r="650" spans="2:51" s="12" customFormat="1" ht="12">
      <c r="B650" s="237"/>
      <c r="C650" s="238"/>
      <c r="D650" s="239" t="s">
        <v>142</v>
      </c>
      <c r="E650" s="240" t="s">
        <v>1</v>
      </c>
      <c r="F650" s="241" t="s">
        <v>912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142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133</v>
      </c>
    </row>
    <row r="651" spans="2:51" s="12" customFormat="1" ht="12">
      <c r="B651" s="237"/>
      <c r="C651" s="238"/>
      <c r="D651" s="239" t="s">
        <v>142</v>
      </c>
      <c r="E651" s="240" t="s">
        <v>1</v>
      </c>
      <c r="F651" s="241" t="s">
        <v>913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142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133</v>
      </c>
    </row>
    <row r="652" spans="2:51" s="12" customFormat="1" ht="12">
      <c r="B652" s="237"/>
      <c r="C652" s="238"/>
      <c r="D652" s="239" t="s">
        <v>142</v>
      </c>
      <c r="E652" s="240" t="s">
        <v>1</v>
      </c>
      <c r="F652" s="241" t="s">
        <v>914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142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133</v>
      </c>
    </row>
    <row r="653" spans="2:51" s="12" customFormat="1" ht="12">
      <c r="B653" s="237"/>
      <c r="C653" s="238"/>
      <c r="D653" s="239" t="s">
        <v>142</v>
      </c>
      <c r="E653" s="240" t="s">
        <v>1</v>
      </c>
      <c r="F653" s="241" t="s">
        <v>915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142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133</v>
      </c>
    </row>
    <row r="654" spans="2:51" s="13" customFormat="1" ht="12">
      <c r="B654" s="249"/>
      <c r="C654" s="250"/>
      <c r="D654" s="239" t="s">
        <v>142</v>
      </c>
      <c r="E654" s="251" t="s">
        <v>1</v>
      </c>
      <c r="F654" s="252" t="s">
        <v>144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142</v>
      </c>
      <c r="AU654" s="259" t="s">
        <v>83</v>
      </c>
      <c r="AV654" s="13" t="s">
        <v>140</v>
      </c>
      <c r="AW654" s="13" t="s">
        <v>30</v>
      </c>
      <c r="AX654" s="13" t="s">
        <v>81</v>
      </c>
      <c r="AY654" s="259" t="s">
        <v>133</v>
      </c>
    </row>
    <row r="655" spans="2:65" s="1" customFormat="1" ht="16.5" customHeight="1">
      <c r="B655" s="38"/>
      <c r="C655" s="224" t="s">
        <v>916</v>
      </c>
      <c r="D655" s="224" t="s">
        <v>135</v>
      </c>
      <c r="E655" s="225" t="s">
        <v>917</v>
      </c>
      <c r="F655" s="226" t="s">
        <v>918</v>
      </c>
      <c r="G655" s="227" t="s">
        <v>138</v>
      </c>
      <c r="H655" s="228">
        <v>7.04</v>
      </c>
      <c r="I655" s="229"/>
      <c r="J655" s="230">
        <f>ROUND(I655*H655,2)</f>
        <v>0</v>
      </c>
      <c r="K655" s="226" t="s">
        <v>139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140</v>
      </c>
      <c r="AT655" s="235" t="s">
        <v>135</v>
      </c>
      <c r="AU655" s="235" t="s">
        <v>83</v>
      </c>
      <c r="AY655" s="17" t="s">
        <v>133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140</v>
      </c>
      <c r="BM655" s="235" t="s">
        <v>919</v>
      </c>
    </row>
    <row r="656" spans="2:51" s="12" customFormat="1" ht="12">
      <c r="B656" s="237"/>
      <c r="C656" s="238"/>
      <c r="D656" s="239" t="s">
        <v>142</v>
      </c>
      <c r="E656" s="240" t="s">
        <v>1</v>
      </c>
      <c r="F656" s="241" t="s">
        <v>920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142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133</v>
      </c>
    </row>
    <row r="657" spans="2:51" s="12" customFormat="1" ht="12">
      <c r="B657" s="237"/>
      <c r="C657" s="238"/>
      <c r="D657" s="239" t="s">
        <v>142</v>
      </c>
      <c r="E657" s="240" t="s">
        <v>1</v>
      </c>
      <c r="F657" s="241" t="s">
        <v>921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142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133</v>
      </c>
    </row>
    <row r="658" spans="2:51" s="12" customFormat="1" ht="12">
      <c r="B658" s="237"/>
      <c r="C658" s="238"/>
      <c r="D658" s="239" t="s">
        <v>142</v>
      </c>
      <c r="E658" s="240" t="s">
        <v>1</v>
      </c>
      <c r="F658" s="241" t="s">
        <v>922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142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133</v>
      </c>
    </row>
    <row r="659" spans="2:51" s="12" customFormat="1" ht="12">
      <c r="B659" s="237"/>
      <c r="C659" s="238"/>
      <c r="D659" s="239" t="s">
        <v>142</v>
      </c>
      <c r="E659" s="240" t="s">
        <v>1</v>
      </c>
      <c r="F659" s="241" t="s">
        <v>923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142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133</v>
      </c>
    </row>
    <row r="660" spans="2:51" s="12" customFormat="1" ht="12">
      <c r="B660" s="237"/>
      <c r="C660" s="238"/>
      <c r="D660" s="239" t="s">
        <v>142</v>
      </c>
      <c r="E660" s="240" t="s">
        <v>1</v>
      </c>
      <c r="F660" s="241" t="s">
        <v>924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142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133</v>
      </c>
    </row>
    <row r="661" spans="2:51" s="13" customFormat="1" ht="12">
      <c r="B661" s="249"/>
      <c r="C661" s="250"/>
      <c r="D661" s="239" t="s">
        <v>142</v>
      </c>
      <c r="E661" s="251" t="s">
        <v>1</v>
      </c>
      <c r="F661" s="252" t="s">
        <v>144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142</v>
      </c>
      <c r="AU661" s="259" t="s">
        <v>83</v>
      </c>
      <c r="AV661" s="13" t="s">
        <v>140</v>
      </c>
      <c r="AW661" s="13" t="s">
        <v>30</v>
      </c>
      <c r="AX661" s="13" t="s">
        <v>81</v>
      </c>
      <c r="AY661" s="259" t="s">
        <v>133</v>
      </c>
    </row>
    <row r="662" spans="2:65" s="1" customFormat="1" ht="16.5" customHeight="1">
      <c r="B662" s="38"/>
      <c r="C662" s="224" t="s">
        <v>925</v>
      </c>
      <c r="D662" s="224" t="s">
        <v>135</v>
      </c>
      <c r="E662" s="225" t="s">
        <v>926</v>
      </c>
      <c r="F662" s="226" t="s">
        <v>927</v>
      </c>
      <c r="G662" s="227" t="s">
        <v>413</v>
      </c>
      <c r="H662" s="228">
        <v>51.045</v>
      </c>
      <c r="I662" s="229"/>
      <c r="J662" s="230">
        <f>ROUND(I662*H662,2)</f>
        <v>0</v>
      </c>
      <c r="K662" s="226" t="s">
        <v>139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140</v>
      </c>
      <c r="AT662" s="235" t="s">
        <v>135</v>
      </c>
      <c r="AU662" s="235" t="s">
        <v>83</v>
      </c>
      <c r="AY662" s="17" t="s">
        <v>133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140</v>
      </c>
      <c r="BM662" s="235" t="s">
        <v>928</v>
      </c>
    </row>
    <row r="663" spans="2:51" s="12" customFormat="1" ht="12">
      <c r="B663" s="237"/>
      <c r="C663" s="238"/>
      <c r="D663" s="239" t="s">
        <v>142</v>
      </c>
      <c r="E663" s="240" t="s">
        <v>1</v>
      </c>
      <c r="F663" s="241" t="s">
        <v>929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142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133</v>
      </c>
    </row>
    <row r="664" spans="2:51" s="12" customFormat="1" ht="12">
      <c r="B664" s="237"/>
      <c r="C664" s="238"/>
      <c r="D664" s="239" t="s">
        <v>142</v>
      </c>
      <c r="E664" s="240" t="s">
        <v>1</v>
      </c>
      <c r="F664" s="241" t="s">
        <v>930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142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133</v>
      </c>
    </row>
    <row r="665" spans="2:51" s="12" customFormat="1" ht="12">
      <c r="B665" s="237"/>
      <c r="C665" s="238"/>
      <c r="D665" s="239" t="s">
        <v>142</v>
      </c>
      <c r="E665" s="240" t="s">
        <v>1</v>
      </c>
      <c r="F665" s="241" t="s">
        <v>931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142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133</v>
      </c>
    </row>
    <row r="666" spans="2:51" s="12" customFormat="1" ht="12">
      <c r="B666" s="237"/>
      <c r="C666" s="238"/>
      <c r="D666" s="239" t="s">
        <v>142</v>
      </c>
      <c r="E666" s="240" t="s">
        <v>1</v>
      </c>
      <c r="F666" s="241" t="s">
        <v>932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142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133</v>
      </c>
    </row>
    <row r="667" spans="2:51" s="12" customFormat="1" ht="12">
      <c r="B667" s="237"/>
      <c r="C667" s="238"/>
      <c r="D667" s="239" t="s">
        <v>142</v>
      </c>
      <c r="E667" s="240" t="s">
        <v>1</v>
      </c>
      <c r="F667" s="241" t="s">
        <v>933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142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133</v>
      </c>
    </row>
    <row r="668" spans="2:51" s="13" customFormat="1" ht="12">
      <c r="B668" s="249"/>
      <c r="C668" s="250"/>
      <c r="D668" s="239" t="s">
        <v>142</v>
      </c>
      <c r="E668" s="251" t="s">
        <v>1</v>
      </c>
      <c r="F668" s="252" t="s">
        <v>144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142</v>
      </c>
      <c r="AU668" s="259" t="s">
        <v>83</v>
      </c>
      <c r="AV668" s="13" t="s">
        <v>140</v>
      </c>
      <c r="AW668" s="13" t="s">
        <v>30</v>
      </c>
      <c r="AX668" s="13" t="s">
        <v>81</v>
      </c>
      <c r="AY668" s="259" t="s">
        <v>133</v>
      </c>
    </row>
    <row r="669" spans="2:65" s="1" customFormat="1" ht="16.5" customHeight="1">
      <c r="B669" s="38"/>
      <c r="C669" s="224" t="s">
        <v>934</v>
      </c>
      <c r="D669" s="224" t="s">
        <v>135</v>
      </c>
      <c r="E669" s="225" t="s">
        <v>935</v>
      </c>
      <c r="F669" s="226" t="s">
        <v>936</v>
      </c>
      <c r="G669" s="227" t="s">
        <v>413</v>
      </c>
      <c r="H669" s="228">
        <v>51.045</v>
      </c>
      <c r="I669" s="229"/>
      <c r="J669" s="230">
        <f>ROUND(I669*H669,2)</f>
        <v>0</v>
      </c>
      <c r="K669" s="226" t="s">
        <v>139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140</v>
      </c>
      <c r="AT669" s="235" t="s">
        <v>135</v>
      </c>
      <c r="AU669" s="235" t="s">
        <v>83</v>
      </c>
      <c r="AY669" s="17" t="s">
        <v>133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140</v>
      </c>
      <c r="BM669" s="235" t="s">
        <v>937</v>
      </c>
    </row>
    <row r="670" spans="2:65" s="1" customFormat="1" ht="16.5" customHeight="1">
      <c r="B670" s="38"/>
      <c r="C670" s="224" t="s">
        <v>938</v>
      </c>
      <c r="D670" s="224" t="s">
        <v>135</v>
      </c>
      <c r="E670" s="225" t="s">
        <v>939</v>
      </c>
      <c r="F670" s="226" t="s">
        <v>940</v>
      </c>
      <c r="G670" s="227" t="s">
        <v>187</v>
      </c>
      <c r="H670" s="228">
        <v>2.214</v>
      </c>
      <c r="I670" s="229"/>
      <c r="J670" s="230">
        <f>ROUND(I670*H670,2)</f>
        <v>0</v>
      </c>
      <c r="K670" s="226" t="s">
        <v>139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140</v>
      </c>
      <c r="AT670" s="235" t="s">
        <v>135</v>
      </c>
      <c r="AU670" s="235" t="s">
        <v>83</v>
      </c>
      <c r="AY670" s="17" t="s">
        <v>133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140</v>
      </c>
      <c r="BM670" s="235" t="s">
        <v>941</v>
      </c>
    </row>
    <row r="671" spans="2:51" s="14" customFormat="1" ht="12">
      <c r="B671" s="276"/>
      <c r="C671" s="277"/>
      <c r="D671" s="239" t="s">
        <v>142</v>
      </c>
      <c r="E671" s="278" t="s">
        <v>1</v>
      </c>
      <c r="F671" s="279" t="s">
        <v>942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142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133</v>
      </c>
    </row>
    <row r="672" spans="2:51" s="12" customFormat="1" ht="12">
      <c r="B672" s="237"/>
      <c r="C672" s="238"/>
      <c r="D672" s="239" t="s">
        <v>142</v>
      </c>
      <c r="E672" s="240" t="s">
        <v>1</v>
      </c>
      <c r="F672" s="241" t="s">
        <v>943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142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133</v>
      </c>
    </row>
    <row r="673" spans="2:51" s="12" customFormat="1" ht="12">
      <c r="B673" s="237"/>
      <c r="C673" s="238"/>
      <c r="D673" s="239" t="s">
        <v>142</v>
      </c>
      <c r="E673" s="240" t="s">
        <v>1</v>
      </c>
      <c r="F673" s="241" t="s">
        <v>944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142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133</v>
      </c>
    </row>
    <row r="674" spans="2:51" s="12" customFormat="1" ht="12">
      <c r="B674" s="237"/>
      <c r="C674" s="238"/>
      <c r="D674" s="239" t="s">
        <v>142</v>
      </c>
      <c r="E674" s="240" t="s">
        <v>1</v>
      </c>
      <c r="F674" s="241" t="s">
        <v>945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142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133</v>
      </c>
    </row>
    <row r="675" spans="2:51" s="14" customFormat="1" ht="12">
      <c r="B675" s="276"/>
      <c r="C675" s="277"/>
      <c r="D675" s="239" t="s">
        <v>142</v>
      </c>
      <c r="E675" s="278" t="s">
        <v>1</v>
      </c>
      <c r="F675" s="279" t="s">
        <v>946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142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133</v>
      </c>
    </row>
    <row r="676" spans="2:51" s="12" customFormat="1" ht="12">
      <c r="B676" s="237"/>
      <c r="C676" s="238"/>
      <c r="D676" s="239" t="s">
        <v>142</v>
      </c>
      <c r="E676" s="240" t="s">
        <v>1</v>
      </c>
      <c r="F676" s="241" t="s">
        <v>947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142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133</v>
      </c>
    </row>
    <row r="677" spans="2:51" s="12" customFormat="1" ht="12">
      <c r="B677" s="237"/>
      <c r="C677" s="238"/>
      <c r="D677" s="239" t="s">
        <v>142</v>
      </c>
      <c r="E677" s="240" t="s">
        <v>1</v>
      </c>
      <c r="F677" s="241" t="s">
        <v>948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142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133</v>
      </c>
    </row>
    <row r="678" spans="2:51" s="12" customFormat="1" ht="12">
      <c r="B678" s="237"/>
      <c r="C678" s="238"/>
      <c r="D678" s="239" t="s">
        <v>142</v>
      </c>
      <c r="E678" s="240" t="s">
        <v>1</v>
      </c>
      <c r="F678" s="241" t="s">
        <v>949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142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133</v>
      </c>
    </row>
    <row r="679" spans="2:51" s="14" customFormat="1" ht="12">
      <c r="B679" s="276"/>
      <c r="C679" s="277"/>
      <c r="D679" s="239" t="s">
        <v>142</v>
      </c>
      <c r="E679" s="278" t="s">
        <v>1</v>
      </c>
      <c r="F679" s="279" t="s">
        <v>950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142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133</v>
      </c>
    </row>
    <row r="680" spans="2:51" s="12" customFormat="1" ht="12">
      <c r="B680" s="237"/>
      <c r="C680" s="238"/>
      <c r="D680" s="239" t="s">
        <v>142</v>
      </c>
      <c r="E680" s="240" t="s">
        <v>1</v>
      </c>
      <c r="F680" s="241" t="s">
        <v>951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142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133</v>
      </c>
    </row>
    <row r="681" spans="2:51" s="12" customFormat="1" ht="12">
      <c r="B681" s="237"/>
      <c r="C681" s="238"/>
      <c r="D681" s="239" t="s">
        <v>142</v>
      </c>
      <c r="E681" s="240" t="s">
        <v>1</v>
      </c>
      <c r="F681" s="241" t="s">
        <v>952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142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133</v>
      </c>
    </row>
    <row r="682" spans="2:51" s="14" customFormat="1" ht="12">
      <c r="B682" s="276"/>
      <c r="C682" s="277"/>
      <c r="D682" s="239" t="s">
        <v>142</v>
      </c>
      <c r="E682" s="278" t="s">
        <v>1</v>
      </c>
      <c r="F682" s="279" t="s">
        <v>953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142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133</v>
      </c>
    </row>
    <row r="683" spans="2:51" s="12" customFormat="1" ht="12">
      <c r="B683" s="237"/>
      <c r="C683" s="238"/>
      <c r="D683" s="239" t="s">
        <v>142</v>
      </c>
      <c r="E683" s="240" t="s">
        <v>1</v>
      </c>
      <c r="F683" s="241" t="s">
        <v>954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142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133</v>
      </c>
    </row>
    <row r="684" spans="2:51" s="12" customFormat="1" ht="12">
      <c r="B684" s="237"/>
      <c r="C684" s="238"/>
      <c r="D684" s="239" t="s">
        <v>142</v>
      </c>
      <c r="E684" s="240" t="s">
        <v>1</v>
      </c>
      <c r="F684" s="241" t="s">
        <v>955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142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133</v>
      </c>
    </row>
    <row r="685" spans="2:51" s="12" customFormat="1" ht="12">
      <c r="B685" s="237"/>
      <c r="C685" s="238"/>
      <c r="D685" s="239" t="s">
        <v>142</v>
      </c>
      <c r="E685" s="240" t="s">
        <v>1</v>
      </c>
      <c r="F685" s="241" t="s">
        <v>956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142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133</v>
      </c>
    </row>
    <row r="686" spans="2:51" s="14" customFormat="1" ht="12">
      <c r="B686" s="276"/>
      <c r="C686" s="277"/>
      <c r="D686" s="239" t="s">
        <v>142</v>
      </c>
      <c r="E686" s="278" t="s">
        <v>1</v>
      </c>
      <c r="F686" s="279" t="s">
        <v>957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142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133</v>
      </c>
    </row>
    <row r="687" spans="2:51" s="12" customFormat="1" ht="12">
      <c r="B687" s="237"/>
      <c r="C687" s="238"/>
      <c r="D687" s="239" t="s">
        <v>142</v>
      </c>
      <c r="E687" s="240" t="s">
        <v>1</v>
      </c>
      <c r="F687" s="241" t="s">
        <v>958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142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133</v>
      </c>
    </row>
    <row r="688" spans="2:51" s="12" customFormat="1" ht="12">
      <c r="B688" s="237"/>
      <c r="C688" s="238"/>
      <c r="D688" s="239" t="s">
        <v>142</v>
      </c>
      <c r="E688" s="240" t="s">
        <v>1</v>
      </c>
      <c r="F688" s="241" t="s">
        <v>959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142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133</v>
      </c>
    </row>
    <row r="689" spans="2:51" s="12" customFormat="1" ht="12">
      <c r="B689" s="237"/>
      <c r="C689" s="238"/>
      <c r="D689" s="239" t="s">
        <v>142</v>
      </c>
      <c r="E689" s="240" t="s">
        <v>1</v>
      </c>
      <c r="F689" s="241" t="s">
        <v>960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142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133</v>
      </c>
    </row>
    <row r="690" spans="2:51" s="13" customFormat="1" ht="12">
      <c r="B690" s="249"/>
      <c r="C690" s="250"/>
      <c r="D690" s="239" t="s">
        <v>142</v>
      </c>
      <c r="E690" s="251" t="s">
        <v>1</v>
      </c>
      <c r="F690" s="252" t="s">
        <v>144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142</v>
      </c>
      <c r="AU690" s="259" t="s">
        <v>83</v>
      </c>
      <c r="AV690" s="13" t="s">
        <v>140</v>
      </c>
      <c r="AW690" s="13" t="s">
        <v>30</v>
      </c>
      <c r="AX690" s="13" t="s">
        <v>81</v>
      </c>
      <c r="AY690" s="259" t="s">
        <v>133</v>
      </c>
    </row>
    <row r="691" spans="2:65" s="1" customFormat="1" ht="24" customHeight="1">
      <c r="B691" s="38"/>
      <c r="C691" s="224" t="s">
        <v>961</v>
      </c>
      <c r="D691" s="224" t="s">
        <v>135</v>
      </c>
      <c r="E691" s="225" t="s">
        <v>962</v>
      </c>
      <c r="F691" s="226" t="s">
        <v>963</v>
      </c>
      <c r="G691" s="227" t="s">
        <v>187</v>
      </c>
      <c r="H691" s="228">
        <v>0.75</v>
      </c>
      <c r="I691" s="229"/>
      <c r="J691" s="230">
        <f>ROUND(I691*H691,2)</f>
        <v>0</v>
      </c>
      <c r="K691" s="226" t="s">
        <v>139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140</v>
      </c>
      <c r="AT691" s="235" t="s">
        <v>135</v>
      </c>
      <c r="AU691" s="235" t="s">
        <v>83</v>
      </c>
      <c r="AY691" s="17" t="s">
        <v>133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140</v>
      </c>
      <c r="BM691" s="235" t="s">
        <v>964</v>
      </c>
    </row>
    <row r="692" spans="2:51" s="12" customFormat="1" ht="12">
      <c r="B692" s="237"/>
      <c r="C692" s="238"/>
      <c r="D692" s="239" t="s">
        <v>142</v>
      </c>
      <c r="E692" s="240" t="s">
        <v>1</v>
      </c>
      <c r="F692" s="241" t="s">
        <v>965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142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133</v>
      </c>
    </row>
    <row r="693" spans="2:51" s="12" customFormat="1" ht="12">
      <c r="B693" s="237"/>
      <c r="C693" s="238"/>
      <c r="D693" s="239" t="s">
        <v>142</v>
      </c>
      <c r="E693" s="240" t="s">
        <v>1</v>
      </c>
      <c r="F693" s="241" t="s">
        <v>966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142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133</v>
      </c>
    </row>
    <row r="694" spans="2:51" s="12" customFormat="1" ht="12">
      <c r="B694" s="237"/>
      <c r="C694" s="238"/>
      <c r="D694" s="239" t="s">
        <v>142</v>
      </c>
      <c r="E694" s="240" t="s">
        <v>1</v>
      </c>
      <c r="F694" s="241" t="s">
        <v>967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142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133</v>
      </c>
    </row>
    <row r="695" spans="2:51" s="12" customFormat="1" ht="12">
      <c r="B695" s="237"/>
      <c r="C695" s="238"/>
      <c r="D695" s="239" t="s">
        <v>142</v>
      </c>
      <c r="E695" s="240" t="s">
        <v>1</v>
      </c>
      <c r="F695" s="241" t="s">
        <v>968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142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133</v>
      </c>
    </row>
    <row r="696" spans="2:51" s="12" customFormat="1" ht="12">
      <c r="B696" s="237"/>
      <c r="C696" s="238"/>
      <c r="D696" s="239" t="s">
        <v>142</v>
      </c>
      <c r="E696" s="240" t="s">
        <v>1</v>
      </c>
      <c r="F696" s="241" t="s">
        <v>969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142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133</v>
      </c>
    </row>
    <row r="697" spans="2:51" s="12" customFormat="1" ht="12">
      <c r="B697" s="237"/>
      <c r="C697" s="238"/>
      <c r="D697" s="239" t="s">
        <v>142</v>
      </c>
      <c r="E697" s="240" t="s">
        <v>1</v>
      </c>
      <c r="F697" s="241" t="s">
        <v>970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142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133</v>
      </c>
    </row>
    <row r="698" spans="2:51" s="12" customFormat="1" ht="12">
      <c r="B698" s="237"/>
      <c r="C698" s="238"/>
      <c r="D698" s="239" t="s">
        <v>142</v>
      </c>
      <c r="E698" s="240" t="s">
        <v>1</v>
      </c>
      <c r="F698" s="241" t="s">
        <v>971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142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133</v>
      </c>
    </row>
    <row r="699" spans="2:51" s="13" customFormat="1" ht="12">
      <c r="B699" s="249"/>
      <c r="C699" s="250"/>
      <c r="D699" s="239" t="s">
        <v>142</v>
      </c>
      <c r="E699" s="251" t="s">
        <v>1</v>
      </c>
      <c r="F699" s="252" t="s">
        <v>144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142</v>
      </c>
      <c r="AU699" s="259" t="s">
        <v>83</v>
      </c>
      <c r="AV699" s="13" t="s">
        <v>140</v>
      </c>
      <c r="AW699" s="13" t="s">
        <v>30</v>
      </c>
      <c r="AX699" s="13" t="s">
        <v>81</v>
      </c>
      <c r="AY699" s="259" t="s">
        <v>133</v>
      </c>
    </row>
    <row r="700" spans="2:65" s="1" customFormat="1" ht="24" customHeight="1">
      <c r="B700" s="38"/>
      <c r="C700" s="224" t="s">
        <v>972</v>
      </c>
      <c r="D700" s="224" t="s">
        <v>135</v>
      </c>
      <c r="E700" s="225" t="s">
        <v>973</v>
      </c>
      <c r="F700" s="226" t="s">
        <v>974</v>
      </c>
      <c r="G700" s="227" t="s">
        <v>165</v>
      </c>
      <c r="H700" s="228">
        <v>3.5</v>
      </c>
      <c r="I700" s="229"/>
      <c r="J700" s="230">
        <f>ROUND(I700*H700,2)</f>
        <v>0</v>
      </c>
      <c r="K700" s="226" t="s">
        <v>139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140</v>
      </c>
      <c r="AT700" s="235" t="s">
        <v>135</v>
      </c>
      <c r="AU700" s="235" t="s">
        <v>83</v>
      </c>
      <c r="AY700" s="17" t="s">
        <v>133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140</v>
      </c>
      <c r="BM700" s="235" t="s">
        <v>975</v>
      </c>
    </row>
    <row r="701" spans="2:51" s="12" customFormat="1" ht="12">
      <c r="B701" s="237"/>
      <c r="C701" s="238"/>
      <c r="D701" s="239" t="s">
        <v>142</v>
      </c>
      <c r="E701" s="240" t="s">
        <v>1</v>
      </c>
      <c r="F701" s="241" t="s">
        <v>976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142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133</v>
      </c>
    </row>
    <row r="702" spans="2:51" s="13" customFormat="1" ht="12">
      <c r="B702" s="249"/>
      <c r="C702" s="250"/>
      <c r="D702" s="239" t="s">
        <v>142</v>
      </c>
      <c r="E702" s="251" t="s">
        <v>1</v>
      </c>
      <c r="F702" s="252" t="s">
        <v>144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142</v>
      </c>
      <c r="AU702" s="259" t="s">
        <v>83</v>
      </c>
      <c r="AV702" s="13" t="s">
        <v>140</v>
      </c>
      <c r="AW702" s="13" t="s">
        <v>30</v>
      </c>
      <c r="AX702" s="13" t="s">
        <v>81</v>
      </c>
      <c r="AY702" s="259" t="s">
        <v>133</v>
      </c>
    </row>
    <row r="703" spans="2:65" s="1" customFormat="1" ht="16.5" customHeight="1">
      <c r="B703" s="38"/>
      <c r="C703" s="224" t="s">
        <v>977</v>
      </c>
      <c r="D703" s="224" t="s">
        <v>135</v>
      </c>
      <c r="E703" s="225" t="s">
        <v>978</v>
      </c>
      <c r="F703" s="226" t="s">
        <v>979</v>
      </c>
      <c r="G703" s="227" t="s">
        <v>138</v>
      </c>
      <c r="H703" s="228">
        <v>31.32</v>
      </c>
      <c r="I703" s="229"/>
      <c r="J703" s="230">
        <f>ROUND(I703*H703,2)</f>
        <v>0</v>
      </c>
      <c r="K703" s="226" t="s">
        <v>139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140</v>
      </c>
      <c r="AT703" s="235" t="s">
        <v>135</v>
      </c>
      <c r="AU703" s="235" t="s">
        <v>83</v>
      </c>
      <c r="AY703" s="17" t="s">
        <v>133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140</v>
      </c>
      <c r="BM703" s="235" t="s">
        <v>980</v>
      </c>
    </row>
    <row r="704" spans="2:51" s="12" customFormat="1" ht="12">
      <c r="B704" s="237"/>
      <c r="C704" s="238"/>
      <c r="D704" s="239" t="s">
        <v>142</v>
      </c>
      <c r="E704" s="240" t="s">
        <v>1</v>
      </c>
      <c r="F704" s="241" t="s">
        <v>981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142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133</v>
      </c>
    </row>
    <row r="705" spans="2:51" s="12" customFormat="1" ht="12">
      <c r="B705" s="237"/>
      <c r="C705" s="238"/>
      <c r="D705" s="239" t="s">
        <v>142</v>
      </c>
      <c r="E705" s="240" t="s">
        <v>1</v>
      </c>
      <c r="F705" s="241" t="s">
        <v>982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142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133</v>
      </c>
    </row>
    <row r="706" spans="2:51" s="12" customFormat="1" ht="12">
      <c r="B706" s="237"/>
      <c r="C706" s="238"/>
      <c r="D706" s="239" t="s">
        <v>142</v>
      </c>
      <c r="E706" s="240" t="s">
        <v>1</v>
      </c>
      <c r="F706" s="241" t="s">
        <v>983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142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133</v>
      </c>
    </row>
    <row r="707" spans="2:51" s="12" customFormat="1" ht="12">
      <c r="B707" s="237"/>
      <c r="C707" s="238"/>
      <c r="D707" s="239" t="s">
        <v>142</v>
      </c>
      <c r="E707" s="240" t="s">
        <v>1</v>
      </c>
      <c r="F707" s="241" t="s">
        <v>984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142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133</v>
      </c>
    </row>
    <row r="708" spans="2:51" s="13" customFormat="1" ht="12">
      <c r="B708" s="249"/>
      <c r="C708" s="250"/>
      <c r="D708" s="239" t="s">
        <v>142</v>
      </c>
      <c r="E708" s="251" t="s">
        <v>1</v>
      </c>
      <c r="F708" s="252" t="s">
        <v>144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142</v>
      </c>
      <c r="AU708" s="259" t="s">
        <v>83</v>
      </c>
      <c r="AV708" s="13" t="s">
        <v>140</v>
      </c>
      <c r="AW708" s="13" t="s">
        <v>30</v>
      </c>
      <c r="AX708" s="13" t="s">
        <v>81</v>
      </c>
      <c r="AY708" s="259" t="s">
        <v>133</v>
      </c>
    </row>
    <row r="709" spans="2:65" s="1" customFormat="1" ht="16.5" customHeight="1">
      <c r="B709" s="38"/>
      <c r="C709" s="224" t="s">
        <v>985</v>
      </c>
      <c r="D709" s="224" t="s">
        <v>135</v>
      </c>
      <c r="E709" s="225" t="s">
        <v>986</v>
      </c>
      <c r="F709" s="226" t="s">
        <v>987</v>
      </c>
      <c r="G709" s="227" t="s">
        <v>413</v>
      </c>
      <c r="H709" s="228">
        <v>262.85</v>
      </c>
      <c r="I709" s="229"/>
      <c r="J709" s="230">
        <f>ROUND(I709*H709,2)</f>
        <v>0</v>
      </c>
      <c r="K709" s="226" t="s">
        <v>139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140</v>
      </c>
      <c r="AT709" s="235" t="s">
        <v>135</v>
      </c>
      <c r="AU709" s="235" t="s">
        <v>83</v>
      </c>
      <c r="AY709" s="17" t="s">
        <v>133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140</v>
      </c>
      <c r="BM709" s="235" t="s">
        <v>988</v>
      </c>
    </row>
    <row r="710" spans="2:51" s="12" customFormat="1" ht="12">
      <c r="B710" s="237"/>
      <c r="C710" s="238"/>
      <c r="D710" s="239" t="s">
        <v>142</v>
      </c>
      <c r="E710" s="240" t="s">
        <v>1</v>
      </c>
      <c r="F710" s="241" t="s">
        <v>989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142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133</v>
      </c>
    </row>
    <row r="711" spans="2:51" s="12" customFormat="1" ht="12">
      <c r="B711" s="237"/>
      <c r="C711" s="238"/>
      <c r="D711" s="239" t="s">
        <v>142</v>
      </c>
      <c r="E711" s="240" t="s">
        <v>1</v>
      </c>
      <c r="F711" s="241" t="s">
        <v>990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142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133</v>
      </c>
    </row>
    <row r="712" spans="2:51" s="12" customFormat="1" ht="12">
      <c r="B712" s="237"/>
      <c r="C712" s="238"/>
      <c r="D712" s="239" t="s">
        <v>142</v>
      </c>
      <c r="E712" s="240" t="s">
        <v>1</v>
      </c>
      <c r="F712" s="241" t="s">
        <v>991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142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133</v>
      </c>
    </row>
    <row r="713" spans="2:51" s="12" customFormat="1" ht="12">
      <c r="B713" s="237"/>
      <c r="C713" s="238"/>
      <c r="D713" s="239" t="s">
        <v>142</v>
      </c>
      <c r="E713" s="240" t="s">
        <v>1</v>
      </c>
      <c r="F713" s="241" t="s">
        <v>992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142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133</v>
      </c>
    </row>
    <row r="714" spans="2:51" s="12" customFormat="1" ht="12">
      <c r="B714" s="237"/>
      <c r="C714" s="238"/>
      <c r="D714" s="239" t="s">
        <v>142</v>
      </c>
      <c r="E714" s="240" t="s">
        <v>1</v>
      </c>
      <c r="F714" s="241" t="s">
        <v>993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142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133</v>
      </c>
    </row>
    <row r="715" spans="2:51" s="13" customFormat="1" ht="12">
      <c r="B715" s="249"/>
      <c r="C715" s="250"/>
      <c r="D715" s="239" t="s">
        <v>142</v>
      </c>
      <c r="E715" s="251" t="s">
        <v>1</v>
      </c>
      <c r="F715" s="252" t="s">
        <v>144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142</v>
      </c>
      <c r="AU715" s="259" t="s">
        <v>83</v>
      </c>
      <c r="AV715" s="13" t="s">
        <v>140</v>
      </c>
      <c r="AW715" s="13" t="s">
        <v>30</v>
      </c>
      <c r="AX715" s="13" t="s">
        <v>81</v>
      </c>
      <c r="AY715" s="259" t="s">
        <v>133</v>
      </c>
    </row>
    <row r="716" spans="2:65" s="1" customFormat="1" ht="16.5" customHeight="1">
      <c r="B716" s="38"/>
      <c r="C716" s="224" t="s">
        <v>994</v>
      </c>
      <c r="D716" s="224" t="s">
        <v>135</v>
      </c>
      <c r="E716" s="225" t="s">
        <v>995</v>
      </c>
      <c r="F716" s="226" t="s">
        <v>996</v>
      </c>
      <c r="G716" s="227" t="s">
        <v>413</v>
      </c>
      <c r="H716" s="228">
        <v>262.85</v>
      </c>
      <c r="I716" s="229"/>
      <c r="J716" s="230">
        <f>ROUND(I716*H716,2)</f>
        <v>0</v>
      </c>
      <c r="K716" s="226" t="s">
        <v>139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140</v>
      </c>
      <c r="AT716" s="235" t="s">
        <v>135</v>
      </c>
      <c r="AU716" s="235" t="s">
        <v>83</v>
      </c>
      <c r="AY716" s="17" t="s">
        <v>133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140</v>
      </c>
      <c r="BM716" s="235" t="s">
        <v>997</v>
      </c>
    </row>
    <row r="717" spans="2:65" s="1" customFormat="1" ht="16.5" customHeight="1">
      <c r="B717" s="38"/>
      <c r="C717" s="224" t="s">
        <v>998</v>
      </c>
      <c r="D717" s="224" t="s">
        <v>135</v>
      </c>
      <c r="E717" s="225" t="s">
        <v>999</v>
      </c>
      <c r="F717" s="226" t="s">
        <v>1000</v>
      </c>
      <c r="G717" s="227" t="s">
        <v>187</v>
      </c>
      <c r="H717" s="228">
        <v>15.209</v>
      </c>
      <c r="I717" s="229"/>
      <c r="J717" s="230">
        <f>ROUND(I717*H717,2)</f>
        <v>0</v>
      </c>
      <c r="K717" s="226" t="s">
        <v>139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140</v>
      </c>
      <c r="AT717" s="235" t="s">
        <v>135</v>
      </c>
      <c r="AU717" s="235" t="s">
        <v>83</v>
      </c>
      <c r="AY717" s="17" t="s">
        <v>133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140</v>
      </c>
      <c r="BM717" s="235" t="s">
        <v>1001</v>
      </c>
    </row>
    <row r="718" spans="2:51" s="14" customFormat="1" ht="12">
      <c r="B718" s="276"/>
      <c r="C718" s="277"/>
      <c r="D718" s="239" t="s">
        <v>142</v>
      </c>
      <c r="E718" s="278" t="s">
        <v>1</v>
      </c>
      <c r="F718" s="279" t="s">
        <v>1002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142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133</v>
      </c>
    </row>
    <row r="719" spans="2:51" s="12" customFormat="1" ht="12">
      <c r="B719" s="237"/>
      <c r="C719" s="238"/>
      <c r="D719" s="239" t="s">
        <v>142</v>
      </c>
      <c r="E719" s="240" t="s">
        <v>1</v>
      </c>
      <c r="F719" s="241" t="s">
        <v>1003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142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133</v>
      </c>
    </row>
    <row r="720" spans="2:51" s="12" customFormat="1" ht="12">
      <c r="B720" s="237"/>
      <c r="C720" s="238"/>
      <c r="D720" s="239" t="s">
        <v>142</v>
      </c>
      <c r="E720" s="240" t="s">
        <v>1</v>
      </c>
      <c r="F720" s="241" t="s">
        <v>1004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142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133</v>
      </c>
    </row>
    <row r="721" spans="2:51" s="12" customFormat="1" ht="12">
      <c r="B721" s="237"/>
      <c r="C721" s="238"/>
      <c r="D721" s="239" t="s">
        <v>142</v>
      </c>
      <c r="E721" s="240" t="s">
        <v>1</v>
      </c>
      <c r="F721" s="241" t="s">
        <v>1005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142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133</v>
      </c>
    </row>
    <row r="722" spans="2:51" s="12" customFormat="1" ht="12">
      <c r="B722" s="237"/>
      <c r="C722" s="238"/>
      <c r="D722" s="239" t="s">
        <v>142</v>
      </c>
      <c r="E722" s="240" t="s">
        <v>1</v>
      </c>
      <c r="F722" s="241" t="s">
        <v>1006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142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133</v>
      </c>
    </row>
    <row r="723" spans="2:51" s="12" customFormat="1" ht="12">
      <c r="B723" s="237"/>
      <c r="C723" s="238"/>
      <c r="D723" s="239" t="s">
        <v>142</v>
      </c>
      <c r="E723" s="240" t="s">
        <v>1</v>
      </c>
      <c r="F723" s="241" t="s">
        <v>982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142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133</v>
      </c>
    </row>
    <row r="724" spans="2:51" s="12" customFormat="1" ht="12">
      <c r="B724" s="237"/>
      <c r="C724" s="238"/>
      <c r="D724" s="239" t="s">
        <v>142</v>
      </c>
      <c r="E724" s="240" t="s">
        <v>1</v>
      </c>
      <c r="F724" s="241" t="s">
        <v>1007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142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133</v>
      </c>
    </row>
    <row r="725" spans="2:51" s="12" customFormat="1" ht="12">
      <c r="B725" s="237"/>
      <c r="C725" s="238"/>
      <c r="D725" s="239" t="s">
        <v>142</v>
      </c>
      <c r="E725" s="240" t="s">
        <v>1</v>
      </c>
      <c r="F725" s="241" t="s">
        <v>1008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142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133</v>
      </c>
    </row>
    <row r="726" spans="2:51" s="12" customFormat="1" ht="12">
      <c r="B726" s="237"/>
      <c r="C726" s="238"/>
      <c r="D726" s="239" t="s">
        <v>142</v>
      </c>
      <c r="E726" s="240" t="s">
        <v>1</v>
      </c>
      <c r="F726" s="241" t="s">
        <v>1009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142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133</v>
      </c>
    </row>
    <row r="727" spans="2:51" s="14" customFormat="1" ht="12">
      <c r="B727" s="276"/>
      <c r="C727" s="277"/>
      <c r="D727" s="239" t="s">
        <v>142</v>
      </c>
      <c r="E727" s="278" t="s">
        <v>1</v>
      </c>
      <c r="F727" s="279" t="s">
        <v>1010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142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133</v>
      </c>
    </row>
    <row r="728" spans="2:51" s="12" customFormat="1" ht="12">
      <c r="B728" s="237"/>
      <c r="C728" s="238"/>
      <c r="D728" s="239" t="s">
        <v>142</v>
      </c>
      <c r="E728" s="240" t="s">
        <v>1</v>
      </c>
      <c r="F728" s="241" t="s">
        <v>1011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142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133</v>
      </c>
    </row>
    <row r="729" spans="2:51" s="12" customFormat="1" ht="12">
      <c r="B729" s="237"/>
      <c r="C729" s="238"/>
      <c r="D729" s="239" t="s">
        <v>142</v>
      </c>
      <c r="E729" s="240" t="s">
        <v>1</v>
      </c>
      <c r="F729" s="241" t="s">
        <v>1012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142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133</v>
      </c>
    </row>
    <row r="730" spans="2:51" s="12" customFormat="1" ht="12">
      <c r="B730" s="237"/>
      <c r="C730" s="238"/>
      <c r="D730" s="239" t="s">
        <v>142</v>
      </c>
      <c r="E730" s="240" t="s">
        <v>1</v>
      </c>
      <c r="F730" s="241" t="s">
        <v>1013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142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133</v>
      </c>
    </row>
    <row r="731" spans="2:51" s="12" customFormat="1" ht="12">
      <c r="B731" s="237"/>
      <c r="C731" s="238"/>
      <c r="D731" s="239" t="s">
        <v>142</v>
      </c>
      <c r="E731" s="240" t="s">
        <v>1</v>
      </c>
      <c r="F731" s="241" t="s">
        <v>1014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142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133</v>
      </c>
    </row>
    <row r="732" spans="2:51" s="12" customFormat="1" ht="12">
      <c r="B732" s="237"/>
      <c r="C732" s="238"/>
      <c r="D732" s="239" t="s">
        <v>142</v>
      </c>
      <c r="E732" s="240" t="s">
        <v>1</v>
      </c>
      <c r="F732" s="241" t="s">
        <v>1015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142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133</v>
      </c>
    </row>
    <row r="733" spans="2:51" s="14" customFormat="1" ht="12">
      <c r="B733" s="276"/>
      <c r="C733" s="277"/>
      <c r="D733" s="239" t="s">
        <v>142</v>
      </c>
      <c r="E733" s="278" t="s">
        <v>1</v>
      </c>
      <c r="F733" s="279" t="s">
        <v>1016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142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133</v>
      </c>
    </row>
    <row r="734" spans="2:51" s="12" customFormat="1" ht="12">
      <c r="B734" s="237"/>
      <c r="C734" s="238"/>
      <c r="D734" s="239" t="s">
        <v>142</v>
      </c>
      <c r="E734" s="240" t="s">
        <v>1</v>
      </c>
      <c r="F734" s="241" t="s">
        <v>1017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142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133</v>
      </c>
    </row>
    <row r="735" spans="2:51" s="12" customFormat="1" ht="12">
      <c r="B735" s="237"/>
      <c r="C735" s="238"/>
      <c r="D735" s="239" t="s">
        <v>142</v>
      </c>
      <c r="E735" s="240" t="s">
        <v>1</v>
      </c>
      <c r="F735" s="241" t="s">
        <v>1018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142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133</v>
      </c>
    </row>
    <row r="736" spans="2:51" s="12" customFormat="1" ht="12">
      <c r="B736" s="237"/>
      <c r="C736" s="238"/>
      <c r="D736" s="239" t="s">
        <v>142</v>
      </c>
      <c r="E736" s="240" t="s">
        <v>1</v>
      </c>
      <c r="F736" s="241" t="s">
        <v>1019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142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133</v>
      </c>
    </row>
    <row r="737" spans="2:51" s="13" customFormat="1" ht="12">
      <c r="B737" s="249"/>
      <c r="C737" s="250"/>
      <c r="D737" s="239" t="s">
        <v>142</v>
      </c>
      <c r="E737" s="251" t="s">
        <v>1</v>
      </c>
      <c r="F737" s="252" t="s">
        <v>144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142</v>
      </c>
      <c r="AU737" s="259" t="s">
        <v>83</v>
      </c>
      <c r="AV737" s="13" t="s">
        <v>140</v>
      </c>
      <c r="AW737" s="13" t="s">
        <v>30</v>
      </c>
      <c r="AX737" s="13" t="s">
        <v>81</v>
      </c>
      <c r="AY737" s="259" t="s">
        <v>133</v>
      </c>
    </row>
    <row r="738" spans="2:65" s="1" customFormat="1" ht="16.5" customHeight="1">
      <c r="B738" s="38"/>
      <c r="C738" s="224" t="s">
        <v>1020</v>
      </c>
      <c r="D738" s="224" t="s">
        <v>135</v>
      </c>
      <c r="E738" s="225" t="s">
        <v>1021</v>
      </c>
      <c r="F738" s="226" t="s">
        <v>1022</v>
      </c>
      <c r="G738" s="227" t="s">
        <v>413</v>
      </c>
      <c r="H738" s="228">
        <v>162.028</v>
      </c>
      <c r="I738" s="229"/>
      <c r="J738" s="230">
        <f>ROUND(I738*H738,2)</f>
        <v>0</v>
      </c>
      <c r="K738" s="226" t="s">
        <v>139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140</v>
      </c>
      <c r="AT738" s="235" t="s">
        <v>135</v>
      </c>
      <c r="AU738" s="235" t="s">
        <v>83</v>
      </c>
      <c r="AY738" s="17" t="s">
        <v>133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140</v>
      </c>
      <c r="BM738" s="235" t="s">
        <v>1023</v>
      </c>
    </row>
    <row r="739" spans="2:51" s="12" customFormat="1" ht="12">
      <c r="B739" s="237"/>
      <c r="C739" s="238"/>
      <c r="D739" s="239" t="s">
        <v>142</v>
      </c>
      <c r="E739" s="240" t="s">
        <v>1</v>
      </c>
      <c r="F739" s="241" t="s">
        <v>1024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142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133</v>
      </c>
    </row>
    <row r="740" spans="2:51" s="12" customFormat="1" ht="12">
      <c r="B740" s="237"/>
      <c r="C740" s="238"/>
      <c r="D740" s="239" t="s">
        <v>142</v>
      </c>
      <c r="E740" s="240" t="s">
        <v>1</v>
      </c>
      <c r="F740" s="241" t="s">
        <v>1025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142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133</v>
      </c>
    </row>
    <row r="741" spans="2:51" s="12" customFormat="1" ht="12">
      <c r="B741" s="237"/>
      <c r="C741" s="238"/>
      <c r="D741" s="239" t="s">
        <v>142</v>
      </c>
      <c r="E741" s="240" t="s">
        <v>1</v>
      </c>
      <c r="F741" s="241" t="s">
        <v>1026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142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133</v>
      </c>
    </row>
    <row r="742" spans="2:51" s="12" customFormat="1" ht="12">
      <c r="B742" s="237"/>
      <c r="C742" s="238"/>
      <c r="D742" s="239" t="s">
        <v>142</v>
      </c>
      <c r="E742" s="240" t="s">
        <v>1</v>
      </c>
      <c r="F742" s="241" t="s">
        <v>1027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142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133</v>
      </c>
    </row>
    <row r="743" spans="2:51" s="12" customFormat="1" ht="12">
      <c r="B743" s="237"/>
      <c r="C743" s="238"/>
      <c r="D743" s="239" t="s">
        <v>142</v>
      </c>
      <c r="E743" s="240" t="s">
        <v>1</v>
      </c>
      <c r="F743" s="241" t="s">
        <v>1028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142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133</v>
      </c>
    </row>
    <row r="744" spans="2:51" s="13" customFormat="1" ht="12">
      <c r="B744" s="249"/>
      <c r="C744" s="250"/>
      <c r="D744" s="239" t="s">
        <v>142</v>
      </c>
      <c r="E744" s="251" t="s">
        <v>1</v>
      </c>
      <c r="F744" s="252" t="s">
        <v>144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142</v>
      </c>
      <c r="AU744" s="259" t="s">
        <v>83</v>
      </c>
      <c r="AV744" s="13" t="s">
        <v>140</v>
      </c>
      <c r="AW744" s="13" t="s">
        <v>30</v>
      </c>
      <c r="AX744" s="13" t="s">
        <v>81</v>
      </c>
      <c r="AY744" s="259" t="s">
        <v>133</v>
      </c>
    </row>
    <row r="745" spans="2:65" s="1" customFormat="1" ht="16.5" customHeight="1">
      <c r="B745" s="38"/>
      <c r="C745" s="224" t="s">
        <v>1029</v>
      </c>
      <c r="D745" s="224" t="s">
        <v>135</v>
      </c>
      <c r="E745" s="225" t="s">
        <v>1030</v>
      </c>
      <c r="F745" s="226" t="s">
        <v>1031</v>
      </c>
      <c r="G745" s="227" t="s">
        <v>413</v>
      </c>
      <c r="H745" s="228">
        <v>436.582</v>
      </c>
      <c r="I745" s="229"/>
      <c r="J745" s="230">
        <f>ROUND(I745*H745,2)</f>
        <v>0</v>
      </c>
      <c r="K745" s="226" t="s">
        <v>139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140</v>
      </c>
      <c r="AT745" s="235" t="s">
        <v>135</v>
      </c>
      <c r="AU745" s="235" t="s">
        <v>83</v>
      </c>
      <c r="AY745" s="17" t="s">
        <v>133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140</v>
      </c>
      <c r="BM745" s="235" t="s">
        <v>1032</v>
      </c>
    </row>
    <row r="746" spans="2:51" s="12" customFormat="1" ht="12">
      <c r="B746" s="237"/>
      <c r="C746" s="238"/>
      <c r="D746" s="239" t="s">
        <v>142</v>
      </c>
      <c r="E746" s="240" t="s">
        <v>1</v>
      </c>
      <c r="F746" s="241" t="s">
        <v>1033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142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133</v>
      </c>
    </row>
    <row r="747" spans="2:51" s="12" customFormat="1" ht="12">
      <c r="B747" s="237"/>
      <c r="C747" s="238"/>
      <c r="D747" s="239" t="s">
        <v>142</v>
      </c>
      <c r="E747" s="240" t="s">
        <v>1</v>
      </c>
      <c r="F747" s="241" t="s">
        <v>1034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142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133</v>
      </c>
    </row>
    <row r="748" spans="2:51" s="12" customFormat="1" ht="12">
      <c r="B748" s="237"/>
      <c r="C748" s="238"/>
      <c r="D748" s="239" t="s">
        <v>142</v>
      </c>
      <c r="E748" s="240" t="s">
        <v>1</v>
      </c>
      <c r="F748" s="241" t="s">
        <v>1035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142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133</v>
      </c>
    </row>
    <row r="749" spans="2:51" s="12" customFormat="1" ht="12">
      <c r="B749" s="237"/>
      <c r="C749" s="238"/>
      <c r="D749" s="239" t="s">
        <v>142</v>
      </c>
      <c r="E749" s="240" t="s">
        <v>1</v>
      </c>
      <c r="F749" s="241" t="s">
        <v>1036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142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133</v>
      </c>
    </row>
    <row r="750" spans="2:51" s="12" customFormat="1" ht="12">
      <c r="B750" s="237"/>
      <c r="C750" s="238"/>
      <c r="D750" s="239" t="s">
        <v>142</v>
      </c>
      <c r="E750" s="240" t="s">
        <v>1</v>
      </c>
      <c r="F750" s="241" t="s">
        <v>1037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142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133</v>
      </c>
    </row>
    <row r="751" spans="2:51" s="12" customFormat="1" ht="12">
      <c r="B751" s="237"/>
      <c r="C751" s="238"/>
      <c r="D751" s="239" t="s">
        <v>142</v>
      </c>
      <c r="E751" s="240" t="s">
        <v>1</v>
      </c>
      <c r="F751" s="241" t="s">
        <v>1038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142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133</v>
      </c>
    </row>
    <row r="752" spans="2:51" s="14" customFormat="1" ht="12">
      <c r="B752" s="276"/>
      <c r="C752" s="277"/>
      <c r="D752" s="239" t="s">
        <v>142</v>
      </c>
      <c r="E752" s="278" t="s">
        <v>1</v>
      </c>
      <c r="F752" s="279" t="s">
        <v>732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142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133</v>
      </c>
    </row>
    <row r="753" spans="2:51" s="12" customFormat="1" ht="12">
      <c r="B753" s="237"/>
      <c r="C753" s="238"/>
      <c r="D753" s="239" t="s">
        <v>142</v>
      </c>
      <c r="E753" s="240" t="s">
        <v>1</v>
      </c>
      <c r="F753" s="241" t="s">
        <v>1039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142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133</v>
      </c>
    </row>
    <row r="754" spans="2:51" s="12" customFormat="1" ht="12">
      <c r="B754" s="237"/>
      <c r="C754" s="238"/>
      <c r="D754" s="239" t="s">
        <v>142</v>
      </c>
      <c r="E754" s="240" t="s">
        <v>1</v>
      </c>
      <c r="F754" s="241" t="s">
        <v>1040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142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133</v>
      </c>
    </row>
    <row r="755" spans="2:51" s="12" customFormat="1" ht="12">
      <c r="B755" s="237"/>
      <c r="C755" s="238"/>
      <c r="D755" s="239" t="s">
        <v>142</v>
      </c>
      <c r="E755" s="240" t="s">
        <v>1</v>
      </c>
      <c r="F755" s="241" t="s">
        <v>1041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142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133</v>
      </c>
    </row>
    <row r="756" spans="2:51" s="13" customFormat="1" ht="12">
      <c r="B756" s="249"/>
      <c r="C756" s="250"/>
      <c r="D756" s="239" t="s">
        <v>142</v>
      </c>
      <c r="E756" s="251" t="s">
        <v>1</v>
      </c>
      <c r="F756" s="252" t="s">
        <v>144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142</v>
      </c>
      <c r="AU756" s="259" t="s">
        <v>83</v>
      </c>
      <c r="AV756" s="13" t="s">
        <v>140</v>
      </c>
      <c r="AW756" s="13" t="s">
        <v>30</v>
      </c>
      <c r="AX756" s="13" t="s">
        <v>81</v>
      </c>
      <c r="AY756" s="259" t="s">
        <v>133</v>
      </c>
    </row>
    <row r="757" spans="2:65" s="1" customFormat="1" ht="24" customHeight="1">
      <c r="B757" s="38"/>
      <c r="C757" s="224" t="s">
        <v>1042</v>
      </c>
      <c r="D757" s="224" t="s">
        <v>135</v>
      </c>
      <c r="E757" s="225" t="s">
        <v>1043</v>
      </c>
      <c r="F757" s="226" t="s">
        <v>1044</v>
      </c>
      <c r="G757" s="227" t="s">
        <v>165</v>
      </c>
      <c r="H757" s="228">
        <v>197.39</v>
      </c>
      <c r="I757" s="229"/>
      <c r="J757" s="230">
        <f>ROUND(I757*H757,2)</f>
        <v>0</v>
      </c>
      <c r="K757" s="226" t="s">
        <v>139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140</v>
      </c>
      <c r="AT757" s="235" t="s">
        <v>135</v>
      </c>
      <c r="AU757" s="235" t="s">
        <v>83</v>
      </c>
      <c r="AY757" s="17" t="s">
        <v>133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140</v>
      </c>
      <c r="BM757" s="235" t="s">
        <v>1045</v>
      </c>
    </row>
    <row r="758" spans="2:51" s="14" customFormat="1" ht="12">
      <c r="B758" s="276"/>
      <c r="C758" s="277"/>
      <c r="D758" s="239" t="s">
        <v>142</v>
      </c>
      <c r="E758" s="278" t="s">
        <v>1</v>
      </c>
      <c r="F758" s="279" t="s">
        <v>1046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142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133</v>
      </c>
    </row>
    <row r="759" spans="2:51" s="12" customFormat="1" ht="12">
      <c r="B759" s="237"/>
      <c r="C759" s="238"/>
      <c r="D759" s="239" t="s">
        <v>142</v>
      </c>
      <c r="E759" s="240" t="s">
        <v>1</v>
      </c>
      <c r="F759" s="241" t="s">
        <v>1047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142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133</v>
      </c>
    </row>
    <row r="760" spans="2:51" s="12" customFormat="1" ht="12">
      <c r="B760" s="237"/>
      <c r="C760" s="238"/>
      <c r="D760" s="239" t="s">
        <v>142</v>
      </c>
      <c r="E760" s="240" t="s">
        <v>1</v>
      </c>
      <c r="F760" s="241" t="s">
        <v>1048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142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133</v>
      </c>
    </row>
    <row r="761" spans="2:51" s="12" customFormat="1" ht="12">
      <c r="B761" s="237"/>
      <c r="C761" s="238"/>
      <c r="D761" s="239" t="s">
        <v>142</v>
      </c>
      <c r="E761" s="240" t="s">
        <v>1</v>
      </c>
      <c r="F761" s="241" t="s">
        <v>1049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142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133</v>
      </c>
    </row>
    <row r="762" spans="2:51" s="12" customFormat="1" ht="12">
      <c r="B762" s="237"/>
      <c r="C762" s="238"/>
      <c r="D762" s="239" t="s">
        <v>142</v>
      </c>
      <c r="E762" s="240" t="s">
        <v>1</v>
      </c>
      <c r="F762" s="241" t="s">
        <v>1050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142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133</v>
      </c>
    </row>
    <row r="763" spans="2:51" s="12" customFormat="1" ht="12">
      <c r="B763" s="237"/>
      <c r="C763" s="238"/>
      <c r="D763" s="239" t="s">
        <v>142</v>
      </c>
      <c r="E763" s="240" t="s">
        <v>1</v>
      </c>
      <c r="F763" s="241" t="s">
        <v>1051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142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133</v>
      </c>
    </row>
    <row r="764" spans="2:51" s="14" customFormat="1" ht="12">
      <c r="B764" s="276"/>
      <c r="C764" s="277"/>
      <c r="D764" s="239" t="s">
        <v>142</v>
      </c>
      <c r="E764" s="278" t="s">
        <v>1</v>
      </c>
      <c r="F764" s="279" t="s">
        <v>1052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142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133</v>
      </c>
    </row>
    <row r="765" spans="2:51" s="12" customFormat="1" ht="12">
      <c r="B765" s="237"/>
      <c r="C765" s="238"/>
      <c r="D765" s="239" t="s">
        <v>142</v>
      </c>
      <c r="E765" s="240" t="s">
        <v>1</v>
      </c>
      <c r="F765" s="241" t="s">
        <v>1053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142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133</v>
      </c>
    </row>
    <row r="766" spans="2:51" s="12" customFormat="1" ht="12">
      <c r="B766" s="237"/>
      <c r="C766" s="238"/>
      <c r="D766" s="239" t="s">
        <v>142</v>
      </c>
      <c r="E766" s="240" t="s">
        <v>1</v>
      </c>
      <c r="F766" s="241" t="s">
        <v>1054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142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133</v>
      </c>
    </row>
    <row r="767" spans="2:51" s="12" customFormat="1" ht="12">
      <c r="B767" s="237"/>
      <c r="C767" s="238"/>
      <c r="D767" s="239" t="s">
        <v>142</v>
      </c>
      <c r="E767" s="240" t="s">
        <v>1</v>
      </c>
      <c r="F767" s="241" t="s">
        <v>1055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142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133</v>
      </c>
    </row>
    <row r="768" spans="2:51" s="12" customFormat="1" ht="12">
      <c r="B768" s="237"/>
      <c r="C768" s="238"/>
      <c r="D768" s="239" t="s">
        <v>142</v>
      </c>
      <c r="E768" s="240" t="s">
        <v>1</v>
      </c>
      <c r="F768" s="241" t="s">
        <v>1056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142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133</v>
      </c>
    </row>
    <row r="769" spans="2:51" s="12" customFormat="1" ht="12">
      <c r="B769" s="237"/>
      <c r="C769" s="238"/>
      <c r="D769" s="239" t="s">
        <v>142</v>
      </c>
      <c r="E769" s="240" t="s">
        <v>1</v>
      </c>
      <c r="F769" s="241" t="s">
        <v>1057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142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133</v>
      </c>
    </row>
    <row r="770" spans="2:51" s="13" customFormat="1" ht="12">
      <c r="B770" s="249"/>
      <c r="C770" s="250"/>
      <c r="D770" s="239" t="s">
        <v>142</v>
      </c>
      <c r="E770" s="251" t="s">
        <v>1</v>
      </c>
      <c r="F770" s="252" t="s">
        <v>144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142</v>
      </c>
      <c r="AU770" s="259" t="s">
        <v>83</v>
      </c>
      <c r="AV770" s="13" t="s">
        <v>140</v>
      </c>
      <c r="AW770" s="13" t="s">
        <v>30</v>
      </c>
      <c r="AX770" s="13" t="s">
        <v>81</v>
      </c>
      <c r="AY770" s="259" t="s">
        <v>133</v>
      </c>
    </row>
    <row r="771" spans="2:65" s="1" customFormat="1" ht="24" customHeight="1">
      <c r="B771" s="38"/>
      <c r="C771" s="224" t="s">
        <v>1058</v>
      </c>
      <c r="D771" s="224" t="s">
        <v>135</v>
      </c>
      <c r="E771" s="225" t="s">
        <v>1059</v>
      </c>
      <c r="F771" s="226" t="s">
        <v>1060</v>
      </c>
      <c r="G771" s="227" t="s">
        <v>413</v>
      </c>
      <c r="H771" s="228">
        <v>4.128</v>
      </c>
      <c r="I771" s="229"/>
      <c r="J771" s="230">
        <f>ROUND(I771*H771,2)</f>
        <v>0</v>
      </c>
      <c r="K771" s="226" t="s">
        <v>139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140</v>
      </c>
      <c r="AT771" s="235" t="s">
        <v>135</v>
      </c>
      <c r="AU771" s="235" t="s">
        <v>83</v>
      </c>
      <c r="AY771" s="17" t="s">
        <v>133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140</v>
      </c>
      <c r="BM771" s="235" t="s">
        <v>1061</v>
      </c>
    </row>
    <row r="772" spans="2:51" s="12" customFormat="1" ht="12">
      <c r="B772" s="237"/>
      <c r="C772" s="238"/>
      <c r="D772" s="239" t="s">
        <v>142</v>
      </c>
      <c r="E772" s="240" t="s">
        <v>1</v>
      </c>
      <c r="F772" s="241" t="s">
        <v>1062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142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133</v>
      </c>
    </row>
    <row r="773" spans="2:51" s="12" customFormat="1" ht="12">
      <c r="B773" s="237"/>
      <c r="C773" s="238"/>
      <c r="D773" s="239" t="s">
        <v>142</v>
      </c>
      <c r="E773" s="240" t="s">
        <v>1</v>
      </c>
      <c r="F773" s="241" t="s">
        <v>1063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142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133</v>
      </c>
    </row>
    <row r="774" spans="2:51" s="12" customFormat="1" ht="12">
      <c r="B774" s="237"/>
      <c r="C774" s="238"/>
      <c r="D774" s="239" t="s">
        <v>142</v>
      </c>
      <c r="E774" s="240" t="s">
        <v>1</v>
      </c>
      <c r="F774" s="241" t="s">
        <v>1064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142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133</v>
      </c>
    </row>
    <row r="775" spans="2:51" s="12" customFormat="1" ht="12">
      <c r="B775" s="237"/>
      <c r="C775" s="238"/>
      <c r="D775" s="239" t="s">
        <v>142</v>
      </c>
      <c r="E775" s="240" t="s">
        <v>1</v>
      </c>
      <c r="F775" s="241" t="s">
        <v>1065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142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133</v>
      </c>
    </row>
    <row r="776" spans="2:51" s="12" customFormat="1" ht="12">
      <c r="B776" s="237"/>
      <c r="C776" s="238"/>
      <c r="D776" s="239" t="s">
        <v>142</v>
      </c>
      <c r="E776" s="240" t="s">
        <v>1</v>
      </c>
      <c r="F776" s="241" t="s">
        <v>1066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142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133</v>
      </c>
    </row>
    <row r="777" spans="2:51" s="12" customFormat="1" ht="12">
      <c r="B777" s="237"/>
      <c r="C777" s="238"/>
      <c r="D777" s="239" t="s">
        <v>142</v>
      </c>
      <c r="E777" s="240" t="s">
        <v>1</v>
      </c>
      <c r="F777" s="241" t="s">
        <v>1067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142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133</v>
      </c>
    </row>
    <row r="778" spans="2:51" s="13" customFormat="1" ht="12">
      <c r="B778" s="249"/>
      <c r="C778" s="250"/>
      <c r="D778" s="239" t="s">
        <v>142</v>
      </c>
      <c r="E778" s="251" t="s">
        <v>1</v>
      </c>
      <c r="F778" s="252" t="s">
        <v>144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142</v>
      </c>
      <c r="AU778" s="259" t="s">
        <v>83</v>
      </c>
      <c r="AV778" s="13" t="s">
        <v>140</v>
      </c>
      <c r="AW778" s="13" t="s">
        <v>30</v>
      </c>
      <c r="AX778" s="13" t="s">
        <v>81</v>
      </c>
      <c r="AY778" s="259" t="s">
        <v>133</v>
      </c>
    </row>
    <row r="779" spans="2:65" s="1" customFormat="1" ht="24" customHeight="1">
      <c r="B779" s="38"/>
      <c r="C779" s="224" t="s">
        <v>1068</v>
      </c>
      <c r="D779" s="224" t="s">
        <v>135</v>
      </c>
      <c r="E779" s="225" t="s">
        <v>1069</v>
      </c>
      <c r="F779" s="226" t="s">
        <v>1070</v>
      </c>
      <c r="G779" s="227" t="s">
        <v>413</v>
      </c>
      <c r="H779" s="228">
        <v>1.056</v>
      </c>
      <c r="I779" s="229"/>
      <c r="J779" s="230">
        <f>ROUND(I779*H779,2)</f>
        <v>0</v>
      </c>
      <c r="K779" s="226" t="s">
        <v>139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140</v>
      </c>
      <c r="AT779" s="235" t="s">
        <v>135</v>
      </c>
      <c r="AU779" s="235" t="s">
        <v>83</v>
      </c>
      <c r="AY779" s="17" t="s">
        <v>133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140</v>
      </c>
      <c r="BM779" s="235" t="s">
        <v>1071</v>
      </c>
    </row>
    <row r="780" spans="2:51" s="12" customFormat="1" ht="12">
      <c r="B780" s="237"/>
      <c r="C780" s="238"/>
      <c r="D780" s="239" t="s">
        <v>142</v>
      </c>
      <c r="E780" s="240" t="s">
        <v>1</v>
      </c>
      <c r="F780" s="241" t="s">
        <v>1072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142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133</v>
      </c>
    </row>
    <row r="781" spans="2:51" s="13" customFormat="1" ht="12">
      <c r="B781" s="249"/>
      <c r="C781" s="250"/>
      <c r="D781" s="239" t="s">
        <v>142</v>
      </c>
      <c r="E781" s="251" t="s">
        <v>1</v>
      </c>
      <c r="F781" s="252" t="s">
        <v>144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142</v>
      </c>
      <c r="AU781" s="259" t="s">
        <v>83</v>
      </c>
      <c r="AV781" s="13" t="s">
        <v>140</v>
      </c>
      <c r="AW781" s="13" t="s">
        <v>30</v>
      </c>
      <c r="AX781" s="13" t="s">
        <v>81</v>
      </c>
      <c r="AY781" s="259" t="s">
        <v>133</v>
      </c>
    </row>
    <row r="782" spans="2:65" s="1" customFormat="1" ht="24" customHeight="1">
      <c r="B782" s="38"/>
      <c r="C782" s="224" t="s">
        <v>1073</v>
      </c>
      <c r="D782" s="224" t="s">
        <v>135</v>
      </c>
      <c r="E782" s="225" t="s">
        <v>1074</v>
      </c>
      <c r="F782" s="226" t="s">
        <v>1075</v>
      </c>
      <c r="G782" s="227" t="s">
        <v>413</v>
      </c>
      <c r="H782" s="228">
        <v>8.562</v>
      </c>
      <c r="I782" s="229"/>
      <c r="J782" s="230">
        <f>ROUND(I782*H782,2)</f>
        <v>0</v>
      </c>
      <c r="K782" s="226" t="s">
        <v>139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140</v>
      </c>
      <c r="AT782" s="235" t="s">
        <v>135</v>
      </c>
      <c r="AU782" s="235" t="s">
        <v>83</v>
      </c>
      <c r="AY782" s="17" t="s">
        <v>133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140</v>
      </c>
      <c r="BM782" s="235" t="s">
        <v>1076</v>
      </c>
    </row>
    <row r="783" spans="2:51" s="12" customFormat="1" ht="12">
      <c r="B783" s="237"/>
      <c r="C783" s="238"/>
      <c r="D783" s="239" t="s">
        <v>142</v>
      </c>
      <c r="E783" s="240" t="s">
        <v>1</v>
      </c>
      <c r="F783" s="241" t="s">
        <v>1077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142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133</v>
      </c>
    </row>
    <row r="784" spans="2:51" s="12" customFormat="1" ht="12">
      <c r="B784" s="237"/>
      <c r="C784" s="238"/>
      <c r="D784" s="239" t="s">
        <v>142</v>
      </c>
      <c r="E784" s="240" t="s">
        <v>1</v>
      </c>
      <c r="F784" s="241" t="s">
        <v>1078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142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133</v>
      </c>
    </row>
    <row r="785" spans="2:51" s="13" customFormat="1" ht="12">
      <c r="B785" s="249"/>
      <c r="C785" s="250"/>
      <c r="D785" s="239" t="s">
        <v>142</v>
      </c>
      <c r="E785" s="251" t="s">
        <v>1</v>
      </c>
      <c r="F785" s="252" t="s">
        <v>144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142</v>
      </c>
      <c r="AU785" s="259" t="s">
        <v>83</v>
      </c>
      <c r="AV785" s="13" t="s">
        <v>140</v>
      </c>
      <c r="AW785" s="13" t="s">
        <v>30</v>
      </c>
      <c r="AX785" s="13" t="s">
        <v>81</v>
      </c>
      <c r="AY785" s="259" t="s">
        <v>133</v>
      </c>
    </row>
    <row r="786" spans="2:65" s="1" customFormat="1" ht="24" customHeight="1">
      <c r="B786" s="38"/>
      <c r="C786" s="224" t="s">
        <v>1079</v>
      </c>
      <c r="D786" s="224" t="s">
        <v>135</v>
      </c>
      <c r="E786" s="225" t="s">
        <v>1080</v>
      </c>
      <c r="F786" s="226" t="s">
        <v>1081</v>
      </c>
      <c r="G786" s="227" t="s">
        <v>413</v>
      </c>
      <c r="H786" s="228">
        <v>80.574</v>
      </c>
      <c r="I786" s="229"/>
      <c r="J786" s="230">
        <f>ROUND(I786*H786,2)</f>
        <v>0</v>
      </c>
      <c r="K786" s="226" t="s">
        <v>139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140</v>
      </c>
      <c r="AT786" s="235" t="s">
        <v>135</v>
      </c>
      <c r="AU786" s="235" t="s">
        <v>83</v>
      </c>
      <c r="AY786" s="17" t="s">
        <v>133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140</v>
      </c>
      <c r="BM786" s="235" t="s">
        <v>1082</v>
      </c>
    </row>
    <row r="787" spans="2:51" s="12" customFormat="1" ht="12">
      <c r="B787" s="237"/>
      <c r="C787" s="238"/>
      <c r="D787" s="239" t="s">
        <v>142</v>
      </c>
      <c r="E787" s="240" t="s">
        <v>1</v>
      </c>
      <c r="F787" s="241" t="s">
        <v>1083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142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133</v>
      </c>
    </row>
    <row r="788" spans="2:51" s="12" customFormat="1" ht="12">
      <c r="B788" s="237"/>
      <c r="C788" s="238"/>
      <c r="D788" s="239" t="s">
        <v>142</v>
      </c>
      <c r="E788" s="240" t="s">
        <v>1</v>
      </c>
      <c r="F788" s="241" t="s">
        <v>1084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142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133</v>
      </c>
    </row>
    <row r="789" spans="2:51" s="13" customFormat="1" ht="12">
      <c r="B789" s="249"/>
      <c r="C789" s="250"/>
      <c r="D789" s="239" t="s">
        <v>142</v>
      </c>
      <c r="E789" s="251" t="s">
        <v>1</v>
      </c>
      <c r="F789" s="252" t="s">
        <v>144</v>
      </c>
      <c r="G789" s="250"/>
      <c r="H789" s="253">
        <v>80.57400000000001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142</v>
      </c>
      <c r="AU789" s="259" t="s">
        <v>83</v>
      </c>
      <c r="AV789" s="13" t="s">
        <v>140</v>
      </c>
      <c r="AW789" s="13" t="s">
        <v>30</v>
      </c>
      <c r="AX789" s="13" t="s">
        <v>81</v>
      </c>
      <c r="AY789" s="259" t="s">
        <v>133</v>
      </c>
    </row>
    <row r="790" spans="2:65" s="1" customFormat="1" ht="24" customHeight="1">
      <c r="B790" s="38"/>
      <c r="C790" s="224" t="s">
        <v>1085</v>
      </c>
      <c r="D790" s="224" t="s">
        <v>135</v>
      </c>
      <c r="E790" s="225" t="s">
        <v>1086</v>
      </c>
      <c r="F790" s="226" t="s">
        <v>1087</v>
      </c>
      <c r="G790" s="227" t="s">
        <v>165</v>
      </c>
      <c r="H790" s="228">
        <v>56.055</v>
      </c>
      <c r="I790" s="229"/>
      <c r="J790" s="230">
        <f>ROUND(I790*H790,2)</f>
        <v>0</v>
      </c>
      <c r="K790" s="226" t="s">
        <v>139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140</v>
      </c>
      <c r="AT790" s="235" t="s">
        <v>135</v>
      </c>
      <c r="AU790" s="235" t="s">
        <v>83</v>
      </c>
      <c r="AY790" s="17" t="s">
        <v>133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140</v>
      </c>
      <c r="BM790" s="235" t="s">
        <v>1088</v>
      </c>
    </row>
    <row r="791" spans="2:51" s="12" customFormat="1" ht="12">
      <c r="B791" s="237"/>
      <c r="C791" s="238"/>
      <c r="D791" s="239" t="s">
        <v>142</v>
      </c>
      <c r="E791" s="240" t="s">
        <v>1</v>
      </c>
      <c r="F791" s="241" t="s">
        <v>1089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142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133</v>
      </c>
    </row>
    <row r="792" spans="2:51" s="13" customFormat="1" ht="12">
      <c r="B792" s="249"/>
      <c r="C792" s="250"/>
      <c r="D792" s="239" t="s">
        <v>142</v>
      </c>
      <c r="E792" s="251" t="s">
        <v>1</v>
      </c>
      <c r="F792" s="252" t="s">
        <v>144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142</v>
      </c>
      <c r="AU792" s="259" t="s">
        <v>83</v>
      </c>
      <c r="AV792" s="13" t="s">
        <v>140</v>
      </c>
      <c r="AW792" s="13" t="s">
        <v>30</v>
      </c>
      <c r="AX792" s="13" t="s">
        <v>81</v>
      </c>
      <c r="AY792" s="259" t="s">
        <v>133</v>
      </c>
    </row>
    <row r="793" spans="2:65" s="1" customFormat="1" ht="24" customHeight="1">
      <c r="B793" s="38"/>
      <c r="C793" s="224" t="s">
        <v>1090</v>
      </c>
      <c r="D793" s="224" t="s">
        <v>135</v>
      </c>
      <c r="E793" s="225" t="s">
        <v>1091</v>
      </c>
      <c r="F793" s="226" t="s">
        <v>1092</v>
      </c>
      <c r="G793" s="227" t="s">
        <v>165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140</v>
      </c>
      <c r="AT793" s="235" t="s">
        <v>135</v>
      </c>
      <c r="AU793" s="235" t="s">
        <v>83</v>
      </c>
      <c r="AY793" s="17" t="s">
        <v>133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140</v>
      </c>
      <c r="BM793" s="235" t="s">
        <v>1093</v>
      </c>
    </row>
    <row r="794" spans="2:51" s="12" customFormat="1" ht="12">
      <c r="B794" s="237"/>
      <c r="C794" s="238"/>
      <c r="D794" s="239" t="s">
        <v>142</v>
      </c>
      <c r="E794" s="240" t="s">
        <v>1</v>
      </c>
      <c r="F794" s="241" t="s">
        <v>1094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142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133</v>
      </c>
    </row>
    <row r="795" spans="2:51" s="13" customFormat="1" ht="12">
      <c r="B795" s="249"/>
      <c r="C795" s="250"/>
      <c r="D795" s="239" t="s">
        <v>142</v>
      </c>
      <c r="E795" s="251" t="s">
        <v>1</v>
      </c>
      <c r="F795" s="252" t="s">
        <v>144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142</v>
      </c>
      <c r="AU795" s="259" t="s">
        <v>83</v>
      </c>
      <c r="AV795" s="13" t="s">
        <v>140</v>
      </c>
      <c r="AW795" s="13" t="s">
        <v>30</v>
      </c>
      <c r="AX795" s="13" t="s">
        <v>81</v>
      </c>
      <c r="AY795" s="259" t="s">
        <v>133</v>
      </c>
    </row>
    <row r="796" spans="2:65" s="1" customFormat="1" ht="24" customHeight="1">
      <c r="B796" s="38"/>
      <c r="C796" s="224" t="s">
        <v>1095</v>
      </c>
      <c r="D796" s="224" t="s">
        <v>135</v>
      </c>
      <c r="E796" s="225" t="s">
        <v>1096</v>
      </c>
      <c r="F796" s="226" t="s">
        <v>1097</v>
      </c>
      <c r="G796" s="227" t="s">
        <v>165</v>
      </c>
      <c r="H796" s="228">
        <v>31.4</v>
      </c>
      <c r="I796" s="229"/>
      <c r="J796" s="230">
        <f>ROUND(I796*H796,2)</f>
        <v>0</v>
      </c>
      <c r="K796" s="226" t="s">
        <v>139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140</v>
      </c>
      <c r="AT796" s="235" t="s">
        <v>135</v>
      </c>
      <c r="AU796" s="235" t="s">
        <v>83</v>
      </c>
      <c r="AY796" s="17" t="s">
        <v>133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140</v>
      </c>
      <c r="BM796" s="235" t="s">
        <v>1098</v>
      </c>
    </row>
    <row r="797" spans="2:51" s="12" customFormat="1" ht="12">
      <c r="B797" s="237"/>
      <c r="C797" s="238"/>
      <c r="D797" s="239" t="s">
        <v>142</v>
      </c>
      <c r="E797" s="240" t="s">
        <v>1</v>
      </c>
      <c r="F797" s="241" t="s">
        <v>1099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142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133</v>
      </c>
    </row>
    <row r="798" spans="2:51" s="12" customFormat="1" ht="12">
      <c r="B798" s="237"/>
      <c r="C798" s="238"/>
      <c r="D798" s="239" t="s">
        <v>142</v>
      </c>
      <c r="E798" s="240" t="s">
        <v>1</v>
      </c>
      <c r="F798" s="241" t="s">
        <v>1100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142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133</v>
      </c>
    </row>
    <row r="799" spans="2:51" s="13" customFormat="1" ht="12">
      <c r="B799" s="249"/>
      <c r="C799" s="250"/>
      <c r="D799" s="239" t="s">
        <v>142</v>
      </c>
      <c r="E799" s="251" t="s">
        <v>1</v>
      </c>
      <c r="F799" s="252" t="s">
        <v>144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142</v>
      </c>
      <c r="AU799" s="259" t="s">
        <v>83</v>
      </c>
      <c r="AV799" s="13" t="s">
        <v>140</v>
      </c>
      <c r="AW799" s="13" t="s">
        <v>30</v>
      </c>
      <c r="AX799" s="13" t="s">
        <v>81</v>
      </c>
      <c r="AY799" s="259" t="s">
        <v>133</v>
      </c>
    </row>
    <row r="800" spans="2:65" s="1" customFormat="1" ht="24" customHeight="1">
      <c r="B800" s="38"/>
      <c r="C800" s="224" t="s">
        <v>1101</v>
      </c>
      <c r="D800" s="224" t="s">
        <v>135</v>
      </c>
      <c r="E800" s="225" t="s">
        <v>1102</v>
      </c>
      <c r="F800" s="226" t="s">
        <v>1103</v>
      </c>
      <c r="G800" s="227" t="s">
        <v>171</v>
      </c>
      <c r="H800" s="228">
        <v>22</v>
      </c>
      <c r="I800" s="229"/>
      <c r="J800" s="230">
        <f>ROUND(I800*H800,2)</f>
        <v>0</v>
      </c>
      <c r="K800" s="226" t="s">
        <v>139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140</v>
      </c>
      <c r="AT800" s="235" t="s">
        <v>135</v>
      </c>
      <c r="AU800" s="235" t="s">
        <v>83</v>
      </c>
      <c r="AY800" s="17" t="s">
        <v>133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140</v>
      </c>
      <c r="BM800" s="235" t="s">
        <v>1104</v>
      </c>
    </row>
    <row r="801" spans="2:51" s="12" customFormat="1" ht="12">
      <c r="B801" s="237"/>
      <c r="C801" s="238"/>
      <c r="D801" s="239" t="s">
        <v>142</v>
      </c>
      <c r="E801" s="240" t="s">
        <v>1</v>
      </c>
      <c r="F801" s="241" t="s">
        <v>1105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142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133</v>
      </c>
    </row>
    <row r="802" spans="2:51" s="13" customFormat="1" ht="12">
      <c r="B802" s="249"/>
      <c r="C802" s="250"/>
      <c r="D802" s="239" t="s">
        <v>142</v>
      </c>
      <c r="E802" s="251" t="s">
        <v>1</v>
      </c>
      <c r="F802" s="252" t="s">
        <v>144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142</v>
      </c>
      <c r="AU802" s="259" t="s">
        <v>83</v>
      </c>
      <c r="AV802" s="13" t="s">
        <v>140</v>
      </c>
      <c r="AW802" s="13" t="s">
        <v>30</v>
      </c>
      <c r="AX802" s="13" t="s">
        <v>81</v>
      </c>
      <c r="AY802" s="259" t="s">
        <v>133</v>
      </c>
    </row>
    <row r="803" spans="2:65" s="1" customFormat="1" ht="16.5" customHeight="1">
      <c r="B803" s="38"/>
      <c r="C803" s="224" t="s">
        <v>1106</v>
      </c>
      <c r="D803" s="224" t="s">
        <v>135</v>
      </c>
      <c r="E803" s="225" t="s">
        <v>1107</v>
      </c>
      <c r="F803" s="226" t="s">
        <v>1108</v>
      </c>
      <c r="G803" s="227" t="s">
        <v>413</v>
      </c>
      <c r="H803" s="228">
        <v>0.441</v>
      </c>
      <c r="I803" s="229"/>
      <c r="J803" s="230">
        <f>ROUND(I803*H803,2)</f>
        <v>0</v>
      </c>
      <c r="K803" s="226" t="s">
        <v>1109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140</v>
      </c>
      <c r="AT803" s="235" t="s">
        <v>135</v>
      </c>
      <c r="AU803" s="235" t="s">
        <v>83</v>
      </c>
      <c r="AY803" s="17" t="s">
        <v>133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140</v>
      </c>
      <c r="BM803" s="235" t="s">
        <v>1110</v>
      </c>
    </row>
    <row r="804" spans="2:51" s="12" customFormat="1" ht="12">
      <c r="B804" s="237"/>
      <c r="C804" s="238"/>
      <c r="D804" s="239" t="s">
        <v>142</v>
      </c>
      <c r="E804" s="240" t="s">
        <v>1</v>
      </c>
      <c r="F804" s="241" t="s">
        <v>1111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142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133</v>
      </c>
    </row>
    <row r="805" spans="2:51" s="13" customFormat="1" ht="12">
      <c r="B805" s="249"/>
      <c r="C805" s="250"/>
      <c r="D805" s="239" t="s">
        <v>142</v>
      </c>
      <c r="E805" s="251" t="s">
        <v>1</v>
      </c>
      <c r="F805" s="252" t="s">
        <v>144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142</v>
      </c>
      <c r="AU805" s="259" t="s">
        <v>83</v>
      </c>
      <c r="AV805" s="13" t="s">
        <v>140</v>
      </c>
      <c r="AW805" s="13" t="s">
        <v>30</v>
      </c>
      <c r="AX805" s="13" t="s">
        <v>81</v>
      </c>
      <c r="AY805" s="259" t="s">
        <v>133</v>
      </c>
    </row>
    <row r="806" spans="2:63" s="11" customFormat="1" ht="22.8" customHeight="1">
      <c r="B806" s="208"/>
      <c r="C806" s="209"/>
      <c r="D806" s="210" t="s">
        <v>72</v>
      </c>
      <c r="E806" s="222" t="s">
        <v>140</v>
      </c>
      <c r="F806" s="222" t="s">
        <v>209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133</v>
      </c>
      <c r="BK806" s="221">
        <f>SUM(BK807:BK1190)</f>
        <v>0</v>
      </c>
    </row>
    <row r="807" spans="2:65" s="1" customFormat="1" ht="24" customHeight="1">
      <c r="B807" s="38"/>
      <c r="C807" s="224" t="s">
        <v>1112</v>
      </c>
      <c r="D807" s="224" t="s">
        <v>135</v>
      </c>
      <c r="E807" s="225" t="s">
        <v>1113</v>
      </c>
      <c r="F807" s="226" t="s">
        <v>1114</v>
      </c>
      <c r="G807" s="227" t="s">
        <v>171</v>
      </c>
      <c r="H807" s="228">
        <v>22</v>
      </c>
      <c r="I807" s="229"/>
      <c r="J807" s="230">
        <f>ROUND(I807*H807,2)</f>
        <v>0</v>
      </c>
      <c r="K807" s="226" t="s">
        <v>139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140</v>
      </c>
      <c r="AT807" s="235" t="s">
        <v>135</v>
      </c>
      <c r="AU807" s="235" t="s">
        <v>83</v>
      </c>
      <c r="AY807" s="17" t="s">
        <v>133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140</v>
      </c>
      <c r="BM807" s="235" t="s">
        <v>1115</v>
      </c>
    </row>
    <row r="808" spans="2:51" s="12" customFormat="1" ht="12">
      <c r="B808" s="237"/>
      <c r="C808" s="238"/>
      <c r="D808" s="239" t="s">
        <v>142</v>
      </c>
      <c r="E808" s="240" t="s">
        <v>1</v>
      </c>
      <c r="F808" s="241" t="s">
        <v>1116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142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133</v>
      </c>
    </row>
    <row r="809" spans="2:51" s="12" customFormat="1" ht="12">
      <c r="B809" s="237"/>
      <c r="C809" s="238"/>
      <c r="D809" s="239" t="s">
        <v>142</v>
      </c>
      <c r="E809" s="240" t="s">
        <v>1</v>
      </c>
      <c r="F809" s="241" t="s">
        <v>1117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142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133</v>
      </c>
    </row>
    <row r="810" spans="2:51" s="13" customFormat="1" ht="12">
      <c r="B810" s="249"/>
      <c r="C810" s="250"/>
      <c r="D810" s="239" t="s">
        <v>142</v>
      </c>
      <c r="E810" s="251" t="s">
        <v>1</v>
      </c>
      <c r="F810" s="252" t="s">
        <v>144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142</v>
      </c>
      <c r="AU810" s="259" t="s">
        <v>83</v>
      </c>
      <c r="AV810" s="13" t="s">
        <v>140</v>
      </c>
      <c r="AW810" s="13" t="s">
        <v>30</v>
      </c>
      <c r="AX810" s="13" t="s">
        <v>81</v>
      </c>
      <c r="AY810" s="259" t="s">
        <v>133</v>
      </c>
    </row>
    <row r="811" spans="2:65" s="1" customFormat="1" ht="16.5" customHeight="1">
      <c r="B811" s="38"/>
      <c r="C811" s="260" t="s">
        <v>1118</v>
      </c>
      <c r="D811" s="260" t="s">
        <v>168</v>
      </c>
      <c r="E811" s="261" t="s">
        <v>1119</v>
      </c>
      <c r="F811" s="262" t="s">
        <v>1120</v>
      </c>
      <c r="G811" s="263" t="s">
        <v>171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172</v>
      </c>
      <c r="AT811" s="235" t="s">
        <v>168</v>
      </c>
      <c r="AU811" s="235" t="s">
        <v>83</v>
      </c>
      <c r="AY811" s="17" t="s">
        <v>133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140</v>
      </c>
      <c r="BM811" s="235" t="s">
        <v>1121</v>
      </c>
    </row>
    <row r="812" spans="2:65" s="1" customFormat="1" ht="16.5" customHeight="1">
      <c r="B812" s="38"/>
      <c r="C812" s="260" t="s">
        <v>1122</v>
      </c>
      <c r="D812" s="260" t="s">
        <v>168</v>
      </c>
      <c r="E812" s="261" t="s">
        <v>1123</v>
      </c>
      <c r="F812" s="262" t="s">
        <v>1124</v>
      </c>
      <c r="G812" s="263" t="s">
        <v>171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172</v>
      </c>
      <c r="AT812" s="235" t="s">
        <v>168</v>
      </c>
      <c r="AU812" s="235" t="s">
        <v>83</v>
      </c>
      <c r="AY812" s="17" t="s">
        <v>133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140</v>
      </c>
      <c r="BM812" s="235" t="s">
        <v>1125</v>
      </c>
    </row>
    <row r="813" spans="2:65" s="1" customFormat="1" ht="16.5" customHeight="1">
      <c r="B813" s="38"/>
      <c r="C813" s="224" t="s">
        <v>1126</v>
      </c>
      <c r="D813" s="224" t="s">
        <v>135</v>
      </c>
      <c r="E813" s="225" t="s">
        <v>1127</v>
      </c>
      <c r="F813" s="226" t="s">
        <v>1128</v>
      </c>
      <c r="G813" s="227" t="s">
        <v>171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140</v>
      </c>
      <c r="AT813" s="235" t="s">
        <v>135</v>
      </c>
      <c r="AU813" s="235" t="s">
        <v>83</v>
      </c>
      <c r="AY813" s="17" t="s">
        <v>133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140</v>
      </c>
      <c r="BM813" s="235" t="s">
        <v>1129</v>
      </c>
    </row>
    <row r="814" spans="2:65" s="1" customFormat="1" ht="24" customHeight="1">
      <c r="B814" s="38"/>
      <c r="C814" s="224" t="s">
        <v>1130</v>
      </c>
      <c r="D814" s="224" t="s">
        <v>135</v>
      </c>
      <c r="E814" s="225" t="s">
        <v>1131</v>
      </c>
      <c r="F814" s="226" t="s">
        <v>1132</v>
      </c>
      <c r="G814" s="227" t="s">
        <v>171</v>
      </c>
      <c r="H814" s="228">
        <v>64</v>
      </c>
      <c r="I814" s="229"/>
      <c r="J814" s="230">
        <f>ROUND(I814*H814,2)</f>
        <v>0</v>
      </c>
      <c r="K814" s="226" t="s">
        <v>139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140</v>
      </c>
      <c r="AT814" s="235" t="s">
        <v>135</v>
      </c>
      <c r="AU814" s="235" t="s">
        <v>83</v>
      </c>
      <c r="AY814" s="17" t="s">
        <v>133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140</v>
      </c>
      <c r="BM814" s="235" t="s">
        <v>1133</v>
      </c>
    </row>
    <row r="815" spans="2:51" s="14" customFormat="1" ht="12">
      <c r="B815" s="276"/>
      <c r="C815" s="277"/>
      <c r="D815" s="239" t="s">
        <v>142</v>
      </c>
      <c r="E815" s="278" t="s">
        <v>1</v>
      </c>
      <c r="F815" s="279" t="s">
        <v>1134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142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133</v>
      </c>
    </row>
    <row r="816" spans="2:51" s="12" customFormat="1" ht="12">
      <c r="B816" s="237"/>
      <c r="C816" s="238"/>
      <c r="D816" s="239" t="s">
        <v>142</v>
      </c>
      <c r="E816" s="240" t="s">
        <v>1</v>
      </c>
      <c r="F816" s="241" t="s">
        <v>1135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142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133</v>
      </c>
    </row>
    <row r="817" spans="2:51" s="12" customFormat="1" ht="12">
      <c r="B817" s="237"/>
      <c r="C817" s="238"/>
      <c r="D817" s="239" t="s">
        <v>142</v>
      </c>
      <c r="E817" s="240" t="s">
        <v>1</v>
      </c>
      <c r="F817" s="241" t="s">
        <v>1136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142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133</v>
      </c>
    </row>
    <row r="818" spans="2:51" s="12" customFormat="1" ht="12">
      <c r="B818" s="237"/>
      <c r="C818" s="238"/>
      <c r="D818" s="239" t="s">
        <v>142</v>
      </c>
      <c r="E818" s="240" t="s">
        <v>1</v>
      </c>
      <c r="F818" s="241" t="s">
        <v>1137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142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133</v>
      </c>
    </row>
    <row r="819" spans="2:51" s="12" customFormat="1" ht="12">
      <c r="B819" s="237"/>
      <c r="C819" s="238"/>
      <c r="D819" s="239" t="s">
        <v>142</v>
      </c>
      <c r="E819" s="240" t="s">
        <v>1</v>
      </c>
      <c r="F819" s="241" t="s">
        <v>1138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142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133</v>
      </c>
    </row>
    <row r="820" spans="2:51" s="12" customFormat="1" ht="12">
      <c r="B820" s="237"/>
      <c r="C820" s="238"/>
      <c r="D820" s="239" t="s">
        <v>142</v>
      </c>
      <c r="E820" s="240" t="s">
        <v>1</v>
      </c>
      <c r="F820" s="241" t="s">
        <v>1139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142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133</v>
      </c>
    </row>
    <row r="821" spans="2:51" s="12" customFormat="1" ht="12">
      <c r="B821" s="237"/>
      <c r="C821" s="238"/>
      <c r="D821" s="239" t="s">
        <v>142</v>
      </c>
      <c r="E821" s="240" t="s">
        <v>1</v>
      </c>
      <c r="F821" s="241" t="s">
        <v>1140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142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133</v>
      </c>
    </row>
    <row r="822" spans="2:51" s="12" customFormat="1" ht="12">
      <c r="B822" s="237"/>
      <c r="C822" s="238"/>
      <c r="D822" s="239" t="s">
        <v>142</v>
      </c>
      <c r="E822" s="240" t="s">
        <v>1</v>
      </c>
      <c r="F822" s="241" t="s">
        <v>1141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142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133</v>
      </c>
    </row>
    <row r="823" spans="2:51" s="12" customFormat="1" ht="12">
      <c r="B823" s="237"/>
      <c r="C823" s="238"/>
      <c r="D823" s="239" t="s">
        <v>142</v>
      </c>
      <c r="E823" s="240" t="s">
        <v>1</v>
      </c>
      <c r="F823" s="241" t="s">
        <v>1142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142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133</v>
      </c>
    </row>
    <row r="824" spans="2:51" s="12" customFormat="1" ht="12">
      <c r="B824" s="237"/>
      <c r="C824" s="238"/>
      <c r="D824" s="239" t="s">
        <v>142</v>
      </c>
      <c r="E824" s="240" t="s">
        <v>1</v>
      </c>
      <c r="F824" s="241" t="s">
        <v>1143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142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133</v>
      </c>
    </row>
    <row r="825" spans="2:51" s="12" customFormat="1" ht="12">
      <c r="B825" s="237"/>
      <c r="C825" s="238"/>
      <c r="D825" s="239" t="s">
        <v>142</v>
      </c>
      <c r="E825" s="240" t="s">
        <v>1</v>
      </c>
      <c r="F825" s="241" t="s">
        <v>1144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142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133</v>
      </c>
    </row>
    <row r="826" spans="2:51" s="12" customFormat="1" ht="12">
      <c r="B826" s="237"/>
      <c r="C826" s="238"/>
      <c r="D826" s="239" t="s">
        <v>142</v>
      </c>
      <c r="E826" s="240" t="s">
        <v>1</v>
      </c>
      <c r="F826" s="241" t="s">
        <v>1145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142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133</v>
      </c>
    </row>
    <row r="827" spans="2:51" s="14" customFormat="1" ht="12">
      <c r="B827" s="276"/>
      <c r="C827" s="277"/>
      <c r="D827" s="239" t="s">
        <v>142</v>
      </c>
      <c r="E827" s="278" t="s">
        <v>1</v>
      </c>
      <c r="F827" s="279" t="s">
        <v>1146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142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133</v>
      </c>
    </row>
    <row r="828" spans="2:51" s="12" customFormat="1" ht="12">
      <c r="B828" s="237"/>
      <c r="C828" s="238"/>
      <c r="D828" s="239" t="s">
        <v>142</v>
      </c>
      <c r="E828" s="240" t="s">
        <v>1</v>
      </c>
      <c r="F828" s="241" t="s">
        <v>1147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142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133</v>
      </c>
    </row>
    <row r="829" spans="2:51" s="12" customFormat="1" ht="12">
      <c r="B829" s="237"/>
      <c r="C829" s="238"/>
      <c r="D829" s="239" t="s">
        <v>142</v>
      </c>
      <c r="E829" s="240" t="s">
        <v>1</v>
      </c>
      <c r="F829" s="241" t="s">
        <v>1148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142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133</v>
      </c>
    </row>
    <row r="830" spans="2:51" s="12" customFormat="1" ht="12">
      <c r="B830" s="237"/>
      <c r="C830" s="238"/>
      <c r="D830" s="239" t="s">
        <v>142</v>
      </c>
      <c r="E830" s="240" t="s">
        <v>1</v>
      </c>
      <c r="F830" s="241" t="s">
        <v>1149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142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133</v>
      </c>
    </row>
    <row r="831" spans="2:51" s="12" customFormat="1" ht="12">
      <c r="B831" s="237"/>
      <c r="C831" s="238"/>
      <c r="D831" s="239" t="s">
        <v>142</v>
      </c>
      <c r="E831" s="240" t="s">
        <v>1</v>
      </c>
      <c r="F831" s="241" t="s">
        <v>1150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142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133</v>
      </c>
    </row>
    <row r="832" spans="2:51" s="12" customFormat="1" ht="12">
      <c r="B832" s="237"/>
      <c r="C832" s="238"/>
      <c r="D832" s="239" t="s">
        <v>142</v>
      </c>
      <c r="E832" s="240" t="s">
        <v>1</v>
      </c>
      <c r="F832" s="241" t="s">
        <v>1151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142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133</v>
      </c>
    </row>
    <row r="833" spans="2:51" s="12" customFormat="1" ht="12">
      <c r="B833" s="237"/>
      <c r="C833" s="238"/>
      <c r="D833" s="239" t="s">
        <v>142</v>
      </c>
      <c r="E833" s="240" t="s">
        <v>1</v>
      </c>
      <c r="F833" s="241" t="s">
        <v>1152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142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133</v>
      </c>
    </row>
    <row r="834" spans="2:51" s="12" customFormat="1" ht="12">
      <c r="B834" s="237"/>
      <c r="C834" s="238"/>
      <c r="D834" s="239" t="s">
        <v>142</v>
      </c>
      <c r="E834" s="240" t="s">
        <v>1</v>
      </c>
      <c r="F834" s="241" t="s">
        <v>1153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142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133</v>
      </c>
    </row>
    <row r="835" spans="2:51" s="12" customFormat="1" ht="12">
      <c r="B835" s="237"/>
      <c r="C835" s="238"/>
      <c r="D835" s="239" t="s">
        <v>142</v>
      </c>
      <c r="E835" s="240" t="s">
        <v>1</v>
      </c>
      <c r="F835" s="241" t="s">
        <v>1154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142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133</v>
      </c>
    </row>
    <row r="836" spans="2:51" s="12" customFormat="1" ht="12">
      <c r="B836" s="237"/>
      <c r="C836" s="238"/>
      <c r="D836" s="239" t="s">
        <v>142</v>
      </c>
      <c r="E836" s="240" t="s">
        <v>1</v>
      </c>
      <c r="F836" s="241" t="s">
        <v>1155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142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133</v>
      </c>
    </row>
    <row r="837" spans="2:51" s="12" customFormat="1" ht="12">
      <c r="B837" s="237"/>
      <c r="C837" s="238"/>
      <c r="D837" s="239" t="s">
        <v>142</v>
      </c>
      <c r="E837" s="240" t="s">
        <v>1</v>
      </c>
      <c r="F837" s="241" t="s">
        <v>1156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142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133</v>
      </c>
    </row>
    <row r="838" spans="2:51" s="12" customFormat="1" ht="12">
      <c r="B838" s="237"/>
      <c r="C838" s="238"/>
      <c r="D838" s="239" t="s">
        <v>142</v>
      </c>
      <c r="E838" s="240" t="s">
        <v>1</v>
      </c>
      <c r="F838" s="241" t="s">
        <v>1157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142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133</v>
      </c>
    </row>
    <row r="839" spans="2:51" s="12" customFormat="1" ht="12">
      <c r="B839" s="237"/>
      <c r="C839" s="238"/>
      <c r="D839" s="239" t="s">
        <v>142</v>
      </c>
      <c r="E839" s="240" t="s">
        <v>1</v>
      </c>
      <c r="F839" s="241" t="s">
        <v>1158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142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133</v>
      </c>
    </row>
    <row r="840" spans="2:51" s="12" customFormat="1" ht="12">
      <c r="B840" s="237"/>
      <c r="C840" s="238"/>
      <c r="D840" s="239" t="s">
        <v>142</v>
      </c>
      <c r="E840" s="240" t="s">
        <v>1</v>
      </c>
      <c r="F840" s="241" t="s">
        <v>1159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142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133</v>
      </c>
    </row>
    <row r="841" spans="2:51" s="12" customFormat="1" ht="12">
      <c r="B841" s="237"/>
      <c r="C841" s="238"/>
      <c r="D841" s="239" t="s">
        <v>142</v>
      </c>
      <c r="E841" s="240" t="s">
        <v>1</v>
      </c>
      <c r="F841" s="241" t="s">
        <v>1160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142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133</v>
      </c>
    </row>
    <row r="842" spans="2:51" s="12" customFormat="1" ht="12">
      <c r="B842" s="237"/>
      <c r="C842" s="238"/>
      <c r="D842" s="239" t="s">
        <v>142</v>
      </c>
      <c r="E842" s="240" t="s">
        <v>1</v>
      </c>
      <c r="F842" s="241" t="s">
        <v>1161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142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133</v>
      </c>
    </row>
    <row r="843" spans="2:51" s="12" customFormat="1" ht="12">
      <c r="B843" s="237"/>
      <c r="C843" s="238"/>
      <c r="D843" s="239" t="s">
        <v>142</v>
      </c>
      <c r="E843" s="240" t="s">
        <v>1</v>
      </c>
      <c r="F843" s="241" t="s">
        <v>1162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142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133</v>
      </c>
    </row>
    <row r="844" spans="2:51" s="12" customFormat="1" ht="12">
      <c r="B844" s="237"/>
      <c r="C844" s="238"/>
      <c r="D844" s="239" t="s">
        <v>142</v>
      </c>
      <c r="E844" s="240" t="s">
        <v>1</v>
      </c>
      <c r="F844" s="241" t="s">
        <v>1163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142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133</v>
      </c>
    </row>
    <row r="845" spans="2:51" s="12" customFormat="1" ht="12">
      <c r="B845" s="237"/>
      <c r="C845" s="238"/>
      <c r="D845" s="239" t="s">
        <v>142</v>
      </c>
      <c r="E845" s="240" t="s">
        <v>1</v>
      </c>
      <c r="F845" s="241" t="s">
        <v>1164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142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133</v>
      </c>
    </row>
    <row r="846" spans="2:51" s="12" customFormat="1" ht="12">
      <c r="B846" s="237"/>
      <c r="C846" s="238"/>
      <c r="D846" s="239" t="s">
        <v>142</v>
      </c>
      <c r="E846" s="240" t="s">
        <v>1</v>
      </c>
      <c r="F846" s="241" t="s">
        <v>1165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142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133</v>
      </c>
    </row>
    <row r="847" spans="2:51" s="12" customFormat="1" ht="12">
      <c r="B847" s="237"/>
      <c r="C847" s="238"/>
      <c r="D847" s="239" t="s">
        <v>142</v>
      </c>
      <c r="E847" s="240" t="s">
        <v>1</v>
      </c>
      <c r="F847" s="241" t="s">
        <v>1166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142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133</v>
      </c>
    </row>
    <row r="848" spans="2:51" s="13" customFormat="1" ht="12">
      <c r="B848" s="249"/>
      <c r="C848" s="250"/>
      <c r="D848" s="239" t="s">
        <v>142</v>
      </c>
      <c r="E848" s="251" t="s">
        <v>1</v>
      </c>
      <c r="F848" s="252" t="s">
        <v>144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142</v>
      </c>
      <c r="AU848" s="259" t="s">
        <v>83</v>
      </c>
      <c r="AV848" s="13" t="s">
        <v>140</v>
      </c>
      <c r="AW848" s="13" t="s">
        <v>30</v>
      </c>
      <c r="AX848" s="13" t="s">
        <v>81</v>
      </c>
      <c r="AY848" s="259" t="s">
        <v>133</v>
      </c>
    </row>
    <row r="849" spans="2:65" s="1" customFormat="1" ht="16.5" customHeight="1">
      <c r="B849" s="38"/>
      <c r="C849" s="260" t="s">
        <v>1167</v>
      </c>
      <c r="D849" s="260" t="s">
        <v>168</v>
      </c>
      <c r="E849" s="261" t="s">
        <v>1168</v>
      </c>
      <c r="F849" s="262" t="s">
        <v>1169</v>
      </c>
      <c r="G849" s="263" t="s">
        <v>165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172</v>
      </c>
      <c r="AT849" s="235" t="s">
        <v>168</v>
      </c>
      <c r="AU849" s="235" t="s">
        <v>83</v>
      </c>
      <c r="AY849" s="17" t="s">
        <v>133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140</v>
      </c>
      <c r="BM849" s="235" t="s">
        <v>1170</v>
      </c>
    </row>
    <row r="850" spans="2:51" s="12" customFormat="1" ht="12">
      <c r="B850" s="237"/>
      <c r="C850" s="238"/>
      <c r="D850" s="239" t="s">
        <v>142</v>
      </c>
      <c r="E850" s="240" t="s">
        <v>1</v>
      </c>
      <c r="F850" s="241" t="s">
        <v>1171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142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133</v>
      </c>
    </row>
    <row r="851" spans="2:51" s="12" customFormat="1" ht="12">
      <c r="B851" s="237"/>
      <c r="C851" s="238"/>
      <c r="D851" s="239" t="s">
        <v>142</v>
      </c>
      <c r="E851" s="240" t="s">
        <v>1</v>
      </c>
      <c r="F851" s="241" t="s">
        <v>1172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142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133</v>
      </c>
    </row>
    <row r="852" spans="2:51" s="12" customFormat="1" ht="12">
      <c r="B852" s="237"/>
      <c r="C852" s="238"/>
      <c r="D852" s="239" t="s">
        <v>142</v>
      </c>
      <c r="E852" s="240" t="s">
        <v>1</v>
      </c>
      <c r="F852" s="241" t="s">
        <v>1173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142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133</v>
      </c>
    </row>
    <row r="853" spans="2:51" s="12" customFormat="1" ht="12">
      <c r="B853" s="237"/>
      <c r="C853" s="238"/>
      <c r="D853" s="239" t="s">
        <v>142</v>
      </c>
      <c r="E853" s="240" t="s">
        <v>1</v>
      </c>
      <c r="F853" s="241" t="s">
        <v>1174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142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133</v>
      </c>
    </row>
    <row r="854" spans="2:51" s="12" customFormat="1" ht="12">
      <c r="B854" s="237"/>
      <c r="C854" s="238"/>
      <c r="D854" s="239" t="s">
        <v>142</v>
      </c>
      <c r="E854" s="240" t="s">
        <v>1</v>
      </c>
      <c r="F854" s="241" t="s">
        <v>1175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142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133</v>
      </c>
    </row>
    <row r="855" spans="2:51" s="12" customFormat="1" ht="12">
      <c r="B855" s="237"/>
      <c r="C855" s="238"/>
      <c r="D855" s="239" t="s">
        <v>142</v>
      </c>
      <c r="E855" s="240" t="s">
        <v>1</v>
      </c>
      <c r="F855" s="241" t="s">
        <v>1176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142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133</v>
      </c>
    </row>
    <row r="856" spans="2:51" s="12" customFormat="1" ht="12">
      <c r="B856" s="237"/>
      <c r="C856" s="238"/>
      <c r="D856" s="239" t="s">
        <v>142</v>
      </c>
      <c r="E856" s="240" t="s">
        <v>1</v>
      </c>
      <c r="F856" s="241" t="s">
        <v>1177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142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133</v>
      </c>
    </row>
    <row r="857" spans="2:51" s="12" customFormat="1" ht="12">
      <c r="B857" s="237"/>
      <c r="C857" s="238"/>
      <c r="D857" s="239" t="s">
        <v>142</v>
      </c>
      <c r="E857" s="240" t="s">
        <v>1</v>
      </c>
      <c r="F857" s="241" t="s">
        <v>1178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142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133</v>
      </c>
    </row>
    <row r="858" spans="2:51" s="12" customFormat="1" ht="12">
      <c r="B858" s="237"/>
      <c r="C858" s="238"/>
      <c r="D858" s="239" t="s">
        <v>142</v>
      </c>
      <c r="E858" s="240" t="s">
        <v>1</v>
      </c>
      <c r="F858" s="241" t="s">
        <v>1179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142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133</v>
      </c>
    </row>
    <row r="859" spans="2:51" s="12" customFormat="1" ht="12">
      <c r="B859" s="237"/>
      <c r="C859" s="238"/>
      <c r="D859" s="239" t="s">
        <v>142</v>
      </c>
      <c r="E859" s="240" t="s">
        <v>1</v>
      </c>
      <c r="F859" s="241" t="s">
        <v>1180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142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133</v>
      </c>
    </row>
    <row r="860" spans="2:51" s="12" customFormat="1" ht="12">
      <c r="B860" s="237"/>
      <c r="C860" s="238"/>
      <c r="D860" s="239" t="s">
        <v>142</v>
      </c>
      <c r="E860" s="240" t="s">
        <v>1</v>
      </c>
      <c r="F860" s="241" t="s">
        <v>1181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142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133</v>
      </c>
    </row>
    <row r="861" spans="2:51" s="13" customFormat="1" ht="12">
      <c r="B861" s="249"/>
      <c r="C861" s="250"/>
      <c r="D861" s="239" t="s">
        <v>142</v>
      </c>
      <c r="E861" s="251" t="s">
        <v>1</v>
      </c>
      <c r="F861" s="252" t="s">
        <v>144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142</v>
      </c>
      <c r="AU861" s="259" t="s">
        <v>83</v>
      </c>
      <c r="AV861" s="13" t="s">
        <v>140</v>
      </c>
      <c r="AW861" s="13" t="s">
        <v>30</v>
      </c>
      <c r="AX861" s="13" t="s">
        <v>81</v>
      </c>
      <c r="AY861" s="259" t="s">
        <v>133</v>
      </c>
    </row>
    <row r="862" spans="2:65" s="1" customFormat="1" ht="16.5" customHeight="1">
      <c r="B862" s="38"/>
      <c r="C862" s="260" t="s">
        <v>1182</v>
      </c>
      <c r="D862" s="260" t="s">
        <v>168</v>
      </c>
      <c r="E862" s="261" t="s">
        <v>1183</v>
      </c>
      <c r="F862" s="262" t="s">
        <v>1184</v>
      </c>
      <c r="G862" s="263" t="s">
        <v>165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172</v>
      </c>
      <c r="AT862" s="235" t="s">
        <v>168</v>
      </c>
      <c r="AU862" s="235" t="s">
        <v>83</v>
      </c>
      <c r="AY862" s="17" t="s">
        <v>133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140</v>
      </c>
      <c r="BM862" s="235" t="s">
        <v>1185</v>
      </c>
    </row>
    <row r="863" spans="2:51" s="12" customFormat="1" ht="12">
      <c r="B863" s="237"/>
      <c r="C863" s="238"/>
      <c r="D863" s="239" t="s">
        <v>142</v>
      </c>
      <c r="E863" s="240" t="s">
        <v>1</v>
      </c>
      <c r="F863" s="241" t="s">
        <v>1186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142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133</v>
      </c>
    </row>
    <row r="864" spans="2:51" s="12" customFormat="1" ht="12">
      <c r="B864" s="237"/>
      <c r="C864" s="238"/>
      <c r="D864" s="239" t="s">
        <v>142</v>
      </c>
      <c r="E864" s="240" t="s">
        <v>1</v>
      </c>
      <c r="F864" s="241" t="s">
        <v>1187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142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133</v>
      </c>
    </row>
    <row r="865" spans="2:51" s="12" customFormat="1" ht="12">
      <c r="B865" s="237"/>
      <c r="C865" s="238"/>
      <c r="D865" s="239" t="s">
        <v>142</v>
      </c>
      <c r="E865" s="240" t="s">
        <v>1</v>
      </c>
      <c r="F865" s="241" t="s">
        <v>1188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142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133</v>
      </c>
    </row>
    <row r="866" spans="2:51" s="12" customFormat="1" ht="12">
      <c r="B866" s="237"/>
      <c r="C866" s="238"/>
      <c r="D866" s="239" t="s">
        <v>142</v>
      </c>
      <c r="E866" s="240" t="s">
        <v>1</v>
      </c>
      <c r="F866" s="241" t="s">
        <v>1189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142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133</v>
      </c>
    </row>
    <row r="867" spans="2:51" s="12" customFormat="1" ht="12">
      <c r="B867" s="237"/>
      <c r="C867" s="238"/>
      <c r="D867" s="239" t="s">
        <v>142</v>
      </c>
      <c r="E867" s="240" t="s">
        <v>1</v>
      </c>
      <c r="F867" s="241" t="s">
        <v>1190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142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133</v>
      </c>
    </row>
    <row r="868" spans="2:51" s="12" customFormat="1" ht="12">
      <c r="B868" s="237"/>
      <c r="C868" s="238"/>
      <c r="D868" s="239" t="s">
        <v>142</v>
      </c>
      <c r="E868" s="240" t="s">
        <v>1</v>
      </c>
      <c r="F868" s="241" t="s">
        <v>1191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142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133</v>
      </c>
    </row>
    <row r="869" spans="2:51" s="12" customFormat="1" ht="12">
      <c r="B869" s="237"/>
      <c r="C869" s="238"/>
      <c r="D869" s="239" t="s">
        <v>142</v>
      </c>
      <c r="E869" s="240" t="s">
        <v>1</v>
      </c>
      <c r="F869" s="241" t="s">
        <v>1192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142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133</v>
      </c>
    </row>
    <row r="870" spans="2:51" s="12" customFormat="1" ht="12">
      <c r="B870" s="237"/>
      <c r="C870" s="238"/>
      <c r="D870" s="239" t="s">
        <v>142</v>
      </c>
      <c r="E870" s="240" t="s">
        <v>1</v>
      </c>
      <c r="F870" s="241" t="s">
        <v>1193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142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133</v>
      </c>
    </row>
    <row r="871" spans="2:51" s="12" customFormat="1" ht="12">
      <c r="B871" s="237"/>
      <c r="C871" s="238"/>
      <c r="D871" s="239" t="s">
        <v>142</v>
      </c>
      <c r="E871" s="240" t="s">
        <v>1</v>
      </c>
      <c r="F871" s="241" t="s">
        <v>1194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142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133</v>
      </c>
    </row>
    <row r="872" spans="2:51" s="12" customFormat="1" ht="12">
      <c r="B872" s="237"/>
      <c r="C872" s="238"/>
      <c r="D872" s="239" t="s">
        <v>142</v>
      </c>
      <c r="E872" s="240" t="s">
        <v>1</v>
      </c>
      <c r="F872" s="241" t="s">
        <v>1195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142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133</v>
      </c>
    </row>
    <row r="873" spans="2:51" s="12" customFormat="1" ht="12">
      <c r="B873" s="237"/>
      <c r="C873" s="238"/>
      <c r="D873" s="239" t="s">
        <v>142</v>
      </c>
      <c r="E873" s="240" t="s">
        <v>1</v>
      </c>
      <c r="F873" s="241" t="s">
        <v>1196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142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133</v>
      </c>
    </row>
    <row r="874" spans="2:51" s="12" customFormat="1" ht="12">
      <c r="B874" s="237"/>
      <c r="C874" s="238"/>
      <c r="D874" s="239" t="s">
        <v>142</v>
      </c>
      <c r="E874" s="240" t="s">
        <v>1</v>
      </c>
      <c r="F874" s="241" t="s">
        <v>1197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142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133</v>
      </c>
    </row>
    <row r="875" spans="2:51" s="12" customFormat="1" ht="12">
      <c r="B875" s="237"/>
      <c r="C875" s="238"/>
      <c r="D875" s="239" t="s">
        <v>142</v>
      </c>
      <c r="E875" s="240" t="s">
        <v>1</v>
      </c>
      <c r="F875" s="241" t="s">
        <v>1198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142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133</v>
      </c>
    </row>
    <row r="876" spans="2:51" s="12" customFormat="1" ht="12">
      <c r="B876" s="237"/>
      <c r="C876" s="238"/>
      <c r="D876" s="239" t="s">
        <v>142</v>
      </c>
      <c r="E876" s="240" t="s">
        <v>1</v>
      </c>
      <c r="F876" s="241" t="s">
        <v>1199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142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133</v>
      </c>
    </row>
    <row r="877" spans="2:51" s="12" customFormat="1" ht="12">
      <c r="B877" s="237"/>
      <c r="C877" s="238"/>
      <c r="D877" s="239" t="s">
        <v>142</v>
      </c>
      <c r="E877" s="240" t="s">
        <v>1</v>
      </c>
      <c r="F877" s="241" t="s">
        <v>1200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142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133</v>
      </c>
    </row>
    <row r="878" spans="2:51" s="12" customFormat="1" ht="12">
      <c r="B878" s="237"/>
      <c r="C878" s="238"/>
      <c r="D878" s="239" t="s">
        <v>142</v>
      </c>
      <c r="E878" s="240" t="s">
        <v>1</v>
      </c>
      <c r="F878" s="241" t="s">
        <v>1201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142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133</v>
      </c>
    </row>
    <row r="879" spans="2:51" s="12" customFormat="1" ht="12">
      <c r="B879" s="237"/>
      <c r="C879" s="238"/>
      <c r="D879" s="239" t="s">
        <v>142</v>
      </c>
      <c r="E879" s="240" t="s">
        <v>1</v>
      </c>
      <c r="F879" s="241" t="s">
        <v>1202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142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133</v>
      </c>
    </row>
    <row r="880" spans="2:51" s="12" customFormat="1" ht="12">
      <c r="B880" s="237"/>
      <c r="C880" s="238"/>
      <c r="D880" s="239" t="s">
        <v>142</v>
      </c>
      <c r="E880" s="240" t="s">
        <v>1</v>
      </c>
      <c r="F880" s="241" t="s">
        <v>1203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142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133</v>
      </c>
    </row>
    <row r="881" spans="2:51" s="12" customFormat="1" ht="12">
      <c r="B881" s="237"/>
      <c r="C881" s="238"/>
      <c r="D881" s="239" t="s">
        <v>142</v>
      </c>
      <c r="E881" s="240" t="s">
        <v>1</v>
      </c>
      <c r="F881" s="241" t="s">
        <v>1204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142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133</v>
      </c>
    </row>
    <row r="882" spans="2:51" s="12" customFormat="1" ht="12">
      <c r="B882" s="237"/>
      <c r="C882" s="238"/>
      <c r="D882" s="239" t="s">
        <v>142</v>
      </c>
      <c r="E882" s="240" t="s">
        <v>1</v>
      </c>
      <c r="F882" s="241" t="s">
        <v>1205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142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133</v>
      </c>
    </row>
    <row r="883" spans="2:51" s="13" customFormat="1" ht="12">
      <c r="B883" s="249"/>
      <c r="C883" s="250"/>
      <c r="D883" s="239" t="s">
        <v>142</v>
      </c>
      <c r="E883" s="251" t="s">
        <v>1</v>
      </c>
      <c r="F883" s="252" t="s">
        <v>144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142</v>
      </c>
      <c r="AU883" s="259" t="s">
        <v>83</v>
      </c>
      <c r="AV883" s="13" t="s">
        <v>140</v>
      </c>
      <c r="AW883" s="13" t="s">
        <v>30</v>
      </c>
      <c r="AX883" s="13" t="s">
        <v>81</v>
      </c>
      <c r="AY883" s="259" t="s">
        <v>133</v>
      </c>
    </row>
    <row r="884" spans="2:65" s="1" customFormat="1" ht="24" customHeight="1">
      <c r="B884" s="38"/>
      <c r="C884" s="224" t="s">
        <v>1206</v>
      </c>
      <c r="D884" s="224" t="s">
        <v>135</v>
      </c>
      <c r="E884" s="225" t="s">
        <v>1207</v>
      </c>
      <c r="F884" s="226" t="s">
        <v>1208</v>
      </c>
      <c r="G884" s="227" t="s">
        <v>165</v>
      </c>
      <c r="H884" s="228">
        <v>77</v>
      </c>
      <c r="I884" s="229"/>
      <c r="J884" s="230">
        <f>ROUND(I884*H884,2)</f>
        <v>0</v>
      </c>
      <c r="K884" s="226" t="s">
        <v>139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140</v>
      </c>
      <c r="AT884" s="235" t="s">
        <v>135</v>
      </c>
      <c r="AU884" s="235" t="s">
        <v>83</v>
      </c>
      <c r="AY884" s="17" t="s">
        <v>133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140</v>
      </c>
      <c r="BM884" s="235" t="s">
        <v>1209</v>
      </c>
    </row>
    <row r="885" spans="2:51" s="14" customFormat="1" ht="12">
      <c r="B885" s="276"/>
      <c r="C885" s="277"/>
      <c r="D885" s="239" t="s">
        <v>142</v>
      </c>
      <c r="E885" s="278" t="s">
        <v>1</v>
      </c>
      <c r="F885" s="279" t="s">
        <v>1134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142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133</v>
      </c>
    </row>
    <row r="886" spans="2:51" s="12" customFormat="1" ht="12">
      <c r="B886" s="237"/>
      <c r="C886" s="238"/>
      <c r="D886" s="239" t="s">
        <v>142</v>
      </c>
      <c r="E886" s="240" t="s">
        <v>1</v>
      </c>
      <c r="F886" s="241" t="s">
        <v>1210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142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133</v>
      </c>
    </row>
    <row r="887" spans="2:51" s="12" customFormat="1" ht="12">
      <c r="B887" s="237"/>
      <c r="C887" s="238"/>
      <c r="D887" s="239" t="s">
        <v>142</v>
      </c>
      <c r="E887" s="240" t="s">
        <v>1</v>
      </c>
      <c r="F887" s="241" t="s">
        <v>1211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142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133</v>
      </c>
    </row>
    <row r="888" spans="2:51" s="12" customFormat="1" ht="12">
      <c r="B888" s="237"/>
      <c r="C888" s="238"/>
      <c r="D888" s="239" t="s">
        <v>142</v>
      </c>
      <c r="E888" s="240" t="s">
        <v>1</v>
      </c>
      <c r="F888" s="241" t="s">
        <v>1212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142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133</v>
      </c>
    </row>
    <row r="889" spans="2:51" s="12" customFormat="1" ht="12">
      <c r="B889" s="237"/>
      <c r="C889" s="238"/>
      <c r="D889" s="239" t="s">
        <v>142</v>
      </c>
      <c r="E889" s="240" t="s">
        <v>1</v>
      </c>
      <c r="F889" s="241" t="s">
        <v>1213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142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133</v>
      </c>
    </row>
    <row r="890" spans="2:51" s="14" customFormat="1" ht="12">
      <c r="B890" s="276"/>
      <c r="C890" s="277"/>
      <c r="D890" s="239" t="s">
        <v>142</v>
      </c>
      <c r="E890" s="278" t="s">
        <v>1</v>
      </c>
      <c r="F890" s="279" t="s">
        <v>1146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142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133</v>
      </c>
    </row>
    <row r="891" spans="2:51" s="12" customFormat="1" ht="12">
      <c r="B891" s="237"/>
      <c r="C891" s="238"/>
      <c r="D891" s="239" t="s">
        <v>142</v>
      </c>
      <c r="E891" s="240" t="s">
        <v>1</v>
      </c>
      <c r="F891" s="241" t="s">
        <v>1214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142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133</v>
      </c>
    </row>
    <row r="892" spans="2:51" s="12" customFormat="1" ht="12">
      <c r="B892" s="237"/>
      <c r="C892" s="238"/>
      <c r="D892" s="239" t="s">
        <v>142</v>
      </c>
      <c r="E892" s="240" t="s">
        <v>1</v>
      </c>
      <c r="F892" s="241" t="s">
        <v>1215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142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133</v>
      </c>
    </row>
    <row r="893" spans="2:51" s="12" customFormat="1" ht="12">
      <c r="B893" s="237"/>
      <c r="C893" s="238"/>
      <c r="D893" s="239" t="s">
        <v>142</v>
      </c>
      <c r="E893" s="240" t="s">
        <v>1</v>
      </c>
      <c r="F893" s="241" t="s">
        <v>1216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142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133</v>
      </c>
    </row>
    <row r="894" spans="2:51" s="12" customFormat="1" ht="12">
      <c r="B894" s="237"/>
      <c r="C894" s="238"/>
      <c r="D894" s="239" t="s">
        <v>142</v>
      </c>
      <c r="E894" s="240" t="s">
        <v>1</v>
      </c>
      <c r="F894" s="241" t="s">
        <v>1217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142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133</v>
      </c>
    </row>
    <row r="895" spans="2:51" s="12" customFormat="1" ht="12">
      <c r="B895" s="237"/>
      <c r="C895" s="238"/>
      <c r="D895" s="239" t="s">
        <v>142</v>
      </c>
      <c r="E895" s="240" t="s">
        <v>1</v>
      </c>
      <c r="F895" s="241" t="s">
        <v>1218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142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133</v>
      </c>
    </row>
    <row r="896" spans="2:51" s="12" customFormat="1" ht="12">
      <c r="B896" s="237"/>
      <c r="C896" s="238"/>
      <c r="D896" s="239" t="s">
        <v>142</v>
      </c>
      <c r="E896" s="240" t="s">
        <v>1</v>
      </c>
      <c r="F896" s="241" t="s">
        <v>1219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142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133</v>
      </c>
    </row>
    <row r="897" spans="2:51" s="13" customFormat="1" ht="12">
      <c r="B897" s="249"/>
      <c r="C897" s="250"/>
      <c r="D897" s="239" t="s">
        <v>142</v>
      </c>
      <c r="E897" s="251" t="s">
        <v>1</v>
      </c>
      <c r="F897" s="252" t="s">
        <v>144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142</v>
      </c>
      <c r="AU897" s="259" t="s">
        <v>83</v>
      </c>
      <c r="AV897" s="13" t="s">
        <v>140</v>
      </c>
      <c r="AW897" s="13" t="s">
        <v>30</v>
      </c>
      <c r="AX897" s="13" t="s">
        <v>81</v>
      </c>
      <c r="AY897" s="259" t="s">
        <v>133</v>
      </c>
    </row>
    <row r="898" spans="2:65" s="1" customFormat="1" ht="16.5" customHeight="1">
      <c r="B898" s="38"/>
      <c r="C898" s="260" t="s">
        <v>1220</v>
      </c>
      <c r="D898" s="260" t="s">
        <v>168</v>
      </c>
      <c r="E898" s="261" t="s">
        <v>1168</v>
      </c>
      <c r="F898" s="262" t="s">
        <v>1169</v>
      </c>
      <c r="G898" s="263" t="s">
        <v>165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172</v>
      </c>
      <c r="AT898" s="235" t="s">
        <v>168</v>
      </c>
      <c r="AU898" s="235" t="s">
        <v>83</v>
      </c>
      <c r="AY898" s="17" t="s">
        <v>133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140</v>
      </c>
      <c r="BM898" s="235" t="s">
        <v>1221</v>
      </c>
    </row>
    <row r="899" spans="2:51" s="12" customFormat="1" ht="12">
      <c r="B899" s="237"/>
      <c r="C899" s="238"/>
      <c r="D899" s="239" t="s">
        <v>142</v>
      </c>
      <c r="E899" s="240" t="s">
        <v>1</v>
      </c>
      <c r="F899" s="241" t="s">
        <v>1222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142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133</v>
      </c>
    </row>
    <row r="900" spans="2:51" s="12" customFormat="1" ht="12">
      <c r="B900" s="237"/>
      <c r="C900" s="238"/>
      <c r="D900" s="239" t="s">
        <v>142</v>
      </c>
      <c r="E900" s="240" t="s">
        <v>1</v>
      </c>
      <c r="F900" s="241" t="s">
        <v>1223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142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133</v>
      </c>
    </row>
    <row r="901" spans="2:51" s="12" customFormat="1" ht="12">
      <c r="B901" s="237"/>
      <c r="C901" s="238"/>
      <c r="D901" s="239" t="s">
        <v>142</v>
      </c>
      <c r="E901" s="240" t="s">
        <v>1</v>
      </c>
      <c r="F901" s="241" t="s">
        <v>1224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142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133</v>
      </c>
    </row>
    <row r="902" spans="2:51" s="12" customFormat="1" ht="12">
      <c r="B902" s="237"/>
      <c r="C902" s="238"/>
      <c r="D902" s="239" t="s">
        <v>142</v>
      </c>
      <c r="E902" s="240" t="s">
        <v>1</v>
      </c>
      <c r="F902" s="241" t="s">
        <v>1225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142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133</v>
      </c>
    </row>
    <row r="903" spans="2:51" s="13" customFormat="1" ht="12">
      <c r="B903" s="249"/>
      <c r="C903" s="250"/>
      <c r="D903" s="239" t="s">
        <v>142</v>
      </c>
      <c r="E903" s="251" t="s">
        <v>1</v>
      </c>
      <c r="F903" s="252" t="s">
        <v>144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142</v>
      </c>
      <c r="AU903" s="259" t="s">
        <v>83</v>
      </c>
      <c r="AV903" s="13" t="s">
        <v>140</v>
      </c>
      <c r="AW903" s="13" t="s">
        <v>30</v>
      </c>
      <c r="AX903" s="13" t="s">
        <v>81</v>
      </c>
      <c r="AY903" s="259" t="s">
        <v>133</v>
      </c>
    </row>
    <row r="904" spans="2:65" s="1" customFormat="1" ht="16.5" customHeight="1">
      <c r="B904" s="38"/>
      <c r="C904" s="260" t="s">
        <v>1226</v>
      </c>
      <c r="D904" s="260" t="s">
        <v>168</v>
      </c>
      <c r="E904" s="261" t="s">
        <v>1183</v>
      </c>
      <c r="F904" s="262" t="s">
        <v>1184</v>
      </c>
      <c r="G904" s="263" t="s">
        <v>165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172</v>
      </c>
      <c r="AT904" s="235" t="s">
        <v>168</v>
      </c>
      <c r="AU904" s="235" t="s">
        <v>83</v>
      </c>
      <c r="AY904" s="17" t="s">
        <v>133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140</v>
      </c>
      <c r="BM904" s="235" t="s">
        <v>1227</v>
      </c>
    </row>
    <row r="905" spans="2:51" s="14" customFormat="1" ht="12">
      <c r="B905" s="276"/>
      <c r="C905" s="277"/>
      <c r="D905" s="239" t="s">
        <v>142</v>
      </c>
      <c r="E905" s="278" t="s">
        <v>1</v>
      </c>
      <c r="F905" s="279" t="s">
        <v>1146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142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133</v>
      </c>
    </row>
    <row r="906" spans="2:51" s="12" customFormat="1" ht="12">
      <c r="B906" s="237"/>
      <c r="C906" s="238"/>
      <c r="D906" s="239" t="s">
        <v>142</v>
      </c>
      <c r="E906" s="240" t="s">
        <v>1</v>
      </c>
      <c r="F906" s="241" t="s">
        <v>1228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142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133</v>
      </c>
    </row>
    <row r="907" spans="2:51" s="12" customFormat="1" ht="12">
      <c r="B907" s="237"/>
      <c r="C907" s="238"/>
      <c r="D907" s="239" t="s">
        <v>142</v>
      </c>
      <c r="E907" s="240" t="s">
        <v>1</v>
      </c>
      <c r="F907" s="241" t="s">
        <v>1229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142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133</v>
      </c>
    </row>
    <row r="908" spans="2:51" s="12" customFormat="1" ht="12">
      <c r="B908" s="237"/>
      <c r="C908" s="238"/>
      <c r="D908" s="239" t="s">
        <v>142</v>
      </c>
      <c r="E908" s="240" t="s">
        <v>1</v>
      </c>
      <c r="F908" s="241" t="s">
        <v>1230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142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133</v>
      </c>
    </row>
    <row r="909" spans="2:51" s="12" customFormat="1" ht="12">
      <c r="B909" s="237"/>
      <c r="C909" s="238"/>
      <c r="D909" s="239" t="s">
        <v>142</v>
      </c>
      <c r="E909" s="240" t="s">
        <v>1</v>
      </c>
      <c r="F909" s="241" t="s">
        <v>1231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142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133</v>
      </c>
    </row>
    <row r="910" spans="2:51" s="12" customFormat="1" ht="12">
      <c r="B910" s="237"/>
      <c r="C910" s="238"/>
      <c r="D910" s="239" t="s">
        <v>142</v>
      </c>
      <c r="E910" s="240" t="s">
        <v>1</v>
      </c>
      <c r="F910" s="241" t="s">
        <v>1232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142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133</v>
      </c>
    </row>
    <row r="911" spans="2:51" s="12" customFormat="1" ht="12">
      <c r="B911" s="237"/>
      <c r="C911" s="238"/>
      <c r="D911" s="239" t="s">
        <v>142</v>
      </c>
      <c r="E911" s="240" t="s">
        <v>1</v>
      </c>
      <c r="F911" s="241" t="s">
        <v>1233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142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133</v>
      </c>
    </row>
    <row r="912" spans="2:51" s="13" customFormat="1" ht="12">
      <c r="B912" s="249"/>
      <c r="C912" s="250"/>
      <c r="D912" s="239" t="s">
        <v>142</v>
      </c>
      <c r="E912" s="251" t="s">
        <v>1</v>
      </c>
      <c r="F912" s="252" t="s">
        <v>144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142</v>
      </c>
      <c r="AU912" s="259" t="s">
        <v>83</v>
      </c>
      <c r="AV912" s="13" t="s">
        <v>140</v>
      </c>
      <c r="AW912" s="13" t="s">
        <v>30</v>
      </c>
      <c r="AX912" s="13" t="s">
        <v>81</v>
      </c>
      <c r="AY912" s="259" t="s">
        <v>133</v>
      </c>
    </row>
    <row r="913" spans="2:65" s="1" customFormat="1" ht="16.5" customHeight="1">
      <c r="B913" s="38"/>
      <c r="C913" s="224" t="s">
        <v>1234</v>
      </c>
      <c r="D913" s="224" t="s">
        <v>135</v>
      </c>
      <c r="E913" s="225" t="s">
        <v>1235</v>
      </c>
      <c r="F913" s="226" t="s">
        <v>1236</v>
      </c>
      <c r="G913" s="227" t="s">
        <v>138</v>
      </c>
      <c r="H913" s="228">
        <v>4.08</v>
      </c>
      <c r="I913" s="229"/>
      <c r="J913" s="230">
        <f>ROUND(I913*H913,2)</f>
        <v>0</v>
      </c>
      <c r="K913" s="226" t="s">
        <v>139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140</v>
      </c>
      <c r="AT913" s="235" t="s">
        <v>135</v>
      </c>
      <c r="AU913" s="235" t="s">
        <v>83</v>
      </c>
      <c r="AY913" s="17" t="s">
        <v>133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140</v>
      </c>
      <c r="BM913" s="235" t="s">
        <v>1237</v>
      </c>
    </row>
    <row r="914" spans="2:51" s="12" customFormat="1" ht="12">
      <c r="B914" s="237"/>
      <c r="C914" s="238"/>
      <c r="D914" s="239" t="s">
        <v>142</v>
      </c>
      <c r="E914" s="240" t="s">
        <v>1</v>
      </c>
      <c r="F914" s="241" t="s">
        <v>1238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142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133</v>
      </c>
    </row>
    <row r="915" spans="2:51" s="12" customFormat="1" ht="12">
      <c r="B915" s="237"/>
      <c r="C915" s="238"/>
      <c r="D915" s="239" t="s">
        <v>142</v>
      </c>
      <c r="E915" s="240" t="s">
        <v>1</v>
      </c>
      <c r="F915" s="241" t="s">
        <v>1239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142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133</v>
      </c>
    </row>
    <row r="916" spans="2:51" s="12" customFormat="1" ht="12">
      <c r="B916" s="237"/>
      <c r="C916" s="238"/>
      <c r="D916" s="239" t="s">
        <v>142</v>
      </c>
      <c r="E916" s="240" t="s">
        <v>1</v>
      </c>
      <c r="F916" s="241" t="s">
        <v>1240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142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133</v>
      </c>
    </row>
    <row r="917" spans="2:51" s="12" customFormat="1" ht="12">
      <c r="B917" s="237"/>
      <c r="C917" s="238"/>
      <c r="D917" s="239" t="s">
        <v>142</v>
      </c>
      <c r="E917" s="240" t="s">
        <v>1</v>
      </c>
      <c r="F917" s="241" t="s">
        <v>1241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142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133</v>
      </c>
    </row>
    <row r="918" spans="2:51" s="13" customFormat="1" ht="12">
      <c r="B918" s="249"/>
      <c r="C918" s="250"/>
      <c r="D918" s="239" t="s">
        <v>142</v>
      </c>
      <c r="E918" s="251" t="s">
        <v>1</v>
      </c>
      <c r="F918" s="252" t="s">
        <v>144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142</v>
      </c>
      <c r="AU918" s="259" t="s">
        <v>83</v>
      </c>
      <c r="AV918" s="13" t="s">
        <v>140</v>
      </c>
      <c r="AW918" s="13" t="s">
        <v>30</v>
      </c>
      <c r="AX918" s="13" t="s">
        <v>81</v>
      </c>
      <c r="AY918" s="259" t="s">
        <v>133</v>
      </c>
    </row>
    <row r="919" spans="2:65" s="1" customFormat="1" ht="16.5" customHeight="1">
      <c r="B919" s="38"/>
      <c r="C919" s="224" t="s">
        <v>1242</v>
      </c>
      <c r="D919" s="224" t="s">
        <v>135</v>
      </c>
      <c r="E919" s="225" t="s">
        <v>1243</v>
      </c>
      <c r="F919" s="226" t="s">
        <v>1244</v>
      </c>
      <c r="G919" s="227" t="s">
        <v>138</v>
      </c>
      <c r="H919" s="228">
        <v>13.99</v>
      </c>
      <c r="I919" s="229"/>
      <c r="J919" s="230">
        <f>ROUND(I919*H919,2)</f>
        <v>0</v>
      </c>
      <c r="K919" s="226" t="s">
        <v>139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140</v>
      </c>
      <c r="AT919" s="235" t="s">
        <v>135</v>
      </c>
      <c r="AU919" s="235" t="s">
        <v>83</v>
      </c>
      <c r="AY919" s="17" t="s">
        <v>133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140</v>
      </c>
      <c r="BM919" s="235" t="s">
        <v>1245</v>
      </c>
    </row>
    <row r="920" spans="2:51" s="12" customFormat="1" ht="12">
      <c r="B920" s="237"/>
      <c r="C920" s="238"/>
      <c r="D920" s="239" t="s">
        <v>142</v>
      </c>
      <c r="E920" s="240" t="s">
        <v>1</v>
      </c>
      <c r="F920" s="241" t="s">
        <v>1246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142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133</v>
      </c>
    </row>
    <row r="921" spans="2:51" s="12" customFormat="1" ht="12">
      <c r="B921" s="237"/>
      <c r="C921" s="238"/>
      <c r="D921" s="239" t="s">
        <v>142</v>
      </c>
      <c r="E921" s="240" t="s">
        <v>1</v>
      </c>
      <c r="F921" s="241" t="s">
        <v>1247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142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133</v>
      </c>
    </row>
    <row r="922" spans="2:51" s="13" customFormat="1" ht="12">
      <c r="B922" s="249"/>
      <c r="C922" s="250"/>
      <c r="D922" s="239" t="s">
        <v>142</v>
      </c>
      <c r="E922" s="251" t="s">
        <v>1</v>
      </c>
      <c r="F922" s="252" t="s">
        <v>144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142</v>
      </c>
      <c r="AU922" s="259" t="s">
        <v>83</v>
      </c>
      <c r="AV922" s="13" t="s">
        <v>140</v>
      </c>
      <c r="AW922" s="13" t="s">
        <v>30</v>
      </c>
      <c r="AX922" s="13" t="s">
        <v>81</v>
      </c>
      <c r="AY922" s="259" t="s">
        <v>133</v>
      </c>
    </row>
    <row r="923" spans="2:65" s="1" customFormat="1" ht="16.5" customHeight="1">
      <c r="B923" s="38"/>
      <c r="C923" s="224" t="s">
        <v>1248</v>
      </c>
      <c r="D923" s="224" t="s">
        <v>135</v>
      </c>
      <c r="E923" s="225" t="s">
        <v>1249</v>
      </c>
      <c r="F923" s="226" t="s">
        <v>1250</v>
      </c>
      <c r="G923" s="227" t="s">
        <v>413</v>
      </c>
      <c r="H923" s="228">
        <v>47.338</v>
      </c>
      <c r="I923" s="229"/>
      <c r="J923" s="230">
        <f>ROUND(I923*H923,2)</f>
        <v>0</v>
      </c>
      <c r="K923" s="226" t="s">
        <v>139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140</v>
      </c>
      <c r="AT923" s="235" t="s">
        <v>135</v>
      </c>
      <c r="AU923" s="235" t="s">
        <v>83</v>
      </c>
      <c r="AY923" s="17" t="s">
        <v>133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140</v>
      </c>
      <c r="BM923" s="235" t="s">
        <v>1251</v>
      </c>
    </row>
    <row r="924" spans="2:51" s="12" customFormat="1" ht="12">
      <c r="B924" s="237"/>
      <c r="C924" s="238"/>
      <c r="D924" s="239" t="s">
        <v>142</v>
      </c>
      <c r="E924" s="240" t="s">
        <v>1</v>
      </c>
      <c r="F924" s="241" t="s">
        <v>1252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142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133</v>
      </c>
    </row>
    <row r="925" spans="2:51" s="12" customFormat="1" ht="12">
      <c r="B925" s="237"/>
      <c r="C925" s="238"/>
      <c r="D925" s="239" t="s">
        <v>142</v>
      </c>
      <c r="E925" s="240" t="s">
        <v>1</v>
      </c>
      <c r="F925" s="241" t="s">
        <v>1253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142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133</v>
      </c>
    </row>
    <row r="926" spans="2:51" s="12" customFormat="1" ht="12">
      <c r="B926" s="237"/>
      <c r="C926" s="238"/>
      <c r="D926" s="239" t="s">
        <v>142</v>
      </c>
      <c r="E926" s="240" t="s">
        <v>1</v>
      </c>
      <c r="F926" s="241" t="s">
        <v>1254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142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133</v>
      </c>
    </row>
    <row r="927" spans="2:51" s="12" customFormat="1" ht="12">
      <c r="B927" s="237"/>
      <c r="C927" s="238"/>
      <c r="D927" s="239" t="s">
        <v>142</v>
      </c>
      <c r="E927" s="240" t="s">
        <v>1</v>
      </c>
      <c r="F927" s="241" t="s">
        <v>1255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142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133</v>
      </c>
    </row>
    <row r="928" spans="2:51" s="12" customFormat="1" ht="12">
      <c r="B928" s="237"/>
      <c r="C928" s="238"/>
      <c r="D928" s="239" t="s">
        <v>142</v>
      </c>
      <c r="E928" s="240" t="s">
        <v>1</v>
      </c>
      <c r="F928" s="241" t="s">
        <v>1256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142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133</v>
      </c>
    </row>
    <row r="929" spans="2:51" s="13" customFormat="1" ht="12">
      <c r="B929" s="249"/>
      <c r="C929" s="250"/>
      <c r="D929" s="239" t="s">
        <v>142</v>
      </c>
      <c r="E929" s="251" t="s">
        <v>1</v>
      </c>
      <c r="F929" s="252" t="s">
        <v>144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142</v>
      </c>
      <c r="AU929" s="259" t="s">
        <v>83</v>
      </c>
      <c r="AV929" s="13" t="s">
        <v>140</v>
      </c>
      <c r="AW929" s="13" t="s">
        <v>30</v>
      </c>
      <c r="AX929" s="13" t="s">
        <v>81</v>
      </c>
      <c r="AY929" s="259" t="s">
        <v>133</v>
      </c>
    </row>
    <row r="930" spans="2:65" s="1" customFormat="1" ht="16.5" customHeight="1">
      <c r="B930" s="38"/>
      <c r="C930" s="224" t="s">
        <v>1257</v>
      </c>
      <c r="D930" s="224" t="s">
        <v>135</v>
      </c>
      <c r="E930" s="225" t="s">
        <v>1258</v>
      </c>
      <c r="F930" s="226" t="s">
        <v>1259</v>
      </c>
      <c r="G930" s="227" t="s">
        <v>413</v>
      </c>
      <c r="H930" s="228">
        <v>47.338</v>
      </c>
      <c r="I930" s="229"/>
      <c r="J930" s="230">
        <f>ROUND(I930*H930,2)</f>
        <v>0</v>
      </c>
      <c r="K930" s="226" t="s">
        <v>139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140</v>
      </c>
      <c r="AT930" s="235" t="s">
        <v>135</v>
      </c>
      <c r="AU930" s="235" t="s">
        <v>83</v>
      </c>
      <c r="AY930" s="17" t="s">
        <v>133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140</v>
      </c>
      <c r="BM930" s="235" t="s">
        <v>1260</v>
      </c>
    </row>
    <row r="931" spans="2:65" s="1" customFormat="1" ht="24" customHeight="1">
      <c r="B931" s="38"/>
      <c r="C931" s="224" t="s">
        <v>1261</v>
      </c>
      <c r="D931" s="224" t="s">
        <v>135</v>
      </c>
      <c r="E931" s="225" t="s">
        <v>1262</v>
      </c>
      <c r="F931" s="226" t="s">
        <v>1263</v>
      </c>
      <c r="G931" s="227" t="s">
        <v>413</v>
      </c>
      <c r="H931" s="228">
        <v>35.046</v>
      </c>
      <c r="I931" s="229"/>
      <c r="J931" s="230">
        <f>ROUND(I931*H931,2)</f>
        <v>0</v>
      </c>
      <c r="K931" s="226" t="s">
        <v>139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140</v>
      </c>
      <c r="AT931" s="235" t="s">
        <v>135</v>
      </c>
      <c r="AU931" s="235" t="s">
        <v>83</v>
      </c>
      <c r="AY931" s="17" t="s">
        <v>133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140</v>
      </c>
      <c r="BM931" s="235" t="s">
        <v>1264</v>
      </c>
    </row>
    <row r="932" spans="2:51" s="12" customFormat="1" ht="12">
      <c r="B932" s="237"/>
      <c r="C932" s="238"/>
      <c r="D932" s="239" t="s">
        <v>142</v>
      </c>
      <c r="E932" s="240" t="s">
        <v>1</v>
      </c>
      <c r="F932" s="241" t="s">
        <v>1265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142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133</v>
      </c>
    </row>
    <row r="933" spans="2:51" s="12" customFormat="1" ht="12">
      <c r="B933" s="237"/>
      <c r="C933" s="238"/>
      <c r="D933" s="239" t="s">
        <v>142</v>
      </c>
      <c r="E933" s="240" t="s">
        <v>1</v>
      </c>
      <c r="F933" s="241" t="s">
        <v>1266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142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133</v>
      </c>
    </row>
    <row r="934" spans="2:51" s="12" customFormat="1" ht="12">
      <c r="B934" s="237"/>
      <c r="C934" s="238"/>
      <c r="D934" s="239" t="s">
        <v>142</v>
      </c>
      <c r="E934" s="240" t="s">
        <v>1</v>
      </c>
      <c r="F934" s="241" t="s">
        <v>1267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142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133</v>
      </c>
    </row>
    <row r="935" spans="2:51" s="12" customFormat="1" ht="12">
      <c r="B935" s="237"/>
      <c r="C935" s="238"/>
      <c r="D935" s="239" t="s">
        <v>142</v>
      </c>
      <c r="E935" s="240" t="s">
        <v>1</v>
      </c>
      <c r="F935" s="241" t="s">
        <v>1268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142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133</v>
      </c>
    </row>
    <row r="936" spans="2:51" s="13" customFormat="1" ht="12">
      <c r="B936" s="249"/>
      <c r="C936" s="250"/>
      <c r="D936" s="239" t="s">
        <v>142</v>
      </c>
      <c r="E936" s="251" t="s">
        <v>1</v>
      </c>
      <c r="F936" s="252" t="s">
        <v>144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142</v>
      </c>
      <c r="AU936" s="259" t="s">
        <v>83</v>
      </c>
      <c r="AV936" s="13" t="s">
        <v>140</v>
      </c>
      <c r="AW936" s="13" t="s">
        <v>30</v>
      </c>
      <c r="AX936" s="13" t="s">
        <v>81</v>
      </c>
      <c r="AY936" s="259" t="s">
        <v>133</v>
      </c>
    </row>
    <row r="937" spans="2:65" s="1" customFormat="1" ht="24" customHeight="1">
      <c r="B937" s="38"/>
      <c r="C937" s="224" t="s">
        <v>1269</v>
      </c>
      <c r="D937" s="224" t="s">
        <v>135</v>
      </c>
      <c r="E937" s="225" t="s">
        <v>1270</v>
      </c>
      <c r="F937" s="226" t="s">
        <v>1271</v>
      </c>
      <c r="G937" s="227" t="s">
        <v>413</v>
      </c>
      <c r="H937" s="228">
        <v>35.046</v>
      </c>
      <c r="I937" s="229"/>
      <c r="J937" s="230">
        <f>ROUND(I937*H937,2)</f>
        <v>0</v>
      </c>
      <c r="K937" s="226" t="s">
        <v>139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140</v>
      </c>
      <c r="AT937" s="235" t="s">
        <v>135</v>
      </c>
      <c r="AU937" s="235" t="s">
        <v>83</v>
      </c>
      <c r="AY937" s="17" t="s">
        <v>133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140</v>
      </c>
      <c r="BM937" s="235" t="s">
        <v>1272</v>
      </c>
    </row>
    <row r="938" spans="2:65" s="1" customFormat="1" ht="24" customHeight="1">
      <c r="B938" s="38"/>
      <c r="C938" s="224" t="s">
        <v>1273</v>
      </c>
      <c r="D938" s="224" t="s">
        <v>135</v>
      </c>
      <c r="E938" s="225" t="s">
        <v>1274</v>
      </c>
      <c r="F938" s="226" t="s">
        <v>1275</v>
      </c>
      <c r="G938" s="227" t="s">
        <v>413</v>
      </c>
      <c r="H938" s="228">
        <v>83</v>
      </c>
      <c r="I938" s="229"/>
      <c r="J938" s="230">
        <f>ROUND(I938*H938,2)</f>
        <v>0</v>
      </c>
      <c r="K938" s="226" t="s">
        <v>139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140</v>
      </c>
      <c r="AT938" s="235" t="s">
        <v>135</v>
      </c>
      <c r="AU938" s="235" t="s">
        <v>83</v>
      </c>
      <c r="AY938" s="17" t="s">
        <v>133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140</v>
      </c>
      <c r="BM938" s="235" t="s">
        <v>1276</v>
      </c>
    </row>
    <row r="939" spans="2:51" s="12" customFormat="1" ht="12">
      <c r="B939" s="237"/>
      <c r="C939" s="238"/>
      <c r="D939" s="239" t="s">
        <v>142</v>
      </c>
      <c r="E939" s="240" t="s">
        <v>1</v>
      </c>
      <c r="F939" s="241" t="s">
        <v>1277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142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133</v>
      </c>
    </row>
    <row r="940" spans="2:51" s="13" customFormat="1" ht="12">
      <c r="B940" s="249"/>
      <c r="C940" s="250"/>
      <c r="D940" s="239" t="s">
        <v>142</v>
      </c>
      <c r="E940" s="251" t="s">
        <v>1</v>
      </c>
      <c r="F940" s="252" t="s">
        <v>144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142</v>
      </c>
      <c r="AU940" s="259" t="s">
        <v>83</v>
      </c>
      <c r="AV940" s="13" t="s">
        <v>140</v>
      </c>
      <c r="AW940" s="13" t="s">
        <v>30</v>
      </c>
      <c r="AX940" s="13" t="s">
        <v>81</v>
      </c>
      <c r="AY940" s="259" t="s">
        <v>133</v>
      </c>
    </row>
    <row r="941" spans="2:65" s="1" customFormat="1" ht="24" customHeight="1">
      <c r="B941" s="38"/>
      <c r="C941" s="224" t="s">
        <v>1278</v>
      </c>
      <c r="D941" s="224" t="s">
        <v>135</v>
      </c>
      <c r="E941" s="225" t="s">
        <v>1279</v>
      </c>
      <c r="F941" s="226" t="s">
        <v>1280</v>
      </c>
      <c r="G941" s="227" t="s">
        <v>413</v>
      </c>
      <c r="H941" s="228">
        <v>106</v>
      </c>
      <c r="I941" s="229"/>
      <c r="J941" s="230">
        <f>ROUND(I941*H941,2)</f>
        <v>0</v>
      </c>
      <c r="K941" s="226" t="s">
        <v>139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140</v>
      </c>
      <c r="AT941" s="235" t="s">
        <v>135</v>
      </c>
      <c r="AU941" s="235" t="s">
        <v>83</v>
      </c>
      <c r="AY941" s="17" t="s">
        <v>133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140</v>
      </c>
      <c r="BM941" s="235" t="s">
        <v>1281</v>
      </c>
    </row>
    <row r="942" spans="2:51" s="12" customFormat="1" ht="12">
      <c r="B942" s="237"/>
      <c r="C942" s="238"/>
      <c r="D942" s="239" t="s">
        <v>142</v>
      </c>
      <c r="E942" s="240" t="s">
        <v>1</v>
      </c>
      <c r="F942" s="241" t="s">
        <v>1282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142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133</v>
      </c>
    </row>
    <row r="943" spans="2:51" s="13" customFormat="1" ht="12">
      <c r="B943" s="249"/>
      <c r="C943" s="250"/>
      <c r="D943" s="239" t="s">
        <v>142</v>
      </c>
      <c r="E943" s="251" t="s">
        <v>1</v>
      </c>
      <c r="F943" s="252" t="s">
        <v>144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142</v>
      </c>
      <c r="AU943" s="259" t="s">
        <v>83</v>
      </c>
      <c r="AV943" s="13" t="s">
        <v>140</v>
      </c>
      <c r="AW943" s="13" t="s">
        <v>30</v>
      </c>
      <c r="AX943" s="13" t="s">
        <v>81</v>
      </c>
      <c r="AY943" s="259" t="s">
        <v>133</v>
      </c>
    </row>
    <row r="944" spans="2:65" s="1" customFormat="1" ht="16.5" customHeight="1">
      <c r="B944" s="38"/>
      <c r="C944" s="224" t="s">
        <v>1283</v>
      </c>
      <c r="D944" s="224" t="s">
        <v>135</v>
      </c>
      <c r="E944" s="225" t="s">
        <v>1284</v>
      </c>
      <c r="F944" s="226" t="s">
        <v>1285</v>
      </c>
      <c r="G944" s="227" t="s">
        <v>187</v>
      </c>
      <c r="H944" s="228">
        <v>2.394</v>
      </c>
      <c r="I944" s="229"/>
      <c r="J944" s="230">
        <f>ROUND(I944*H944,2)</f>
        <v>0</v>
      </c>
      <c r="K944" s="226" t="s">
        <v>139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140</v>
      </c>
      <c r="AT944" s="235" t="s">
        <v>135</v>
      </c>
      <c r="AU944" s="235" t="s">
        <v>83</v>
      </c>
      <c r="AY944" s="17" t="s">
        <v>133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140</v>
      </c>
      <c r="BM944" s="235" t="s">
        <v>1286</v>
      </c>
    </row>
    <row r="945" spans="2:51" s="14" customFormat="1" ht="12">
      <c r="B945" s="276"/>
      <c r="C945" s="277"/>
      <c r="D945" s="239" t="s">
        <v>142</v>
      </c>
      <c r="E945" s="278" t="s">
        <v>1</v>
      </c>
      <c r="F945" s="279" t="s">
        <v>1287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142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133</v>
      </c>
    </row>
    <row r="946" spans="2:51" s="12" customFormat="1" ht="12">
      <c r="B946" s="237"/>
      <c r="C946" s="238"/>
      <c r="D946" s="239" t="s">
        <v>142</v>
      </c>
      <c r="E946" s="240" t="s">
        <v>1</v>
      </c>
      <c r="F946" s="241" t="s">
        <v>1288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142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133</v>
      </c>
    </row>
    <row r="947" spans="2:51" s="12" customFormat="1" ht="12">
      <c r="B947" s="237"/>
      <c r="C947" s="238"/>
      <c r="D947" s="239" t="s">
        <v>142</v>
      </c>
      <c r="E947" s="240" t="s">
        <v>1</v>
      </c>
      <c r="F947" s="241" t="s">
        <v>1289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142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133</v>
      </c>
    </row>
    <row r="948" spans="2:51" s="12" customFormat="1" ht="12">
      <c r="B948" s="237"/>
      <c r="C948" s="238"/>
      <c r="D948" s="239" t="s">
        <v>142</v>
      </c>
      <c r="E948" s="240" t="s">
        <v>1</v>
      </c>
      <c r="F948" s="241" t="s">
        <v>1290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142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133</v>
      </c>
    </row>
    <row r="949" spans="2:51" s="14" customFormat="1" ht="12">
      <c r="B949" s="276"/>
      <c r="C949" s="277"/>
      <c r="D949" s="239" t="s">
        <v>142</v>
      </c>
      <c r="E949" s="278" t="s">
        <v>1</v>
      </c>
      <c r="F949" s="279" t="s">
        <v>1291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142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133</v>
      </c>
    </row>
    <row r="950" spans="2:51" s="12" customFormat="1" ht="12">
      <c r="B950" s="237"/>
      <c r="C950" s="238"/>
      <c r="D950" s="239" t="s">
        <v>142</v>
      </c>
      <c r="E950" s="240" t="s">
        <v>1</v>
      </c>
      <c r="F950" s="241" t="s">
        <v>1292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142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133</v>
      </c>
    </row>
    <row r="951" spans="2:51" s="12" customFormat="1" ht="12">
      <c r="B951" s="237"/>
      <c r="C951" s="238"/>
      <c r="D951" s="239" t="s">
        <v>142</v>
      </c>
      <c r="E951" s="240" t="s">
        <v>1</v>
      </c>
      <c r="F951" s="241" t="s">
        <v>1240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142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133</v>
      </c>
    </row>
    <row r="952" spans="2:51" s="12" customFormat="1" ht="12">
      <c r="B952" s="237"/>
      <c r="C952" s="238"/>
      <c r="D952" s="239" t="s">
        <v>142</v>
      </c>
      <c r="E952" s="240" t="s">
        <v>1</v>
      </c>
      <c r="F952" s="241" t="s">
        <v>1241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142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133</v>
      </c>
    </row>
    <row r="953" spans="2:51" s="13" customFormat="1" ht="12">
      <c r="B953" s="249"/>
      <c r="C953" s="250"/>
      <c r="D953" s="239" t="s">
        <v>142</v>
      </c>
      <c r="E953" s="251" t="s">
        <v>1</v>
      </c>
      <c r="F953" s="252" t="s">
        <v>144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142</v>
      </c>
      <c r="AU953" s="259" t="s">
        <v>83</v>
      </c>
      <c r="AV953" s="13" t="s">
        <v>140</v>
      </c>
      <c r="AW953" s="13" t="s">
        <v>30</v>
      </c>
      <c r="AX953" s="13" t="s">
        <v>81</v>
      </c>
      <c r="AY953" s="259" t="s">
        <v>133</v>
      </c>
    </row>
    <row r="954" spans="2:65" s="1" customFormat="1" ht="16.5" customHeight="1">
      <c r="B954" s="38"/>
      <c r="C954" s="224" t="s">
        <v>1293</v>
      </c>
      <c r="D954" s="224" t="s">
        <v>135</v>
      </c>
      <c r="E954" s="225" t="s">
        <v>1294</v>
      </c>
      <c r="F954" s="226" t="s">
        <v>1295</v>
      </c>
      <c r="G954" s="227" t="s">
        <v>187</v>
      </c>
      <c r="H954" s="228">
        <v>1.087</v>
      </c>
      <c r="I954" s="229"/>
      <c r="J954" s="230">
        <f>ROUND(I954*H954,2)</f>
        <v>0</v>
      </c>
      <c r="K954" s="226" t="s">
        <v>139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140</v>
      </c>
      <c r="AT954" s="235" t="s">
        <v>135</v>
      </c>
      <c r="AU954" s="235" t="s">
        <v>83</v>
      </c>
      <c r="AY954" s="17" t="s">
        <v>133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140</v>
      </c>
      <c r="BM954" s="235" t="s">
        <v>1296</v>
      </c>
    </row>
    <row r="955" spans="2:51" s="14" customFormat="1" ht="12">
      <c r="B955" s="276"/>
      <c r="C955" s="277"/>
      <c r="D955" s="239" t="s">
        <v>142</v>
      </c>
      <c r="E955" s="278" t="s">
        <v>1</v>
      </c>
      <c r="F955" s="279" t="s">
        <v>1297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142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133</v>
      </c>
    </row>
    <row r="956" spans="2:51" s="12" customFormat="1" ht="12">
      <c r="B956" s="237"/>
      <c r="C956" s="238"/>
      <c r="D956" s="239" t="s">
        <v>142</v>
      </c>
      <c r="E956" s="240" t="s">
        <v>1</v>
      </c>
      <c r="F956" s="241" t="s">
        <v>1298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142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133</v>
      </c>
    </row>
    <row r="957" spans="2:51" s="12" customFormat="1" ht="12">
      <c r="B957" s="237"/>
      <c r="C957" s="238"/>
      <c r="D957" s="239" t="s">
        <v>142</v>
      </c>
      <c r="E957" s="240" t="s">
        <v>1</v>
      </c>
      <c r="F957" s="241" t="s">
        <v>1299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142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133</v>
      </c>
    </row>
    <row r="958" spans="2:51" s="12" customFormat="1" ht="12">
      <c r="B958" s="237"/>
      <c r="C958" s="238"/>
      <c r="D958" s="239" t="s">
        <v>142</v>
      </c>
      <c r="E958" s="240" t="s">
        <v>1</v>
      </c>
      <c r="F958" s="241" t="s">
        <v>1300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142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133</v>
      </c>
    </row>
    <row r="959" spans="2:51" s="12" customFormat="1" ht="12">
      <c r="B959" s="237"/>
      <c r="C959" s="238"/>
      <c r="D959" s="239" t="s">
        <v>142</v>
      </c>
      <c r="E959" s="240" t="s">
        <v>1</v>
      </c>
      <c r="F959" s="241" t="s">
        <v>1301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142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133</v>
      </c>
    </row>
    <row r="960" spans="2:51" s="12" customFormat="1" ht="12">
      <c r="B960" s="237"/>
      <c r="C960" s="238"/>
      <c r="D960" s="239" t="s">
        <v>142</v>
      </c>
      <c r="E960" s="240" t="s">
        <v>1</v>
      </c>
      <c r="F960" s="241" t="s">
        <v>1302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142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133</v>
      </c>
    </row>
    <row r="961" spans="2:51" s="13" customFormat="1" ht="12">
      <c r="B961" s="249"/>
      <c r="C961" s="250"/>
      <c r="D961" s="239" t="s">
        <v>142</v>
      </c>
      <c r="E961" s="251" t="s">
        <v>1</v>
      </c>
      <c r="F961" s="252" t="s">
        <v>144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142</v>
      </c>
      <c r="AU961" s="259" t="s">
        <v>83</v>
      </c>
      <c r="AV961" s="13" t="s">
        <v>140</v>
      </c>
      <c r="AW961" s="13" t="s">
        <v>30</v>
      </c>
      <c r="AX961" s="13" t="s">
        <v>81</v>
      </c>
      <c r="AY961" s="259" t="s">
        <v>133</v>
      </c>
    </row>
    <row r="962" spans="2:65" s="1" customFormat="1" ht="24" customHeight="1">
      <c r="B962" s="38"/>
      <c r="C962" s="224" t="s">
        <v>1303</v>
      </c>
      <c r="D962" s="224" t="s">
        <v>135</v>
      </c>
      <c r="E962" s="225" t="s">
        <v>1304</v>
      </c>
      <c r="F962" s="226" t="s">
        <v>1305</v>
      </c>
      <c r="G962" s="227" t="s">
        <v>171</v>
      </c>
      <c r="H962" s="228">
        <v>38</v>
      </c>
      <c r="I962" s="229"/>
      <c r="J962" s="230">
        <f>ROUND(I962*H962,2)</f>
        <v>0</v>
      </c>
      <c r="K962" s="226" t="s">
        <v>139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140</v>
      </c>
      <c r="AT962" s="235" t="s">
        <v>135</v>
      </c>
      <c r="AU962" s="235" t="s">
        <v>83</v>
      </c>
      <c r="AY962" s="17" t="s">
        <v>133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140</v>
      </c>
      <c r="BM962" s="235" t="s">
        <v>1306</v>
      </c>
    </row>
    <row r="963" spans="2:51" s="12" customFormat="1" ht="12">
      <c r="B963" s="237"/>
      <c r="C963" s="238"/>
      <c r="D963" s="239" t="s">
        <v>142</v>
      </c>
      <c r="E963" s="240" t="s">
        <v>1</v>
      </c>
      <c r="F963" s="241" t="s">
        <v>1307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142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133</v>
      </c>
    </row>
    <row r="964" spans="2:51" s="12" customFormat="1" ht="12">
      <c r="B964" s="237"/>
      <c r="C964" s="238"/>
      <c r="D964" s="239" t="s">
        <v>142</v>
      </c>
      <c r="E964" s="240" t="s">
        <v>1</v>
      </c>
      <c r="F964" s="241" t="s">
        <v>1308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142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133</v>
      </c>
    </row>
    <row r="965" spans="2:51" s="13" customFormat="1" ht="12">
      <c r="B965" s="249"/>
      <c r="C965" s="250"/>
      <c r="D965" s="239" t="s">
        <v>142</v>
      </c>
      <c r="E965" s="251" t="s">
        <v>1</v>
      </c>
      <c r="F965" s="252" t="s">
        <v>144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142</v>
      </c>
      <c r="AU965" s="259" t="s">
        <v>83</v>
      </c>
      <c r="AV965" s="13" t="s">
        <v>140</v>
      </c>
      <c r="AW965" s="13" t="s">
        <v>30</v>
      </c>
      <c r="AX965" s="13" t="s">
        <v>81</v>
      </c>
      <c r="AY965" s="259" t="s">
        <v>133</v>
      </c>
    </row>
    <row r="966" spans="2:65" s="1" customFormat="1" ht="16.5" customHeight="1">
      <c r="B966" s="38"/>
      <c r="C966" s="224" t="s">
        <v>1309</v>
      </c>
      <c r="D966" s="224" t="s">
        <v>135</v>
      </c>
      <c r="E966" s="225" t="s">
        <v>1310</v>
      </c>
      <c r="F966" s="226" t="s">
        <v>1311</v>
      </c>
      <c r="G966" s="227" t="s">
        <v>171</v>
      </c>
      <c r="H966" s="228">
        <v>70</v>
      </c>
      <c r="I966" s="229"/>
      <c r="J966" s="230">
        <f>ROUND(I966*H966,2)</f>
        <v>0</v>
      </c>
      <c r="K966" s="226" t="s">
        <v>139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140</v>
      </c>
      <c r="AT966" s="235" t="s">
        <v>135</v>
      </c>
      <c r="AU966" s="235" t="s">
        <v>83</v>
      </c>
      <c r="AY966" s="17" t="s">
        <v>133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140</v>
      </c>
      <c r="BM966" s="235" t="s">
        <v>1312</v>
      </c>
    </row>
    <row r="967" spans="2:51" s="12" customFormat="1" ht="12">
      <c r="B967" s="237"/>
      <c r="C967" s="238"/>
      <c r="D967" s="239" t="s">
        <v>142</v>
      </c>
      <c r="E967" s="240" t="s">
        <v>1</v>
      </c>
      <c r="F967" s="241" t="s">
        <v>1313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142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133</v>
      </c>
    </row>
    <row r="968" spans="2:51" s="12" customFormat="1" ht="12">
      <c r="B968" s="237"/>
      <c r="C968" s="238"/>
      <c r="D968" s="239" t="s">
        <v>142</v>
      </c>
      <c r="E968" s="240" t="s">
        <v>1</v>
      </c>
      <c r="F968" s="241" t="s">
        <v>1314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142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133</v>
      </c>
    </row>
    <row r="969" spans="2:51" s="12" customFormat="1" ht="12">
      <c r="B969" s="237"/>
      <c r="C969" s="238"/>
      <c r="D969" s="239" t="s">
        <v>142</v>
      </c>
      <c r="E969" s="240" t="s">
        <v>1</v>
      </c>
      <c r="F969" s="241" t="s">
        <v>1315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142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133</v>
      </c>
    </row>
    <row r="970" spans="2:51" s="12" customFormat="1" ht="12">
      <c r="B970" s="237"/>
      <c r="C970" s="238"/>
      <c r="D970" s="239" t="s">
        <v>142</v>
      </c>
      <c r="E970" s="240" t="s">
        <v>1</v>
      </c>
      <c r="F970" s="241" t="s">
        <v>1316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142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133</v>
      </c>
    </row>
    <row r="971" spans="2:51" s="12" customFormat="1" ht="12">
      <c r="B971" s="237"/>
      <c r="C971" s="238"/>
      <c r="D971" s="239" t="s">
        <v>142</v>
      </c>
      <c r="E971" s="240" t="s">
        <v>1</v>
      </c>
      <c r="F971" s="241" t="s">
        <v>1317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142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133</v>
      </c>
    </row>
    <row r="972" spans="2:51" s="12" customFormat="1" ht="12">
      <c r="B972" s="237"/>
      <c r="C972" s="238"/>
      <c r="D972" s="239" t="s">
        <v>142</v>
      </c>
      <c r="E972" s="240" t="s">
        <v>1</v>
      </c>
      <c r="F972" s="241" t="s">
        <v>1318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142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133</v>
      </c>
    </row>
    <row r="973" spans="2:51" s="12" customFormat="1" ht="12">
      <c r="B973" s="237"/>
      <c r="C973" s="238"/>
      <c r="D973" s="239" t="s">
        <v>142</v>
      </c>
      <c r="E973" s="240" t="s">
        <v>1</v>
      </c>
      <c r="F973" s="241" t="s">
        <v>1319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142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133</v>
      </c>
    </row>
    <row r="974" spans="2:51" s="12" customFormat="1" ht="12">
      <c r="B974" s="237"/>
      <c r="C974" s="238"/>
      <c r="D974" s="239" t="s">
        <v>142</v>
      </c>
      <c r="E974" s="240" t="s">
        <v>1</v>
      </c>
      <c r="F974" s="241" t="s">
        <v>1320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142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133</v>
      </c>
    </row>
    <row r="975" spans="2:51" s="12" customFormat="1" ht="12">
      <c r="B975" s="237"/>
      <c r="C975" s="238"/>
      <c r="D975" s="239" t="s">
        <v>142</v>
      </c>
      <c r="E975" s="240" t="s">
        <v>1</v>
      </c>
      <c r="F975" s="241" t="s">
        <v>1321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142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133</v>
      </c>
    </row>
    <row r="976" spans="2:51" s="12" customFormat="1" ht="12">
      <c r="B976" s="237"/>
      <c r="C976" s="238"/>
      <c r="D976" s="239" t="s">
        <v>142</v>
      </c>
      <c r="E976" s="240" t="s">
        <v>1</v>
      </c>
      <c r="F976" s="241" t="s">
        <v>1322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142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133</v>
      </c>
    </row>
    <row r="977" spans="2:51" s="13" customFormat="1" ht="12">
      <c r="B977" s="249"/>
      <c r="C977" s="250"/>
      <c r="D977" s="239" t="s">
        <v>142</v>
      </c>
      <c r="E977" s="251" t="s">
        <v>1</v>
      </c>
      <c r="F977" s="252" t="s">
        <v>144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142</v>
      </c>
      <c r="AU977" s="259" t="s">
        <v>83</v>
      </c>
      <c r="AV977" s="13" t="s">
        <v>140</v>
      </c>
      <c r="AW977" s="13" t="s">
        <v>30</v>
      </c>
      <c r="AX977" s="13" t="s">
        <v>81</v>
      </c>
      <c r="AY977" s="259" t="s">
        <v>133</v>
      </c>
    </row>
    <row r="978" spans="2:65" s="1" customFormat="1" ht="16.5" customHeight="1">
      <c r="B978" s="38"/>
      <c r="C978" s="224" t="s">
        <v>1323</v>
      </c>
      <c r="D978" s="224" t="s">
        <v>135</v>
      </c>
      <c r="E978" s="225" t="s">
        <v>1324</v>
      </c>
      <c r="F978" s="226" t="s">
        <v>1325</v>
      </c>
      <c r="G978" s="227" t="s">
        <v>138</v>
      </c>
      <c r="H978" s="228">
        <v>17.92</v>
      </c>
      <c r="I978" s="229"/>
      <c r="J978" s="230">
        <f>ROUND(I978*H978,2)</f>
        <v>0</v>
      </c>
      <c r="K978" s="226" t="s">
        <v>139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140</v>
      </c>
      <c r="AT978" s="235" t="s">
        <v>135</v>
      </c>
      <c r="AU978" s="235" t="s">
        <v>83</v>
      </c>
      <c r="AY978" s="17" t="s">
        <v>133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140</v>
      </c>
      <c r="BM978" s="235" t="s">
        <v>1326</v>
      </c>
    </row>
    <row r="979" spans="2:51" s="12" customFormat="1" ht="12">
      <c r="B979" s="237"/>
      <c r="C979" s="238"/>
      <c r="D979" s="239" t="s">
        <v>142</v>
      </c>
      <c r="E979" s="240" t="s">
        <v>1</v>
      </c>
      <c r="F979" s="241" t="s">
        <v>1327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142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133</v>
      </c>
    </row>
    <row r="980" spans="2:51" s="12" customFormat="1" ht="12">
      <c r="B980" s="237"/>
      <c r="C980" s="238"/>
      <c r="D980" s="239" t="s">
        <v>142</v>
      </c>
      <c r="E980" s="240" t="s">
        <v>1</v>
      </c>
      <c r="F980" s="241" t="s">
        <v>1328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142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133</v>
      </c>
    </row>
    <row r="981" spans="2:51" s="12" customFormat="1" ht="12">
      <c r="B981" s="237"/>
      <c r="C981" s="238"/>
      <c r="D981" s="239" t="s">
        <v>142</v>
      </c>
      <c r="E981" s="240" t="s">
        <v>1</v>
      </c>
      <c r="F981" s="241" t="s">
        <v>1329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142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133</v>
      </c>
    </row>
    <row r="982" spans="2:51" s="13" customFormat="1" ht="12">
      <c r="B982" s="249"/>
      <c r="C982" s="250"/>
      <c r="D982" s="239" t="s">
        <v>142</v>
      </c>
      <c r="E982" s="251" t="s">
        <v>1</v>
      </c>
      <c r="F982" s="252" t="s">
        <v>144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142</v>
      </c>
      <c r="AU982" s="259" t="s">
        <v>83</v>
      </c>
      <c r="AV982" s="13" t="s">
        <v>140</v>
      </c>
      <c r="AW982" s="13" t="s">
        <v>30</v>
      </c>
      <c r="AX982" s="13" t="s">
        <v>81</v>
      </c>
      <c r="AY982" s="259" t="s">
        <v>133</v>
      </c>
    </row>
    <row r="983" spans="2:65" s="1" customFormat="1" ht="16.5" customHeight="1">
      <c r="B983" s="38"/>
      <c r="C983" s="224" t="s">
        <v>1330</v>
      </c>
      <c r="D983" s="224" t="s">
        <v>135</v>
      </c>
      <c r="E983" s="225" t="s">
        <v>1331</v>
      </c>
      <c r="F983" s="226" t="s">
        <v>1332</v>
      </c>
      <c r="G983" s="227" t="s">
        <v>413</v>
      </c>
      <c r="H983" s="228">
        <v>171.078</v>
      </c>
      <c r="I983" s="229"/>
      <c r="J983" s="230">
        <f>ROUND(I983*H983,2)</f>
        <v>0</v>
      </c>
      <c r="K983" s="226" t="s">
        <v>139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140</v>
      </c>
      <c r="AT983" s="235" t="s">
        <v>135</v>
      </c>
      <c r="AU983" s="235" t="s">
        <v>83</v>
      </c>
      <c r="AY983" s="17" t="s">
        <v>133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140</v>
      </c>
      <c r="BM983" s="235" t="s">
        <v>1333</v>
      </c>
    </row>
    <row r="984" spans="2:51" s="12" customFormat="1" ht="12">
      <c r="B984" s="237"/>
      <c r="C984" s="238"/>
      <c r="D984" s="239" t="s">
        <v>142</v>
      </c>
      <c r="E984" s="240" t="s">
        <v>1</v>
      </c>
      <c r="F984" s="241" t="s">
        <v>1334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142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133</v>
      </c>
    </row>
    <row r="985" spans="2:51" s="12" customFormat="1" ht="12">
      <c r="B985" s="237"/>
      <c r="C985" s="238"/>
      <c r="D985" s="239" t="s">
        <v>142</v>
      </c>
      <c r="E985" s="240" t="s">
        <v>1</v>
      </c>
      <c r="F985" s="241" t="s">
        <v>1335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142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133</v>
      </c>
    </row>
    <row r="986" spans="2:51" s="12" customFormat="1" ht="12">
      <c r="B986" s="237"/>
      <c r="C986" s="238"/>
      <c r="D986" s="239" t="s">
        <v>142</v>
      </c>
      <c r="E986" s="240" t="s">
        <v>1</v>
      </c>
      <c r="F986" s="241" t="s">
        <v>1336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142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133</v>
      </c>
    </row>
    <row r="987" spans="2:51" s="13" customFormat="1" ht="12">
      <c r="B987" s="249"/>
      <c r="C987" s="250"/>
      <c r="D987" s="239" t="s">
        <v>142</v>
      </c>
      <c r="E987" s="251" t="s">
        <v>1</v>
      </c>
      <c r="F987" s="252" t="s">
        <v>144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142</v>
      </c>
      <c r="AU987" s="259" t="s">
        <v>83</v>
      </c>
      <c r="AV987" s="13" t="s">
        <v>140</v>
      </c>
      <c r="AW987" s="13" t="s">
        <v>30</v>
      </c>
      <c r="AX987" s="13" t="s">
        <v>81</v>
      </c>
      <c r="AY987" s="259" t="s">
        <v>133</v>
      </c>
    </row>
    <row r="988" spans="2:65" s="1" customFormat="1" ht="16.5" customHeight="1">
      <c r="B988" s="38"/>
      <c r="C988" s="224" t="s">
        <v>1337</v>
      </c>
      <c r="D988" s="224" t="s">
        <v>135</v>
      </c>
      <c r="E988" s="225" t="s">
        <v>1338</v>
      </c>
      <c r="F988" s="226" t="s">
        <v>1339</v>
      </c>
      <c r="G988" s="227" t="s">
        <v>413</v>
      </c>
      <c r="H988" s="228">
        <v>171.078</v>
      </c>
      <c r="I988" s="229"/>
      <c r="J988" s="230">
        <f>ROUND(I988*H988,2)</f>
        <v>0</v>
      </c>
      <c r="K988" s="226" t="s">
        <v>139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140</v>
      </c>
      <c r="AT988" s="235" t="s">
        <v>135</v>
      </c>
      <c r="AU988" s="235" t="s">
        <v>83</v>
      </c>
      <c r="AY988" s="17" t="s">
        <v>133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140</v>
      </c>
      <c r="BM988" s="235" t="s">
        <v>1340</v>
      </c>
    </row>
    <row r="989" spans="2:65" s="1" customFormat="1" ht="24" customHeight="1">
      <c r="B989" s="38"/>
      <c r="C989" s="224" t="s">
        <v>1341</v>
      </c>
      <c r="D989" s="224" t="s">
        <v>135</v>
      </c>
      <c r="E989" s="225" t="s">
        <v>1342</v>
      </c>
      <c r="F989" s="226" t="s">
        <v>1343</v>
      </c>
      <c r="G989" s="227" t="s">
        <v>187</v>
      </c>
      <c r="H989" s="228">
        <v>0.701</v>
      </c>
      <c r="I989" s="229"/>
      <c r="J989" s="230">
        <f>ROUND(I989*H989,2)</f>
        <v>0</v>
      </c>
      <c r="K989" s="226" t="s">
        <v>139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140</v>
      </c>
      <c r="AT989" s="235" t="s">
        <v>135</v>
      </c>
      <c r="AU989" s="235" t="s">
        <v>83</v>
      </c>
      <c r="AY989" s="17" t="s">
        <v>133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140</v>
      </c>
      <c r="BM989" s="235" t="s">
        <v>1344</v>
      </c>
    </row>
    <row r="990" spans="2:51" s="14" customFormat="1" ht="12">
      <c r="B990" s="276"/>
      <c r="C990" s="277"/>
      <c r="D990" s="239" t="s">
        <v>142</v>
      </c>
      <c r="E990" s="278" t="s">
        <v>1</v>
      </c>
      <c r="F990" s="279" t="s">
        <v>1345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142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133</v>
      </c>
    </row>
    <row r="991" spans="2:51" s="12" customFormat="1" ht="12">
      <c r="B991" s="237"/>
      <c r="C991" s="238"/>
      <c r="D991" s="239" t="s">
        <v>142</v>
      </c>
      <c r="E991" s="240" t="s">
        <v>1</v>
      </c>
      <c r="F991" s="241" t="s">
        <v>1346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142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133</v>
      </c>
    </row>
    <row r="992" spans="2:51" s="12" customFormat="1" ht="12">
      <c r="B992" s="237"/>
      <c r="C992" s="238"/>
      <c r="D992" s="239" t="s">
        <v>142</v>
      </c>
      <c r="E992" s="240" t="s">
        <v>1</v>
      </c>
      <c r="F992" s="241" t="s">
        <v>1347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142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133</v>
      </c>
    </row>
    <row r="993" spans="2:51" s="14" customFormat="1" ht="12">
      <c r="B993" s="276"/>
      <c r="C993" s="277"/>
      <c r="D993" s="239" t="s">
        <v>142</v>
      </c>
      <c r="E993" s="278" t="s">
        <v>1</v>
      </c>
      <c r="F993" s="279" t="s">
        <v>1348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142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133</v>
      </c>
    </row>
    <row r="994" spans="2:51" s="12" customFormat="1" ht="12">
      <c r="B994" s="237"/>
      <c r="C994" s="238"/>
      <c r="D994" s="239" t="s">
        <v>142</v>
      </c>
      <c r="E994" s="240" t="s">
        <v>1</v>
      </c>
      <c r="F994" s="241" t="s">
        <v>1349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142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133</v>
      </c>
    </row>
    <row r="995" spans="2:51" s="12" customFormat="1" ht="12">
      <c r="B995" s="237"/>
      <c r="C995" s="238"/>
      <c r="D995" s="239" t="s">
        <v>142</v>
      </c>
      <c r="E995" s="240" t="s">
        <v>1</v>
      </c>
      <c r="F995" s="241" t="s">
        <v>1350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142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133</v>
      </c>
    </row>
    <row r="996" spans="2:51" s="12" customFormat="1" ht="12">
      <c r="B996" s="237"/>
      <c r="C996" s="238"/>
      <c r="D996" s="239" t="s">
        <v>142</v>
      </c>
      <c r="E996" s="240" t="s">
        <v>1</v>
      </c>
      <c r="F996" s="241" t="s">
        <v>1351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142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133</v>
      </c>
    </row>
    <row r="997" spans="2:51" s="12" customFormat="1" ht="12">
      <c r="B997" s="237"/>
      <c r="C997" s="238"/>
      <c r="D997" s="239" t="s">
        <v>142</v>
      </c>
      <c r="E997" s="240" t="s">
        <v>1</v>
      </c>
      <c r="F997" s="241" t="s">
        <v>1352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142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133</v>
      </c>
    </row>
    <row r="998" spans="2:51" s="14" customFormat="1" ht="12">
      <c r="B998" s="276"/>
      <c r="C998" s="277"/>
      <c r="D998" s="239" t="s">
        <v>142</v>
      </c>
      <c r="E998" s="278" t="s">
        <v>1</v>
      </c>
      <c r="F998" s="279" t="s">
        <v>1353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142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133</v>
      </c>
    </row>
    <row r="999" spans="2:51" s="12" customFormat="1" ht="12">
      <c r="B999" s="237"/>
      <c r="C999" s="238"/>
      <c r="D999" s="239" t="s">
        <v>142</v>
      </c>
      <c r="E999" s="240" t="s">
        <v>1</v>
      </c>
      <c r="F999" s="241" t="s">
        <v>1349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142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133</v>
      </c>
    </row>
    <row r="1000" spans="2:51" s="12" customFormat="1" ht="12">
      <c r="B1000" s="237"/>
      <c r="C1000" s="238"/>
      <c r="D1000" s="239" t="s">
        <v>142</v>
      </c>
      <c r="E1000" s="240" t="s">
        <v>1</v>
      </c>
      <c r="F1000" s="241" t="s">
        <v>1350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142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133</v>
      </c>
    </row>
    <row r="1001" spans="2:51" s="12" customFormat="1" ht="12">
      <c r="B1001" s="237"/>
      <c r="C1001" s="238"/>
      <c r="D1001" s="239" t="s">
        <v>142</v>
      </c>
      <c r="E1001" s="240" t="s">
        <v>1</v>
      </c>
      <c r="F1001" s="241" t="s">
        <v>1351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142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133</v>
      </c>
    </row>
    <row r="1002" spans="2:51" s="12" customFormat="1" ht="12">
      <c r="B1002" s="237"/>
      <c r="C1002" s="238"/>
      <c r="D1002" s="239" t="s">
        <v>142</v>
      </c>
      <c r="E1002" s="240" t="s">
        <v>1</v>
      </c>
      <c r="F1002" s="241" t="s">
        <v>1352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142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133</v>
      </c>
    </row>
    <row r="1003" spans="2:51" s="13" customFormat="1" ht="12">
      <c r="B1003" s="249"/>
      <c r="C1003" s="250"/>
      <c r="D1003" s="239" t="s">
        <v>142</v>
      </c>
      <c r="E1003" s="251" t="s">
        <v>1</v>
      </c>
      <c r="F1003" s="252" t="s">
        <v>144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142</v>
      </c>
      <c r="AU1003" s="259" t="s">
        <v>83</v>
      </c>
      <c r="AV1003" s="13" t="s">
        <v>140</v>
      </c>
      <c r="AW1003" s="13" t="s">
        <v>30</v>
      </c>
      <c r="AX1003" s="13" t="s">
        <v>81</v>
      </c>
      <c r="AY1003" s="259" t="s">
        <v>133</v>
      </c>
    </row>
    <row r="1004" spans="2:65" s="1" customFormat="1" ht="16.5" customHeight="1">
      <c r="B1004" s="38"/>
      <c r="C1004" s="224" t="s">
        <v>1354</v>
      </c>
      <c r="D1004" s="224" t="s">
        <v>135</v>
      </c>
      <c r="E1004" s="225" t="s">
        <v>1355</v>
      </c>
      <c r="F1004" s="226" t="s">
        <v>1356</v>
      </c>
      <c r="G1004" s="227" t="s">
        <v>138</v>
      </c>
      <c r="H1004" s="228">
        <v>59.088</v>
      </c>
      <c r="I1004" s="229"/>
      <c r="J1004" s="230">
        <f>ROUND(I1004*H1004,2)</f>
        <v>0</v>
      </c>
      <c r="K1004" s="226" t="s">
        <v>139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140</v>
      </c>
      <c r="AT1004" s="235" t="s">
        <v>135</v>
      </c>
      <c r="AU1004" s="235" t="s">
        <v>83</v>
      </c>
      <c r="AY1004" s="17" t="s">
        <v>133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140</v>
      </c>
      <c r="BM1004" s="235" t="s">
        <v>1357</v>
      </c>
    </row>
    <row r="1005" spans="2:51" s="12" customFormat="1" ht="12">
      <c r="B1005" s="237"/>
      <c r="C1005" s="238"/>
      <c r="D1005" s="239" t="s">
        <v>142</v>
      </c>
      <c r="E1005" s="240" t="s">
        <v>1</v>
      </c>
      <c r="F1005" s="241" t="s">
        <v>1358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142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133</v>
      </c>
    </row>
    <row r="1006" spans="2:51" s="12" customFormat="1" ht="12">
      <c r="B1006" s="237"/>
      <c r="C1006" s="238"/>
      <c r="D1006" s="239" t="s">
        <v>142</v>
      </c>
      <c r="E1006" s="240" t="s">
        <v>1</v>
      </c>
      <c r="F1006" s="241" t="s">
        <v>1359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142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133</v>
      </c>
    </row>
    <row r="1007" spans="2:51" s="12" customFormat="1" ht="12">
      <c r="B1007" s="237"/>
      <c r="C1007" s="238"/>
      <c r="D1007" s="239" t="s">
        <v>142</v>
      </c>
      <c r="E1007" s="240" t="s">
        <v>1</v>
      </c>
      <c r="F1007" s="241" t="s">
        <v>1360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142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133</v>
      </c>
    </row>
    <row r="1008" spans="2:51" s="12" customFormat="1" ht="12">
      <c r="B1008" s="237"/>
      <c r="C1008" s="238"/>
      <c r="D1008" s="239" t="s">
        <v>142</v>
      </c>
      <c r="E1008" s="240" t="s">
        <v>1</v>
      </c>
      <c r="F1008" s="241" t="s">
        <v>1361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142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133</v>
      </c>
    </row>
    <row r="1009" spans="2:51" s="12" customFormat="1" ht="12">
      <c r="B1009" s="237"/>
      <c r="C1009" s="238"/>
      <c r="D1009" s="239" t="s">
        <v>142</v>
      </c>
      <c r="E1009" s="240" t="s">
        <v>1</v>
      </c>
      <c r="F1009" s="241" t="s">
        <v>1362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142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133</v>
      </c>
    </row>
    <row r="1010" spans="2:51" s="12" customFormat="1" ht="12">
      <c r="B1010" s="237"/>
      <c r="C1010" s="238"/>
      <c r="D1010" s="239" t="s">
        <v>142</v>
      </c>
      <c r="E1010" s="240" t="s">
        <v>1</v>
      </c>
      <c r="F1010" s="241" t="s">
        <v>1363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142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133</v>
      </c>
    </row>
    <row r="1011" spans="2:51" s="12" customFormat="1" ht="12">
      <c r="B1011" s="237"/>
      <c r="C1011" s="238"/>
      <c r="D1011" s="239" t="s">
        <v>142</v>
      </c>
      <c r="E1011" s="240" t="s">
        <v>1</v>
      </c>
      <c r="F1011" s="241" t="s">
        <v>1364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142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133</v>
      </c>
    </row>
    <row r="1012" spans="2:51" s="12" customFormat="1" ht="12">
      <c r="B1012" s="237"/>
      <c r="C1012" s="238"/>
      <c r="D1012" s="239" t="s">
        <v>142</v>
      </c>
      <c r="E1012" s="240" t="s">
        <v>1</v>
      </c>
      <c r="F1012" s="241" t="s">
        <v>1365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142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133</v>
      </c>
    </row>
    <row r="1013" spans="2:51" s="12" customFormat="1" ht="12">
      <c r="B1013" s="237"/>
      <c r="C1013" s="238"/>
      <c r="D1013" s="239" t="s">
        <v>142</v>
      </c>
      <c r="E1013" s="240" t="s">
        <v>1</v>
      </c>
      <c r="F1013" s="241" t="s">
        <v>1366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142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133</v>
      </c>
    </row>
    <row r="1014" spans="2:51" s="12" customFormat="1" ht="12">
      <c r="B1014" s="237"/>
      <c r="C1014" s="238"/>
      <c r="D1014" s="239" t="s">
        <v>142</v>
      </c>
      <c r="E1014" s="240" t="s">
        <v>1</v>
      </c>
      <c r="F1014" s="241" t="s">
        <v>1367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142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133</v>
      </c>
    </row>
    <row r="1015" spans="2:51" s="14" customFormat="1" ht="12">
      <c r="B1015" s="276"/>
      <c r="C1015" s="277"/>
      <c r="D1015" s="239" t="s">
        <v>142</v>
      </c>
      <c r="E1015" s="278" t="s">
        <v>1</v>
      </c>
      <c r="F1015" s="279" t="s">
        <v>732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142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133</v>
      </c>
    </row>
    <row r="1016" spans="2:51" s="12" customFormat="1" ht="12">
      <c r="B1016" s="237"/>
      <c r="C1016" s="238"/>
      <c r="D1016" s="239" t="s">
        <v>142</v>
      </c>
      <c r="E1016" s="240" t="s">
        <v>1</v>
      </c>
      <c r="F1016" s="241" t="s">
        <v>1368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142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133</v>
      </c>
    </row>
    <row r="1017" spans="2:51" s="13" customFormat="1" ht="12">
      <c r="B1017" s="249"/>
      <c r="C1017" s="250"/>
      <c r="D1017" s="239" t="s">
        <v>142</v>
      </c>
      <c r="E1017" s="251" t="s">
        <v>1</v>
      </c>
      <c r="F1017" s="252" t="s">
        <v>144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142</v>
      </c>
      <c r="AU1017" s="259" t="s">
        <v>83</v>
      </c>
      <c r="AV1017" s="13" t="s">
        <v>140</v>
      </c>
      <c r="AW1017" s="13" t="s">
        <v>30</v>
      </c>
      <c r="AX1017" s="13" t="s">
        <v>81</v>
      </c>
      <c r="AY1017" s="259" t="s">
        <v>133</v>
      </c>
    </row>
    <row r="1018" spans="2:65" s="1" customFormat="1" ht="16.5" customHeight="1">
      <c r="B1018" s="38"/>
      <c r="C1018" s="224" t="s">
        <v>1369</v>
      </c>
      <c r="D1018" s="224" t="s">
        <v>135</v>
      </c>
      <c r="E1018" s="225" t="s">
        <v>1370</v>
      </c>
      <c r="F1018" s="226" t="s">
        <v>1371</v>
      </c>
      <c r="G1018" s="227" t="s">
        <v>413</v>
      </c>
      <c r="H1018" s="228">
        <v>413.486</v>
      </c>
      <c r="I1018" s="229"/>
      <c r="J1018" s="230">
        <f>ROUND(I1018*H1018,2)</f>
        <v>0</v>
      </c>
      <c r="K1018" s="226" t="s">
        <v>139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140</v>
      </c>
      <c r="AT1018" s="235" t="s">
        <v>135</v>
      </c>
      <c r="AU1018" s="235" t="s">
        <v>83</v>
      </c>
      <c r="AY1018" s="17" t="s">
        <v>133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140</v>
      </c>
      <c r="BM1018" s="235" t="s">
        <v>1372</v>
      </c>
    </row>
    <row r="1019" spans="2:51" s="12" customFormat="1" ht="12">
      <c r="B1019" s="237"/>
      <c r="C1019" s="238"/>
      <c r="D1019" s="239" t="s">
        <v>142</v>
      </c>
      <c r="E1019" s="240" t="s">
        <v>1</v>
      </c>
      <c r="F1019" s="241" t="s">
        <v>1373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142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133</v>
      </c>
    </row>
    <row r="1020" spans="2:51" s="12" customFormat="1" ht="12">
      <c r="B1020" s="237"/>
      <c r="C1020" s="238"/>
      <c r="D1020" s="239" t="s">
        <v>142</v>
      </c>
      <c r="E1020" s="240" t="s">
        <v>1</v>
      </c>
      <c r="F1020" s="241" t="s">
        <v>1374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142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133</v>
      </c>
    </row>
    <row r="1021" spans="2:51" s="12" customFormat="1" ht="12">
      <c r="B1021" s="237"/>
      <c r="C1021" s="238"/>
      <c r="D1021" s="239" t="s">
        <v>142</v>
      </c>
      <c r="E1021" s="240" t="s">
        <v>1</v>
      </c>
      <c r="F1021" s="241" t="s">
        <v>1375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142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133</v>
      </c>
    </row>
    <row r="1022" spans="2:51" s="12" customFormat="1" ht="12">
      <c r="B1022" s="237"/>
      <c r="C1022" s="238"/>
      <c r="D1022" s="239" t="s">
        <v>142</v>
      </c>
      <c r="E1022" s="240" t="s">
        <v>1</v>
      </c>
      <c r="F1022" s="241" t="s">
        <v>1376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142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133</v>
      </c>
    </row>
    <row r="1023" spans="2:51" s="12" customFormat="1" ht="12">
      <c r="B1023" s="237"/>
      <c r="C1023" s="238"/>
      <c r="D1023" s="239" t="s">
        <v>142</v>
      </c>
      <c r="E1023" s="240" t="s">
        <v>1</v>
      </c>
      <c r="F1023" s="241" t="s">
        <v>1377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142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133</v>
      </c>
    </row>
    <row r="1024" spans="2:51" s="12" customFormat="1" ht="12">
      <c r="B1024" s="237"/>
      <c r="C1024" s="238"/>
      <c r="D1024" s="239" t="s">
        <v>142</v>
      </c>
      <c r="E1024" s="240" t="s">
        <v>1</v>
      </c>
      <c r="F1024" s="241" t="s">
        <v>1378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142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133</v>
      </c>
    </row>
    <row r="1025" spans="2:51" s="12" customFormat="1" ht="12">
      <c r="B1025" s="237"/>
      <c r="C1025" s="238"/>
      <c r="D1025" s="239" t="s">
        <v>142</v>
      </c>
      <c r="E1025" s="240" t="s">
        <v>1</v>
      </c>
      <c r="F1025" s="241" t="s">
        <v>1379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142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133</v>
      </c>
    </row>
    <row r="1026" spans="2:51" s="12" customFormat="1" ht="12">
      <c r="B1026" s="237"/>
      <c r="C1026" s="238"/>
      <c r="D1026" s="239" t="s">
        <v>142</v>
      </c>
      <c r="E1026" s="240" t="s">
        <v>1</v>
      </c>
      <c r="F1026" s="241" t="s">
        <v>1380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142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133</v>
      </c>
    </row>
    <row r="1027" spans="2:51" s="12" customFormat="1" ht="12">
      <c r="B1027" s="237"/>
      <c r="C1027" s="238"/>
      <c r="D1027" s="239" t="s">
        <v>142</v>
      </c>
      <c r="E1027" s="240" t="s">
        <v>1</v>
      </c>
      <c r="F1027" s="241" t="s">
        <v>1381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142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133</v>
      </c>
    </row>
    <row r="1028" spans="2:51" s="12" customFormat="1" ht="12">
      <c r="B1028" s="237"/>
      <c r="C1028" s="238"/>
      <c r="D1028" s="239" t="s">
        <v>142</v>
      </c>
      <c r="E1028" s="240" t="s">
        <v>1</v>
      </c>
      <c r="F1028" s="241" t="s">
        <v>1382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142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133</v>
      </c>
    </row>
    <row r="1029" spans="2:51" s="14" customFormat="1" ht="12">
      <c r="B1029" s="276"/>
      <c r="C1029" s="277"/>
      <c r="D1029" s="239" t="s">
        <v>142</v>
      </c>
      <c r="E1029" s="278" t="s">
        <v>1</v>
      </c>
      <c r="F1029" s="279" t="s">
        <v>732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142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133</v>
      </c>
    </row>
    <row r="1030" spans="2:51" s="12" customFormat="1" ht="12">
      <c r="B1030" s="237"/>
      <c r="C1030" s="238"/>
      <c r="D1030" s="239" t="s">
        <v>142</v>
      </c>
      <c r="E1030" s="240" t="s">
        <v>1</v>
      </c>
      <c r="F1030" s="241" t="s">
        <v>1383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142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133</v>
      </c>
    </row>
    <row r="1031" spans="2:51" s="13" customFormat="1" ht="12">
      <c r="B1031" s="249"/>
      <c r="C1031" s="250"/>
      <c r="D1031" s="239" t="s">
        <v>142</v>
      </c>
      <c r="E1031" s="251" t="s">
        <v>1</v>
      </c>
      <c r="F1031" s="252" t="s">
        <v>144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142</v>
      </c>
      <c r="AU1031" s="259" t="s">
        <v>83</v>
      </c>
      <c r="AV1031" s="13" t="s">
        <v>140</v>
      </c>
      <c r="AW1031" s="13" t="s">
        <v>30</v>
      </c>
      <c r="AX1031" s="13" t="s">
        <v>81</v>
      </c>
      <c r="AY1031" s="259" t="s">
        <v>133</v>
      </c>
    </row>
    <row r="1032" spans="2:65" s="1" customFormat="1" ht="16.5" customHeight="1">
      <c r="B1032" s="38"/>
      <c r="C1032" s="224" t="s">
        <v>1384</v>
      </c>
      <c r="D1032" s="224" t="s">
        <v>135</v>
      </c>
      <c r="E1032" s="225" t="s">
        <v>1385</v>
      </c>
      <c r="F1032" s="226" t="s">
        <v>1386</v>
      </c>
      <c r="G1032" s="227" t="s">
        <v>413</v>
      </c>
      <c r="H1032" s="228">
        <v>413.486</v>
      </c>
      <c r="I1032" s="229"/>
      <c r="J1032" s="230">
        <f>ROUND(I1032*H1032,2)</f>
        <v>0</v>
      </c>
      <c r="K1032" s="226" t="s">
        <v>139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140</v>
      </c>
      <c r="AT1032" s="235" t="s">
        <v>135</v>
      </c>
      <c r="AU1032" s="235" t="s">
        <v>83</v>
      </c>
      <c r="AY1032" s="17" t="s">
        <v>133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140</v>
      </c>
      <c r="BM1032" s="235" t="s">
        <v>1387</v>
      </c>
    </row>
    <row r="1033" spans="2:65" s="1" customFormat="1" ht="24" customHeight="1">
      <c r="B1033" s="38"/>
      <c r="C1033" s="224" t="s">
        <v>1388</v>
      </c>
      <c r="D1033" s="224" t="s">
        <v>135</v>
      </c>
      <c r="E1033" s="225" t="s">
        <v>1389</v>
      </c>
      <c r="F1033" s="226" t="s">
        <v>1390</v>
      </c>
      <c r="G1033" s="227" t="s">
        <v>187</v>
      </c>
      <c r="H1033" s="228">
        <v>7.141</v>
      </c>
      <c r="I1033" s="229"/>
      <c r="J1033" s="230">
        <f>ROUND(I1033*H1033,2)</f>
        <v>0</v>
      </c>
      <c r="K1033" s="226" t="s">
        <v>139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140</v>
      </c>
      <c r="AT1033" s="235" t="s">
        <v>135</v>
      </c>
      <c r="AU1033" s="235" t="s">
        <v>83</v>
      </c>
      <c r="AY1033" s="17" t="s">
        <v>133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140</v>
      </c>
      <c r="BM1033" s="235" t="s">
        <v>1391</v>
      </c>
    </row>
    <row r="1034" spans="2:51" s="14" customFormat="1" ht="12">
      <c r="B1034" s="276"/>
      <c r="C1034" s="277"/>
      <c r="D1034" s="239" t="s">
        <v>142</v>
      </c>
      <c r="E1034" s="278" t="s">
        <v>1</v>
      </c>
      <c r="F1034" s="279" t="s">
        <v>1392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142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133</v>
      </c>
    </row>
    <row r="1035" spans="2:51" s="12" customFormat="1" ht="12">
      <c r="B1035" s="237"/>
      <c r="C1035" s="238"/>
      <c r="D1035" s="239" t="s">
        <v>142</v>
      </c>
      <c r="E1035" s="240" t="s">
        <v>1</v>
      </c>
      <c r="F1035" s="241" t="s">
        <v>1393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142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133</v>
      </c>
    </row>
    <row r="1036" spans="2:51" s="12" customFormat="1" ht="12">
      <c r="B1036" s="237"/>
      <c r="C1036" s="238"/>
      <c r="D1036" s="239" t="s">
        <v>142</v>
      </c>
      <c r="E1036" s="240" t="s">
        <v>1</v>
      </c>
      <c r="F1036" s="241" t="s">
        <v>1394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142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133</v>
      </c>
    </row>
    <row r="1037" spans="2:51" s="12" customFormat="1" ht="12">
      <c r="B1037" s="237"/>
      <c r="C1037" s="238"/>
      <c r="D1037" s="239" t="s">
        <v>142</v>
      </c>
      <c r="E1037" s="240" t="s">
        <v>1</v>
      </c>
      <c r="F1037" s="241" t="s">
        <v>1395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142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133</v>
      </c>
    </row>
    <row r="1038" spans="2:51" s="12" customFormat="1" ht="12">
      <c r="B1038" s="237"/>
      <c r="C1038" s="238"/>
      <c r="D1038" s="239" t="s">
        <v>142</v>
      </c>
      <c r="E1038" s="240" t="s">
        <v>1</v>
      </c>
      <c r="F1038" s="241" t="s">
        <v>1396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142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133</v>
      </c>
    </row>
    <row r="1039" spans="2:51" s="12" customFormat="1" ht="12">
      <c r="B1039" s="237"/>
      <c r="C1039" s="238"/>
      <c r="D1039" s="239" t="s">
        <v>142</v>
      </c>
      <c r="E1039" s="240" t="s">
        <v>1</v>
      </c>
      <c r="F1039" s="241" t="s">
        <v>1397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142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133</v>
      </c>
    </row>
    <row r="1040" spans="2:51" s="12" customFormat="1" ht="12">
      <c r="B1040" s="237"/>
      <c r="C1040" s="238"/>
      <c r="D1040" s="239" t="s">
        <v>142</v>
      </c>
      <c r="E1040" s="240" t="s">
        <v>1</v>
      </c>
      <c r="F1040" s="241" t="s">
        <v>1398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142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133</v>
      </c>
    </row>
    <row r="1041" spans="2:51" s="12" customFormat="1" ht="12">
      <c r="B1041" s="237"/>
      <c r="C1041" s="238"/>
      <c r="D1041" s="239" t="s">
        <v>142</v>
      </c>
      <c r="E1041" s="240" t="s">
        <v>1</v>
      </c>
      <c r="F1041" s="241" t="s">
        <v>1399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142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133</v>
      </c>
    </row>
    <row r="1042" spans="2:51" s="12" customFormat="1" ht="12">
      <c r="B1042" s="237"/>
      <c r="C1042" s="238"/>
      <c r="D1042" s="239" t="s">
        <v>142</v>
      </c>
      <c r="E1042" s="240" t="s">
        <v>1</v>
      </c>
      <c r="F1042" s="241" t="s">
        <v>1400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142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133</v>
      </c>
    </row>
    <row r="1043" spans="2:51" s="12" customFormat="1" ht="12">
      <c r="B1043" s="237"/>
      <c r="C1043" s="238"/>
      <c r="D1043" s="239" t="s">
        <v>142</v>
      </c>
      <c r="E1043" s="240" t="s">
        <v>1</v>
      </c>
      <c r="F1043" s="241" t="s">
        <v>1401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142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133</v>
      </c>
    </row>
    <row r="1044" spans="2:51" s="12" customFormat="1" ht="12">
      <c r="B1044" s="237"/>
      <c r="C1044" s="238"/>
      <c r="D1044" s="239" t="s">
        <v>142</v>
      </c>
      <c r="E1044" s="240" t="s">
        <v>1</v>
      </c>
      <c r="F1044" s="241" t="s">
        <v>1402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142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133</v>
      </c>
    </row>
    <row r="1045" spans="2:51" s="14" customFormat="1" ht="12">
      <c r="B1045" s="276"/>
      <c r="C1045" s="277"/>
      <c r="D1045" s="239" t="s">
        <v>142</v>
      </c>
      <c r="E1045" s="278" t="s">
        <v>1</v>
      </c>
      <c r="F1045" s="279" t="s">
        <v>1403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142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133</v>
      </c>
    </row>
    <row r="1046" spans="2:51" s="12" customFormat="1" ht="12">
      <c r="B1046" s="237"/>
      <c r="C1046" s="238"/>
      <c r="D1046" s="239" t="s">
        <v>142</v>
      </c>
      <c r="E1046" s="240" t="s">
        <v>1</v>
      </c>
      <c r="F1046" s="241" t="s">
        <v>1404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142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133</v>
      </c>
    </row>
    <row r="1047" spans="2:51" s="12" customFormat="1" ht="12">
      <c r="B1047" s="237"/>
      <c r="C1047" s="238"/>
      <c r="D1047" s="239" t="s">
        <v>142</v>
      </c>
      <c r="E1047" s="240" t="s">
        <v>1</v>
      </c>
      <c r="F1047" s="241" t="s">
        <v>1405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142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133</v>
      </c>
    </row>
    <row r="1048" spans="2:51" s="12" customFormat="1" ht="12">
      <c r="B1048" s="237"/>
      <c r="C1048" s="238"/>
      <c r="D1048" s="239" t="s">
        <v>142</v>
      </c>
      <c r="E1048" s="240" t="s">
        <v>1</v>
      </c>
      <c r="F1048" s="241" t="s">
        <v>1406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142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133</v>
      </c>
    </row>
    <row r="1049" spans="2:51" s="12" customFormat="1" ht="12">
      <c r="B1049" s="237"/>
      <c r="C1049" s="238"/>
      <c r="D1049" s="239" t="s">
        <v>142</v>
      </c>
      <c r="E1049" s="240" t="s">
        <v>1</v>
      </c>
      <c r="F1049" s="241" t="s">
        <v>1407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142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133</v>
      </c>
    </row>
    <row r="1050" spans="2:51" s="12" customFormat="1" ht="12">
      <c r="B1050" s="237"/>
      <c r="C1050" s="238"/>
      <c r="D1050" s="239" t="s">
        <v>142</v>
      </c>
      <c r="E1050" s="240" t="s">
        <v>1</v>
      </c>
      <c r="F1050" s="241" t="s">
        <v>1408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142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133</v>
      </c>
    </row>
    <row r="1051" spans="2:51" s="12" customFormat="1" ht="12">
      <c r="B1051" s="237"/>
      <c r="C1051" s="238"/>
      <c r="D1051" s="239" t="s">
        <v>142</v>
      </c>
      <c r="E1051" s="240" t="s">
        <v>1</v>
      </c>
      <c r="F1051" s="241" t="s">
        <v>1409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142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133</v>
      </c>
    </row>
    <row r="1052" spans="2:51" s="12" customFormat="1" ht="12">
      <c r="B1052" s="237"/>
      <c r="C1052" s="238"/>
      <c r="D1052" s="239" t="s">
        <v>142</v>
      </c>
      <c r="E1052" s="240" t="s">
        <v>1</v>
      </c>
      <c r="F1052" s="241" t="s">
        <v>1410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142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133</v>
      </c>
    </row>
    <row r="1053" spans="2:51" s="12" customFormat="1" ht="12">
      <c r="B1053" s="237"/>
      <c r="C1053" s="238"/>
      <c r="D1053" s="239" t="s">
        <v>142</v>
      </c>
      <c r="E1053" s="240" t="s">
        <v>1</v>
      </c>
      <c r="F1053" s="241" t="s">
        <v>1411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142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133</v>
      </c>
    </row>
    <row r="1054" spans="2:51" s="12" customFormat="1" ht="12">
      <c r="B1054" s="237"/>
      <c r="C1054" s="238"/>
      <c r="D1054" s="239" t="s">
        <v>142</v>
      </c>
      <c r="E1054" s="240" t="s">
        <v>1</v>
      </c>
      <c r="F1054" s="241" t="s">
        <v>1412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142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133</v>
      </c>
    </row>
    <row r="1055" spans="2:51" s="12" customFormat="1" ht="12">
      <c r="B1055" s="237"/>
      <c r="C1055" s="238"/>
      <c r="D1055" s="239" t="s">
        <v>142</v>
      </c>
      <c r="E1055" s="240" t="s">
        <v>1</v>
      </c>
      <c r="F1055" s="241" t="s">
        <v>1413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142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133</v>
      </c>
    </row>
    <row r="1056" spans="2:51" s="14" customFormat="1" ht="12">
      <c r="B1056" s="276"/>
      <c r="C1056" s="277"/>
      <c r="D1056" s="239" t="s">
        <v>142</v>
      </c>
      <c r="E1056" s="278" t="s">
        <v>1</v>
      </c>
      <c r="F1056" s="279" t="s">
        <v>732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142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133</v>
      </c>
    </row>
    <row r="1057" spans="2:51" s="12" customFormat="1" ht="12">
      <c r="B1057" s="237"/>
      <c r="C1057" s="238"/>
      <c r="D1057" s="239" t="s">
        <v>142</v>
      </c>
      <c r="E1057" s="240" t="s">
        <v>1</v>
      </c>
      <c r="F1057" s="241" t="s">
        <v>1414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142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133</v>
      </c>
    </row>
    <row r="1058" spans="2:51" s="13" customFormat="1" ht="12">
      <c r="B1058" s="249"/>
      <c r="C1058" s="250"/>
      <c r="D1058" s="239" t="s">
        <v>142</v>
      </c>
      <c r="E1058" s="251" t="s">
        <v>1</v>
      </c>
      <c r="F1058" s="252" t="s">
        <v>144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142</v>
      </c>
      <c r="AU1058" s="259" t="s">
        <v>83</v>
      </c>
      <c r="AV1058" s="13" t="s">
        <v>140</v>
      </c>
      <c r="AW1058" s="13" t="s">
        <v>30</v>
      </c>
      <c r="AX1058" s="13" t="s">
        <v>81</v>
      </c>
      <c r="AY1058" s="259" t="s">
        <v>133</v>
      </c>
    </row>
    <row r="1059" spans="2:65" s="1" customFormat="1" ht="16.5" customHeight="1">
      <c r="B1059" s="38"/>
      <c r="C1059" s="224" t="s">
        <v>1415</v>
      </c>
      <c r="D1059" s="224" t="s">
        <v>135</v>
      </c>
      <c r="E1059" s="225" t="s">
        <v>1416</v>
      </c>
      <c r="F1059" s="226" t="s">
        <v>1417</v>
      </c>
      <c r="G1059" s="227" t="s">
        <v>138</v>
      </c>
      <c r="H1059" s="228">
        <v>7.652</v>
      </c>
      <c r="I1059" s="229"/>
      <c r="J1059" s="230">
        <f>ROUND(I1059*H1059,2)</f>
        <v>0</v>
      </c>
      <c r="K1059" s="226" t="s">
        <v>139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140</v>
      </c>
      <c r="AT1059" s="235" t="s">
        <v>135</v>
      </c>
      <c r="AU1059" s="235" t="s">
        <v>83</v>
      </c>
      <c r="AY1059" s="17" t="s">
        <v>133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140</v>
      </c>
      <c r="BM1059" s="235" t="s">
        <v>1418</v>
      </c>
    </row>
    <row r="1060" spans="2:51" s="12" customFormat="1" ht="12">
      <c r="B1060" s="237"/>
      <c r="C1060" s="238"/>
      <c r="D1060" s="239" t="s">
        <v>142</v>
      </c>
      <c r="E1060" s="240" t="s">
        <v>1</v>
      </c>
      <c r="F1060" s="241" t="s">
        <v>1419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142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133</v>
      </c>
    </row>
    <row r="1061" spans="2:51" s="12" customFormat="1" ht="12">
      <c r="B1061" s="237"/>
      <c r="C1061" s="238"/>
      <c r="D1061" s="239" t="s">
        <v>142</v>
      </c>
      <c r="E1061" s="240" t="s">
        <v>1</v>
      </c>
      <c r="F1061" s="241" t="s">
        <v>1420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142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133</v>
      </c>
    </row>
    <row r="1062" spans="2:51" s="15" customFormat="1" ht="12">
      <c r="B1062" s="286"/>
      <c r="C1062" s="287"/>
      <c r="D1062" s="239" t="s">
        <v>142</v>
      </c>
      <c r="E1062" s="288" t="s">
        <v>1</v>
      </c>
      <c r="F1062" s="289" t="s">
        <v>1421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142</v>
      </c>
      <c r="AU1062" s="296" t="s">
        <v>83</v>
      </c>
      <c r="AV1062" s="15" t="s">
        <v>149</v>
      </c>
      <c r="AW1062" s="15" t="s">
        <v>30</v>
      </c>
      <c r="AX1062" s="15" t="s">
        <v>73</v>
      </c>
      <c r="AY1062" s="296" t="s">
        <v>133</v>
      </c>
    </row>
    <row r="1063" spans="2:51" s="14" customFormat="1" ht="12">
      <c r="B1063" s="276"/>
      <c r="C1063" s="277"/>
      <c r="D1063" s="239" t="s">
        <v>142</v>
      </c>
      <c r="E1063" s="278" t="s">
        <v>1</v>
      </c>
      <c r="F1063" s="279" t="s">
        <v>542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142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133</v>
      </c>
    </row>
    <row r="1064" spans="2:51" s="12" customFormat="1" ht="12">
      <c r="B1064" s="237"/>
      <c r="C1064" s="238"/>
      <c r="D1064" s="239" t="s">
        <v>142</v>
      </c>
      <c r="E1064" s="240" t="s">
        <v>1</v>
      </c>
      <c r="F1064" s="241" t="s">
        <v>1422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142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133</v>
      </c>
    </row>
    <row r="1065" spans="2:51" s="12" customFormat="1" ht="12">
      <c r="B1065" s="237"/>
      <c r="C1065" s="238"/>
      <c r="D1065" s="239" t="s">
        <v>142</v>
      </c>
      <c r="E1065" s="240" t="s">
        <v>1</v>
      </c>
      <c r="F1065" s="241" t="s">
        <v>1423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142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133</v>
      </c>
    </row>
    <row r="1066" spans="2:51" s="15" customFormat="1" ht="12">
      <c r="B1066" s="286"/>
      <c r="C1066" s="287"/>
      <c r="D1066" s="239" t="s">
        <v>142</v>
      </c>
      <c r="E1066" s="288" t="s">
        <v>1</v>
      </c>
      <c r="F1066" s="289" t="s">
        <v>1421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142</v>
      </c>
      <c r="AU1066" s="296" t="s">
        <v>83</v>
      </c>
      <c r="AV1066" s="15" t="s">
        <v>149</v>
      </c>
      <c r="AW1066" s="15" t="s">
        <v>30</v>
      </c>
      <c r="AX1066" s="15" t="s">
        <v>73</v>
      </c>
      <c r="AY1066" s="296" t="s">
        <v>133</v>
      </c>
    </row>
    <row r="1067" spans="2:51" s="13" customFormat="1" ht="12">
      <c r="B1067" s="249"/>
      <c r="C1067" s="250"/>
      <c r="D1067" s="239" t="s">
        <v>142</v>
      </c>
      <c r="E1067" s="251" t="s">
        <v>1</v>
      </c>
      <c r="F1067" s="252" t="s">
        <v>144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142</v>
      </c>
      <c r="AU1067" s="259" t="s">
        <v>83</v>
      </c>
      <c r="AV1067" s="13" t="s">
        <v>140</v>
      </c>
      <c r="AW1067" s="13" t="s">
        <v>30</v>
      </c>
      <c r="AX1067" s="13" t="s">
        <v>81</v>
      </c>
      <c r="AY1067" s="259" t="s">
        <v>133</v>
      </c>
    </row>
    <row r="1068" spans="2:65" s="1" customFormat="1" ht="16.5" customHeight="1">
      <c r="B1068" s="38"/>
      <c r="C1068" s="224" t="s">
        <v>1424</v>
      </c>
      <c r="D1068" s="224" t="s">
        <v>135</v>
      </c>
      <c r="E1068" s="225" t="s">
        <v>1425</v>
      </c>
      <c r="F1068" s="226" t="s">
        <v>1426</v>
      </c>
      <c r="G1068" s="227" t="s">
        <v>138</v>
      </c>
      <c r="H1068" s="228">
        <v>3.099</v>
      </c>
      <c r="I1068" s="229"/>
      <c r="J1068" s="230">
        <f>ROUND(I1068*H1068,2)</f>
        <v>0</v>
      </c>
      <c r="K1068" s="226" t="s">
        <v>139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140</v>
      </c>
      <c r="AT1068" s="235" t="s">
        <v>135</v>
      </c>
      <c r="AU1068" s="235" t="s">
        <v>83</v>
      </c>
      <c r="AY1068" s="17" t="s">
        <v>133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140</v>
      </c>
      <c r="BM1068" s="235" t="s">
        <v>1427</v>
      </c>
    </row>
    <row r="1069" spans="2:51" s="14" customFormat="1" ht="12">
      <c r="B1069" s="276"/>
      <c r="C1069" s="277"/>
      <c r="D1069" s="239" t="s">
        <v>142</v>
      </c>
      <c r="E1069" s="278" t="s">
        <v>1</v>
      </c>
      <c r="F1069" s="279" t="s">
        <v>1428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142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133</v>
      </c>
    </row>
    <row r="1070" spans="2:51" s="14" customFormat="1" ht="12">
      <c r="B1070" s="276"/>
      <c r="C1070" s="277"/>
      <c r="D1070" s="239" t="s">
        <v>142</v>
      </c>
      <c r="E1070" s="278" t="s">
        <v>1</v>
      </c>
      <c r="F1070" s="279" t="s">
        <v>1429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142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133</v>
      </c>
    </row>
    <row r="1071" spans="2:51" s="12" customFormat="1" ht="12">
      <c r="B1071" s="237"/>
      <c r="C1071" s="238"/>
      <c r="D1071" s="239" t="s">
        <v>142</v>
      </c>
      <c r="E1071" s="240" t="s">
        <v>1</v>
      </c>
      <c r="F1071" s="241" t="s">
        <v>1430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142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133</v>
      </c>
    </row>
    <row r="1072" spans="2:51" s="12" customFormat="1" ht="12">
      <c r="B1072" s="237"/>
      <c r="C1072" s="238"/>
      <c r="D1072" s="239" t="s">
        <v>142</v>
      </c>
      <c r="E1072" s="240" t="s">
        <v>1</v>
      </c>
      <c r="F1072" s="241" t="s">
        <v>1431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142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133</v>
      </c>
    </row>
    <row r="1073" spans="2:51" s="12" customFormat="1" ht="12">
      <c r="B1073" s="237"/>
      <c r="C1073" s="238"/>
      <c r="D1073" s="239" t="s">
        <v>142</v>
      </c>
      <c r="E1073" s="240" t="s">
        <v>1</v>
      </c>
      <c r="F1073" s="241" t="s">
        <v>1432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142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133</v>
      </c>
    </row>
    <row r="1074" spans="2:51" s="12" customFormat="1" ht="12">
      <c r="B1074" s="237"/>
      <c r="C1074" s="238"/>
      <c r="D1074" s="239" t="s">
        <v>142</v>
      </c>
      <c r="E1074" s="240" t="s">
        <v>1</v>
      </c>
      <c r="F1074" s="241" t="s">
        <v>1433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142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133</v>
      </c>
    </row>
    <row r="1075" spans="2:51" s="14" customFormat="1" ht="12">
      <c r="B1075" s="276"/>
      <c r="C1075" s="277"/>
      <c r="D1075" s="239" t="s">
        <v>142</v>
      </c>
      <c r="E1075" s="278" t="s">
        <v>1</v>
      </c>
      <c r="F1075" s="279" t="s">
        <v>1434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142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133</v>
      </c>
    </row>
    <row r="1076" spans="2:51" s="12" customFormat="1" ht="12">
      <c r="B1076" s="237"/>
      <c r="C1076" s="238"/>
      <c r="D1076" s="239" t="s">
        <v>142</v>
      </c>
      <c r="E1076" s="240" t="s">
        <v>1</v>
      </c>
      <c r="F1076" s="241" t="s">
        <v>1435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142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133</v>
      </c>
    </row>
    <row r="1077" spans="2:51" s="12" customFormat="1" ht="12">
      <c r="B1077" s="237"/>
      <c r="C1077" s="238"/>
      <c r="D1077" s="239" t="s">
        <v>142</v>
      </c>
      <c r="E1077" s="240" t="s">
        <v>1</v>
      </c>
      <c r="F1077" s="241" t="s">
        <v>1436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142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133</v>
      </c>
    </row>
    <row r="1078" spans="2:51" s="12" customFormat="1" ht="12">
      <c r="B1078" s="237"/>
      <c r="C1078" s="238"/>
      <c r="D1078" s="239" t="s">
        <v>142</v>
      </c>
      <c r="E1078" s="240" t="s">
        <v>1</v>
      </c>
      <c r="F1078" s="241" t="s">
        <v>1437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142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133</v>
      </c>
    </row>
    <row r="1079" spans="2:51" s="14" customFormat="1" ht="12">
      <c r="B1079" s="276"/>
      <c r="C1079" s="277"/>
      <c r="D1079" s="239" t="s">
        <v>142</v>
      </c>
      <c r="E1079" s="278" t="s">
        <v>1</v>
      </c>
      <c r="F1079" s="279" t="s">
        <v>1438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142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133</v>
      </c>
    </row>
    <row r="1080" spans="2:51" s="12" customFormat="1" ht="12">
      <c r="B1080" s="237"/>
      <c r="C1080" s="238"/>
      <c r="D1080" s="239" t="s">
        <v>142</v>
      </c>
      <c r="E1080" s="240" t="s">
        <v>1</v>
      </c>
      <c r="F1080" s="241" t="s">
        <v>1439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142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133</v>
      </c>
    </row>
    <row r="1081" spans="2:51" s="12" customFormat="1" ht="12">
      <c r="B1081" s="237"/>
      <c r="C1081" s="238"/>
      <c r="D1081" s="239" t="s">
        <v>142</v>
      </c>
      <c r="E1081" s="240" t="s">
        <v>1</v>
      </c>
      <c r="F1081" s="241" t="s">
        <v>1440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142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133</v>
      </c>
    </row>
    <row r="1082" spans="2:51" s="12" customFormat="1" ht="12">
      <c r="B1082" s="237"/>
      <c r="C1082" s="238"/>
      <c r="D1082" s="239" t="s">
        <v>142</v>
      </c>
      <c r="E1082" s="240" t="s">
        <v>1</v>
      </c>
      <c r="F1082" s="241" t="s">
        <v>1441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142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133</v>
      </c>
    </row>
    <row r="1083" spans="2:51" s="13" customFormat="1" ht="12">
      <c r="B1083" s="249"/>
      <c r="C1083" s="250"/>
      <c r="D1083" s="239" t="s">
        <v>142</v>
      </c>
      <c r="E1083" s="251" t="s">
        <v>1</v>
      </c>
      <c r="F1083" s="252" t="s">
        <v>144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142</v>
      </c>
      <c r="AU1083" s="259" t="s">
        <v>83</v>
      </c>
      <c r="AV1083" s="13" t="s">
        <v>140</v>
      </c>
      <c r="AW1083" s="13" t="s">
        <v>30</v>
      </c>
      <c r="AX1083" s="13" t="s">
        <v>81</v>
      </c>
      <c r="AY1083" s="259" t="s">
        <v>133</v>
      </c>
    </row>
    <row r="1084" spans="2:65" s="1" customFormat="1" ht="24" customHeight="1">
      <c r="B1084" s="38"/>
      <c r="C1084" s="224" t="s">
        <v>1442</v>
      </c>
      <c r="D1084" s="224" t="s">
        <v>135</v>
      </c>
      <c r="E1084" s="225" t="s">
        <v>1443</v>
      </c>
      <c r="F1084" s="226" t="s">
        <v>1444</v>
      </c>
      <c r="G1084" s="227" t="s">
        <v>187</v>
      </c>
      <c r="H1084" s="228">
        <v>0.85</v>
      </c>
      <c r="I1084" s="229"/>
      <c r="J1084" s="230">
        <f>ROUND(I1084*H1084,2)</f>
        <v>0</v>
      </c>
      <c r="K1084" s="226" t="s">
        <v>139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140</v>
      </c>
      <c r="AT1084" s="235" t="s">
        <v>135</v>
      </c>
      <c r="AU1084" s="235" t="s">
        <v>83</v>
      </c>
      <c r="AY1084" s="17" t="s">
        <v>133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140</v>
      </c>
      <c r="BM1084" s="235" t="s">
        <v>1445</v>
      </c>
    </row>
    <row r="1085" spans="2:51" s="14" customFormat="1" ht="12">
      <c r="B1085" s="276"/>
      <c r="C1085" s="277"/>
      <c r="D1085" s="239" t="s">
        <v>142</v>
      </c>
      <c r="E1085" s="278" t="s">
        <v>1</v>
      </c>
      <c r="F1085" s="279" t="s">
        <v>1446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142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133</v>
      </c>
    </row>
    <row r="1086" spans="2:51" s="12" customFormat="1" ht="12">
      <c r="B1086" s="237"/>
      <c r="C1086" s="238"/>
      <c r="D1086" s="239" t="s">
        <v>142</v>
      </c>
      <c r="E1086" s="240" t="s">
        <v>1</v>
      </c>
      <c r="F1086" s="241" t="s">
        <v>1447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142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133</v>
      </c>
    </row>
    <row r="1087" spans="2:51" s="12" customFormat="1" ht="12">
      <c r="B1087" s="237"/>
      <c r="C1087" s="238"/>
      <c r="D1087" s="239" t="s">
        <v>142</v>
      </c>
      <c r="E1087" s="240" t="s">
        <v>1</v>
      </c>
      <c r="F1087" s="241" t="s">
        <v>1448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142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133</v>
      </c>
    </row>
    <row r="1088" spans="2:51" s="14" customFormat="1" ht="12">
      <c r="B1088" s="276"/>
      <c r="C1088" s="277"/>
      <c r="D1088" s="239" t="s">
        <v>142</v>
      </c>
      <c r="E1088" s="278" t="s">
        <v>1</v>
      </c>
      <c r="F1088" s="279" t="s">
        <v>1449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142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133</v>
      </c>
    </row>
    <row r="1089" spans="2:51" s="12" customFormat="1" ht="12">
      <c r="B1089" s="237"/>
      <c r="C1089" s="238"/>
      <c r="D1089" s="239" t="s">
        <v>142</v>
      </c>
      <c r="E1089" s="240" t="s">
        <v>1</v>
      </c>
      <c r="F1089" s="241" t="s">
        <v>1450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142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133</v>
      </c>
    </row>
    <row r="1090" spans="2:51" s="12" customFormat="1" ht="12">
      <c r="B1090" s="237"/>
      <c r="C1090" s="238"/>
      <c r="D1090" s="239" t="s">
        <v>142</v>
      </c>
      <c r="E1090" s="240" t="s">
        <v>1</v>
      </c>
      <c r="F1090" s="241" t="s">
        <v>1451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142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133</v>
      </c>
    </row>
    <row r="1091" spans="2:51" s="12" customFormat="1" ht="12">
      <c r="B1091" s="237"/>
      <c r="C1091" s="238"/>
      <c r="D1091" s="239" t="s">
        <v>142</v>
      </c>
      <c r="E1091" s="240" t="s">
        <v>1</v>
      </c>
      <c r="F1091" s="241" t="s">
        <v>1452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142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133</v>
      </c>
    </row>
    <row r="1092" spans="2:51" s="14" customFormat="1" ht="12">
      <c r="B1092" s="276"/>
      <c r="C1092" s="277"/>
      <c r="D1092" s="239" t="s">
        <v>142</v>
      </c>
      <c r="E1092" s="278" t="s">
        <v>1</v>
      </c>
      <c r="F1092" s="279" t="s">
        <v>1453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142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133</v>
      </c>
    </row>
    <row r="1093" spans="2:51" s="12" customFormat="1" ht="12">
      <c r="B1093" s="237"/>
      <c r="C1093" s="238"/>
      <c r="D1093" s="239" t="s">
        <v>142</v>
      </c>
      <c r="E1093" s="240" t="s">
        <v>1</v>
      </c>
      <c r="F1093" s="241" t="s">
        <v>1454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142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133</v>
      </c>
    </row>
    <row r="1094" spans="2:51" s="13" customFormat="1" ht="12">
      <c r="B1094" s="249"/>
      <c r="C1094" s="250"/>
      <c r="D1094" s="239" t="s">
        <v>142</v>
      </c>
      <c r="E1094" s="251" t="s">
        <v>1</v>
      </c>
      <c r="F1094" s="252" t="s">
        <v>144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142</v>
      </c>
      <c r="AU1094" s="259" t="s">
        <v>83</v>
      </c>
      <c r="AV1094" s="13" t="s">
        <v>140</v>
      </c>
      <c r="AW1094" s="13" t="s">
        <v>30</v>
      </c>
      <c r="AX1094" s="13" t="s">
        <v>81</v>
      </c>
      <c r="AY1094" s="259" t="s">
        <v>133</v>
      </c>
    </row>
    <row r="1095" spans="2:65" s="1" customFormat="1" ht="24" customHeight="1">
      <c r="B1095" s="38"/>
      <c r="C1095" s="224" t="s">
        <v>1455</v>
      </c>
      <c r="D1095" s="224" t="s">
        <v>135</v>
      </c>
      <c r="E1095" s="225" t="s">
        <v>1456</v>
      </c>
      <c r="F1095" s="226" t="s">
        <v>1457</v>
      </c>
      <c r="G1095" s="227" t="s">
        <v>187</v>
      </c>
      <c r="H1095" s="228">
        <v>0.091</v>
      </c>
      <c r="I1095" s="229"/>
      <c r="J1095" s="230">
        <f>ROUND(I1095*H1095,2)</f>
        <v>0</v>
      </c>
      <c r="K1095" s="226" t="s">
        <v>139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140</v>
      </c>
      <c r="AT1095" s="235" t="s">
        <v>135</v>
      </c>
      <c r="AU1095" s="235" t="s">
        <v>83</v>
      </c>
      <c r="AY1095" s="17" t="s">
        <v>133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140</v>
      </c>
      <c r="BM1095" s="235" t="s">
        <v>1458</v>
      </c>
    </row>
    <row r="1096" spans="2:51" s="14" customFormat="1" ht="12">
      <c r="B1096" s="276"/>
      <c r="C1096" s="277"/>
      <c r="D1096" s="239" t="s">
        <v>142</v>
      </c>
      <c r="E1096" s="278" t="s">
        <v>1</v>
      </c>
      <c r="F1096" s="279" t="s">
        <v>1459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142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133</v>
      </c>
    </row>
    <row r="1097" spans="2:51" s="14" customFormat="1" ht="12">
      <c r="B1097" s="276"/>
      <c r="C1097" s="277"/>
      <c r="D1097" s="239" t="s">
        <v>142</v>
      </c>
      <c r="E1097" s="278" t="s">
        <v>1</v>
      </c>
      <c r="F1097" s="279" t="s">
        <v>1428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142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133</v>
      </c>
    </row>
    <row r="1098" spans="2:51" s="14" customFormat="1" ht="12">
      <c r="B1098" s="276"/>
      <c r="C1098" s="277"/>
      <c r="D1098" s="239" t="s">
        <v>142</v>
      </c>
      <c r="E1098" s="278" t="s">
        <v>1</v>
      </c>
      <c r="F1098" s="279" t="s">
        <v>1429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142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133</v>
      </c>
    </row>
    <row r="1099" spans="2:51" s="12" customFormat="1" ht="12">
      <c r="B1099" s="237"/>
      <c r="C1099" s="238"/>
      <c r="D1099" s="239" t="s">
        <v>142</v>
      </c>
      <c r="E1099" s="240" t="s">
        <v>1</v>
      </c>
      <c r="F1099" s="241" t="s">
        <v>1460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142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133</v>
      </c>
    </row>
    <row r="1100" spans="2:51" s="12" customFormat="1" ht="12">
      <c r="B1100" s="237"/>
      <c r="C1100" s="238"/>
      <c r="D1100" s="239" t="s">
        <v>142</v>
      </c>
      <c r="E1100" s="240" t="s">
        <v>1</v>
      </c>
      <c r="F1100" s="241" t="s">
        <v>1461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142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133</v>
      </c>
    </row>
    <row r="1101" spans="2:51" s="12" customFormat="1" ht="12">
      <c r="B1101" s="237"/>
      <c r="C1101" s="238"/>
      <c r="D1101" s="239" t="s">
        <v>142</v>
      </c>
      <c r="E1101" s="240" t="s">
        <v>1</v>
      </c>
      <c r="F1101" s="241" t="s">
        <v>1462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142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133</v>
      </c>
    </row>
    <row r="1102" spans="2:51" s="14" customFormat="1" ht="12">
      <c r="B1102" s="276"/>
      <c r="C1102" s="277"/>
      <c r="D1102" s="239" t="s">
        <v>142</v>
      </c>
      <c r="E1102" s="278" t="s">
        <v>1</v>
      </c>
      <c r="F1102" s="279" t="s">
        <v>1434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142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133</v>
      </c>
    </row>
    <row r="1103" spans="2:51" s="12" customFormat="1" ht="12">
      <c r="B1103" s="237"/>
      <c r="C1103" s="238"/>
      <c r="D1103" s="239" t="s">
        <v>142</v>
      </c>
      <c r="E1103" s="240" t="s">
        <v>1</v>
      </c>
      <c r="F1103" s="241" t="s">
        <v>1463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142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133</v>
      </c>
    </row>
    <row r="1104" spans="2:51" s="12" customFormat="1" ht="12">
      <c r="B1104" s="237"/>
      <c r="C1104" s="238"/>
      <c r="D1104" s="239" t="s">
        <v>142</v>
      </c>
      <c r="E1104" s="240" t="s">
        <v>1</v>
      </c>
      <c r="F1104" s="241" t="s">
        <v>1464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142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133</v>
      </c>
    </row>
    <row r="1105" spans="2:51" s="14" customFormat="1" ht="12">
      <c r="B1105" s="276"/>
      <c r="C1105" s="277"/>
      <c r="D1105" s="239" t="s">
        <v>142</v>
      </c>
      <c r="E1105" s="278" t="s">
        <v>1</v>
      </c>
      <c r="F1105" s="279" t="s">
        <v>1438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142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133</v>
      </c>
    </row>
    <row r="1106" spans="2:51" s="12" customFormat="1" ht="12">
      <c r="B1106" s="237"/>
      <c r="C1106" s="238"/>
      <c r="D1106" s="239" t="s">
        <v>142</v>
      </c>
      <c r="E1106" s="240" t="s">
        <v>1</v>
      </c>
      <c r="F1106" s="241" t="s">
        <v>1465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142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133</v>
      </c>
    </row>
    <row r="1107" spans="2:51" s="12" customFormat="1" ht="12">
      <c r="B1107" s="237"/>
      <c r="C1107" s="238"/>
      <c r="D1107" s="239" t="s">
        <v>142</v>
      </c>
      <c r="E1107" s="240" t="s">
        <v>1</v>
      </c>
      <c r="F1107" s="241" t="s">
        <v>1466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142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133</v>
      </c>
    </row>
    <row r="1108" spans="2:51" s="13" customFormat="1" ht="12">
      <c r="B1108" s="249"/>
      <c r="C1108" s="250"/>
      <c r="D1108" s="239" t="s">
        <v>142</v>
      </c>
      <c r="E1108" s="251" t="s">
        <v>1</v>
      </c>
      <c r="F1108" s="252" t="s">
        <v>144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142</v>
      </c>
      <c r="AU1108" s="259" t="s">
        <v>83</v>
      </c>
      <c r="AV1108" s="13" t="s">
        <v>140</v>
      </c>
      <c r="AW1108" s="13" t="s">
        <v>30</v>
      </c>
      <c r="AX1108" s="13" t="s">
        <v>81</v>
      </c>
      <c r="AY1108" s="259" t="s">
        <v>133</v>
      </c>
    </row>
    <row r="1109" spans="2:65" s="1" customFormat="1" ht="24" customHeight="1">
      <c r="B1109" s="38"/>
      <c r="C1109" s="224" t="s">
        <v>1467</v>
      </c>
      <c r="D1109" s="224" t="s">
        <v>135</v>
      </c>
      <c r="E1109" s="225" t="s">
        <v>1468</v>
      </c>
      <c r="F1109" s="226" t="s">
        <v>1469</v>
      </c>
      <c r="G1109" s="227" t="s">
        <v>413</v>
      </c>
      <c r="H1109" s="228">
        <v>55.314</v>
      </c>
      <c r="I1109" s="229"/>
      <c r="J1109" s="230">
        <f>ROUND(I1109*H1109,2)</f>
        <v>0</v>
      </c>
      <c r="K1109" s="226" t="s">
        <v>139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140</v>
      </c>
      <c r="AT1109" s="235" t="s">
        <v>135</v>
      </c>
      <c r="AU1109" s="235" t="s">
        <v>83</v>
      </c>
      <c r="AY1109" s="17" t="s">
        <v>133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140</v>
      </c>
      <c r="BM1109" s="235" t="s">
        <v>1470</v>
      </c>
    </row>
    <row r="1110" spans="2:51" s="14" customFormat="1" ht="12">
      <c r="B1110" s="276"/>
      <c r="C1110" s="277"/>
      <c r="D1110" s="239" t="s">
        <v>142</v>
      </c>
      <c r="E1110" s="278" t="s">
        <v>1</v>
      </c>
      <c r="F1110" s="279" t="s">
        <v>1446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142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133</v>
      </c>
    </row>
    <row r="1111" spans="2:51" s="12" customFormat="1" ht="12">
      <c r="B1111" s="237"/>
      <c r="C1111" s="238"/>
      <c r="D1111" s="239" t="s">
        <v>142</v>
      </c>
      <c r="E1111" s="240" t="s">
        <v>1</v>
      </c>
      <c r="F1111" s="241" t="s">
        <v>1471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142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133</v>
      </c>
    </row>
    <row r="1112" spans="2:51" s="12" customFormat="1" ht="12">
      <c r="B1112" s="237"/>
      <c r="C1112" s="238"/>
      <c r="D1112" s="239" t="s">
        <v>142</v>
      </c>
      <c r="E1112" s="240" t="s">
        <v>1</v>
      </c>
      <c r="F1112" s="241" t="s">
        <v>1472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142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133</v>
      </c>
    </row>
    <row r="1113" spans="2:51" s="14" customFormat="1" ht="12">
      <c r="B1113" s="276"/>
      <c r="C1113" s="277"/>
      <c r="D1113" s="239" t="s">
        <v>142</v>
      </c>
      <c r="E1113" s="278" t="s">
        <v>1</v>
      </c>
      <c r="F1113" s="279" t="s">
        <v>1449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142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133</v>
      </c>
    </row>
    <row r="1114" spans="2:51" s="12" customFormat="1" ht="12">
      <c r="B1114" s="237"/>
      <c r="C1114" s="238"/>
      <c r="D1114" s="239" t="s">
        <v>142</v>
      </c>
      <c r="E1114" s="240" t="s">
        <v>1</v>
      </c>
      <c r="F1114" s="241" t="s">
        <v>1473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142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133</v>
      </c>
    </row>
    <row r="1115" spans="2:51" s="14" customFormat="1" ht="12">
      <c r="B1115" s="276"/>
      <c r="C1115" s="277"/>
      <c r="D1115" s="239" t="s">
        <v>142</v>
      </c>
      <c r="E1115" s="278" t="s">
        <v>1</v>
      </c>
      <c r="F1115" s="279" t="s">
        <v>542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142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133</v>
      </c>
    </row>
    <row r="1116" spans="2:51" s="12" customFormat="1" ht="12">
      <c r="B1116" s="237"/>
      <c r="C1116" s="238"/>
      <c r="D1116" s="239" t="s">
        <v>142</v>
      </c>
      <c r="E1116" s="240" t="s">
        <v>1</v>
      </c>
      <c r="F1116" s="241" t="s">
        <v>1474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142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133</v>
      </c>
    </row>
    <row r="1117" spans="2:51" s="12" customFormat="1" ht="12">
      <c r="B1117" s="237"/>
      <c r="C1117" s="238"/>
      <c r="D1117" s="239" t="s">
        <v>142</v>
      </c>
      <c r="E1117" s="240" t="s">
        <v>1</v>
      </c>
      <c r="F1117" s="241" t="s">
        <v>1475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142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133</v>
      </c>
    </row>
    <row r="1118" spans="2:51" s="13" customFormat="1" ht="12">
      <c r="B1118" s="249"/>
      <c r="C1118" s="250"/>
      <c r="D1118" s="239" t="s">
        <v>142</v>
      </c>
      <c r="E1118" s="251" t="s">
        <v>1</v>
      </c>
      <c r="F1118" s="252" t="s">
        <v>144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142</v>
      </c>
      <c r="AU1118" s="259" t="s">
        <v>83</v>
      </c>
      <c r="AV1118" s="13" t="s">
        <v>140</v>
      </c>
      <c r="AW1118" s="13" t="s">
        <v>30</v>
      </c>
      <c r="AX1118" s="13" t="s">
        <v>81</v>
      </c>
      <c r="AY1118" s="259" t="s">
        <v>133</v>
      </c>
    </row>
    <row r="1119" spans="2:65" s="1" customFormat="1" ht="24" customHeight="1">
      <c r="B1119" s="38"/>
      <c r="C1119" s="224" t="s">
        <v>1476</v>
      </c>
      <c r="D1119" s="224" t="s">
        <v>135</v>
      </c>
      <c r="E1119" s="225" t="s">
        <v>1477</v>
      </c>
      <c r="F1119" s="226" t="s">
        <v>1478</v>
      </c>
      <c r="G1119" s="227" t="s">
        <v>413</v>
      </c>
      <c r="H1119" s="228">
        <v>55.314</v>
      </c>
      <c r="I1119" s="229"/>
      <c r="J1119" s="230">
        <f>ROUND(I1119*H1119,2)</f>
        <v>0</v>
      </c>
      <c r="K1119" s="226" t="s">
        <v>139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140</v>
      </c>
      <c r="AT1119" s="235" t="s">
        <v>135</v>
      </c>
      <c r="AU1119" s="235" t="s">
        <v>83</v>
      </c>
      <c r="AY1119" s="17" t="s">
        <v>133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140</v>
      </c>
      <c r="BM1119" s="235" t="s">
        <v>1479</v>
      </c>
    </row>
    <row r="1120" spans="2:65" s="1" customFormat="1" ht="24" customHeight="1">
      <c r="B1120" s="38"/>
      <c r="C1120" s="224" t="s">
        <v>1480</v>
      </c>
      <c r="D1120" s="224" t="s">
        <v>135</v>
      </c>
      <c r="E1120" s="225" t="s">
        <v>1481</v>
      </c>
      <c r="F1120" s="226" t="s">
        <v>1482</v>
      </c>
      <c r="G1120" s="227" t="s">
        <v>165</v>
      </c>
      <c r="H1120" s="228">
        <v>133.74</v>
      </c>
      <c r="I1120" s="229"/>
      <c r="J1120" s="230">
        <f>ROUND(I1120*H1120,2)</f>
        <v>0</v>
      </c>
      <c r="K1120" s="226" t="s">
        <v>139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140</v>
      </c>
      <c r="AT1120" s="235" t="s">
        <v>135</v>
      </c>
      <c r="AU1120" s="235" t="s">
        <v>83</v>
      </c>
      <c r="AY1120" s="17" t="s">
        <v>133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140</v>
      </c>
      <c r="BM1120" s="235" t="s">
        <v>1483</v>
      </c>
    </row>
    <row r="1121" spans="2:51" s="12" customFormat="1" ht="12">
      <c r="B1121" s="237"/>
      <c r="C1121" s="238"/>
      <c r="D1121" s="239" t="s">
        <v>142</v>
      </c>
      <c r="E1121" s="240" t="s">
        <v>1</v>
      </c>
      <c r="F1121" s="241" t="s">
        <v>1484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142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133</v>
      </c>
    </row>
    <row r="1122" spans="2:51" s="12" customFormat="1" ht="12">
      <c r="B1122" s="237"/>
      <c r="C1122" s="238"/>
      <c r="D1122" s="239" t="s">
        <v>142</v>
      </c>
      <c r="E1122" s="240" t="s">
        <v>1</v>
      </c>
      <c r="F1122" s="241" t="s">
        <v>1485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142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133</v>
      </c>
    </row>
    <row r="1123" spans="2:51" s="12" customFormat="1" ht="12">
      <c r="B1123" s="237"/>
      <c r="C1123" s="238"/>
      <c r="D1123" s="239" t="s">
        <v>142</v>
      </c>
      <c r="E1123" s="240" t="s">
        <v>1</v>
      </c>
      <c r="F1123" s="241" t="s">
        <v>1486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142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133</v>
      </c>
    </row>
    <row r="1124" spans="2:51" s="12" customFormat="1" ht="12">
      <c r="B1124" s="237"/>
      <c r="C1124" s="238"/>
      <c r="D1124" s="239" t="s">
        <v>142</v>
      </c>
      <c r="E1124" s="240" t="s">
        <v>1</v>
      </c>
      <c r="F1124" s="241" t="s">
        <v>1487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142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133</v>
      </c>
    </row>
    <row r="1125" spans="2:51" s="13" customFormat="1" ht="12">
      <c r="B1125" s="249"/>
      <c r="C1125" s="250"/>
      <c r="D1125" s="239" t="s">
        <v>142</v>
      </c>
      <c r="E1125" s="251" t="s">
        <v>1</v>
      </c>
      <c r="F1125" s="252" t="s">
        <v>144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142</v>
      </c>
      <c r="AU1125" s="259" t="s">
        <v>83</v>
      </c>
      <c r="AV1125" s="13" t="s">
        <v>140</v>
      </c>
      <c r="AW1125" s="13" t="s">
        <v>30</v>
      </c>
      <c r="AX1125" s="13" t="s">
        <v>81</v>
      </c>
      <c r="AY1125" s="259" t="s">
        <v>133</v>
      </c>
    </row>
    <row r="1126" spans="2:65" s="1" customFormat="1" ht="16.5" customHeight="1">
      <c r="B1126" s="38"/>
      <c r="C1126" s="260" t="s">
        <v>1488</v>
      </c>
      <c r="D1126" s="260" t="s">
        <v>168</v>
      </c>
      <c r="E1126" s="261" t="s">
        <v>1489</v>
      </c>
      <c r="F1126" s="262" t="s">
        <v>1490</v>
      </c>
      <c r="G1126" s="263" t="s">
        <v>171</v>
      </c>
      <c r="H1126" s="264">
        <v>134</v>
      </c>
      <c r="I1126" s="265"/>
      <c r="J1126" s="266">
        <f>ROUND(I1126*H1126,2)</f>
        <v>0</v>
      </c>
      <c r="K1126" s="262" t="s">
        <v>139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172</v>
      </c>
      <c r="AT1126" s="235" t="s">
        <v>168</v>
      </c>
      <c r="AU1126" s="235" t="s">
        <v>83</v>
      </c>
      <c r="AY1126" s="17" t="s">
        <v>133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140</v>
      </c>
      <c r="BM1126" s="235" t="s">
        <v>1491</v>
      </c>
    </row>
    <row r="1127" spans="2:65" s="1" customFormat="1" ht="16.5" customHeight="1">
      <c r="B1127" s="38"/>
      <c r="C1127" s="224" t="s">
        <v>1492</v>
      </c>
      <c r="D1127" s="224" t="s">
        <v>135</v>
      </c>
      <c r="E1127" s="225" t="s">
        <v>1493</v>
      </c>
      <c r="F1127" s="226" t="s">
        <v>1494</v>
      </c>
      <c r="G1127" s="227" t="s">
        <v>413</v>
      </c>
      <c r="H1127" s="228">
        <v>66.959</v>
      </c>
      <c r="I1127" s="229"/>
      <c r="J1127" s="230">
        <f>ROUND(I1127*H1127,2)</f>
        <v>0</v>
      </c>
      <c r="K1127" s="226" t="s">
        <v>139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140</v>
      </c>
      <c r="AT1127" s="235" t="s">
        <v>135</v>
      </c>
      <c r="AU1127" s="235" t="s">
        <v>83</v>
      </c>
      <c r="AY1127" s="17" t="s">
        <v>133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140</v>
      </c>
      <c r="BM1127" s="235" t="s">
        <v>1495</v>
      </c>
    </row>
    <row r="1128" spans="2:51" s="14" customFormat="1" ht="12">
      <c r="B1128" s="276"/>
      <c r="C1128" s="277"/>
      <c r="D1128" s="239" t="s">
        <v>142</v>
      </c>
      <c r="E1128" s="278" t="s">
        <v>1</v>
      </c>
      <c r="F1128" s="279" t="s">
        <v>1446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142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133</v>
      </c>
    </row>
    <row r="1129" spans="2:51" s="12" customFormat="1" ht="12">
      <c r="B1129" s="237"/>
      <c r="C1129" s="238"/>
      <c r="D1129" s="239" t="s">
        <v>142</v>
      </c>
      <c r="E1129" s="240" t="s">
        <v>1</v>
      </c>
      <c r="F1129" s="241" t="s">
        <v>1496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142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133</v>
      </c>
    </row>
    <row r="1130" spans="2:51" s="14" customFormat="1" ht="12">
      <c r="B1130" s="276"/>
      <c r="C1130" s="277"/>
      <c r="D1130" s="239" t="s">
        <v>142</v>
      </c>
      <c r="E1130" s="278" t="s">
        <v>1</v>
      </c>
      <c r="F1130" s="279" t="s">
        <v>1449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142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133</v>
      </c>
    </row>
    <row r="1131" spans="2:51" s="12" customFormat="1" ht="12">
      <c r="B1131" s="237"/>
      <c r="C1131" s="238"/>
      <c r="D1131" s="239" t="s">
        <v>142</v>
      </c>
      <c r="E1131" s="240" t="s">
        <v>1</v>
      </c>
      <c r="F1131" s="241" t="s">
        <v>1496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142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133</v>
      </c>
    </row>
    <row r="1132" spans="2:51" s="14" customFormat="1" ht="12">
      <c r="B1132" s="276"/>
      <c r="C1132" s="277"/>
      <c r="D1132" s="239" t="s">
        <v>142</v>
      </c>
      <c r="E1132" s="278" t="s">
        <v>1</v>
      </c>
      <c r="F1132" s="279" t="s">
        <v>542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142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133</v>
      </c>
    </row>
    <row r="1133" spans="2:51" s="12" customFormat="1" ht="12">
      <c r="B1133" s="237"/>
      <c r="C1133" s="238"/>
      <c r="D1133" s="239" t="s">
        <v>142</v>
      </c>
      <c r="E1133" s="240" t="s">
        <v>1</v>
      </c>
      <c r="F1133" s="241" t="s">
        <v>1497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142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133</v>
      </c>
    </row>
    <row r="1134" spans="2:51" s="14" customFormat="1" ht="12">
      <c r="B1134" s="276"/>
      <c r="C1134" s="277"/>
      <c r="D1134" s="239" t="s">
        <v>142</v>
      </c>
      <c r="E1134" s="278" t="s">
        <v>1</v>
      </c>
      <c r="F1134" s="279" t="s">
        <v>1428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142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133</v>
      </c>
    </row>
    <row r="1135" spans="2:51" s="14" customFormat="1" ht="12">
      <c r="B1135" s="276"/>
      <c r="C1135" s="277"/>
      <c r="D1135" s="239" t="s">
        <v>142</v>
      </c>
      <c r="E1135" s="278" t="s">
        <v>1</v>
      </c>
      <c r="F1135" s="279" t="s">
        <v>1429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142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133</v>
      </c>
    </row>
    <row r="1136" spans="2:51" s="12" customFormat="1" ht="12">
      <c r="B1136" s="237"/>
      <c r="C1136" s="238"/>
      <c r="D1136" s="239" t="s">
        <v>142</v>
      </c>
      <c r="E1136" s="240" t="s">
        <v>1</v>
      </c>
      <c r="F1136" s="241" t="s">
        <v>1498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142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133</v>
      </c>
    </row>
    <row r="1137" spans="2:51" s="12" customFormat="1" ht="12">
      <c r="B1137" s="237"/>
      <c r="C1137" s="238"/>
      <c r="D1137" s="239" t="s">
        <v>142</v>
      </c>
      <c r="E1137" s="240" t="s">
        <v>1</v>
      </c>
      <c r="F1137" s="241" t="s">
        <v>1499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142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133</v>
      </c>
    </row>
    <row r="1138" spans="2:51" s="12" customFormat="1" ht="12">
      <c r="B1138" s="237"/>
      <c r="C1138" s="238"/>
      <c r="D1138" s="239" t="s">
        <v>142</v>
      </c>
      <c r="E1138" s="240" t="s">
        <v>1</v>
      </c>
      <c r="F1138" s="241" t="s">
        <v>1500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142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133</v>
      </c>
    </row>
    <row r="1139" spans="2:51" s="14" customFormat="1" ht="12">
      <c r="B1139" s="276"/>
      <c r="C1139" s="277"/>
      <c r="D1139" s="239" t="s">
        <v>142</v>
      </c>
      <c r="E1139" s="278" t="s">
        <v>1</v>
      </c>
      <c r="F1139" s="279" t="s">
        <v>1434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142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133</v>
      </c>
    </row>
    <row r="1140" spans="2:51" s="12" customFormat="1" ht="12">
      <c r="B1140" s="237"/>
      <c r="C1140" s="238"/>
      <c r="D1140" s="239" t="s">
        <v>142</v>
      </c>
      <c r="E1140" s="240" t="s">
        <v>1</v>
      </c>
      <c r="F1140" s="241" t="s">
        <v>1501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142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133</v>
      </c>
    </row>
    <row r="1141" spans="2:51" s="12" customFormat="1" ht="12">
      <c r="B1141" s="237"/>
      <c r="C1141" s="238"/>
      <c r="D1141" s="239" t="s">
        <v>142</v>
      </c>
      <c r="E1141" s="240" t="s">
        <v>1</v>
      </c>
      <c r="F1141" s="241" t="s">
        <v>1502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142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133</v>
      </c>
    </row>
    <row r="1142" spans="2:51" s="14" customFormat="1" ht="12">
      <c r="B1142" s="276"/>
      <c r="C1142" s="277"/>
      <c r="D1142" s="239" t="s">
        <v>142</v>
      </c>
      <c r="E1142" s="278" t="s">
        <v>1</v>
      </c>
      <c r="F1142" s="279" t="s">
        <v>1438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142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133</v>
      </c>
    </row>
    <row r="1143" spans="2:51" s="12" customFormat="1" ht="12">
      <c r="B1143" s="237"/>
      <c r="C1143" s="238"/>
      <c r="D1143" s="239" t="s">
        <v>142</v>
      </c>
      <c r="E1143" s="240" t="s">
        <v>1</v>
      </c>
      <c r="F1143" s="241" t="s">
        <v>1503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142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133</v>
      </c>
    </row>
    <row r="1144" spans="2:51" s="12" customFormat="1" ht="12">
      <c r="B1144" s="237"/>
      <c r="C1144" s="238"/>
      <c r="D1144" s="239" t="s">
        <v>142</v>
      </c>
      <c r="E1144" s="240" t="s">
        <v>1</v>
      </c>
      <c r="F1144" s="241" t="s">
        <v>1504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142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133</v>
      </c>
    </row>
    <row r="1145" spans="2:51" s="12" customFormat="1" ht="12">
      <c r="B1145" s="237"/>
      <c r="C1145" s="238"/>
      <c r="D1145" s="239" t="s">
        <v>142</v>
      </c>
      <c r="E1145" s="240" t="s">
        <v>1</v>
      </c>
      <c r="F1145" s="241" t="s">
        <v>1505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142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133</v>
      </c>
    </row>
    <row r="1146" spans="2:51" s="13" customFormat="1" ht="12">
      <c r="B1146" s="249"/>
      <c r="C1146" s="250"/>
      <c r="D1146" s="239" t="s">
        <v>142</v>
      </c>
      <c r="E1146" s="251" t="s">
        <v>1</v>
      </c>
      <c r="F1146" s="252" t="s">
        <v>144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142</v>
      </c>
      <c r="AU1146" s="259" t="s">
        <v>83</v>
      </c>
      <c r="AV1146" s="13" t="s">
        <v>140</v>
      </c>
      <c r="AW1146" s="13" t="s">
        <v>30</v>
      </c>
      <c r="AX1146" s="13" t="s">
        <v>81</v>
      </c>
      <c r="AY1146" s="259" t="s">
        <v>133</v>
      </c>
    </row>
    <row r="1147" spans="2:65" s="1" customFormat="1" ht="16.5" customHeight="1">
      <c r="B1147" s="38"/>
      <c r="C1147" s="224" t="s">
        <v>1506</v>
      </c>
      <c r="D1147" s="224" t="s">
        <v>135</v>
      </c>
      <c r="E1147" s="225" t="s">
        <v>1507</v>
      </c>
      <c r="F1147" s="226" t="s">
        <v>1508</v>
      </c>
      <c r="G1147" s="227" t="s">
        <v>413</v>
      </c>
      <c r="H1147" s="228">
        <v>47.728</v>
      </c>
      <c r="I1147" s="229"/>
      <c r="J1147" s="230">
        <f>ROUND(I1147*H1147,2)</f>
        <v>0</v>
      </c>
      <c r="K1147" s="226" t="s">
        <v>139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140</v>
      </c>
      <c r="AT1147" s="235" t="s">
        <v>135</v>
      </c>
      <c r="AU1147" s="235" t="s">
        <v>83</v>
      </c>
      <c r="AY1147" s="17" t="s">
        <v>133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140</v>
      </c>
      <c r="BM1147" s="235" t="s">
        <v>1509</v>
      </c>
    </row>
    <row r="1148" spans="2:65" s="1" customFormat="1" ht="36" customHeight="1">
      <c r="B1148" s="38"/>
      <c r="C1148" s="224" t="s">
        <v>1510</v>
      </c>
      <c r="D1148" s="224" t="s">
        <v>135</v>
      </c>
      <c r="E1148" s="225" t="s">
        <v>1511</v>
      </c>
      <c r="F1148" s="226" t="s">
        <v>1512</v>
      </c>
      <c r="G1148" s="227" t="s">
        <v>413</v>
      </c>
      <c r="H1148" s="228">
        <v>825.47</v>
      </c>
      <c r="I1148" s="229"/>
      <c r="J1148" s="230">
        <f>ROUND(I1148*H1148,2)</f>
        <v>0</v>
      </c>
      <c r="K1148" s="226" t="s">
        <v>139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140</v>
      </c>
      <c r="AT1148" s="235" t="s">
        <v>135</v>
      </c>
      <c r="AU1148" s="235" t="s">
        <v>83</v>
      </c>
      <c r="AY1148" s="17" t="s">
        <v>133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140</v>
      </c>
      <c r="BM1148" s="235" t="s">
        <v>1513</v>
      </c>
    </row>
    <row r="1149" spans="2:51" s="12" customFormat="1" ht="12">
      <c r="B1149" s="237"/>
      <c r="C1149" s="238"/>
      <c r="D1149" s="239" t="s">
        <v>142</v>
      </c>
      <c r="E1149" s="240" t="s">
        <v>1</v>
      </c>
      <c r="F1149" s="241" t="s">
        <v>1514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142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133</v>
      </c>
    </row>
    <row r="1150" spans="2:51" s="13" customFormat="1" ht="12">
      <c r="B1150" s="249"/>
      <c r="C1150" s="250"/>
      <c r="D1150" s="239" t="s">
        <v>142</v>
      </c>
      <c r="E1150" s="251" t="s">
        <v>1</v>
      </c>
      <c r="F1150" s="252" t="s">
        <v>144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142</v>
      </c>
      <c r="AU1150" s="259" t="s">
        <v>83</v>
      </c>
      <c r="AV1150" s="13" t="s">
        <v>140</v>
      </c>
      <c r="AW1150" s="13" t="s">
        <v>30</v>
      </c>
      <c r="AX1150" s="13" t="s">
        <v>81</v>
      </c>
      <c r="AY1150" s="259" t="s">
        <v>133</v>
      </c>
    </row>
    <row r="1151" spans="2:65" s="1" customFormat="1" ht="24" customHeight="1">
      <c r="B1151" s="38"/>
      <c r="C1151" s="260" t="s">
        <v>1515</v>
      </c>
      <c r="D1151" s="260" t="s">
        <v>168</v>
      </c>
      <c r="E1151" s="261" t="s">
        <v>1516</v>
      </c>
      <c r="F1151" s="262" t="s">
        <v>1517</v>
      </c>
      <c r="G1151" s="263" t="s">
        <v>413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172</v>
      </c>
      <c r="AT1151" s="235" t="s">
        <v>168</v>
      </c>
      <c r="AU1151" s="235" t="s">
        <v>83</v>
      </c>
      <c r="AY1151" s="17" t="s">
        <v>133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140</v>
      </c>
      <c r="BM1151" s="235" t="s">
        <v>1518</v>
      </c>
    </row>
    <row r="1152" spans="2:51" s="12" customFormat="1" ht="12">
      <c r="B1152" s="237"/>
      <c r="C1152" s="238"/>
      <c r="D1152" s="239" t="s">
        <v>142</v>
      </c>
      <c r="E1152" s="240" t="s">
        <v>1</v>
      </c>
      <c r="F1152" s="241" t="s">
        <v>1519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142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133</v>
      </c>
    </row>
    <row r="1153" spans="2:51" s="13" customFormat="1" ht="12">
      <c r="B1153" s="249"/>
      <c r="C1153" s="250"/>
      <c r="D1153" s="239" t="s">
        <v>142</v>
      </c>
      <c r="E1153" s="251" t="s">
        <v>1</v>
      </c>
      <c r="F1153" s="252" t="s">
        <v>144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142</v>
      </c>
      <c r="AU1153" s="259" t="s">
        <v>83</v>
      </c>
      <c r="AV1153" s="13" t="s">
        <v>140</v>
      </c>
      <c r="AW1153" s="13" t="s">
        <v>30</v>
      </c>
      <c r="AX1153" s="13" t="s">
        <v>81</v>
      </c>
      <c r="AY1153" s="259" t="s">
        <v>133</v>
      </c>
    </row>
    <row r="1154" spans="2:65" s="1" customFormat="1" ht="24" customHeight="1">
      <c r="B1154" s="38"/>
      <c r="C1154" s="224" t="s">
        <v>1520</v>
      </c>
      <c r="D1154" s="224" t="s">
        <v>135</v>
      </c>
      <c r="E1154" s="225" t="s">
        <v>211</v>
      </c>
      <c r="F1154" s="226" t="s">
        <v>212</v>
      </c>
      <c r="G1154" s="227" t="s">
        <v>138</v>
      </c>
      <c r="H1154" s="228">
        <v>39.436</v>
      </c>
      <c r="I1154" s="229"/>
      <c r="J1154" s="230">
        <f>ROUND(I1154*H1154,2)</f>
        <v>0</v>
      </c>
      <c r="K1154" s="226" t="s">
        <v>139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140</v>
      </c>
      <c r="AT1154" s="235" t="s">
        <v>135</v>
      </c>
      <c r="AU1154" s="235" t="s">
        <v>83</v>
      </c>
      <c r="AY1154" s="17" t="s">
        <v>133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140</v>
      </c>
      <c r="BM1154" s="235" t="s">
        <v>1521</v>
      </c>
    </row>
    <row r="1155" spans="2:51" s="14" customFormat="1" ht="12">
      <c r="B1155" s="276"/>
      <c r="C1155" s="277"/>
      <c r="D1155" s="239" t="s">
        <v>142</v>
      </c>
      <c r="E1155" s="278" t="s">
        <v>1</v>
      </c>
      <c r="F1155" s="279" t="s">
        <v>378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142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133</v>
      </c>
    </row>
    <row r="1156" spans="2:51" s="12" customFormat="1" ht="12">
      <c r="B1156" s="237"/>
      <c r="C1156" s="238"/>
      <c r="D1156" s="239" t="s">
        <v>142</v>
      </c>
      <c r="E1156" s="240" t="s">
        <v>1</v>
      </c>
      <c r="F1156" s="241" t="s">
        <v>475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142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133</v>
      </c>
    </row>
    <row r="1157" spans="2:51" s="12" customFormat="1" ht="12">
      <c r="B1157" s="237"/>
      <c r="C1157" s="238"/>
      <c r="D1157" s="239" t="s">
        <v>142</v>
      </c>
      <c r="E1157" s="240" t="s">
        <v>1</v>
      </c>
      <c r="F1157" s="241" t="s">
        <v>476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142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133</v>
      </c>
    </row>
    <row r="1158" spans="2:51" s="12" customFormat="1" ht="12">
      <c r="B1158" s="237"/>
      <c r="C1158" s="238"/>
      <c r="D1158" s="239" t="s">
        <v>142</v>
      </c>
      <c r="E1158" s="240" t="s">
        <v>1</v>
      </c>
      <c r="F1158" s="241" t="s">
        <v>477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142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133</v>
      </c>
    </row>
    <row r="1159" spans="2:51" s="14" customFormat="1" ht="12">
      <c r="B1159" s="276"/>
      <c r="C1159" s="277"/>
      <c r="D1159" s="239" t="s">
        <v>142</v>
      </c>
      <c r="E1159" s="278" t="s">
        <v>1</v>
      </c>
      <c r="F1159" s="279" t="s">
        <v>382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142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133</v>
      </c>
    </row>
    <row r="1160" spans="2:51" s="12" customFormat="1" ht="12">
      <c r="B1160" s="237"/>
      <c r="C1160" s="238"/>
      <c r="D1160" s="239" t="s">
        <v>142</v>
      </c>
      <c r="E1160" s="240" t="s">
        <v>1</v>
      </c>
      <c r="F1160" s="241" t="s">
        <v>478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142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133</v>
      </c>
    </row>
    <row r="1161" spans="2:51" s="12" customFormat="1" ht="12">
      <c r="B1161" s="237"/>
      <c r="C1161" s="238"/>
      <c r="D1161" s="239" t="s">
        <v>142</v>
      </c>
      <c r="E1161" s="240" t="s">
        <v>1</v>
      </c>
      <c r="F1161" s="241" t="s">
        <v>479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142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133</v>
      </c>
    </row>
    <row r="1162" spans="2:51" s="12" customFormat="1" ht="12">
      <c r="B1162" s="237"/>
      <c r="C1162" s="238"/>
      <c r="D1162" s="239" t="s">
        <v>142</v>
      </c>
      <c r="E1162" s="240" t="s">
        <v>1</v>
      </c>
      <c r="F1162" s="241" t="s">
        <v>480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142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133</v>
      </c>
    </row>
    <row r="1163" spans="2:51" s="12" customFormat="1" ht="12">
      <c r="B1163" s="237"/>
      <c r="C1163" s="238"/>
      <c r="D1163" s="239" t="s">
        <v>142</v>
      </c>
      <c r="E1163" s="240" t="s">
        <v>1</v>
      </c>
      <c r="F1163" s="241" t="s">
        <v>481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142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133</v>
      </c>
    </row>
    <row r="1164" spans="2:51" s="14" customFormat="1" ht="12">
      <c r="B1164" s="276"/>
      <c r="C1164" s="277"/>
      <c r="D1164" s="239" t="s">
        <v>142</v>
      </c>
      <c r="E1164" s="278" t="s">
        <v>1</v>
      </c>
      <c r="F1164" s="279" t="s">
        <v>387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142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133</v>
      </c>
    </row>
    <row r="1165" spans="2:51" s="12" customFormat="1" ht="12">
      <c r="B1165" s="237"/>
      <c r="C1165" s="238"/>
      <c r="D1165" s="239" t="s">
        <v>142</v>
      </c>
      <c r="E1165" s="240" t="s">
        <v>1</v>
      </c>
      <c r="F1165" s="241" t="s">
        <v>1522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142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133</v>
      </c>
    </row>
    <row r="1166" spans="2:51" s="12" customFormat="1" ht="12">
      <c r="B1166" s="237"/>
      <c r="C1166" s="238"/>
      <c r="D1166" s="239" t="s">
        <v>142</v>
      </c>
      <c r="E1166" s="240" t="s">
        <v>1</v>
      </c>
      <c r="F1166" s="241" t="s">
        <v>1523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142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133</v>
      </c>
    </row>
    <row r="1167" spans="2:51" s="12" customFormat="1" ht="12">
      <c r="B1167" s="237"/>
      <c r="C1167" s="238"/>
      <c r="D1167" s="239" t="s">
        <v>142</v>
      </c>
      <c r="E1167" s="240" t="s">
        <v>1</v>
      </c>
      <c r="F1167" s="241" t="s">
        <v>1524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142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133</v>
      </c>
    </row>
    <row r="1168" spans="2:51" s="12" customFormat="1" ht="12">
      <c r="B1168" s="237"/>
      <c r="C1168" s="238"/>
      <c r="D1168" s="239" t="s">
        <v>142</v>
      </c>
      <c r="E1168" s="240" t="s">
        <v>1</v>
      </c>
      <c r="F1168" s="241" t="s">
        <v>1525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142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133</v>
      </c>
    </row>
    <row r="1169" spans="2:51" s="12" customFormat="1" ht="12">
      <c r="B1169" s="237"/>
      <c r="C1169" s="238"/>
      <c r="D1169" s="239" t="s">
        <v>142</v>
      </c>
      <c r="E1169" s="240" t="s">
        <v>1</v>
      </c>
      <c r="F1169" s="241" t="s">
        <v>1526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142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133</v>
      </c>
    </row>
    <row r="1170" spans="2:51" s="12" customFormat="1" ht="12">
      <c r="B1170" s="237"/>
      <c r="C1170" s="238"/>
      <c r="D1170" s="239" t="s">
        <v>142</v>
      </c>
      <c r="E1170" s="240" t="s">
        <v>1</v>
      </c>
      <c r="F1170" s="241" t="s">
        <v>1527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142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133</v>
      </c>
    </row>
    <row r="1171" spans="2:51" s="12" customFormat="1" ht="12">
      <c r="B1171" s="237"/>
      <c r="C1171" s="238"/>
      <c r="D1171" s="239" t="s">
        <v>142</v>
      </c>
      <c r="E1171" s="240" t="s">
        <v>1</v>
      </c>
      <c r="F1171" s="241" t="s">
        <v>1528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142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133</v>
      </c>
    </row>
    <row r="1172" spans="2:51" s="12" customFormat="1" ht="12">
      <c r="B1172" s="237"/>
      <c r="C1172" s="238"/>
      <c r="D1172" s="239" t="s">
        <v>142</v>
      </c>
      <c r="E1172" s="240" t="s">
        <v>1</v>
      </c>
      <c r="F1172" s="241" t="s">
        <v>1529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142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133</v>
      </c>
    </row>
    <row r="1173" spans="2:51" s="12" customFormat="1" ht="12">
      <c r="B1173" s="237"/>
      <c r="C1173" s="238"/>
      <c r="D1173" s="239" t="s">
        <v>142</v>
      </c>
      <c r="E1173" s="240" t="s">
        <v>1</v>
      </c>
      <c r="F1173" s="241" t="s">
        <v>1530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142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133</v>
      </c>
    </row>
    <row r="1174" spans="2:51" s="12" customFormat="1" ht="12">
      <c r="B1174" s="237"/>
      <c r="C1174" s="238"/>
      <c r="D1174" s="239" t="s">
        <v>142</v>
      </c>
      <c r="E1174" s="240" t="s">
        <v>1</v>
      </c>
      <c r="F1174" s="241" t="s">
        <v>1531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142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133</v>
      </c>
    </row>
    <row r="1175" spans="2:51" s="12" customFormat="1" ht="12">
      <c r="B1175" s="237"/>
      <c r="C1175" s="238"/>
      <c r="D1175" s="239" t="s">
        <v>142</v>
      </c>
      <c r="E1175" s="240" t="s">
        <v>1</v>
      </c>
      <c r="F1175" s="241" t="s">
        <v>1532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142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133</v>
      </c>
    </row>
    <row r="1176" spans="2:51" s="12" customFormat="1" ht="12">
      <c r="B1176" s="237"/>
      <c r="C1176" s="238"/>
      <c r="D1176" s="239" t="s">
        <v>142</v>
      </c>
      <c r="E1176" s="240" t="s">
        <v>1</v>
      </c>
      <c r="F1176" s="241" t="s">
        <v>1533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142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133</v>
      </c>
    </row>
    <row r="1177" spans="2:51" s="13" customFormat="1" ht="12">
      <c r="B1177" s="249"/>
      <c r="C1177" s="250"/>
      <c r="D1177" s="239" t="s">
        <v>142</v>
      </c>
      <c r="E1177" s="251" t="s">
        <v>1</v>
      </c>
      <c r="F1177" s="252" t="s">
        <v>144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142</v>
      </c>
      <c r="AU1177" s="259" t="s">
        <v>83</v>
      </c>
      <c r="AV1177" s="13" t="s">
        <v>140</v>
      </c>
      <c r="AW1177" s="13" t="s">
        <v>30</v>
      </c>
      <c r="AX1177" s="13" t="s">
        <v>81</v>
      </c>
      <c r="AY1177" s="259" t="s">
        <v>133</v>
      </c>
    </row>
    <row r="1178" spans="2:65" s="1" customFormat="1" ht="24" customHeight="1">
      <c r="B1178" s="38"/>
      <c r="C1178" s="224" t="s">
        <v>1534</v>
      </c>
      <c r="D1178" s="224" t="s">
        <v>135</v>
      </c>
      <c r="E1178" s="225" t="s">
        <v>1535</v>
      </c>
      <c r="F1178" s="226" t="s">
        <v>1536</v>
      </c>
      <c r="G1178" s="227" t="s">
        <v>138</v>
      </c>
      <c r="H1178" s="228">
        <v>4.041</v>
      </c>
      <c r="I1178" s="229"/>
      <c r="J1178" s="230">
        <f>ROUND(I1178*H1178,2)</f>
        <v>0</v>
      </c>
      <c r="K1178" s="226" t="s">
        <v>139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140</v>
      </c>
      <c r="AT1178" s="235" t="s">
        <v>135</v>
      </c>
      <c r="AU1178" s="235" t="s">
        <v>83</v>
      </c>
      <c r="AY1178" s="17" t="s">
        <v>133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140</v>
      </c>
      <c r="BM1178" s="235" t="s">
        <v>1537</v>
      </c>
    </row>
    <row r="1179" spans="2:51" s="12" customFormat="1" ht="12">
      <c r="B1179" s="237"/>
      <c r="C1179" s="238"/>
      <c r="D1179" s="239" t="s">
        <v>142</v>
      </c>
      <c r="E1179" s="240" t="s">
        <v>1</v>
      </c>
      <c r="F1179" s="241" t="s">
        <v>1538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142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133</v>
      </c>
    </row>
    <row r="1180" spans="2:51" s="12" customFormat="1" ht="12">
      <c r="B1180" s="237"/>
      <c r="C1180" s="238"/>
      <c r="D1180" s="239" t="s">
        <v>142</v>
      </c>
      <c r="E1180" s="240" t="s">
        <v>1</v>
      </c>
      <c r="F1180" s="241" t="s">
        <v>1539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142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133</v>
      </c>
    </row>
    <row r="1181" spans="2:51" s="12" customFormat="1" ht="12">
      <c r="B1181" s="237"/>
      <c r="C1181" s="238"/>
      <c r="D1181" s="239" t="s">
        <v>142</v>
      </c>
      <c r="E1181" s="240" t="s">
        <v>1</v>
      </c>
      <c r="F1181" s="241" t="s">
        <v>1540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142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133</v>
      </c>
    </row>
    <row r="1182" spans="2:51" s="12" customFormat="1" ht="12">
      <c r="B1182" s="237"/>
      <c r="C1182" s="238"/>
      <c r="D1182" s="239" t="s">
        <v>142</v>
      </c>
      <c r="E1182" s="240" t="s">
        <v>1</v>
      </c>
      <c r="F1182" s="241" t="s">
        <v>1541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142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133</v>
      </c>
    </row>
    <row r="1183" spans="2:51" s="13" customFormat="1" ht="12">
      <c r="B1183" s="249"/>
      <c r="C1183" s="250"/>
      <c r="D1183" s="239" t="s">
        <v>142</v>
      </c>
      <c r="E1183" s="251" t="s">
        <v>1</v>
      </c>
      <c r="F1183" s="252" t="s">
        <v>144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142</v>
      </c>
      <c r="AU1183" s="259" t="s">
        <v>83</v>
      </c>
      <c r="AV1183" s="13" t="s">
        <v>140</v>
      </c>
      <c r="AW1183" s="13" t="s">
        <v>30</v>
      </c>
      <c r="AX1183" s="13" t="s">
        <v>81</v>
      </c>
      <c r="AY1183" s="259" t="s">
        <v>133</v>
      </c>
    </row>
    <row r="1184" spans="2:65" s="1" customFormat="1" ht="24" customHeight="1">
      <c r="B1184" s="38"/>
      <c r="C1184" s="224" t="s">
        <v>1542</v>
      </c>
      <c r="D1184" s="224" t="s">
        <v>135</v>
      </c>
      <c r="E1184" s="225" t="s">
        <v>1543</v>
      </c>
      <c r="F1184" s="226" t="s">
        <v>1544</v>
      </c>
      <c r="G1184" s="227" t="s">
        <v>187</v>
      </c>
      <c r="H1184" s="228">
        <v>0.204</v>
      </c>
      <c r="I1184" s="229"/>
      <c r="J1184" s="230">
        <f>ROUND(I1184*H1184,2)</f>
        <v>0</v>
      </c>
      <c r="K1184" s="226" t="s">
        <v>139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140</v>
      </c>
      <c r="AT1184" s="235" t="s">
        <v>135</v>
      </c>
      <c r="AU1184" s="235" t="s">
        <v>83</v>
      </c>
      <c r="AY1184" s="17" t="s">
        <v>133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140</v>
      </c>
      <c r="BM1184" s="235" t="s">
        <v>1545</v>
      </c>
    </row>
    <row r="1185" spans="2:51" s="14" customFormat="1" ht="12">
      <c r="B1185" s="276"/>
      <c r="C1185" s="277"/>
      <c r="D1185" s="239" t="s">
        <v>142</v>
      </c>
      <c r="E1185" s="278" t="s">
        <v>1</v>
      </c>
      <c r="F1185" s="279" t="s">
        <v>1459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142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133</v>
      </c>
    </row>
    <row r="1186" spans="2:51" s="12" customFormat="1" ht="12">
      <c r="B1186" s="237"/>
      <c r="C1186" s="238"/>
      <c r="D1186" s="239" t="s">
        <v>142</v>
      </c>
      <c r="E1186" s="240" t="s">
        <v>1</v>
      </c>
      <c r="F1186" s="241" t="s">
        <v>1546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142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133</v>
      </c>
    </row>
    <row r="1187" spans="2:51" s="12" customFormat="1" ht="12">
      <c r="B1187" s="237"/>
      <c r="C1187" s="238"/>
      <c r="D1187" s="239" t="s">
        <v>142</v>
      </c>
      <c r="E1187" s="240" t="s">
        <v>1</v>
      </c>
      <c r="F1187" s="241" t="s">
        <v>1547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142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133</v>
      </c>
    </row>
    <row r="1188" spans="2:51" s="12" customFormat="1" ht="12">
      <c r="B1188" s="237"/>
      <c r="C1188" s="238"/>
      <c r="D1188" s="239" t="s">
        <v>142</v>
      </c>
      <c r="E1188" s="240" t="s">
        <v>1</v>
      </c>
      <c r="F1188" s="241" t="s">
        <v>1548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142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133</v>
      </c>
    </row>
    <row r="1189" spans="2:51" s="12" customFormat="1" ht="12">
      <c r="B1189" s="237"/>
      <c r="C1189" s="238"/>
      <c r="D1189" s="239" t="s">
        <v>142</v>
      </c>
      <c r="E1189" s="240" t="s">
        <v>1</v>
      </c>
      <c r="F1189" s="241" t="s">
        <v>1549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142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133</v>
      </c>
    </row>
    <row r="1190" spans="2:51" s="13" customFormat="1" ht="12">
      <c r="B1190" s="249"/>
      <c r="C1190" s="250"/>
      <c r="D1190" s="239" t="s">
        <v>142</v>
      </c>
      <c r="E1190" s="251" t="s">
        <v>1</v>
      </c>
      <c r="F1190" s="252" t="s">
        <v>144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142</v>
      </c>
      <c r="AU1190" s="259" t="s">
        <v>83</v>
      </c>
      <c r="AV1190" s="13" t="s">
        <v>140</v>
      </c>
      <c r="AW1190" s="13" t="s">
        <v>30</v>
      </c>
      <c r="AX1190" s="13" t="s">
        <v>81</v>
      </c>
      <c r="AY1190" s="259" t="s">
        <v>133</v>
      </c>
    </row>
    <row r="1191" spans="2:63" s="11" customFormat="1" ht="22.8" customHeight="1">
      <c r="B1191" s="208"/>
      <c r="C1191" s="209"/>
      <c r="D1191" s="210" t="s">
        <v>72</v>
      </c>
      <c r="E1191" s="222" t="s">
        <v>158</v>
      </c>
      <c r="F1191" s="222" t="s">
        <v>1550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133</v>
      </c>
      <c r="BK1191" s="221">
        <f>SUM(BK1192:BK1212)</f>
        <v>0</v>
      </c>
    </row>
    <row r="1192" spans="2:65" s="1" customFormat="1" ht="16.5" customHeight="1">
      <c r="B1192" s="38"/>
      <c r="C1192" s="224" t="s">
        <v>1551</v>
      </c>
      <c r="D1192" s="224" t="s">
        <v>135</v>
      </c>
      <c r="E1192" s="225" t="s">
        <v>1552</v>
      </c>
      <c r="F1192" s="226" t="s">
        <v>1553</v>
      </c>
      <c r="G1192" s="227" t="s">
        <v>413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140</v>
      </c>
      <c r="AT1192" s="235" t="s">
        <v>135</v>
      </c>
      <c r="AU1192" s="235" t="s">
        <v>83</v>
      </c>
      <c r="AY1192" s="17" t="s">
        <v>133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140</v>
      </c>
      <c r="BM1192" s="235" t="s">
        <v>1554</v>
      </c>
    </row>
    <row r="1193" spans="2:51" s="14" customFormat="1" ht="12">
      <c r="B1193" s="276"/>
      <c r="C1193" s="277"/>
      <c r="D1193" s="239" t="s">
        <v>142</v>
      </c>
      <c r="E1193" s="278" t="s">
        <v>1</v>
      </c>
      <c r="F1193" s="279" t="s">
        <v>1555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142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133</v>
      </c>
    </row>
    <row r="1194" spans="2:51" s="12" customFormat="1" ht="12">
      <c r="B1194" s="237"/>
      <c r="C1194" s="238"/>
      <c r="D1194" s="239" t="s">
        <v>142</v>
      </c>
      <c r="E1194" s="240" t="s">
        <v>1</v>
      </c>
      <c r="F1194" s="241" t="s">
        <v>1556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142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133</v>
      </c>
    </row>
    <row r="1195" spans="2:51" s="12" customFormat="1" ht="12">
      <c r="B1195" s="237"/>
      <c r="C1195" s="238"/>
      <c r="D1195" s="239" t="s">
        <v>142</v>
      </c>
      <c r="E1195" s="240" t="s">
        <v>1</v>
      </c>
      <c r="F1195" s="241" t="s">
        <v>1557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142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133</v>
      </c>
    </row>
    <row r="1196" spans="2:51" s="13" customFormat="1" ht="12">
      <c r="B1196" s="249"/>
      <c r="C1196" s="250"/>
      <c r="D1196" s="239" t="s">
        <v>142</v>
      </c>
      <c r="E1196" s="251" t="s">
        <v>1</v>
      </c>
      <c r="F1196" s="252" t="s">
        <v>144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142</v>
      </c>
      <c r="AU1196" s="259" t="s">
        <v>83</v>
      </c>
      <c r="AV1196" s="13" t="s">
        <v>140</v>
      </c>
      <c r="AW1196" s="13" t="s">
        <v>30</v>
      </c>
      <c r="AX1196" s="13" t="s">
        <v>81</v>
      </c>
      <c r="AY1196" s="259" t="s">
        <v>133</v>
      </c>
    </row>
    <row r="1197" spans="2:65" s="1" customFormat="1" ht="16.5" customHeight="1">
      <c r="B1197" s="38"/>
      <c r="C1197" s="224" t="s">
        <v>1558</v>
      </c>
      <c r="D1197" s="224" t="s">
        <v>135</v>
      </c>
      <c r="E1197" s="225" t="s">
        <v>1559</v>
      </c>
      <c r="F1197" s="226" t="s">
        <v>1560</v>
      </c>
      <c r="G1197" s="227" t="s">
        <v>413</v>
      </c>
      <c r="H1197" s="228">
        <v>96.601</v>
      </c>
      <c r="I1197" s="229"/>
      <c r="J1197" s="230">
        <f>ROUND(I1197*H1197,2)</f>
        <v>0</v>
      </c>
      <c r="K1197" s="226" t="s">
        <v>139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140</v>
      </c>
      <c r="AT1197" s="235" t="s">
        <v>135</v>
      </c>
      <c r="AU1197" s="235" t="s">
        <v>83</v>
      </c>
      <c r="AY1197" s="17" t="s">
        <v>133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140</v>
      </c>
      <c r="BM1197" s="235" t="s">
        <v>1561</v>
      </c>
    </row>
    <row r="1198" spans="2:51" s="14" customFormat="1" ht="12">
      <c r="B1198" s="276"/>
      <c r="C1198" s="277"/>
      <c r="D1198" s="239" t="s">
        <v>142</v>
      </c>
      <c r="E1198" s="278" t="s">
        <v>1</v>
      </c>
      <c r="F1198" s="279" t="s">
        <v>1555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142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133</v>
      </c>
    </row>
    <row r="1199" spans="2:51" s="12" customFormat="1" ht="12">
      <c r="B1199" s="237"/>
      <c r="C1199" s="238"/>
      <c r="D1199" s="239" t="s">
        <v>142</v>
      </c>
      <c r="E1199" s="240" t="s">
        <v>1</v>
      </c>
      <c r="F1199" s="241" t="s">
        <v>1556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142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133</v>
      </c>
    </row>
    <row r="1200" spans="2:51" s="12" customFormat="1" ht="12">
      <c r="B1200" s="237"/>
      <c r="C1200" s="238"/>
      <c r="D1200" s="239" t="s">
        <v>142</v>
      </c>
      <c r="E1200" s="240" t="s">
        <v>1</v>
      </c>
      <c r="F1200" s="241" t="s">
        <v>1557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142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133</v>
      </c>
    </row>
    <row r="1201" spans="2:51" s="12" customFormat="1" ht="12">
      <c r="B1201" s="237"/>
      <c r="C1201" s="238"/>
      <c r="D1201" s="239" t="s">
        <v>142</v>
      </c>
      <c r="E1201" s="240" t="s">
        <v>1</v>
      </c>
      <c r="F1201" s="241" t="s">
        <v>1562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142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133</v>
      </c>
    </row>
    <row r="1202" spans="2:51" s="12" customFormat="1" ht="12">
      <c r="B1202" s="237"/>
      <c r="C1202" s="238"/>
      <c r="D1202" s="239" t="s">
        <v>142</v>
      </c>
      <c r="E1202" s="240" t="s">
        <v>1</v>
      </c>
      <c r="F1202" s="241" t="s">
        <v>1563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142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133</v>
      </c>
    </row>
    <row r="1203" spans="2:51" s="12" customFormat="1" ht="12">
      <c r="B1203" s="237"/>
      <c r="C1203" s="238"/>
      <c r="D1203" s="239" t="s">
        <v>142</v>
      </c>
      <c r="E1203" s="240" t="s">
        <v>1</v>
      </c>
      <c r="F1203" s="241" t="s">
        <v>1564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142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133</v>
      </c>
    </row>
    <row r="1204" spans="2:51" s="12" customFormat="1" ht="12">
      <c r="B1204" s="237"/>
      <c r="C1204" s="238"/>
      <c r="D1204" s="239" t="s">
        <v>142</v>
      </c>
      <c r="E1204" s="240" t="s">
        <v>1</v>
      </c>
      <c r="F1204" s="241" t="s">
        <v>1565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142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133</v>
      </c>
    </row>
    <row r="1205" spans="2:51" s="12" customFormat="1" ht="12">
      <c r="B1205" s="237"/>
      <c r="C1205" s="238"/>
      <c r="D1205" s="239" t="s">
        <v>142</v>
      </c>
      <c r="E1205" s="240" t="s">
        <v>1</v>
      </c>
      <c r="F1205" s="241" t="s">
        <v>1566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142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133</v>
      </c>
    </row>
    <row r="1206" spans="2:51" s="12" customFormat="1" ht="12">
      <c r="B1206" s="237"/>
      <c r="C1206" s="238"/>
      <c r="D1206" s="239" t="s">
        <v>142</v>
      </c>
      <c r="E1206" s="240" t="s">
        <v>1</v>
      </c>
      <c r="F1206" s="241" t="s">
        <v>1567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142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133</v>
      </c>
    </row>
    <row r="1207" spans="2:51" s="13" customFormat="1" ht="12">
      <c r="B1207" s="249"/>
      <c r="C1207" s="250"/>
      <c r="D1207" s="239" t="s">
        <v>142</v>
      </c>
      <c r="E1207" s="251" t="s">
        <v>1</v>
      </c>
      <c r="F1207" s="252" t="s">
        <v>144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142</v>
      </c>
      <c r="AU1207" s="259" t="s">
        <v>83</v>
      </c>
      <c r="AV1207" s="13" t="s">
        <v>140</v>
      </c>
      <c r="AW1207" s="13" t="s">
        <v>30</v>
      </c>
      <c r="AX1207" s="13" t="s">
        <v>81</v>
      </c>
      <c r="AY1207" s="259" t="s">
        <v>133</v>
      </c>
    </row>
    <row r="1208" spans="2:65" s="1" customFormat="1" ht="16.5" customHeight="1">
      <c r="B1208" s="38"/>
      <c r="C1208" s="224" t="s">
        <v>1568</v>
      </c>
      <c r="D1208" s="224" t="s">
        <v>135</v>
      </c>
      <c r="E1208" s="225" t="s">
        <v>1569</v>
      </c>
      <c r="F1208" s="226" t="s">
        <v>1570</v>
      </c>
      <c r="G1208" s="227" t="s">
        <v>413</v>
      </c>
      <c r="H1208" s="228">
        <v>38.298</v>
      </c>
      <c r="I1208" s="229"/>
      <c r="J1208" s="230">
        <f>ROUND(I1208*H1208,2)</f>
        <v>0</v>
      </c>
      <c r="K1208" s="226" t="s">
        <v>139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140</v>
      </c>
      <c r="AT1208" s="235" t="s">
        <v>135</v>
      </c>
      <c r="AU1208" s="235" t="s">
        <v>83</v>
      </c>
      <c r="AY1208" s="17" t="s">
        <v>133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140</v>
      </c>
      <c r="BM1208" s="235" t="s">
        <v>1571</v>
      </c>
    </row>
    <row r="1209" spans="2:51" s="14" customFormat="1" ht="12">
      <c r="B1209" s="276"/>
      <c r="C1209" s="277"/>
      <c r="D1209" s="239" t="s">
        <v>142</v>
      </c>
      <c r="E1209" s="278" t="s">
        <v>1</v>
      </c>
      <c r="F1209" s="279" t="s">
        <v>1555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142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133</v>
      </c>
    </row>
    <row r="1210" spans="2:51" s="12" customFormat="1" ht="12">
      <c r="B1210" s="237"/>
      <c r="C1210" s="238"/>
      <c r="D1210" s="239" t="s">
        <v>142</v>
      </c>
      <c r="E1210" s="240" t="s">
        <v>1</v>
      </c>
      <c r="F1210" s="241" t="s">
        <v>1556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142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133</v>
      </c>
    </row>
    <row r="1211" spans="2:51" s="12" customFormat="1" ht="12">
      <c r="B1211" s="237"/>
      <c r="C1211" s="238"/>
      <c r="D1211" s="239" t="s">
        <v>142</v>
      </c>
      <c r="E1211" s="240" t="s">
        <v>1</v>
      </c>
      <c r="F1211" s="241" t="s">
        <v>1557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142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133</v>
      </c>
    </row>
    <row r="1212" spans="2:51" s="13" customFormat="1" ht="12">
      <c r="B1212" s="249"/>
      <c r="C1212" s="250"/>
      <c r="D1212" s="239" t="s">
        <v>142</v>
      </c>
      <c r="E1212" s="251" t="s">
        <v>1</v>
      </c>
      <c r="F1212" s="252" t="s">
        <v>144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142</v>
      </c>
      <c r="AU1212" s="259" t="s">
        <v>83</v>
      </c>
      <c r="AV1212" s="13" t="s">
        <v>140</v>
      </c>
      <c r="AW1212" s="13" t="s">
        <v>30</v>
      </c>
      <c r="AX1212" s="13" t="s">
        <v>81</v>
      </c>
      <c r="AY1212" s="259" t="s">
        <v>133</v>
      </c>
    </row>
    <row r="1213" spans="2:63" s="11" customFormat="1" ht="22.8" customHeight="1">
      <c r="B1213" s="208"/>
      <c r="C1213" s="209"/>
      <c r="D1213" s="210" t="s">
        <v>72</v>
      </c>
      <c r="E1213" s="222" t="s">
        <v>162</v>
      </c>
      <c r="F1213" s="222" t="s">
        <v>1572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SUM(P1214:P1765)</f>
        <v>0</v>
      </c>
      <c r="Q1213" s="216"/>
      <c r="R1213" s="217">
        <f>SUM(R1214:R1765)</f>
        <v>631.143935</v>
      </c>
      <c r="S1213" s="216"/>
      <c r="T1213" s="218">
        <f>SUM(T1214:T1765)</f>
        <v>0</v>
      </c>
      <c r="AR1213" s="219" t="s">
        <v>81</v>
      </c>
      <c r="AT1213" s="220" t="s">
        <v>72</v>
      </c>
      <c r="AU1213" s="220" t="s">
        <v>81</v>
      </c>
      <c r="AY1213" s="219" t="s">
        <v>133</v>
      </c>
      <c r="BK1213" s="221">
        <f>SUM(BK1214:BK1765)</f>
        <v>0</v>
      </c>
    </row>
    <row r="1214" spans="2:65" s="1" customFormat="1" ht="16.5" customHeight="1">
      <c r="B1214" s="38"/>
      <c r="C1214" s="224" t="s">
        <v>1573</v>
      </c>
      <c r="D1214" s="224" t="s">
        <v>135</v>
      </c>
      <c r="E1214" s="225" t="s">
        <v>1574</v>
      </c>
      <c r="F1214" s="226" t="s">
        <v>1575</v>
      </c>
      <c r="G1214" s="227" t="s">
        <v>413</v>
      </c>
      <c r="H1214" s="228">
        <v>328.926</v>
      </c>
      <c r="I1214" s="229"/>
      <c r="J1214" s="230">
        <f>ROUND(I1214*H1214,2)</f>
        <v>0</v>
      </c>
      <c r="K1214" s="226" t="s">
        <v>1109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0.029603340000000002</v>
      </c>
      <c r="S1214" s="233">
        <v>0</v>
      </c>
      <c r="T1214" s="234">
        <f>S1214*H1214</f>
        <v>0</v>
      </c>
      <c r="AR1214" s="235" t="s">
        <v>140</v>
      </c>
      <c r="AT1214" s="235" t="s">
        <v>135</v>
      </c>
      <c r="AU1214" s="235" t="s">
        <v>83</v>
      </c>
      <c r="AY1214" s="17" t="s">
        <v>133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140</v>
      </c>
      <c r="BM1214" s="235" t="s">
        <v>1576</v>
      </c>
    </row>
    <row r="1215" spans="2:51" s="12" customFormat="1" ht="12">
      <c r="B1215" s="237"/>
      <c r="C1215" s="238"/>
      <c r="D1215" s="239" t="s">
        <v>142</v>
      </c>
      <c r="E1215" s="240" t="s">
        <v>1</v>
      </c>
      <c r="F1215" s="241" t="s">
        <v>1577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142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133</v>
      </c>
    </row>
    <row r="1216" spans="2:51" s="12" customFormat="1" ht="12">
      <c r="B1216" s="237"/>
      <c r="C1216" s="238"/>
      <c r="D1216" s="239" t="s">
        <v>142</v>
      </c>
      <c r="E1216" s="240" t="s">
        <v>1</v>
      </c>
      <c r="F1216" s="241" t="s">
        <v>1578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142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133</v>
      </c>
    </row>
    <row r="1217" spans="2:51" s="12" customFormat="1" ht="12">
      <c r="B1217" s="237"/>
      <c r="C1217" s="238"/>
      <c r="D1217" s="239" t="s">
        <v>142</v>
      </c>
      <c r="E1217" s="240" t="s">
        <v>1</v>
      </c>
      <c r="F1217" s="241" t="s">
        <v>1579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142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133</v>
      </c>
    </row>
    <row r="1218" spans="2:51" s="12" customFormat="1" ht="12">
      <c r="B1218" s="237"/>
      <c r="C1218" s="238"/>
      <c r="D1218" s="239" t="s">
        <v>142</v>
      </c>
      <c r="E1218" s="240" t="s">
        <v>1</v>
      </c>
      <c r="F1218" s="241" t="s">
        <v>1580</v>
      </c>
      <c r="G1218" s="238"/>
      <c r="H1218" s="242">
        <v>20.25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142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133</v>
      </c>
    </row>
    <row r="1219" spans="2:51" s="12" customFormat="1" ht="12">
      <c r="B1219" s="237"/>
      <c r="C1219" s="238"/>
      <c r="D1219" s="239" t="s">
        <v>142</v>
      </c>
      <c r="E1219" s="240" t="s">
        <v>1</v>
      </c>
      <c r="F1219" s="241" t="s">
        <v>1581</v>
      </c>
      <c r="G1219" s="238"/>
      <c r="H1219" s="242">
        <v>6.3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142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133</v>
      </c>
    </row>
    <row r="1220" spans="2:51" s="12" customFormat="1" ht="12">
      <c r="B1220" s="237"/>
      <c r="C1220" s="238"/>
      <c r="D1220" s="239" t="s">
        <v>142</v>
      </c>
      <c r="E1220" s="240" t="s">
        <v>1</v>
      </c>
      <c r="F1220" s="241" t="s">
        <v>1582</v>
      </c>
      <c r="G1220" s="238"/>
      <c r="H1220" s="242">
        <v>5.727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142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133</v>
      </c>
    </row>
    <row r="1221" spans="2:51" s="12" customFormat="1" ht="12">
      <c r="B1221" s="237"/>
      <c r="C1221" s="238"/>
      <c r="D1221" s="239" t="s">
        <v>142</v>
      </c>
      <c r="E1221" s="240" t="s">
        <v>1</v>
      </c>
      <c r="F1221" s="241" t="s">
        <v>1583</v>
      </c>
      <c r="G1221" s="238"/>
      <c r="H1221" s="242">
        <v>2.173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142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133</v>
      </c>
    </row>
    <row r="1222" spans="2:51" s="12" customFormat="1" ht="12">
      <c r="B1222" s="237"/>
      <c r="C1222" s="238"/>
      <c r="D1222" s="239" t="s">
        <v>142</v>
      </c>
      <c r="E1222" s="240" t="s">
        <v>1</v>
      </c>
      <c r="F1222" s="241" t="s">
        <v>1584</v>
      </c>
      <c r="G1222" s="238"/>
      <c r="H1222" s="242">
        <v>46.113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142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133</v>
      </c>
    </row>
    <row r="1223" spans="2:51" s="12" customFormat="1" ht="12">
      <c r="B1223" s="237"/>
      <c r="C1223" s="238"/>
      <c r="D1223" s="239" t="s">
        <v>142</v>
      </c>
      <c r="E1223" s="240" t="s">
        <v>1</v>
      </c>
      <c r="F1223" s="241" t="s">
        <v>1585</v>
      </c>
      <c r="G1223" s="238"/>
      <c r="H1223" s="242">
        <v>77.05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142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133</v>
      </c>
    </row>
    <row r="1224" spans="2:51" s="12" customFormat="1" ht="12">
      <c r="B1224" s="237"/>
      <c r="C1224" s="238"/>
      <c r="D1224" s="239" t="s">
        <v>142</v>
      </c>
      <c r="E1224" s="240" t="s">
        <v>1</v>
      </c>
      <c r="F1224" s="241" t="s">
        <v>1586</v>
      </c>
      <c r="G1224" s="238"/>
      <c r="H1224" s="242">
        <v>29.097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142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133</v>
      </c>
    </row>
    <row r="1225" spans="2:51" s="12" customFormat="1" ht="12">
      <c r="B1225" s="237"/>
      <c r="C1225" s="238"/>
      <c r="D1225" s="239" t="s">
        <v>142</v>
      </c>
      <c r="E1225" s="240" t="s">
        <v>1</v>
      </c>
      <c r="F1225" s="241" t="s">
        <v>1587</v>
      </c>
      <c r="G1225" s="238"/>
      <c r="H1225" s="242">
        <v>0.373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142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133</v>
      </c>
    </row>
    <row r="1226" spans="2:51" s="12" customFormat="1" ht="12">
      <c r="B1226" s="237"/>
      <c r="C1226" s="238"/>
      <c r="D1226" s="239" t="s">
        <v>142</v>
      </c>
      <c r="E1226" s="240" t="s">
        <v>1</v>
      </c>
      <c r="F1226" s="241" t="s">
        <v>1588</v>
      </c>
      <c r="G1226" s="238"/>
      <c r="H1226" s="242">
        <v>0.297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142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133</v>
      </c>
    </row>
    <row r="1227" spans="2:51" s="12" customFormat="1" ht="12">
      <c r="B1227" s="237"/>
      <c r="C1227" s="238"/>
      <c r="D1227" s="239" t="s">
        <v>142</v>
      </c>
      <c r="E1227" s="240" t="s">
        <v>1</v>
      </c>
      <c r="F1227" s="241" t="s">
        <v>1589</v>
      </c>
      <c r="G1227" s="238"/>
      <c r="H1227" s="242">
        <v>0.45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142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133</v>
      </c>
    </row>
    <row r="1228" spans="2:51" s="12" customFormat="1" ht="12">
      <c r="B1228" s="237"/>
      <c r="C1228" s="238"/>
      <c r="D1228" s="239" t="s">
        <v>142</v>
      </c>
      <c r="E1228" s="240" t="s">
        <v>1</v>
      </c>
      <c r="F1228" s="241" t="s">
        <v>1590</v>
      </c>
      <c r="G1228" s="238"/>
      <c r="H1228" s="242">
        <v>21.263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142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133</v>
      </c>
    </row>
    <row r="1229" spans="2:51" s="12" customFormat="1" ht="12">
      <c r="B1229" s="237"/>
      <c r="C1229" s="238"/>
      <c r="D1229" s="239" t="s">
        <v>142</v>
      </c>
      <c r="E1229" s="240" t="s">
        <v>1</v>
      </c>
      <c r="F1229" s="241" t="s">
        <v>1591</v>
      </c>
      <c r="G1229" s="238"/>
      <c r="H1229" s="242">
        <v>8.512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142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133</v>
      </c>
    </row>
    <row r="1230" spans="2:51" s="12" customFormat="1" ht="12">
      <c r="B1230" s="237"/>
      <c r="C1230" s="238"/>
      <c r="D1230" s="239" t="s">
        <v>142</v>
      </c>
      <c r="E1230" s="240" t="s">
        <v>1</v>
      </c>
      <c r="F1230" s="241" t="s">
        <v>1592</v>
      </c>
      <c r="G1230" s="238"/>
      <c r="H1230" s="242">
        <v>9.264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142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133</v>
      </c>
    </row>
    <row r="1231" spans="2:51" s="12" customFormat="1" ht="12">
      <c r="B1231" s="237"/>
      <c r="C1231" s="238"/>
      <c r="D1231" s="239" t="s">
        <v>142</v>
      </c>
      <c r="E1231" s="240" t="s">
        <v>1</v>
      </c>
      <c r="F1231" s="241" t="s">
        <v>1593</v>
      </c>
      <c r="G1231" s="238"/>
      <c r="H1231" s="242">
        <v>4.16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142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133</v>
      </c>
    </row>
    <row r="1232" spans="2:51" s="12" customFormat="1" ht="12">
      <c r="B1232" s="237"/>
      <c r="C1232" s="238"/>
      <c r="D1232" s="239" t="s">
        <v>142</v>
      </c>
      <c r="E1232" s="240" t="s">
        <v>1</v>
      </c>
      <c r="F1232" s="241" t="s">
        <v>1594</v>
      </c>
      <c r="G1232" s="238"/>
      <c r="H1232" s="242">
        <v>5.49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142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133</v>
      </c>
    </row>
    <row r="1233" spans="2:51" s="12" customFormat="1" ht="12">
      <c r="B1233" s="237"/>
      <c r="C1233" s="238"/>
      <c r="D1233" s="239" t="s">
        <v>142</v>
      </c>
      <c r="E1233" s="240" t="s">
        <v>1</v>
      </c>
      <c r="F1233" s="241" t="s">
        <v>1595</v>
      </c>
      <c r="G1233" s="238"/>
      <c r="H1233" s="242">
        <v>3.45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142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133</v>
      </c>
    </row>
    <row r="1234" spans="2:51" s="12" customFormat="1" ht="12">
      <c r="B1234" s="237"/>
      <c r="C1234" s="238"/>
      <c r="D1234" s="239" t="s">
        <v>142</v>
      </c>
      <c r="E1234" s="240" t="s">
        <v>1</v>
      </c>
      <c r="F1234" s="241" t="s">
        <v>1596</v>
      </c>
      <c r="G1234" s="238"/>
      <c r="H1234" s="242">
        <v>2.925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142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133</v>
      </c>
    </row>
    <row r="1235" spans="2:51" s="12" customFormat="1" ht="12">
      <c r="B1235" s="237"/>
      <c r="C1235" s="238"/>
      <c r="D1235" s="239" t="s">
        <v>142</v>
      </c>
      <c r="E1235" s="240" t="s">
        <v>1</v>
      </c>
      <c r="F1235" s="241" t="s">
        <v>1597</v>
      </c>
      <c r="G1235" s="238"/>
      <c r="H1235" s="242">
        <v>9.775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142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133</v>
      </c>
    </row>
    <row r="1236" spans="2:51" s="12" customFormat="1" ht="12">
      <c r="B1236" s="237"/>
      <c r="C1236" s="238"/>
      <c r="D1236" s="239" t="s">
        <v>142</v>
      </c>
      <c r="E1236" s="240" t="s">
        <v>1</v>
      </c>
      <c r="F1236" s="241" t="s">
        <v>1598</v>
      </c>
      <c r="G1236" s="238"/>
      <c r="H1236" s="242">
        <v>9.93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142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133</v>
      </c>
    </row>
    <row r="1237" spans="2:51" s="12" customFormat="1" ht="12">
      <c r="B1237" s="237"/>
      <c r="C1237" s="238"/>
      <c r="D1237" s="239" t="s">
        <v>142</v>
      </c>
      <c r="E1237" s="240" t="s">
        <v>1</v>
      </c>
      <c r="F1237" s="241" t="s">
        <v>1599</v>
      </c>
      <c r="G1237" s="238"/>
      <c r="H1237" s="242">
        <v>14.411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142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133</v>
      </c>
    </row>
    <row r="1238" spans="2:51" s="12" customFormat="1" ht="12">
      <c r="B1238" s="237"/>
      <c r="C1238" s="238"/>
      <c r="D1238" s="239" t="s">
        <v>142</v>
      </c>
      <c r="E1238" s="240" t="s">
        <v>1</v>
      </c>
      <c r="F1238" s="241" t="s">
        <v>1600</v>
      </c>
      <c r="G1238" s="238"/>
      <c r="H1238" s="242">
        <v>8.83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142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133</v>
      </c>
    </row>
    <row r="1239" spans="2:51" s="12" customFormat="1" ht="12">
      <c r="B1239" s="237"/>
      <c r="C1239" s="238"/>
      <c r="D1239" s="239" t="s">
        <v>142</v>
      </c>
      <c r="E1239" s="240" t="s">
        <v>1</v>
      </c>
      <c r="F1239" s="241" t="s">
        <v>1601</v>
      </c>
      <c r="G1239" s="238"/>
      <c r="H1239" s="242">
        <v>14.411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142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133</v>
      </c>
    </row>
    <row r="1240" spans="2:51" s="13" customFormat="1" ht="12">
      <c r="B1240" s="249"/>
      <c r="C1240" s="250"/>
      <c r="D1240" s="239" t="s">
        <v>142</v>
      </c>
      <c r="E1240" s="251" t="s">
        <v>1</v>
      </c>
      <c r="F1240" s="252" t="s">
        <v>144</v>
      </c>
      <c r="G1240" s="250"/>
      <c r="H1240" s="253">
        <v>328.926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AT1240" s="259" t="s">
        <v>142</v>
      </c>
      <c r="AU1240" s="259" t="s">
        <v>83</v>
      </c>
      <c r="AV1240" s="13" t="s">
        <v>140</v>
      </c>
      <c r="AW1240" s="13" t="s">
        <v>30</v>
      </c>
      <c r="AX1240" s="13" t="s">
        <v>81</v>
      </c>
      <c r="AY1240" s="259" t="s">
        <v>133</v>
      </c>
    </row>
    <row r="1241" spans="2:65" s="1" customFormat="1" ht="24" customHeight="1">
      <c r="B1241" s="38"/>
      <c r="C1241" s="224" t="s">
        <v>1602</v>
      </c>
      <c r="D1241" s="224" t="s">
        <v>135</v>
      </c>
      <c r="E1241" s="225" t="s">
        <v>1603</v>
      </c>
      <c r="F1241" s="226" t="s">
        <v>1604</v>
      </c>
      <c r="G1241" s="227" t="s">
        <v>413</v>
      </c>
      <c r="H1241" s="228">
        <v>4720.519</v>
      </c>
      <c r="I1241" s="229"/>
      <c r="J1241" s="230">
        <f>ROUND(I1241*H1241,2)</f>
        <v>0</v>
      </c>
      <c r="K1241" s="226" t="s">
        <v>139</v>
      </c>
      <c r="L1241" s="43"/>
      <c r="M1241" s="231" t="s">
        <v>1</v>
      </c>
      <c r="N1241" s="232" t="s">
        <v>38</v>
      </c>
      <c r="O1241" s="86"/>
      <c r="P1241" s="233">
        <f>O1241*H1241</f>
        <v>0</v>
      </c>
      <c r="Q1241" s="233">
        <v>0.01838</v>
      </c>
      <c r="R1241" s="233">
        <f>Q1241*H1241</f>
        <v>86.76313922000001</v>
      </c>
      <c r="S1241" s="233">
        <v>0</v>
      </c>
      <c r="T1241" s="234">
        <f>S1241*H1241</f>
        <v>0</v>
      </c>
      <c r="AR1241" s="235" t="s">
        <v>140</v>
      </c>
      <c r="AT1241" s="235" t="s">
        <v>135</v>
      </c>
      <c r="AU1241" s="235" t="s">
        <v>83</v>
      </c>
      <c r="AY1241" s="17" t="s">
        <v>133</v>
      </c>
      <c r="BE1241" s="236">
        <f>IF(N1241="základní",J1241,0)</f>
        <v>0</v>
      </c>
      <c r="BF1241" s="236">
        <f>IF(N1241="snížená",J1241,0)</f>
        <v>0</v>
      </c>
      <c r="BG1241" s="236">
        <f>IF(N1241="zákl. přenesená",J1241,0)</f>
        <v>0</v>
      </c>
      <c r="BH1241" s="236">
        <f>IF(N1241="sníž. přenesená",J1241,0)</f>
        <v>0</v>
      </c>
      <c r="BI1241" s="236">
        <f>IF(N1241="nulová",J1241,0)</f>
        <v>0</v>
      </c>
      <c r="BJ1241" s="17" t="s">
        <v>81</v>
      </c>
      <c r="BK1241" s="236">
        <f>ROUND(I1241*H1241,2)</f>
        <v>0</v>
      </c>
      <c r="BL1241" s="17" t="s">
        <v>140</v>
      </c>
      <c r="BM1241" s="235" t="s">
        <v>1605</v>
      </c>
    </row>
    <row r="1242" spans="2:51" s="14" customFormat="1" ht="12">
      <c r="B1242" s="276"/>
      <c r="C1242" s="277"/>
      <c r="D1242" s="239" t="s">
        <v>142</v>
      </c>
      <c r="E1242" s="278" t="s">
        <v>1</v>
      </c>
      <c r="F1242" s="279" t="s">
        <v>1606</v>
      </c>
      <c r="G1242" s="277"/>
      <c r="H1242" s="278" t="s">
        <v>1</v>
      </c>
      <c r="I1242" s="280"/>
      <c r="J1242" s="277"/>
      <c r="K1242" s="277"/>
      <c r="L1242" s="281"/>
      <c r="M1242" s="282"/>
      <c r="N1242" s="283"/>
      <c r="O1242" s="283"/>
      <c r="P1242" s="283"/>
      <c r="Q1242" s="283"/>
      <c r="R1242" s="283"/>
      <c r="S1242" s="283"/>
      <c r="T1242" s="284"/>
      <c r="AT1242" s="285" t="s">
        <v>142</v>
      </c>
      <c r="AU1242" s="285" t="s">
        <v>83</v>
      </c>
      <c r="AV1242" s="14" t="s">
        <v>81</v>
      </c>
      <c r="AW1242" s="14" t="s">
        <v>30</v>
      </c>
      <c r="AX1242" s="14" t="s">
        <v>73</v>
      </c>
      <c r="AY1242" s="285" t="s">
        <v>133</v>
      </c>
    </row>
    <row r="1243" spans="2:51" s="14" customFormat="1" ht="12">
      <c r="B1243" s="276"/>
      <c r="C1243" s="277"/>
      <c r="D1243" s="239" t="s">
        <v>142</v>
      </c>
      <c r="E1243" s="278" t="s">
        <v>1</v>
      </c>
      <c r="F1243" s="279" t="s">
        <v>1607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142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133</v>
      </c>
    </row>
    <row r="1244" spans="2:51" s="12" customFormat="1" ht="12">
      <c r="B1244" s="237"/>
      <c r="C1244" s="238"/>
      <c r="D1244" s="239" t="s">
        <v>142</v>
      </c>
      <c r="E1244" s="240" t="s">
        <v>1</v>
      </c>
      <c r="F1244" s="241" t="s">
        <v>1608</v>
      </c>
      <c r="G1244" s="238"/>
      <c r="H1244" s="242">
        <v>286.86</v>
      </c>
      <c r="I1244" s="243"/>
      <c r="J1244" s="238"/>
      <c r="K1244" s="238"/>
      <c r="L1244" s="244"/>
      <c r="M1244" s="245"/>
      <c r="N1244" s="246"/>
      <c r="O1244" s="246"/>
      <c r="P1244" s="246"/>
      <c r="Q1244" s="246"/>
      <c r="R1244" s="246"/>
      <c r="S1244" s="246"/>
      <c r="T1244" s="247"/>
      <c r="AT1244" s="248" t="s">
        <v>142</v>
      </c>
      <c r="AU1244" s="248" t="s">
        <v>83</v>
      </c>
      <c r="AV1244" s="12" t="s">
        <v>83</v>
      </c>
      <c r="AW1244" s="12" t="s">
        <v>30</v>
      </c>
      <c r="AX1244" s="12" t="s">
        <v>73</v>
      </c>
      <c r="AY1244" s="248" t="s">
        <v>133</v>
      </c>
    </row>
    <row r="1245" spans="2:51" s="12" customFormat="1" ht="12">
      <c r="B1245" s="237"/>
      <c r="C1245" s="238"/>
      <c r="D1245" s="239" t="s">
        <v>142</v>
      </c>
      <c r="E1245" s="240" t="s">
        <v>1</v>
      </c>
      <c r="F1245" s="241" t="s">
        <v>1609</v>
      </c>
      <c r="G1245" s="238"/>
      <c r="H1245" s="242">
        <v>270.69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142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133</v>
      </c>
    </row>
    <row r="1246" spans="2:51" s="12" customFormat="1" ht="12">
      <c r="B1246" s="237"/>
      <c r="C1246" s="238"/>
      <c r="D1246" s="239" t="s">
        <v>142</v>
      </c>
      <c r="E1246" s="240" t="s">
        <v>1</v>
      </c>
      <c r="F1246" s="241" t="s">
        <v>1610</v>
      </c>
      <c r="G1246" s="238"/>
      <c r="H1246" s="242">
        <v>198.087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142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133</v>
      </c>
    </row>
    <row r="1247" spans="2:51" s="14" customFormat="1" ht="12">
      <c r="B1247" s="276"/>
      <c r="C1247" s="277"/>
      <c r="D1247" s="239" t="s">
        <v>142</v>
      </c>
      <c r="E1247" s="278" t="s">
        <v>1</v>
      </c>
      <c r="F1247" s="279" t="s">
        <v>1611</v>
      </c>
      <c r="G1247" s="277"/>
      <c r="H1247" s="278" t="s">
        <v>1</v>
      </c>
      <c r="I1247" s="280"/>
      <c r="J1247" s="277"/>
      <c r="K1247" s="277"/>
      <c r="L1247" s="281"/>
      <c r="M1247" s="282"/>
      <c r="N1247" s="283"/>
      <c r="O1247" s="283"/>
      <c r="P1247" s="283"/>
      <c r="Q1247" s="283"/>
      <c r="R1247" s="283"/>
      <c r="S1247" s="283"/>
      <c r="T1247" s="284"/>
      <c r="AT1247" s="285" t="s">
        <v>142</v>
      </c>
      <c r="AU1247" s="285" t="s">
        <v>83</v>
      </c>
      <c r="AV1247" s="14" t="s">
        <v>81</v>
      </c>
      <c r="AW1247" s="14" t="s">
        <v>30</v>
      </c>
      <c r="AX1247" s="14" t="s">
        <v>73</v>
      </c>
      <c r="AY1247" s="285" t="s">
        <v>133</v>
      </c>
    </row>
    <row r="1248" spans="2:51" s="12" customFormat="1" ht="12">
      <c r="B1248" s="237"/>
      <c r="C1248" s="238"/>
      <c r="D1248" s="239" t="s">
        <v>142</v>
      </c>
      <c r="E1248" s="240" t="s">
        <v>1</v>
      </c>
      <c r="F1248" s="241" t="s">
        <v>1612</v>
      </c>
      <c r="G1248" s="238"/>
      <c r="H1248" s="242">
        <v>153.75</v>
      </c>
      <c r="I1248" s="243"/>
      <c r="J1248" s="238"/>
      <c r="K1248" s="238"/>
      <c r="L1248" s="244"/>
      <c r="M1248" s="245"/>
      <c r="N1248" s="246"/>
      <c r="O1248" s="246"/>
      <c r="P1248" s="246"/>
      <c r="Q1248" s="246"/>
      <c r="R1248" s="246"/>
      <c r="S1248" s="246"/>
      <c r="T1248" s="247"/>
      <c r="AT1248" s="248" t="s">
        <v>142</v>
      </c>
      <c r="AU1248" s="248" t="s">
        <v>83</v>
      </c>
      <c r="AV1248" s="12" t="s">
        <v>83</v>
      </c>
      <c r="AW1248" s="12" t="s">
        <v>30</v>
      </c>
      <c r="AX1248" s="12" t="s">
        <v>73</v>
      </c>
      <c r="AY1248" s="248" t="s">
        <v>133</v>
      </c>
    </row>
    <row r="1249" spans="2:51" s="12" customFormat="1" ht="12">
      <c r="B1249" s="237"/>
      <c r="C1249" s="238"/>
      <c r="D1249" s="239" t="s">
        <v>142</v>
      </c>
      <c r="E1249" s="240" t="s">
        <v>1</v>
      </c>
      <c r="F1249" s="241" t="s">
        <v>1613</v>
      </c>
      <c r="G1249" s="238"/>
      <c r="H1249" s="242">
        <v>193.35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142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133</v>
      </c>
    </row>
    <row r="1250" spans="2:51" s="12" customFormat="1" ht="12">
      <c r="B1250" s="237"/>
      <c r="C1250" s="238"/>
      <c r="D1250" s="239" t="s">
        <v>142</v>
      </c>
      <c r="E1250" s="240" t="s">
        <v>1</v>
      </c>
      <c r="F1250" s="241" t="s">
        <v>1610</v>
      </c>
      <c r="G1250" s="238"/>
      <c r="H1250" s="242">
        <v>198.087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142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133</v>
      </c>
    </row>
    <row r="1251" spans="2:51" s="14" customFormat="1" ht="12">
      <c r="B1251" s="276"/>
      <c r="C1251" s="277"/>
      <c r="D1251" s="239" t="s">
        <v>142</v>
      </c>
      <c r="E1251" s="278" t="s">
        <v>1</v>
      </c>
      <c r="F1251" s="279" t="s">
        <v>1614</v>
      </c>
      <c r="G1251" s="277"/>
      <c r="H1251" s="278" t="s">
        <v>1</v>
      </c>
      <c r="I1251" s="280"/>
      <c r="J1251" s="277"/>
      <c r="K1251" s="277"/>
      <c r="L1251" s="281"/>
      <c r="M1251" s="282"/>
      <c r="N1251" s="283"/>
      <c r="O1251" s="283"/>
      <c r="P1251" s="283"/>
      <c r="Q1251" s="283"/>
      <c r="R1251" s="283"/>
      <c r="S1251" s="283"/>
      <c r="T1251" s="284"/>
      <c r="AT1251" s="285" t="s">
        <v>142</v>
      </c>
      <c r="AU1251" s="285" t="s">
        <v>83</v>
      </c>
      <c r="AV1251" s="14" t="s">
        <v>81</v>
      </c>
      <c r="AW1251" s="14" t="s">
        <v>30</v>
      </c>
      <c r="AX1251" s="14" t="s">
        <v>73</v>
      </c>
      <c r="AY1251" s="285" t="s">
        <v>133</v>
      </c>
    </row>
    <row r="1252" spans="2:51" s="14" customFormat="1" ht="12">
      <c r="B1252" s="276"/>
      <c r="C1252" s="277"/>
      <c r="D1252" s="239" t="s">
        <v>142</v>
      </c>
      <c r="E1252" s="278" t="s">
        <v>1</v>
      </c>
      <c r="F1252" s="279" t="s">
        <v>1607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142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133</v>
      </c>
    </row>
    <row r="1253" spans="2:51" s="12" customFormat="1" ht="12">
      <c r="B1253" s="237"/>
      <c r="C1253" s="238"/>
      <c r="D1253" s="239" t="s">
        <v>142</v>
      </c>
      <c r="E1253" s="240" t="s">
        <v>1</v>
      </c>
      <c r="F1253" s="241" t="s">
        <v>1615</v>
      </c>
      <c r="G1253" s="238"/>
      <c r="H1253" s="242">
        <v>330.413</v>
      </c>
      <c r="I1253" s="243"/>
      <c r="J1253" s="238"/>
      <c r="K1253" s="238"/>
      <c r="L1253" s="244"/>
      <c r="M1253" s="245"/>
      <c r="N1253" s="246"/>
      <c r="O1253" s="246"/>
      <c r="P1253" s="246"/>
      <c r="Q1253" s="246"/>
      <c r="R1253" s="246"/>
      <c r="S1253" s="246"/>
      <c r="T1253" s="247"/>
      <c r="AT1253" s="248" t="s">
        <v>142</v>
      </c>
      <c r="AU1253" s="248" t="s">
        <v>83</v>
      </c>
      <c r="AV1253" s="12" t="s">
        <v>83</v>
      </c>
      <c r="AW1253" s="12" t="s">
        <v>30</v>
      </c>
      <c r="AX1253" s="12" t="s">
        <v>73</v>
      </c>
      <c r="AY1253" s="248" t="s">
        <v>133</v>
      </c>
    </row>
    <row r="1254" spans="2:51" s="12" customFormat="1" ht="12">
      <c r="B1254" s="237"/>
      <c r="C1254" s="238"/>
      <c r="D1254" s="239" t="s">
        <v>142</v>
      </c>
      <c r="E1254" s="240" t="s">
        <v>1</v>
      </c>
      <c r="F1254" s="241" t="s">
        <v>1616</v>
      </c>
      <c r="G1254" s="238"/>
      <c r="H1254" s="242">
        <v>346.5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142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133</v>
      </c>
    </row>
    <row r="1255" spans="2:51" s="12" customFormat="1" ht="12">
      <c r="B1255" s="237"/>
      <c r="C1255" s="238"/>
      <c r="D1255" s="239" t="s">
        <v>142</v>
      </c>
      <c r="E1255" s="240" t="s">
        <v>1</v>
      </c>
      <c r="F1255" s="241" t="s">
        <v>1617</v>
      </c>
      <c r="G1255" s="238"/>
      <c r="H1255" s="242">
        <v>175.219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142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133</v>
      </c>
    </row>
    <row r="1256" spans="2:51" s="14" customFormat="1" ht="12">
      <c r="B1256" s="276"/>
      <c r="C1256" s="277"/>
      <c r="D1256" s="239" t="s">
        <v>142</v>
      </c>
      <c r="E1256" s="278" t="s">
        <v>1</v>
      </c>
      <c r="F1256" s="279" t="s">
        <v>600</v>
      </c>
      <c r="G1256" s="277"/>
      <c r="H1256" s="278" t="s">
        <v>1</v>
      </c>
      <c r="I1256" s="280"/>
      <c r="J1256" s="277"/>
      <c r="K1256" s="277"/>
      <c r="L1256" s="281"/>
      <c r="M1256" s="282"/>
      <c r="N1256" s="283"/>
      <c r="O1256" s="283"/>
      <c r="P1256" s="283"/>
      <c r="Q1256" s="283"/>
      <c r="R1256" s="283"/>
      <c r="S1256" s="283"/>
      <c r="T1256" s="284"/>
      <c r="AT1256" s="285" t="s">
        <v>142</v>
      </c>
      <c r="AU1256" s="285" t="s">
        <v>83</v>
      </c>
      <c r="AV1256" s="14" t="s">
        <v>81</v>
      </c>
      <c r="AW1256" s="14" t="s">
        <v>30</v>
      </c>
      <c r="AX1256" s="14" t="s">
        <v>73</v>
      </c>
      <c r="AY1256" s="285" t="s">
        <v>133</v>
      </c>
    </row>
    <row r="1257" spans="2:51" s="14" customFormat="1" ht="12">
      <c r="B1257" s="276"/>
      <c r="C1257" s="277"/>
      <c r="D1257" s="239" t="s">
        <v>142</v>
      </c>
      <c r="E1257" s="278" t="s">
        <v>1</v>
      </c>
      <c r="F1257" s="279" t="s">
        <v>1607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142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133</v>
      </c>
    </row>
    <row r="1258" spans="2:51" s="12" customFormat="1" ht="12">
      <c r="B1258" s="237"/>
      <c r="C1258" s="238"/>
      <c r="D1258" s="239" t="s">
        <v>142</v>
      </c>
      <c r="E1258" s="240" t="s">
        <v>1</v>
      </c>
      <c r="F1258" s="241" t="s">
        <v>1618</v>
      </c>
      <c r="G1258" s="238"/>
      <c r="H1258" s="242">
        <v>516.15</v>
      </c>
      <c r="I1258" s="243"/>
      <c r="J1258" s="238"/>
      <c r="K1258" s="238"/>
      <c r="L1258" s="244"/>
      <c r="M1258" s="245"/>
      <c r="N1258" s="246"/>
      <c r="O1258" s="246"/>
      <c r="P1258" s="246"/>
      <c r="Q1258" s="246"/>
      <c r="R1258" s="246"/>
      <c r="S1258" s="246"/>
      <c r="T1258" s="247"/>
      <c r="AT1258" s="248" t="s">
        <v>142</v>
      </c>
      <c r="AU1258" s="248" t="s">
        <v>83</v>
      </c>
      <c r="AV1258" s="12" t="s">
        <v>83</v>
      </c>
      <c r="AW1258" s="12" t="s">
        <v>30</v>
      </c>
      <c r="AX1258" s="12" t="s">
        <v>73</v>
      </c>
      <c r="AY1258" s="248" t="s">
        <v>133</v>
      </c>
    </row>
    <row r="1259" spans="2:51" s="12" customFormat="1" ht="12">
      <c r="B1259" s="237"/>
      <c r="C1259" s="238"/>
      <c r="D1259" s="239" t="s">
        <v>142</v>
      </c>
      <c r="E1259" s="240" t="s">
        <v>1</v>
      </c>
      <c r="F1259" s="241" t="s">
        <v>1619</v>
      </c>
      <c r="G1259" s="238"/>
      <c r="H1259" s="242">
        <v>370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142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133</v>
      </c>
    </row>
    <row r="1260" spans="2:51" s="12" customFormat="1" ht="12">
      <c r="B1260" s="237"/>
      <c r="C1260" s="238"/>
      <c r="D1260" s="239" t="s">
        <v>142</v>
      </c>
      <c r="E1260" s="240" t="s">
        <v>1</v>
      </c>
      <c r="F1260" s="241" t="s">
        <v>1620</v>
      </c>
      <c r="G1260" s="238"/>
      <c r="H1260" s="242">
        <v>310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142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133</v>
      </c>
    </row>
    <row r="1261" spans="2:51" s="14" customFormat="1" ht="12">
      <c r="B1261" s="276"/>
      <c r="C1261" s="277"/>
      <c r="D1261" s="239" t="s">
        <v>142</v>
      </c>
      <c r="E1261" s="278" t="s">
        <v>1</v>
      </c>
      <c r="F1261" s="279" t="s">
        <v>1611</v>
      </c>
      <c r="G1261" s="277"/>
      <c r="H1261" s="278" t="s">
        <v>1</v>
      </c>
      <c r="I1261" s="280"/>
      <c r="J1261" s="277"/>
      <c r="K1261" s="277"/>
      <c r="L1261" s="281"/>
      <c r="M1261" s="282"/>
      <c r="N1261" s="283"/>
      <c r="O1261" s="283"/>
      <c r="P1261" s="283"/>
      <c r="Q1261" s="283"/>
      <c r="R1261" s="283"/>
      <c r="S1261" s="283"/>
      <c r="T1261" s="284"/>
      <c r="AT1261" s="285" t="s">
        <v>142</v>
      </c>
      <c r="AU1261" s="285" t="s">
        <v>83</v>
      </c>
      <c r="AV1261" s="14" t="s">
        <v>81</v>
      </c>
      <c r="AW1261" s="14" t="s">
        <v>30</v>
      </c>
      <c r="AX1261" s="14" t="s">
        <v>73</v>
      </c>
      <c r="AY1261" s="285" t="s">
        <v>133</v>
      </c>
    </row>
    <row r="1262" spans="2:51" s="12" customFormat="1" ht="12">
      <c r="B1262" s="237"/>
      <c r="C1262" s="238"/>
      <c r="D1262" s="239" t="s">
        <v>142</v>
      </c>
      <c r="E1262" s="240" t="s">
        <v>1</v>
      </c>
      <c r="F1262" s="241" t="s">
        <v>1621</v>
      </c>
      <c r="G1262" s="238"/>
      <c r="H1262" s="242">
        <v>396.8</v>
      </c>
      <c r="I1262" s="243"/>
      <c r="J1262" s="238"/>
      <c r="K1262" s="238"/>
      <c r="L1262" s="244"/>
      <c r="M1262" s="245"/>
      <c r="N1262" s="246"/>
      <c r="O1262" s="246"/>
      <c r="P1262" s="246"/>
      <c r="Q1262" s="246"/>
      <c r="R1262" s="246"/>
      <c r="S1262" s="246"/>
      <c r="T1262" s="247"/>
      <c r="AT1262" s="248" t="s">
        <v>142</v>
      </c>
      <c r="AU1262" s="248" t="s">
        <v>83</v>
      </c>
      <c r="AV1262" s="12" t="s">
        <v>83</v>
      </c>
      <c r="AW1262" s="12" t="s">
        <v>30</v>
      </c>
      <c r="AX1262" s="12" t="s">
        <v>73</v>
      </c>
      <c r="AY1262" s="248" t="s">
        <v>133</v>
      </c>
    </row>
    <row r="1263" spans="2:51" s="12" customFormat="1" ht="12">
      <c r="B1263" s="237"/>
      <c r="C1263" s="238"/>
      <c r="D1263" s="239" t="s">
        <v>142</v>
      </c>
      <c r="E1263" s="240" t="s">
        <v>1</v>
      </c>
      <c r="F1263" s="241" t="s">
        <v>1622</v>
      </c>
      <c r="G1263" s="238"/>
      <c r="H1263" s="242">
        <v>240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142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133</v>
      </c>
    </row>
    <row r="1264" spans="2:51" s="12" customFormat="1" ht="12">
      <c r="B1264" s="237"/>
      <c r="C1264" s="238"/>
      <c r="D1264" s="239" t="s">
        <v>142</v>
      </c>
      <c r="E1264" s="240" t="s">
        <v>1</v>
      </c>
      <c r="F1264" s="241" t="s">
        <v>1620</v>
      </c>
      <c r="G1264" s="238"/>
      <c r="H1264" s="242">
        <v>310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142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133</v>
      </c>
    </row>
    <row r="1265" spans="2:51" s="14" customFormat="1" ht="12">
      <c r="B1265" s="276"/>
      <c r="C1265" s="277"/>
      <c r="D1265" s="239" t="s">
        <v>142</v>
      </c>
      <c r="E1265" s="278" t="s">
        <v>1</v>
      </c>
      <c r="F1265" s="279" t="s">
        <v>1623</v>
      </c>
      <c r="G1265" s="277"/>
      <c r="H1265" s="278" t="s">
        <v>1</v>
      </c>
      <c r="I1265" s="280"/>
      <c r="J1265" s="277"/>
      <c r="K1265" s="277"/>
      <c r="L1265" s="281"/>
      <c r="M1265" s="282"/>
      <c r="N1265" s="283"/>
      <c r="O1265" s="283"/>
      <c r="P1265" s="283"/>
      <c r="Q1265" s="283"/>
      <c r="R1265" s="283"/>
      <c r="S1265" s="283"/>
      <c r="T1265" s="284"/>
      <c r="AT1265" s="285" t="s">
        <v>142</v>
      </c>
      <c r="AU1265" s="285" t="s">
        <v>83</v>
      </c>
      <c r="AV1265" s="14" t="s">
        <v>81</v>
      </c>
      <c r="AW1265" s="14" t="s">
        <v>30</v>
      </c>
      <c r="AX1265" s="14" t="s">
        <v>73</v>
      </c>
      <c r="AY1265" s="285" t="s">
        <v>133</v>
      </c>
    </row>
    <row r="1266" spans="2:51" s="12" customFormat="1" ht="12">
      <c r="B1266" s="237"/>
      <c r="C1266" s="238"/>
      <c r="D1266" s="239" t="s">
        <v>142</v>
      </c>
      <c r="E1266" s="240" t="s">
        <v>1</v>
      </c>
      <c r="F1266" s="241" t="s">
        <v>1624</v>
      </c>
      <c r="G1266" s="238"/>
      <c r="H1266" s="242">
        <v>502.418</v>
      </c>
      <c r="I1266" s="243"/>
      <c r="J1266" s="238"/>
      <c r="K1266" s="238"/>
      <c r="L1266" s="244"/>
      <c r="M1266" s="245"/>
      <c r="N1266" s="246"/>
      <c r="O1266" s="246"/>
      <c r="P1266" s="246"/>
      <c r="Q1266" s="246"/>
      <c r="R1266" s="246"/>
      <c r="S1266" s="246"/>
      <c r="T1266" s="247"/>
      <c r="AT1266" s="248" t="s">
        <v>142</v>
      </c>
      <c r="AU1266" s="248" t="s">
        <v>83</v>
      </c>
      <c r="AV1266" s="12" t="s">
        <v>83</v>
      </c>
      <c r="AW1266" s="12" t="s">
        <v>30</v>
      </c>
      <c r="AX1266" s="12" t="s">
        <v>73</v>
      </c>
      <c r="AY1266" s="248" t="s">
        <v>133</v>
      </c>
    </row>
    <row r="1267" spans="2:51" s="12" customFormat="1" ht="12">
      <c r="B1267" s="237"/>
      <c r="C1267" s="238"/>
      <c r="D1267" s="239" t="s">
        <v>142</v>
      </c>
      <c r="E1267" s="240" t="s">
        <v>1</v>
      </c>
      <c r="F1267" s="241" t="s">
        <v>1625</v>
      </c>
      <c r="G1267" s="238"/>
      <c r="H1267" s="242">
        <v>450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142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133</v>
      </c>
    </row>
    <row r="1268" spans="2:51" s="12" customFormat="1" ht="12">
      <c r="B1268" s="237"/>
      <c r="C1268" s="238"/>
      <c r="D1268" s="239" t="s">
        <v>142</v>
      </c>
      <c r="E1268" s="240" t="s">
        <v>1</v>
      </c>
      <c r="F1268" s="241" t="s">
        <v>1626</v>
      </c>
      <c r="G1268" s="238"/>
      <c r="H1268" s="242">
        <v>-527.805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142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133</v>
      </c>
    </row>
    <row r="1269" spans="2:51" s="13" customFormat="1" ht="12">
      <c r="B1269" s="249"/>
      <c r="C1269" s="250"/>
      <c r="D1269" s="239" t="s">
        <v>142</v>
      </c>
      <c r="E1269" s="251" t="s">
        <v>1</v>
      </c>
      <c r="F1269" s="252" t="s">
        <v>144</v>
      </c>
      <c r="G1269" s="250"/>
      <c r="H1269" s="253">
        <v>4720.519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AT1269" s="259" t="s">
        <v>142</v>
      </c>
      <c r="AU1269" s="259" t="s">
        <v>83</v>
      </c>
      <c r="AV1269" s="13" t="s">
        <v>140</v>
      </c>
      <c r="AW1269" s="13" t="s">
        <v>30</v>
      </c>
      <c r="AX1269" s="13" t="s">
        <v>81</v>
      </c>
      <c r="AY1269" s="259" t="s">
        <v>133</v>
      </c>
    </row>
    <row r="1270" spans="2:65" s="1" customFormat="1" ht="24" customHeight="1">
      <c r="B1270" s="38"/>
      <c r="C1270" s="224" t="s">
        <v>1627</v>
      </c>
      <c r="D1270" s="224" t="s">
        <v>135</v>
      </c>
      <c r="E1270" s="225" t="s">
        <v>1628</v>
      </c>
      <c r="F1270" s="226" t="s">
        <v>1629</v>
      </c>
      <c r="G1270" s="227" t="s">
        <v>413</v>
      </c>
      <c r="H1270" s="228">
        <v>14161.557</v>
      </c>
      <c r="I1270" s="229"/>
      <c r="J1270" s="230">
        <f>ROUND(I1270*H1270,2)</f>
        <v>0</v>
      </c>
      <c r="K1270" s="226" t="s">
        <v>139</v>
      </c>
      <c r="L1270" s="43"/>
      <c r="M1270" s="231" t="s">
        <v>1</v>
      </c>
      <c r="N1270" s="232" t="s">
        <v>38</v>
      </c>
      <c r="O1270" s="86"/>
      <c r="P1270" s="233">
        <f>O1270*H1270</f>
        <v>0</v>
      </c>
      <c r="Q1270" s="233">
        <v>0.0079</v>
      </c>
      <c r="R1270" s="233">
        <f>Q1270*H1270</f>
        <v>111.87630030000001</v>
      </c>
      <c r="S1270" s="233">
        <v>0</v>
      </c>
      <c r="T1270" s="234">
        <f>S1270*H1270</f>
        <v>0</v>
      </c>
      <c r="AR1270" s="235" t="s">
        <v>140</v>
      </c>
      <c r="AT1270" s="235" t="s">
        <v>135</v>
      </c>
      <c r="AU1270" s="235" t="s">
        <v>83</v>
      </c>
      <c r="AY1270" s="17" t="s">
        <v>133</v>
      </c>
      <c r="BE1270" s="236">
        <f>IF(N1270="základní",J1270,0)</f>
        <v>0</v>
      </c>
      <c r="BF1270" s="236">
        <f>IF(N1270="snížená",J1270,0)</f>
        <v>0</v>
      </c>
      <c r="BG1270" s="236">
        <f>IF(N1270="zákl. přenesená",J1270,0)</f>
        <v>0</v>
      </c>
      <c r="BH1270" s="236">
        <f>IF(N1270="sníž. přenesená",J1270,0)</f>
        <v>0</v>
      </c>
      <c r="BI1270" s="236">
        <f>IF(N1270="nulová",J1270,0)</f>
        <v>0</v>
      </c>
      <c r="BJ1270" s="17" t="s">
        <v>81</v>
      </c>
      <c r="BK1270" s="236">
        <f>ROUND(I1270*H1270,2)</f>
        <v>0</v>
      </c>
      <c r="BL1270" s="17" t="s">
        <v>140</v>
      </c>
      <c r="BM1270" s="235" t="s">
        <v>1630</v>
      </c>
    </row>
    <row r="1271" spans="2:51" s="14" customFormat="1" ht="12">
      <c r="B1271" s="276"/>
      <c r="C1271" s="277"/>
      <c r="D1271" s="239" t="s">
        <v>142</v>
      </c>
      <c r="E1271" s="278" t="s">
        <v>1</v>
      </c>
      <c r="F1271" s="279" t="s">
        <v>1631</v>
      </c>
      <c r="G1271" s="277"/>
      <c r="H1271" s="278" t="s">
        <v>1</v>
      </c>
      <c r="I1271" s="280"/>
      <c r="J1271" s="277"/>
      <c r="K1271" s="277"/>
      <c r="L1271" s="281"/>
      <c r="M1271" s="282"/>
      <c r="N1271" s="283"/>
      <c r="O1271" s="283"/>
      <c r="P1271" s="283"/>
      <c r="Q1271" s="283"/>
      <c r="R1271" s="283"/>
      <c r="S1271" s="283"/>
      <c r="T1271" s="284"/>
      <c r="AT1271" s="285" t="s">
        <v>142</v>
      </c>
      <c r="AU1271" s="285" t="s">
        <v>83</v>
      </c>
      <c r="AV1271" s="14" t="s">
        <v>81</v>
      </c>
      <c r="AW1271" s="14" t="s">
        <v>30</v>
      </c>
      <c r="AX1271" s="14" t="s">
        <v>73</v>
      </c>
      <c r="AY1271" s="285" t="s">
        <v>133</v>
      </c>
    </row>
    <row r="1272" spans="2:51" s="12" customFormat="1" ht="12">
      <c r="B1272" s="237"/>
      <c r="C1272" s="238"/>
      <c r="D1272" s="239" t="s">
        <v>142</v>
      </c>
      <c r="E1272" s="240" t="s">
        <v>1</v>
      </c>
      <c r="F1272" s="241" t="s">
        <v>1632</v>
      </c>
      <c r="G1272" s="238"/>
      <c r="H1272" s="242">
        <v>14161.557</v>
      </c>
      <c r="I1272" s="243"/>
      <c r="J1272" s="238"/>
      <c r="K1272" s="238"/>
      <c r="L1272" s="244"/>
      <c r="M1272" s="245"/>
      <c r="N1272" s="246"/>
      <c r="O1272" s="246"/>
      <c r="P1272" s="246"/>
      <c r="Q1272" s="246"/>
      <c r="R1272" s="246"/>
      <c r="S1272" s="246"/>
      <c r="T1272" s="247"/>
      <c r="AT1272" s="248" t="s">
        <v>142</v>
      </c>
      <c r="AU1272" s="248" t="s">
        <v>83</v>
      </c>
      <c r="AV1272" s="12" t="s">
        <v>83</v>
      </c>
      <c r="AW1272" s="12" t="s">
        <v>30</v>
      </c>
      <c r="AX1272" s="12" t="s">
        <v>73</v>
      </c>
      <c r="AY1272" s="248" t="s">
        <v>133</v>
      </c>
    </row>
    <row r="1273" spans="2:51" s="13" customFormat="1" ht="12">
      <c r="B1273" s="249"/>
      <c r="C1273" s="250"/>
      <c r="D1273" s="239" t="s">
        <v>142</v>
      </c>
      <c r="E1273" s="251" t="s">
        <v>1</v>
      </c>
      <c r="F1273" s="252" t="s">
        <v>144</v>
      </c>
      <c r="G1273" s="250"/>
      <c r="H1273" s="253">
        <v>14161.557</v>
      </c>
      <c r="I1273" s="254"/>
      <c r="J1273" s="250"/>
      <c r="K1273" s="250"/>
      <c r="L1273" s="255"/>
      <c r="M1273" s="256"/>
      <c r="N1273" s="257"/>
      <c r="O1273" s="257"/>
      <c r="P1273" s="257"/>
      <c r="Q1273" s="257"/>
      <c r="R1273" s="257"/>
      <c r="S1273" s="257"/>
      <c r="T1273" s="258"/>
      <c r="AT1273" s="259" t="s">
        <v>142</v>
      </c>
      <c r="AU1273" s="259" t="s">
        <v>83</v>
      </c>
      <c r="AV1273" s="13" t="s">
        <v>140</v>
      </c>
      <c r="AW1273" s="13" t="s">
        <v>30</v>
      </c>
      <c r="AX1273" s="13" t="s">
        <v>81</v>
      </c>
      <c r="AY1273" s="259" t="s">
        <v>133</v>
      </c>
    </row>
    <row r="1274" spans="2:65" s="1" customFormat="1" ht="24" customHeight="1">
      <c r="B1274" s="38"/>
      <c r="C1274" s="224" t="s">
        <v>1633</v>
      </c>
      <c r="D1274" s="224" t="s">
        <v>135</v>
      </c>
      <c r="E1274" s="225" t="s">
        <v>1634</v>
      </c>
      <c r="F1274" s="226" t="s">
        <v>1635</v>
      </c>
      <c r="G1274" s="227" t="s">
        <v>413</v>
      </c>
      <c r="H1274" s="228">
        <v>527.805</v>
      </c>
      <c r="I1274" s="229"/>
      <c r="J1274" s="230">
        <f>ROUND(I1274*H1274,2)</f>
        <v>0</v>
      </c>
      <c r="K1274" s="226" t="s">
        <v>139</v>
      </c>
      <c r="L1274" s="43"/>
      <c r="M1274" s="231" t="s">
        <v>1</v>
      </c>
      <c r="N1274" s="232" t="s">
        <v>38</v>
      </c>
      <c r="O1274" s="86"/>
      <c r="P1274" s="233">
        <f>O1274*H1274</f>
        <v>0</v>
      </c>
      <c r="Q1274" s="233">
        <v>0.021</v>
      </c>
      <c r="R1274" s="233">
        <f>Q1274*H1274</f>
        <v>11.083905</v>
      </c>
      <c r="S1274" s="233">
        <v>0</v>
      </c>
      <c r="T1274" s="234">
        <f>S1274*H1274</f>
        <v>0</v>
      </c>
      <c r="AR1274" s="235" t="s">
        <v>140</v>
      </c>
      <c r="AT1274" s="235" t="s">
        <v>135</v>
      </c>
      <c r="AU1274" s="235" t="s">
        <v>83</v>
      </c>
      <c r="AY1274" s="17" t="s">
        <v>133</v>
      </c>
      <c r="BE1274" s="236">
        <f>IF(N1274="základní",J1274,0)</f>
        <v>0</v>
      </c>
      <c r="BF1274" s="236">
        <f>IF(N1274="snížená",J1274,0)</f>
        <v>0</v>
      </c>
      <c r="BG1274" s="236">
        <f>IF(N1274="zákl. přenesená",J1274,0)</f>
        <v>0</v>
      </c>
      <c r="BH1274" s="236">
        <f>IF(N1274="sníž. přenesená",J1274,0)</f>
        <v>0</v>
      </c>
      <c r="BI1274" s="236">
        <f>IF(N1274="nulová",J1274,0)</f>
        <v>0</v>
      </c>
      <c r="BJ1274" s="17" t="s">
        <v>81</v>
      </c>
      <c r="BK1274" s="236">
        <f>ROUND(I1274*H1274,2)</f>
        <v>0</v>
      </c>
      <c r="BL1274" s="17" t="s">
        <v>140</v>
      </c>
      <c r="BM1274" s="235" t="s">
        <v>1636</v>
      </c>
    </row>
    <row r="1275" spans="2:51" s="14" customFormat="1" ht="12">
      <c r="B1275" s="276"/>
      <c r="C1275" s="277"/>
      <c r="D1275" s="239" t="s">
        <v>142</v>
      </c>
      <c r="E1275" s="278" t="s">
        <v>1</v>
      </c>
      <c r="F1275" s="279" t="s">
        <v>1637</v>
      </c>
      <c r="G1275" s="277"/>
      <c r="H1275" s="278" t="s">
        <v>1</v>
      </c>
      <c r="I1275" s="280"/>
      <c r="J1275" s="277"/>
      <c r="K1275" s="277"/>
      <c r="L1275" s="281"/>
      <c r="M1275" s="282"/>
      <c r="N1275" s="283"/>
      <c r="O1275" s="283"/>
      <c r="P1275" s="283"/>
      <c r="Q1275" s="283"/>
      <c r="R1275" s="283"/>
      <c r="S1275" s="283"/>
      <c r="T1275" s="284"/>
      <c r="AT1275" s="285" t="s">
        <v>142</v>
      </c>
      <c r="AU1275" s="285" t="s">
        <v>83</v>
      </c>
      <c r="AV1275" s="14" t="s">
        <v>81</v>
      </c>
      <c r="AW1275" s="14" t="s">
        <v>30</v>
      </c>
      <c r="AX1275" s="14" t="s">
        <v>73</v>
      </c>
      <c r="AY1275" s="285" t="s">
        <v>133</v>
      </c>
    </row>
    <row r="1276" spans="2:51" s="14" customFormat="1" ht="12">
      <c r="B1276" s="276"/>
      <c r="C1276" s="277"/>
      <c r="D1276" s="239" t="s">
        <v>142</v>
      </c>
      <c r="E1276" s="278" t="s">
        <v>1</v>
      </c>
      <c r="F1276" s="279" t="s">
        <v>1607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142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133</v>
      </c>
    </row>
    <row r="1277" spans="2:51" s="12" customFormat="1" ht="12">
      <c r="B1277" s="237"/>
      <c r="C1277" s="238"/>
      <c r="D1277" s="239" t="s">
        <v>142</v>
      </c>
      <c r="E1277" s="240" t="s">
        <v>1</v>
      </c>
      <c r="F1277" s="241" t="s">
        <v>1638</v>
      </c>
      <c r="G1277" s="238"/>
      <c r="H1277" s="242">
        <v>13.26</v>
      </c>
      <c r="I1277" s="243"/>
      <c r="J1277" s="238"/>
      <c r="K1277" s="238"/>
      <c r="L1277" s="244"/>
      <c r="M1277" s="245"/>
      <c r="N1277" s="246"/>
      <c r="O1277" s="246"/>
      <c r="P1277" s="246"/>
      <c r="Q1277" s="246"/>
      <c r="R1277" s="246"/>
      <c r="S1277" s="246"/>
      <c r="T1277" s="247"/>
      <c r="AT1277" s="248" t="s">
        <v>142</v>
      </c>
      <c r="AU1277" s="248" t="s">
        <v>83</v>
      </c>
      <c r="AV1277" s="12" t="s">
        <v>83</v>
      </c>
      <c r="AW1277" s="12" t="s">
        <v>30</v>
      </c>
      <c r="AX1277" s="12" t="s">
        <v>73</v>
      </c>
      <c r="AY1277" s="248" t="s">
        <v>133</v>
      </c>
    </row>
    <row r="1278" spans="2:51" s="12" customFormat="1" ht="12">
      <c r="B1278" s="237"/>
      <c r="C1278" s="238"/>
      <c r="D1278" s="239" t="s">
        <v>142</v>
      </c>
      <c r="E1278" s="240" t="s">
        <v>1</v>
      </c>
      <c r="F1278" s="241" t="s">
        <v>1639</v>
      </c>
      <c r="G1278" s="238"/>
      <c r="H1278" s="242">
        <v>9.5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142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133</v>
      </c>
    </row>
    <row r="1279" spans="2:51" s="12" customFormat="1" ht="12">
      <c r="B1279" s="237"/>
      <c r="C1279" s="238"/>
      <c r="D1279" s="239" t="s">
        <v>142</v>
      </c>
      <c r="E1279" s="240" t="s">
        <v>1</v>
      </c>
      <c r="F1279" s="241" t="s">
        <v>1640</v>
      </c>
      <c r="G1279" s="238"/>
      <c r="H1279" s="242">
        <v>13.2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142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133</v>
      </c>
    </row>
    <row r="1280" spans="2:51" s="12" customFormat="1" ht="12">
      <c r="B1280" s="237"/>
      <c r="C1280" s="238"/>
      <c r="D1280" s="239" t="s">
        <v>142</v>
      </c>
      <c r="E1280" s="240" t="s">
        <v>1</v>
      </c>
      <c r="F1280" s="241" t="s">
        <v>1641</v>
      </c>
      <c r="G1280" s="238"/>
      <c r="H1280" s="242">
        <v>29.5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142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133</v>
      </c>
    </row>
    <row r="1281" spans="2:51" s="12" customFormat="1" ht="12">
      <c r="B1281" s="237"/>
      <c r="C1281" s="238"/>
      <c r="D1281" s="239" t="s">
        <v>142</v>
      </c>
      <c r="E1281" s="240" t="s">
        <v>1</v>
      </c>
      <c r="F1281" s="241" t="s">
        <v>1642</v>
      </c>
      <c r="G1281" s="238"/>
      <c r="H1281" s="242">
        <v>17.3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142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133</v>
      </c>
    </row>
    <row r="1282" spans="2:51" s="12" customFormat="1" ht="12">
      <c r="B1282" s="237"/>
      <c r="C1282" s="238"/>
      <c r="D1282" s="239" t="s">
        <v>142</v>
      </c>
      <c r="E1282" s="240" t="s">
        <v>1</v>
      </c>
      <c r="F1282" s="241" t="s">
        <v>1643</v>
      </c>
      <c r="G1282" s="238"/>
      <c r="H1282" s="242">
        <v>10.06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142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133</v>
      </c>
    </row>
    <row r="1283" spans="2:51" s="12" customFormat="1" ht="12">
      <c r="B1283" s="237"/>
      <c r="C1283" s="238"/>
      <c r="D1283" s="239" t="s">
        <v>142</v>
      </c>
      <c r="E1283" s="240" t="s">
        <v>1</v>
      </c>
      <c r="F1283" s="241" t="s">
        <v>1644</v>
      </c>
      <c r="G1283" s="238"/>
      <c r="H1283" s="242">
        <v>13.2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142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133</v>
      </c>
    </row>
    <row r="1284" spans="2:51" s="12" customFormat="1" ht="12">
      <c r="B1284" s="237"/>
      <c r="C1284" s="238"/>
      <c r="D1284" s="239" t="s">
        <v>142</v>
      </c>
      <c r="E1284" s="240" t="s">
        <v>1</v>
      </c>
      <c r="F1284" s="241" t="s">
        <v>1645</v>
      </c>
      <c r="G1284" s="238"/>
      <c r="H1284" s="242">
        <v>29.1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142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133</v>
      </c>
    </row>
    <row r="1285" spans="2:51" s="12" customFormat="1" ht="12">
      <c r="B1285" s="237"/>
      <c r="C1285" s="238"/>
      <c r="D1285" s="239" t="s">
        <v>142</v>
      </c>
      <c r="E1285" s="240" t="s">
        <v>1</v>
      </c>
      <c r="F1285" s="241" t="s">
        <v>1646</v>
      </c>
      <c r="G1285" s="238"/>
      <c r="H1285" s="242">
        <v>23.915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142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133</v>
      </c>
    </row>
    <row r="1286" spans="2:51" s="12" customFormat="1" ht="12">
      <c r="B1286" s="237"/>
      <c r="C1286" s="238"/>
      <c r="D1286" s="239" t="s">
        <v>142</v>
      </c>
      <c r="E1286" s="240" t="s">
        <v>1</v>
      </c>
      <c r="F1286" s="241" t="s">
        <v>1647</v>
      </c>
      <c r="G1286" s="238"/>
      <c r="H1286" s="242">
        <v>19.225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142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133</v>
      </c>
    </row>
    <row r="1287" spans="2:51" s="12" customFormat="1" ht="12">
      <c r="B1287" s="237"/>
      <c r="C1287" s="238"/>
      <c r="D1287" s="239" t="s">
        <v>142</v>
      </c>
      <c r="E1287" s="240" t="s">
        <v>1</v>
      </c>
      <c r="F1287" s="241" t="s">
        <v>1648</v>
      </c>
      <c r="G1287" s="238"/>
      <c r="H1287" s="242">
        <v>24.005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142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133</v>
      </c>
    </row>
    <row r="1288" spans="2:51" s="12" customFormat="1" ht="12">
      <c r="B1288" s="237"/>
      <c r="C1288" s="238"/>
      <c r="D1288" s="239" t="s">
        <v>142</v>
      </c>
      <c r="E1288" s="240" t="s">
        <v>1</v>
      </c>
      <c r="F1288" s="241" t="s">
        <v>1649</v>
      </c>
      <c r="G1288" s="238"/>
      <c r="H1288" s="242">
        <v>19.225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142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133</v>
      </c>
    </row>
    <row r="1289" spans="2:51" s="12" customFormat="1" ht="12">
      <c r="B1289" s="237"/>
      <c r="C1289" s="238"/>
      <c r="D1289" s="239" t="s">
        <v>142</v>
      </c>
      <c r="E1289" s="240" t="s">
        <v>1</v>
      </c>
      <c r="F1289" s="241" t="s">
        <v>1650</v>
      </c>
      <c r="G1289" s="238"/>
      <c r="H1289" s="242">
        <v>11.7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142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133</v>
      </c>
    </row>
    <row r="1290" spans="2:51" s="12" customFormat="1" ht="12">
      <c r="B1290" s="237"/>
      <c r="C1290" s="238"/>
      <c r="D1290" s="239" t="s">
        <v>142</v>
      </c>
      <c r="E1290" s="240" t="s">
        <v>1</v>
      </c>
      <c r="F1290" s="241" t="s">
        <v>1651</v>
      </c>
      <c r="G1290" s="238"/>
      <c r="H1290" s="242">
        <v>7.4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142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133</v>
      </c>
    </row>
    <row r="1291" spans="2:51" s="12" customFormat="1" ht="12">
      <c r="B1291" s="237"/>
      <c r="C1291" s="238"/>
      <c r="D1291" s="239" t="s">
        <v>142</v>
      </c>
      <c r="E1291" s="240" t="s">
        <v>1</v>
      </c>
      <c r="F1291" s="241" t="s">
        <v>1652</v>
      </c>
      <c r="G1291" s="238"/>
      <c r="H1291" s="242">
        <v>11.8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142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133</v>
      </c>
    </row>
    <row r="1292" spans="2:51" s="12" customFormat="1" ht="12">
      <c r="B1292" s="237"/>
      <c r="C1292" s="238"/>
      <c r="D1292" s="239" t="s">
        <v>142</v>
      </c>
      <c r="E1292" s="240" t="s">
        <v>1</v>
      </c>
      <c r="F1292" s="241" t="s">
        <v>1653</v>
      </c>
      <c r="G1292" s="238"/>
      <c r="H1292" s="242">
        <v>8.6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142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133</v>
      </c>
    </row>
    <row r="1293" spans="2:51" s="12" customFormat="1" ht="12">
      <c r="B1293" s="237"/>
      <c r="C1293" s="238"/>
      <c r="D1293" s="239" t="s">
        <v>142</v>
      </c>
      <c r="E1293" s="240" t="s">
        <v>1</v>
      </c>
      <c r="F1293" s="241" t="s">
        <v>1654</v>
      </c>
      <c r="G1293" s="238"/>
      <c r="H1293" s="242">
        <v>10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142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133</v>
      </c>
    </row>
    <row r="1294" spans="2:51" s="12" customFormat="1" ht="12">
      <c r="B1294" s="237"/>
      <c r="C1294" s="238"/>
      <c r="D1294" s="239" t="s">
        <v>142</v>
      </c>
      <c r="E1294" s="240" t="s">
        <v>1</v>
      </c>
      <c r="F1294" s="241" t="s">
        <v>1655</v>
      </c>
      <c r="G1294" s="238"/>
      <c r="H1294" s="242">
        <v>12.4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142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133</v>
      </c>
    </row>
    <row r="1295" spans="2:51" s="12" customFormat="1" ht="12">
      <c r="B1295" s="237"/>
      <c r="C1295" s="238"/>
      <c r="D1295" s="239" t="s">
        <v>142</v>
      </c>
      <c r="E1295" s="240" t="s">
        <v>1</v>
      </c>
      <c r="F1295" s="241" t="s">
        <v>1656</v>
      </c>
      <c r="G1295" s="238"/>
      <c r="H1295" s="242">
        <v>9.1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142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133</v>
      </c>
    </row>
    <row r="1296" spans="2:51" s="12" customFormat="1" ht="12">
      <c r="B1296" s="237"/>
      <c r="C1296" s="238"/>
      <c r="D1296" s="239" t="s">
        <v>142</v>
      </c>
      <c r="E1296" s="240" t="s">
        <v>1</v>
      </c>
      <c r="F1296" s="241" t="s">
        <v>1657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142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133</v>
      </c>
    </row>
    <row r="1297" spans="2:51" s="12" customFormat="1" ht="12">
      <c r="B1297" s="237"/>
      <c r="C1297" s="238"/>
      <c r="D1297" s="239" t="s">
        <v>142</v>
      </c>
      <c r="E1297" s="240" t="s">
        <v>1</v>
      </c>
      <c r="F1297" s="241" t="s">
        <v>1658</v>
      </c>
      <c r="G1297" s="238"/>
      <c r="H1297" s="242">
        <v>16.6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142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133</v>
      </c>
    </row>
    <row r="1298" spans="2:51" s="12" customFormat="1" ht="12">
      <c r="B1298" s="237"/>
      <c r="C1298" s="238"/>
      <c r="D1298" s="239" t="s">
        <v>142</v>
      </c>
      <c r="E1298" s="240" t="s">
        <v>1</v>
      </c>
      <c r="F1298" s="241" t="s">
        <v>1659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142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133</v>
      </c>
    </row>
    <row r="1299" spans="2:51" s="14" customFormat="1" ht="12">
      <c r="B1299" s="276"/>
      <c r="C1299" s="277"/>
      <c r="D1299" s="239" t="s">
        <v>142</v>
      </c>
      <c r="E1299" s="278" t="s">
        <v>1</v>
      </c>
      <c r="F1299" s="279" t="s">
        <v>1611</v>
      </c>
      <c r="G1299" s="277"/>
      <c r="H1299" s="278" t="s">
        <v>1</v>
      </c>
      <c r="I1299" s="280"/>
      <c r="J1299" s="277"/>
      <c r="K1299" s="277"/>
      <c r="L1299" s="281"/>
      <c r="M1299" s="282"/>
      <c r="N1299" s="283"/>
      <c r="O1299" s="283"/>
      <c r="P1299" s="283"/>
      <c r="Q1299" s="283"/>
      <c r="R1299" s="283"/>
      <c r="S1299" s="283"/>
      <c r="T1299" s="284"/>
      <c r="AT1299" s="285" t="s">
        <v>142</v>
      </c>
      <c r="AU1299" s="285" t="s">
        <v>83</v>
      </c>
      <c r="AV1299" s="14" t="s">
        <v>81</v>
      </c>
      <c r="AW1299" s="14" t="s">
        <v>30</v>
      </c>
      <c r="AX1299" s="14" t="s">
        <v>73</v>
      </c>
      <c r="AY1299" s="285" t="s">
        <v>133</v>
      </c>
    </row>
    <row r="1300" spans="2:51" s="12" customFormat="1" ht="12">
      <c r="B1300" s="237"/>
      <c r="C1300" s="238"/>
      <c r="D1300" s="239" t="s">
        <v>142</v>
      </c>
      <c r="E1300" s="240" t="s">
        <v>1</v>
      </c>
      <c r="F1300" s="241" t="s">
        <v>1660</v>
      </c>
      <c r="G1300" s="238"/>
      <c r="H1300" s="242">
        <v>15.88</v>
      </c>
      <c r="I1300" s="243"/>
      <c r="J1300" s="238"/>
      <c r="K1300" s="238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142</v>
      </c>
      <c r="AU1300" s="248" t="s">
        <v>83</v>
      </c>
      <c r="AV1300" s="12" t="s">
        <v>83</v>
      </c>
      <c r="AW1300" s="12" t="s">
        <v>30</v>
      </c>
      <c r="AX1300" s="12" t="s">
        <v>73</v>
      </c>
      <c r="AY1300" s="248" t="s">
        <v>133</v>
      </c>
    </row>
    <row r="1301" spans="2:51" s="12" customFormat="1" ht="12">
      <c r="B1301" s="237"/>
      <c r="C1301" s="238"/>
      <c r="D1301" s="239" t="s">
        <v>142</v>
      </c>
      <c r="E1301" s="240" t="s">
        <v>1</v>
      </c>
      <c r="F1301" s="241" t="s">
        <v>1661</v>
      </c>
      <c r="G1301" s="238"/>
      <c r="H1301" s="242">
        <v>12.7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142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133</v>
      </c>
    </row>
    <row r="1302" spans="2:51" s="12" customFormat="1" ht="12">
      <c r="B1302" s="237"/>
      <c r="C1302" s="238"/>
      <c r="D1302" s="239" t="s">
        <v>142</v>
      </c>
      <c r="E1302" s="240" t="s">
        <v>1</v>
      </c>
      <c r="F1302" s="241" t="s">
        <v>1662</v>
      </c>
      <c r="G1302" s="238"/>
      <c r="H1302" s="242">
        <v>11.8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142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133</v>
      </c>
    </row>
    <row r="1303" spans="2:51" s="12" customFormat="1" ht="12">
      <c r="B1303" s="237"/>
      <c r="C1303" s="238"/>
      <c r="D1303" s="239" t="s">
        <v>142</v>
      </c>
      <c r="E1303" s="240" t="s">
        <v>1</v>
      </c>
      <c r="F1303" s="241" t="s">
        <v>1663</v>
      </c>
      <c r="G1303" s="238"/>
      <c r="H1303" s="242">
        <v>9.4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142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133</v>
      </c>
    </row>
    <row r="1304" spans="2:51" s="12" customFormat="1" ht="12">
      <c r="B1304" s="237"/>
      <c r="C1304" s="238"/>
      <c r="D1304" s="239" t="s">
        <v>142</v>
      </c>
      <c r="E1304" s="240" t="s">
        <v>1</v>
      </c>
      <c r="F1304" s="241" t="s">
        <v>1664</v>
      </c>
      <c r="G1304" s="238"/>
      <c r="H1304" s="242">
        <v>13.2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142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133</v>
      </c>
    </row>
    <row r="1305" spans="2:51" s="12" customFormat="1" ht="12">
      <c r="B1305" s="237"/>
      <c r="C1305" s="238"/>
      <c r="D1305" s="239" t="s">
        <v>142</v>
      </c>
      <c r="E1305" s="240" t="s">
        <v>1</v>
      </c>
      <c r="F1305" s="241" t="s">
        <v>1665</v>
      </c>
      <c r="G1305" s="238"/>
      <c r="H1305" s="242">
        <v>29.5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142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133</v>
      </c>
    </row>
    <row r="1306" spans="2:51" s="12" customFormat="1" ht="12">
      <c r="B1306" s="237"/>
      <c r="C1306" s="238"/>
      <c r="D1306" s="239" t="s">
        <v>142</v>
      </c>
      <c r="E1306" s="240" t="s">
        <v>1</v>
      </c>
      <c r="F1306" s="241" t="s">
        <v>1666</v>
      </c>
      <c r="G1306" s="238"/>
      <c r="H1306" s="242">
        <v>17.3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142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133</v>
      </c>
    </row>
    <row r="1307" spans="2:51" s="12" customFormat="1" ht="12">
      <c r="B1307" s="237"/>
      <c r="C1307" s="238"/>
      <c r="D1307" s="239" t="s">
        <v>142</v>
      </c>
      <c r="E1307" s="240" t="s">
        <v>1</v>
      </c>
      <c r="F1307" s="241" t="s">
        <v>1667</v>
      </c>
      <c r="G1307" s="238"/>
      <c r="H1307" s="242">
        <v>10.06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142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133</v>
      </c>
    </row>
    <row r="1308" spans="2:51" s="12" customFormat="1" ht="12">
      <c r="B1308" s="237"/>
      <c r="C1308" s="238"/>
      <c r="D1308" s="239" t="s">
        <v>142</v>
      </c>
      <c r="E1308" s="240" t="s">
        <v>1</v>
      </c>
      <c r="F1308" s="241" t="s">
        <v>1668</v>
      </c>
      <c r="G1308" s="238"/>
      <c r="H1308" s="242">
        <v>13.2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142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133</v>
      </c>
    </row>
    <row r="1309" spans="2:51" s="12" customFormat="1" ht="12">
      <c r="B1309" s="237"/>
      <c r="C1309" s="238"/>
      <c r="D1309" s="239" t="s">
        <v>142</v>
      </c>
      <c r="E1309" s="240" t="s">
        <v>1</v>
      </c>
      <c r="F1309" s="241" t="s">
        <v>1669</v>
      </c>
      <c r="G1309" s="238"/>
      <c r="H1309" s="242">
        <v>29.1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142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133</v>
      </c>
    </row>
    <row r="1310" spans="2:51" s="12" customFormat="1" ht="12">
      <c r="B1310" s="237"/>
      <c r="C1310" s="238"/>
      <c r="D1310" s="239" t="s">
        <v>142</v>
      </c>
      <c r="E1310" s="240" t="s">
        <v>1</v>
      </c>
      <c r="F1310" s="241" t="s">
        <v>1670</v>
      </c>
      <c r="G1310" s="238"/>
      <c r="H1310" s="242">
        <v>30.875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142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133</v>
      </c>
    </row>
    <row r="1311" spans="2:51" s="13" customFormat="1" ht="12">
      <c r="B1311" s="249"/>
      <c r="C1311" s="250"/>
      <c r="D1311" s="239" t="s">
        <v>142</v>
      </c>
      <c r="E1311" s="251" t="s">
        <v>1</v>
      </c>
      <c r="F1311" s="252" t="s">
        <v>144</v>
      </c>
      <c r="G1311" s="250"/>
      <c r="H1311" s="253">
        <v>527.805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AT1311" s="259" t="s">
        <v>142</v>
      </c>
      <c r="AU1311" s="259" t="s">
        <v>83</v>
      </c>
      <c r="AV1311" s="13" t="s">
        <v>140</v>
      </c>
      <c r="AW1311" s="13" t="s">
        <v>30</v>
      </c>
      <c r="AX1311" s="13" t="s">
        <v>81</v>
      </c>
      <c r="AY1311" s="259" t="s">
        <v>133</v>
      </c>
    </row>
    <row r="1312" spans="2:65" s="1" customFormat="1" ht="24" customHeight="1">
      <c r="B1312" s="38"/>
      <c r="C1312" s="224" t="s">
        <v>1671</v>
      </c>
      <c r="D1312" s="224" t="s">
        <v>135</v>
      </c>
      <c r="E1312" s="225" t="s">
        <v>1672</v>
      </c>
      <c r="F1312" s="226" t="s">
        <v>1673</v>
      </c>
      <c r="G1312" s="227" t="s">
        <v>413</v>
      </c>
      <c r="H1312" s="228">
        <v>1583.415</v>
      </c>
      <c r="I1312" s="229"/>
      <c r="J1312" s="230">
        <f>ROUND(I1312*H1312,2)</f>
        <v>0</v>
      </c>
      <c r="K1312" s="226" t="s">
        <v>139</v>
      </c>
      <c r="L1312" s="43"/>
      <c r="M1312" s="231" t="s">
        <v>1</v>
      </c>
      <c r="N1312" s="232" t="s">
        <v>38</v>
      </c>
      <c r="O1312" s="86"/>
      <c r="P1312" s="233">
        <f>O1312*H1312</f>
        <v>0</v>
      </c>
      <c r="Q1312" s="233">
        <v>0.0105</v>
      </c>
      <c r="R1312" s="233">
        <f>Q1312*H1312</f>
        <v>16.625857500000002</v>
      </c>
      <c r="S1312" s="233">
        <v>0</v>
      </c>
      <c r="T1312" s="234">
        <f>S1312*H1312</f>
        <v>0</v>
      </c>
      <c r="AR1312" s="235" t="s">
        <v>140</v>
      </c>
      <c r="AT1312" s="235" t="s">
        <v>135</v>
      </c>
      <c r="AU1312" s="235" t="s">
        <v>83</v>
      </c>
      <c r="AY1312" s="17" t="s">
        <v>133</v>
      </c>
      <c r="BE1312" s="236">
        <f>IF(N1312="základní",J1312,0)</f>
        <v>0</v>
      </c>
      <c r="BF1312" s="236">
        <f>IF(N1312="snížená",J1312,0)</f>
        <v>0</v>
      </c>
      <c r="BG1312" s="236">
        <f>IF(N1312="zákl. přenesená",J1312,0)</f>
        <v>0</v>
      </c>
      <c r="BH1312" s="236">
        <f>IF(N1312="sníž. přenesená",J1312,0)</f>
        <v>0</v>
      </c>
      <c r="BI1312" s="236">
        <f>IF(N1312="nulová",J1312,0)</f>
        <v>0</v>
      </c>
      <c r="BJ1312" s="17" t="s">
        <v>81</v>
      </c>
      <c r="BK1312" s="236">
        <f>ROUND(I1312*H1312,2)</f>
        <v>0</v>
      </c>
      <c r="BL1312" s="17" t="s">
        <v>140</v>
      </c>
      <c r="BM1312" s="235" t="s">
        <v>1674</v>
      </c>
    </row>
    <row r="1313" spans="2:51" s="14" customFormat="1" ht="12">
      <c r="B1313" s="276"/>
      <c r="C1313" s="277"/>
      <c r="D1313" s="239" t="s">
        <v>142</v>
      </c>
      <c r="E1313" s="278" t="s">
        <v>1</v>
      </c>
      <c r="F1313" s="279" t="s">
        <v>1675</v>
      </c>
      <c r="G1313" s="277"/>
      <c r="H1313" s="278" t="s">
        <v>1</v>
      </c>
      <c r="I1313" s="280"/>
      <c r="J1313" s="277"/>
      <c r="K1313" s="277"/>
      <c r="L1313" s="281"/>
      <c r="M1313" s="282"/>
      <c r="N1313" s="283"/>
      <c r="O1313" s="283"/>
      <c r="P1313" s="283"/>
      <c r="Q1313" s="283"/>
      <c r="R1313" s="283"/>
      <c r="S1313" s="283"/>
      <c r="T1313" s="284"/>
      <c r="AT1313" s="285" t="s">
        <v>142</v>
      </c>
      <c r="AU1313" s="285" t="s">
        <v>83</v>
      </c>
      <c r="AV1313" s="14" t="s">
        <v>81</v>
      </c>
      <c r="AW1313" s="14" t="s">
        <v>30</v>
      </c>
      <c r="AX1313" s="14" t="s">
        <v>73</v>
      </c>
      <c r="AY1313" s="285" t="s">
        <v>133</v>
      </c>
    </row>
    <row r="1314" spans="2:51" s="12" customFormat="1" ht="12">
      <c r="B1314" s="237"/>
      <c r="C1314" s="238"/>
      <c r="D1314" s="239" t="s">
        <v>142</v>
      </c>
      <c r="E1314" s="240" t="s">
        <v>1</v>
      </c>
      <c r="F1314" s="241" t="s">
        <v>1676</v>
      </c>
      <c r="G1314" s="238"/>
      <c r="H1314" s="242">
        <v>1583.415</v>
      </c>
      <c r="I1314" s="243"/>
      <c r="J1314" s="238"/>
      <c r="K1314" s="238"/>
      <c r="L1314" s="244"/>
      <c r="M1314" s="245"/>
      <c r="N1314" s="246"/>
      <c r="O1314" s="246"/>
      <c r="P1314" s="246"/>
      <c r="Q1314" s="246"/>
      <c r="R1314" s="246"/>
      <c r="S1314" s="246"/>
      <c r="T1314" s="247"/>
      <c r="AT1314" s="248" t="s">
        <v>142</v>
      </c>
      <c r="AU1314" s="248" t="s">
        <v>83</v>
      </c>
      <c r="AV1314" s="12" t="s">
        <v>83</v>
      </c>
      <c r="AW1314" s="12" t="s">
        <v>30</v>
      </c>
      <c r="AX1314" s="12" t="s">
        <v>73</v>
      </c>
      <c r="AY1314" s="248" t="s">
        <v>133</v>
      </c>
    </row>
    <row r="1315" spans="2:51" s="13" customFormat="1" ht="12">
      <c r="B1315" s="249"/>
      <c r="C1315" s="250"/>
      <c r="D1315" s="239" t="s">
        <v>142</v>
      </c>
      <c r="E1315" s="251" t="s">
        <v>1</v>
      </c>
      <c r="F1315" s="252" t="s">
        <v>144</v>
      </c>
      <c r="G1315" s="250"/>
      <c r="H1315" s="253">
        <v>1583.415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AT1315" s="259" t="s">
        <v>142</v>
      </c>
      <c r="AU1315" s="259" t="s">
        <v>83</v>
      </c>
      <c r="AV1315" s="13" t="s">
        <v>140</v>
      </c>
      <c r="AW1315" s="13" t="s">
        <v>30</v>
      </c>
      <c r="AX1315" s="13" t="s">
        <v>81</v>
      </c>
      <c r="AY1315" s="259" t="s">
        <v>133</v>
      </c>
    </row>
    <row r="1316" spans="2:65" s="1" customFormat="1" ht="24" customHeight="1">
      <c r="B1316" s="38"/>
      <c r="C1316" s="224" t="s">
        <v>1677</v>
      </c>
      <c r="D1316" s="224" t="s">
        <v>135</v>
      </c>
      <c r="E1316" s="225" t="s">
        <v>1678</v>
      </c>
      <c r="F1316" s="226" t="s">
        <v>1679</v>
      </c>
      <c r="G1316" s="227" t="s">
        <v>413</v>
      </c>
      <c r="H1316" s="228">
        <v>38.494</v>
      </c>
      <c r="I1316" s="229"/>
      <c r="J1316" s="230">
        <f>ROUND(I1316*H1316,2)</f>
        <v>0</v>
      </c>
      <c r="K1316" s="226" t="s">
        <v>139</v>
      </c>
      <c r="L1316" s="43"/>
      <c r="M1316" s="231" t="s">
        <v>1</v>
      </c>
      <c r="N1316" s="232" t="s">
        <v>38</v>
      </c>
      <c r="O1316" s="86"/>
      <c r="P1316" s="233">
        <f>O1316*H1316</f>
        <v>0</v>
      </c>
      <c r="Q1316" s="233">
        <v>0.00026</v>
      </c>
      <c r="R1316" s="233">
        <f>Q1316*H1316</f>
        <v>0.010008439999999999</v>
      </c>
      <c r="S1316" s="233">
        <v>0</v>
      </c>
      <c r="T1316" s="234">
        <f>S1316*H1316</f>
        <v>0</v>
      </c>
      <c r="AR1316" s="235" t="s">
        <v>140</v>
      </c>
      <c r="AT1316" s="235" t="s">
        <v>135</v>
      </c>
      <c r="AU1316" s="235" t="s">
        <v>83</v>
      </c>
      <c r="AY1316" s="17" t="s">
        <v>133</v>
      </c>
      <c r="BE1316" s="236">
        <f>IF(N1316="základní",J1316,0)</f>
        <v>0</v>
      </c>
      <c r="BF1316" s="236">
        <f>IF(N1316="snížená",J1316,0)</f>
        <v>0</v>
      </c>
      <c r="BG1316" s="236">
        <f>IF(N1316="zákl. přenesená",J1316,0)</f>
        <v>0</v>
      </c>
      <c r="BH1316" s="236">
        <f>IF(N1316="sníž. přenesená",J1316,0)</f>
        <v>0</v>
      </c>
      <c r="BI1316" s="236">
        <f>IF(N1316="nulová",J1316,0)</f>
        <v>0</v>
      </c>
      <c r="BJ1316" s="17" t="s">
        <v>81</v>
      </c>
      <c r="BK1316" s="236">
        <f>ROUND(I1316*H1316,2)</f>
        <v>0</v>
      </c>
      <c r="BL1316" s="17" t="s">
        <v>140</v>
      </c>
      <c r="BM1316" s="235" t="s">
        <v>1680</v>
      </c>
    </row>
    <row r="1317" spans="2:65" s="1" customFormat="1" ht="24" customHeight="1">
      <c r="B1317" s="38"/>
      <c r="C1317" s="224" t="s">
        <v>1681</v>
      </c>
      <c r="D1317" s="224" t="s">
        <v>135</v>
      </c>
      <c r="E1317" s="225" t="s">
        <v>1682</v>
      </c>
      <c r="F1317" s="226" t="s">
        <v>1683</v>
      </c>
      <c r="G1317" s="227" t="s">
        <v>413</v>
      </c>
      <c r="H1317" s="228">
        <v>38.494</v>
      </c>
      <c r="I1317" s="229"/>
      <c r="J1317" s="230">
        <f>ROUND(I1317*H1317,2)</f>
        <v>0</v>
      </c>
      <c r="K1317" s="226" t="s">
        <v>139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0.00489</v>
      </c>
      <c r="R1317" s="233">
        <f>Q1317*H1317</f>
        <v>0.18823566</v>
      </c>
      <c r="S1317" s="233">
        <v>0</v>
      </c>
      <c r="T1317" s="234">
        <f>S1317*H1317</f>
        <v>0</v>
      </c>
      <c r="AR1317" s="235" t="s">
        <v>140</v>
      </c>
      <c r="AT1317" s="235" t="s">
        <v>135</v>
      </c>
      <c r="AU1317" s="235" t="s">
        <v>83</v>
      </c>
      <c r="AY1317" s="17" t="s">
        <v>133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140</v>
      </c>
      <c r="BM1317" s="235" t="s">
        <v>1684</v>
      </c>
    </row>
    <row r="1318" spans="2:51" s="14" customFormat="1" ht="12">
      <c r="B1318" s="276"/>
      <c r="C1318" s="277"/>
      <c r="D1318" s="239" t="s">
        <v>142</v>
      </c>
      <c r="E1318" s="278" t="s">
        <v>1</v>
      </c>
      <c r="F1318" s="279" t="s">
        <v>1685</v>
      </c>
      <c r="G1318" s="277"/>
      <c r="H1318" s="278" t="s">
        <v>1</v>
      </c>
      <c r="I1318" s="280"/>
      <c r="J1318" s="277"/>
      <c r="K1318" s="277"/>
      <c r="L1318" s="281"/>
      <c r="M1318" s="282"/>
      <c r="N1318" s="283"/>
      <c r="O1318" s="283"/>
      <c r="P1318" s="283"/>
      <c r="Q1318" s="283"/>
      <c r="R1318" s="283"/>
      <c r="S1318" s="283"/>
      <c r="T1318" s="284"/>
      <c r="AT1318" s="285" t="s">
        <v>142</v>
      </c>
      <c r="AU1318" s="285" t="s">
        <v>83</v>
      </c>
      <c r="AV1318" s="14" t="s">
        <v>81</v>
      </c>
      <c r="AW1318" s="14" t="s">
        <v>30</v>
      </c>
      <c r="AX1318" s="14" t="s">
        <v>73</v>
      </c>
      <c r="AY1318" s="285" t="s">
        <v>133</v>
      </c>
    </row>
    <row r="1319" spans="2:51" s="12" customFormat="1" ht="12">
      <c r="B1319" s="237"/>
      <c r="C1319" s="238"/>
      <c r="D1319" s="239" t="s">
        <v>142</v>
      </c>
      <c r="E1319" s="240" t="s">
        <v>1</v>
      </c>
      <c r="F1319" s="241" t="s">
        <v>1686</v>
      </c>
      <c r="G1319" s="238"/>
      <c r="H1319" s="242">
        <v>6.11</v>
      </c>
      <c r="I1319" s="243"/>
      <c r="J1319" s="238"/>
      <c r="K1319" s="238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142</v>
      </c>
      <c r="AU1319" s="248" t="s">
        <v>83</v>
      </c>
      <c r="AV1319" s="12" t="s">
        <v>83</v>
      </c>
      <c r="AW1319" s="12" t="s">
        <v>30</v>
      </c>
      <c r="AX1319" s="12" t="s">
        <v>73</v>
      </c>
      <c r="AY1319" s="248" t="s">
        <v>133</v>
      </c>
    </row>
    <row r="1320" spans="2:51" s="12" customFormat="1" ht="12">
      <c r="B1320" s="237"/>
      <c r="C1320" s="238"/>
      <c r="D1320" s="239" t="s">
        <v>142</v>
      </c>
      <c r="E1320" s="240" t="s">
        <v>1</v>
      </c>
      <c r="F1320" s="241" t="s">
        <v>1687</v>
      </c>
      <c r="G1320" s="238"/>
      <c r="H1320" s="242">
        <v>3.02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142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133</v>
      </c>
    </row>
    <row r="1321" spans="2:51" s="12" customFormat="1" ht="12">
      <c r="B1321" s="237"/>
      <c r="C1321" s="238"/>
      <c r="D1321" s="239" t="s">
        <v>142</v>
      </c>
      <c r="E1321" s="240" t="s">
        <v>1</v>
      </c>
      <c r="F1321" s="241" t="s">
        <v>1688</v>
      </c>
      <c r="G1321" s="238"/>
      <c r="H1321" s="242">
        <v>29.364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142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133</v>
      </c>
    </row>
    <row r="1322" spans="2:51" s="13" customFormat="1" ht="12">
      <c r="B1322" s="249"/>
      <c r="C1322" s="250"/>
      <c r="D1322" s="239" t="s">
        <v>142</v>
      </c>
      <c r="E1322" s="251" t="s">
        <v>1</v>
      </c>
      <c r="F1322" s="252" t="s">
        <v>144</v>
      </c>
      <c r="G1322" s="250"/>
      <c r="H1322" s="253">
        <v>38.494</v>
      </c>
      <c r="I1322" s="254"/>
      <c r="J1322" s="250"/>
      <c r="K1322" s="250"/>
      <c r="L1322" s="255"/>
      <c r="M1322" s="256"/>
      <c r="N1322" s="257"/>
      <c r="O1322" s="257"/>
      <c r="P1322" s="257"/>
      <c r="Q1322" s="257"/>
      <c r="R1322" s="257"/>
      <c r="S1322" s="257"/>
      <c r="T1322" s="258"/>
      <c r="AT1322" s="259" t="s">
        <v>142</v>
      </c>
      <c r="AU1322" s="259" t="s">
        <v>83</v>
      </c>
      <c r="AV1322" s="13" t="s">
        <v>140</v>
      </c>
      <c r="AW1322" s="13" t="s">
        <v>30</v>
      </c>
      <c r="AX1322" s="13" t="s">
        <v>81</v>
      </c>
      <c r="AY1322" s="259" t="s">
        <v>133</v>
      </c>
    </row>
    <row r="1323" spans="2:65" s="1" customFormat="1" ht="24" customHeight="1">
      <c r="B1323" s="38"/>
      <c r="C1323" s="224" t="s">
        <v>1689</v>
      </c>
      <c r="D1323" s="224" t="s">
        <v>135</v>
      </c>
      <c r="E1323" s="225" t="s">
        <v>1690</v>
      </c>
      <c r="F1323" s="226" t="s">
        <v>1691</v>
      </c>
      <c r="G1323" s="227" t="s">
        <v>165</v>
      </c>
      <c r="H1323" s="228">
        <v>32.1</v>
      </c>
      <c r="I1323" s="229"/>
      <c r="J1323" s="230">
        <f>ROUND(I1323*H1323,2)</f>
        <v>0</v>
      </c>
      <c r="K1323" s="226" t="s">
        <v>139</v>
      </c>
      <c r="L1323" s="43"/>
      <c r="M1323" s="231" t="s">
        <v>1</v>
      </c>
      <c r="N1323" s="232" t="s">
        <v>38</v>
      </c>
      <c r="O1323" s="86"/>
      <c r="P1323" s="233">
        <f>O1323*H1323</f>
        <v>0</v>
      </c>
      <c r="Q1323" s="233">
        <v>0</v>
      </c>
      <c r="R1323" s="233">
        <f>Q1323*H1323</f>
        <v>0</v>
      </c>
      <c r="S1323" s="233">
        <v>0</v>
      </c>
      <c r="T1323" s="234">
        <f>S1323*H1323</f>
        <v>0</v>
      </c>
      <c r="AR1323" s="235" t="s">
        <v>140</v>
      </c>
      <c r="AT1323" s="235" t="s">
        <v>135</v>
      </c>
      <c r="AU1323" s="235" t="s">
        <v>83</v>
      </c>
      <c r="AY1323" s="17" t="s">
        <v>133</v>
      </c>
      <c r="BE1323" s="236">
        <f>IF(N1323="základní",J1323,0)</f>
        <v>0</v>
      </c>
      <c r="BF1323" s="236">
        <f>IF(N1323="snížená",J1323,0)</f>
        <v>0</v>
      </c>
      <c r="BG1323" s="236">
        <f>IF(N1323="zákl. přenesená",J1323,0)</f>
        <v>0</v>
      </c>
      <c r="BH1323" s="236">
        <f>IF(N1323="sníž. přenesená",J1323,0)</f>
        <v>0</v>
      </c>
      <c r="BI1323" s="236">
        <f>IF(N1323="nulová",J1323,0)</f>
        <v>0</v>
      </c>
      <c r="BJ1323" s="17" t="s">
        <v>81</v>
      </c>
      <c r="BK1323" s="236">
        <f>ROUND(I1323*H1323,2)</f>
        <v>0</v>
      </c>
      <c r="BL1323" s="17" t="s">
        <v>140</v>
      </c>
      <c r="BM1323" s="235" t="s">
        <v>1692</v>
      </c>
    </row>
    <row r="1324" spans="2:51" s="12" customFormat="1" ht="12">
      <c r="B1324" s="237"/>
      <c r="C1324" s="238"/>
      <c r="D1324" s="239" t="s">
        <v>142</v>
      </c>
      <c r="E1324" s="240" t="s">
        <v>1</v>
      </c>
      <c r="F1324" s="241" t="s">
        <v>1693</v>
      </c>
      <c r="G1324" s="238"/>
      <c r="H1324" s="242">
        <v>8</v>
      </c>
      <c r="I1324" s="243"/>
      <c r="J1324" s="238"/>
      <c r="K1324" s="238"/>
      <c r="L1324" s="244"/>
      <c r="M1324" s="245"/>
      <c r="N1324" s="246"/>
      <c r="O1324" s="246"/>
      <c r="P1324" s="246"/>
      <c r="Q1324" s="246"/>
      <c r="R1324" s="246"/>
      <c r="S1324" s="246"/>
      <c r="T1324" s="247"/>
      <c r="AT1324" s="248" t="s">
        <v>142</v>
      </c>
      <c r="AU1324" s="248" t="s">
        <v>83</v>
      </c>
      <c r="AV1324" s="12" t="s">
        <v>83</v>
      </c>
      <c r="AW1324" s="12" t="s">
        <v>30</v>
      </c>
      <c r="AX1324" s="12" t="s">
        <v>73</v>
      </c>
      <c r="AY1324" s="248" t="s">
        <v>133</v>
      </c>
    </row>
    <row r="1325" spans="2:51" s="12" customFormat="1" ht="12">
      <c r="B1325" s="237"/>
      <c r="C1325" s="238"/>
      <c r="D1325" s="239" t="s">
        <v>142</v>
      </c>
      <c r="E1325" s="240" t="s">
        <v>1</v>
      </c>
      <c r="F1325" s="241" t="s">
        <v>1694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142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133</v>
      </c>
    </row>
    <row r="1326" spans="2:51" s="12" customFormat="1" ht="12">
      <c r="B1326" s="237"/>
      <c r="C1326" s="238"/>
      <c r="D1326" s="239" t="s">
        <v>142</v>
      </c>
      <c r="E1326" s="240" t="s">
        <v>1</v>
      </c>
      <c r="F1326" s="241" t="s">
        <v>1695</v>
      </c>
      <c r="G1326" s="238"/>
      <c r="H1326" s="242">
        <v>16.1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142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133</v>
      </c>
    </row>
    <row r="1327" spans="2:51" s="13" customFormat="1" ht="12">
      <c r="B1327" s="249"/>
      <c r="C1327" s="250"/>
      <c r="D1327" s="239" t="s">
        <v>142</v>
      </c>
      <c r="E1327" s="251" t="s">
        <v>1</v>
      </c>
      <c r="F1327" s="252" t="s">
        <v>144</v>
      </c>
      <c r="G1327" s="250"/>
      <c r="H1327" s="253">
        <v>32.1</v>
      </c>
      <c r="I1327" s="254"/>
      <c r="J1327" s="250"/>
      <c r="K1327" s="250"/>
      <c r="L1327" s="255"/>
      <c r="M1327" s="256"/>
      <c r="N1327" s="257"/>
      <c r="O1327" s="257"/>
      <c r="P1327" s="257"/>
      <c r="Q1327" s="257"/>
      <c r="R1327" s="257"/>
      <c r="S1327" s="257"/>
      <c r="T1327" s="258"/>
      <c r="AT1327" s="259" t="s">
        <v>142</v>
      </c>
      <c r="AU1327" s="259" t="s">
        <v>83</v>
      </c>
      <c r="AV1327" s="13" t="s">
        <v>140</v>
      </c>
      <c r="AW1327" s="13" t="s">
        <v>30</v>
      </c>
      <c r="AX1327" s="13" t="s">
        <v>81</v>
      </c>
      <c r="AY1327" s="259" t="s">
        <v>133</v>
      </c>
    </row>
    <row r="1328" spans="2:65" s="1" customFormat="1" ht="16.5" customHeight="1">
      <c r="B1328" s="38"/>
      <c r="C1328" s="260" t="s">
        <v>1696</v>
      </c>
      <c r="D1328" s="260" t="s">
        <v>168</v>
      </c>
      <c r="E1328" s="261" t="s">
        <v>1697</v>
      </c>
      <c r="F1328" s="262" t="s">
        <v>1698</v>
      </c>
      <c r="G1328" s="263" t="s">
        <v>165</v>
      </c>
      <c r="H1328" s="264">
        <v>33.705</v>
      </c>
      <c r="I1328" s="265"/>
      <c r="J1328" s="266">
        <f>ROUND(I1328*H1328,2)</f>
        <v>0</v>
      </c>
      <c r="K1328" s="262" t="s">
        <v>139</v>
      </c>
      <c r="L1328" s="267"/>
      <c r="M1328" s="268" t="s">
        <v>1</v>
      </c>
      <c r="N1328" s="269" t="s">
        <v>38</v>
      </c>
      <c r="O1328" s="86"/>
      <c r="P1328" s="233">
        <f>O1328*H1328</f>
        <v>0</v>
      </c>
      <c r="Q1328" s="233">
        <v>0.0005</v>
      </c>
      <c r="R1328" s="233">
        <f>Q1328*H1328</f>
        <v>0.0168525</v>
      </c>
      <c r="S1328" s="233">
        <v>0</v>
      </c>
      <c r="T1328" s="234">
        <f>S1328*H1328</f>
        <v>0</v>
      </c>
      <c r="AR1328" s="235" t="s">
        <v>172</v>
      </c>
      <c r="AT1328" s="235" t="s">
        <v>168</v>
      </c>
      <c r="AU1328" s="235" t="s">
        <v>83</v>
      </c>
      <c r="AY1328" s="17" t="s">
        <v>133</v>
      </c>
      <c r="BE1328" s="236">
        <f>IF(N1328="základní",J1328,0)</f>
        <v>0</v>
      </c>
      <c r="BF1328" s="236">
        <f>IF(N1328="snížená",J1328,0)</f>
        <v>0</v>
      </c>
      <c r="BG1328" s="236">
        <f>IF(N1328="zákl. přenesená",J1328,0)</f>
        <v>0</v>
      </c>
      <c r="BH1328" s="236">
        <f>IF(N1328="sníž. přenesená",J1328,0)</f>
        <v>0</v>
      </c>
      <c r="BI1328" s="236">
        <f>IF(N1328="nulová",J1328,0)</f>
        <v>0</v>
      </c>
      <c r="BJ1328" s="17" t="s">
        <v>81</v>
      </c>
      <c r="BK1328" s="236">
        <f>ROUND(I1328*H1328,2)</f>
        <v>0</v>
      </c>
      <c r="BL1328" s="17" t="s">
        <v>140</v>
      </c>
      <c r="BM1328" s="235" t="s">
        <v>1699</v>
      </c>
    </row>
    <row r="1329" spans="2:51" s="12" customFormat="1" ht="12">
      <c r="B1329" s="237"/>
      <c r="C1329" s="238"/>
      <c r="D1329" s="239" t="s">
        <v>142</v>
      </c>
      <c r="E1329" s="240" t="s">
        <v>1</v>
      </c>
      <c r="F1329" s="241" t="s">
        <v>1700</v>
      </c>
      <c r="G1329" s="238"/>
      <c r="H1329" s="242">
        <v>33.705</v>
      </c>
      <c r="I1329" s="243"/>
      <c r="J1329" s="238"/>
      <c r="K1329" s="238"/>
      <c r="L1329" s="244"/>
      <c r="M1329" s="245"/>
      <c r="N1329" s="246"/>
      <c r="O1329" s="246"/>
      <c r="P1329" s="246"/>
      <c r="Q1329" s="246"/>
      <c r="R1329" s="246"/>
      <c r="S1329" s="246"/>
      <c r="T1329" s="247"/>
      <c r="AT1329" s="248" t="s">
        <v>142</v>
      </c>
      <c r="AU1329" s="248" t="s">
        <v>83</v>
      </c>
      <c r="AV1329" s="12" t="s">
        <v>83</v>
      </c>
      <c r="AW1329" s="12" t="s">
        <v>30</v>
      </c>
      <c r="AX1329" s="12" t="s">
        <v>73</v>
      </c>
      <c r="AY1329" s="248" t="s">
        <v>133</v>
      </c>
    </row>
    <row r="1330" spans="2:51" s="13" customFormat="1" ht="12">
      <c r="B1330" s="249"/>
      <c r="C1330" s="250"/>
      <c r="D1330" s="239" t="s">
        <v>142</v>
      </c>
      <c r="E1330" s="251" t="s">
        <v>1</v>
      </c>
      <c r="F1330" s="252" t="s">
        <v>144</v>
      </c>
      <c r="G1330" s="250"/>
      <c r="H1330" s="253">
        <v>33.705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AT1330" s="259" t="s">
        <v>142</v>
      </c>
      <c r="AU1330" s="259" t="s">
        <v>83</v>
      </c>
      <c r="AV1330" s="13" t="s">
        <v>140</v>
      </c>
      <c r="AW1330" s="13" t="s">
        <v>30</v>
      </c>
      <c r="AX1330" s="13" t="s">
        <v>81</v>
      </c>
      <c r="AY1330" s="259" t="s">
        <v>133</v>
      </c>
    </row>
    <row r="1331" spans="2:65" s="1" customFormat="1" ht="24" customHeight="1">
      <c r="B1331" s="38"/>
      <c r="C1331" s="224" t="s">
        <v>1701</v>
      </c>
      <c r="D1331" s="224" t="s">
        <v>135</v>
      </c>
      <c r="E1331" s="225" t="s">
        <v>1702</v>
      </c>
      <c r="F1331" s="226" t="s">
        <v>1703</v>
      </c>
      <c r="G1331" s="227" t="s">
        <v>413</v>
      </c>
      <c r="H1331" s="228">
        <v>25.19</v>
      </c>
      <c r="I1331" s="229"/>
      <c r="J1331" s="230">
        <f>ROUND(I1331*H1331,2)</f>
        <v>0</v>
      </c>
      <c r="K1331" s="226" t="s">
        <v>139</v>
      </c>
      <c r="L1331" s="43"/>
      <c r="M1331" s="231" t="s">
        <v>1</v>
      </c>
      <c r="N1331" s="232" t="s">
        <v>38</v>
      </c>
      <c r="O1331" s="86"/>
      <c r="P1331" s="233">
        <f>O1331*H1331</f>
        <v>0</v>
      </c>
      <c r="Q1331" s="233">
        <v>0.00825</v>
      </c>
      <c r="R1331" s="233">
        <f>Q1331*H1331</f>
        <v>0.20781750000000002</v>
      </c>
      <c r="S1331" s="233">
        <v>0</v>
      </c>
      <c r="T1331" s="234">
        <f>S1331*H1331</f>
        <v>0</v>
      </c>
      <c r="AR1331" s="235" t="s">
        <v>140</v>
      </c>
      <c r="AT1331" s="235" t="s">
        <v>135</v>
      </c>
      <c r="AU1331" s="235" t="s">
        <v>83</v>
      </c>
      <c r="AY1331" s="17" t="s">
        <v>133</v>
      </c>
      <c r="BE1331" s="236">
        <f>IF(N1331="základní",J1331,0)</f>
        <v>0</v>
      </c>
      <c r="BF1331" s="236">
        <f>IF(N1331="snížená",J1331,0)</f>
        <v>0</v>
      </c>
      <c r="BG1331" s="236">
        <f>IF(N1331="zákl. přenesená",J1331,0)</f>
        <v>0</v>
      </c>
      <c r="BH1331" s="236">
        <f>IF(N1331="sníž. přenesená",J1331,0)</f>
        <v>0</v>
      </c>
      <c r="BI1331" s="236">
        <f>IF(N1331="nulová",J1331,0)</f>
        <v>0</v>
      </c>
      <c r="BJ1331" s="17" t="s">
        <v>81</v>
      </c>
      <c r="BK1331" s="236">
        <f>ROUND(I1331*H1331,2)</f>
        <v>0</v>
      </c>
      <c r="BL1331" s="17" t="s">
        <v>140</v>
      </c>
      <c r="BM1331" s="235" t="s">
        <v>1704</v>
      </c>
    </row>
    <row r="1332" spans="2:51" s="12" customFormat="1" ht="12">
      <c r="B1332" s="237"/>
      <c r="C1332" s="238"/>
      <c r="D1332" s="239" t="s">
        <v>142</v>
      </c>
      <c r="E1332" s="240" t="s">
        <v>1</v>
      </c>
      <c r="F1332" s="241" t="s">
        <v>1705</v>
      </c>
      <c r="G1332" s="238"/>
      <c r="H1332" s="242">
        <v>16.06</v>
      </c>
      <c r="I1332" s="243"/>
      <c r="J1332" s="238"/>
      <c r="K1332" s="238"/>
      <c r="L1332" s="244"/>
      <c r="M1332" s="245"/>
      <c r="N1332" s="246"/>
      <c r="O1332" s="246"/>
      <c r="P1332" s="246"/>
      <c r="Q1332" s="246"/>
      <c r="R1332" s="246"/>
      <c r="S1332" s="246"/>
      <c r="T1332" s="247"/>
      <c r="AT1332" s="248" t="s">
        <v>142</v>
      </c>
      <c r="AU1332" s="248" t="s">
        <v>83</v>
      </c>
      <c r="AV1332" s="12" t="s">
        <v>83</v>
      </c>
      <c r="AW1332" s="12" t="s">
        <v>30</v>
      </c>
      <c r="AX1332" s="12" t="s">
        <v>73</v>
      </c>
      <c r="AY1332" s="248" t="s">
        <v>133</v>
      </c>
    </row>
    <row r="1333" spans="2:51" s="12" customFormat="1" ht="12">
      <c r="B1333" s="237"/>
      <c r="C1333" s="238"/>
      <c r="D1333" s="239" t="s">
        <v>142</v>
      </c>
      <c r="E1333" s="240" t="s">
        <v>1</v>
      </c>
      <c r="F1333" s="241" t="s">
        <v>1686</v>
      </c>
      <c r="G1333" s="238"/>
      <c r="H1333" s="242">
        <v>6.11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142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133</v>
      </c>
    </row>
    <row r="1334" spans="2:51" s="12" customFormat="1" ht="12">
      <c r="B1334" s="237"/>
      <c r="C1334" s="238"/>
      <c r="D1334" s="239" t="s">
        <v>142</v>
      </c>
      <c r="E1334" s="240" t="s">
        <v>1</v>
      </c>
      <c r="F1334" s="241" t="s">
        <v>1687</v>
      </c>
      <c r="G1334" s="238"/>
      <c r="H1334" s="242">
        <v>3.02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142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133</v>
      </c>
    </row>
    <row r="1335" spans="2:51" s="13" customFormat="1" ht="12">
      <c r="B1335" s="249"/>
      <c r="C1335" s="250"/>
      <c r="D1335" s="239" t="s">
        <v>142</v>
      </c>
      <c r="E1335" s="251" t="s">
        <v>1</v>
      </c>
      <c r="F1335" s="252" t="s">
        <v>144</v>
      </c>
      <c r="G1335" s="250"/>
      <c r="H1335" s="253">
        <v>25.19</v>
      </c>
      <c r="I1335" s="254"/>
      <c r="J1335" s="250"/>
      <c r="K1335" s="250"/>
      <c r="L1335" s="255"/>
      <c r="M1335" s="256"/>
      <c r="N1335" s="257"/>
      <c r="O1335" s="257"/>
      <c r="P1335" s="257"/>
      <c r="Q1335" s="257"/>
      <c r="R1335" s="257"/>
      <c r="S1335" s="257"/>
      <c r="T1335" s="258"/>
      <c r="AT1335" s="259" t="s">
        <v>142</v>
      </c>
      <c r="AU1335" s="259" t="s">
        <v>83</v>
      </c>
      <c r="AV1335" s="13" t="s">
        <v>140</v>
      </c>
      <c r="AW1335" s="13" t="s">
        <v>30</v>
      </c>
      <c r="AX1335" s="13" t="s">
        <v>81</v>
      </c>
      <c r="AY1335" s="259" t="s">
        <v>133</v>
      </c>
    </row>
    <row r="1336" spans="2:65" s="1" customFormat="1" ht="24" customHeight="1">
      <c r="B1336" s="38"/>
      <c r="C1336" s="260" t="s">
        <v>1706</v>
      </c>
      <c r="D1336" s="260" t="s">
        <v>168</v>
      </c>
      <c r="E1336" s="261" t="s">
        <v>1707</v>
      </c>
      <c r="F1336" s="262" t="s">
        <v>1708</v>
      </c>
      <c r="G1336" s="263" t="s">
        <v>413</v>
      </c>
      <c r="H1336" s="264">
        <v>27.709</v>
      </c>
      <c r="I1336" s="265"/>
      <c r="J1336" s="266">
        <f>ROUND(I1336*H1336,2)</f>
        <v>0</v>
      </c>
      <c r="K1336" s="262" t="s">
        <v>1109</v>
      </c>
      <c r="L1336" s="267"/>
      <c r="M1336" s="268" t="s">
        <v>1</v>
      </c>
      <c r="N1336" s="269" t="s">
        <v>38</v>
      </c>
      <c r="O1336" s="86"/>
      <c r="P1336" s="233">
        <f>O1336*H1336</f>
        <v>0</v>
      </c>
      <c r="Q1336" s="233">
        <v>0.00085</v>
      </c>
      <c r="R1336" s="233">
        <f>Q1336*H1336</f>
        <v>0.023552649999999998</v>
      </c>
      <c r="S1336" s="233">
        <v>0</v>
      </c>
      <c r="T1336" s="234">
        <f>S1336*H1336</f>
        <v>0</v>
      </c>
      <c r="AR1336" s="235" t="s">
        <v>172</v>
      </c>
      <c r="AT1336" s="235" t="s">
        <v>168</v>
      </c>
      <c r="AU1336" s="235" t="s">
        <v>83</v>
      </c>
      <c r="AY1336" s="17" t="s">
        <v>133</v>
      </c>
      <c r="BE1336" s="236">
        <f>IF(N1336="základní",J1336,0)</f>
        <v>0</v>
      </c>
      <c r="BF1336" s="236">
        <f>IF(N1336="snížená",J1336,0)</f>
        <v>0</v>
      </c>
      <c r="BG1336" s="236">
        <f>IF(N1336="zákl. přenesená",J1336,0)</f>
        <v>0</v>
      </c>
      <c r="BH1336" s="236">
        <f>IF(N1336="sníž. přenesená",J1336,0)</f>
        <v>0</v>
      </c>
      <c r="BI1336" s="236">
        <f>IF(N1336="nulová",J1336,0)</f>
        <v>0</v>
      </c>
      <c r="BJ1336" s="17" t="s">
        <v>81</v>
      </c>
      <c r="BK1336" s="236">
        <f>ROUND(I1336*H1336,2)</f>
        <v>0</v>
      </c>
      <c r="BL1336" s="17" t="s">
        <v>140</v>
      </c>
      <c r="BM1336" s="235" t="s">
        <v>1709</v>
      </c>
    </row>
    <row r="1337" spans="2:51" s="12" customFormat="1" ht="12">
      <c r="B1337" s="237"/>
      <c r="C1337" s="238"/>
      <c r="D1337" s="239" t="s">
        <v>142</v>
      </c>
      <c r="E1337" s="240" t="s">
        <v>1</v>
      </c>
      <c r="F1337" s="241" t="s">
        <v>1710</v>
      </c>
      <c r="G1337" s="238"/>
      <c r="H1337" s="242">
        <v>27.709</v>
      </c>
      <c r="I1337" s="243"/>
      <c r="J1337" s="238"/>
      <c r="K1337" s="238"/>
      <c r="L1337" s="244"/>
      <c r="M1337" s="245"/>
      <c r="N1337" s="246"/>
      <c r="O1337" s="246"/>
      <c r="P1337" s="246"/>
      <c r="Q1337" s="246"/>
      <c r="R1337" s="246"/>
      <c r="S1337" s="246"/>
      <c r="T1337" s="247"/>
      <c r="AT1337" s="248" t="s">
        <v>142</v>
      </c>
      <c r="AU1337" s="248" t="s">
        <v>83</v>
      </c>
      <c r="AV1337" s="12" t="s">
        <v>83</v>
      </c>
      <c r="AW1337" s="12" t="s">
        <v>30</v>
      </c>
      <c r="AX1337" s="12" t="s">
        <v>73</v>
      </c>
      <c r="AY1337" s="248" t="s">
        <v>133</v>
      </c>
    </row>
    <row r="1338" spans="2:51" s="13" customFormat="1" ht="12">
      <c r="B1338" s="249"/>
      <c r="C1338" s="250"/>
      <c r="D1338" s="239" t="s">
        <v>142</v>
      </c>
      <c r="E1338" s="251" t="s">
        <v>1</v>
      </c>
      <c r="F1338" s="252" t="s">
        <v>144</v>
      </c>
      <c r="G1338" s="250"/>
      <c r="H1338" s="253">
        <v>27.709</v>
      </c>
      <c r="I1338" s="254"/>
      <c r="J1338" s="250"/>
      <c r="K1338" s="250"/>
      <c r="L1338" s="255"/>
      <c r="M1338" s="256"/>
      <c r="N1338" s="257"/>
      <c r="O1338" s="257"/>
      <c r="P1338" s="257"/>
      <c r="Q1338" s="257"/>
      <c r="R1338" s="257"/>
      <c r="S1338" s="257"/>
      <c r="T1338" s="258"/>
      <c r="AT1338" s="259" t="s">
        <v>142</v>
      </c>
      <c r="AU1338" s="259" t="s">
        <v>83</v>
      </c>
      <c r="AV1338" s="13" t="s">
        <v>140</v>
      </c>
      <c r="AW1338" s="13" t="s">
        <v>30</v>
      </c>
      <c r="AX1338" s="13" t="s">
        <v>81</v>
      </c>
      <c r="AY1338" s="259" t="s">
        <v>133</v>
      </c>
    </row>
    <row r="1339" spans="2:65" s="1" customFormat="1" ht="24" customHeight="1">
      <c r="B1339" s="38"/>
      <c r="C1339" s="224" t="s">
        <v>1711</v>
      </c>
      <c r="D1339" s="224" t="s">
        <v>135</v>
      </c>
      <c r="E1339" s="225" t="s">
        <v>1712</v>
      </c>
      <c r="F1339" s="226" t="s">
        <v>1713</v>
      </c>
      <c r="G1339" s="227" t="s">
        <v>413</v>
      </c>
      <c r="H1339" s="228">
        <v>471.898</v>
      </c>
      <c r="I1339" s="229"/>
      <c r="J1339" s="230">
        <f>ROUND(I1339*H1339,2)</f>
        <v>0</v>
      </c>
      <c r="K1339" s="226" t="s">
        <v>139</v>
      </c>
      <c r="L1339" s="43"/>
      <c r="M1339" s="231" t="s">
        <v>1</v>
      </c>
      <c r="N1339" s="232" t="s">
        <v>38</v>
      </c>
      <c r="O1339" s="86"/>
      <c r="P1339" s="233">
        <f>O1339*H1339</f>
        <v>0</v>
      </c>
      <c r="Q1339" s="233">
        <v>0.00832</v>
      </c>
      <c r="R1339" s="233">
        <f>Q1339*H1339</f>
        <v>3.92619136</v>
      </c>
      <c r="S1339" s="233">
        <v>0</v>
      </c>
      <c r="T1339" s="234">
        <f>S1339*H1339</f>
        <v>0</v>
      </c>
      <c r="AR1339" s="235" t="s">
        <v>140</v>
      </c>
      <c r="AT1339" s="235" t="s">
        <v>135</v>
      </c>
      <c r="AU1339" s="235" t="s">
        <v>83</v>
      </c>
      <c r="AY1339" s="17" t="s">
        <v>133</v>
      </c>
      <c r="BE1339" s="236">
        <f>IF(N1339="základní",J1339,0)</f>
        <v>0</v>
      </c>
      <c r="BF1339" s="236">
        <f>IF(N1339="snížená",J1339,0)</f>
        <v>0</v>
      </c>
      <c r="BG1339" s="236">
        <f>IF(N1339="zákl. přenesená",J1339,0)</f>
        <v>0</v>
      </c>
      <c r="BH1339" s="236">
        <f>IF(N1339="sníž. přenesená",J1339,0)</f>
        <v>0</v>
      </c>
      <c r="BI1339" s="236">
        <f>IF(N1339="nulová",J1339,0)</f>
        <v>0</v>
      </c>
      <c r="BJ1339" s="17" t="s">
        <v>81</v>
      </c>
      <c r="BK1339" s="236">
        <f>ROUND(I1339*H1339,2)</f>
        <v>0</v>
      </c>
      <c r="BL1339" s="17" t="s">
        <v>140</v>
      </c>
      <c r="BM1339" s="235" t="s">
        <v>1714</v>
      </c>
    </row>
    <row r="1340" spans="2:51" s="14" customFormat="1" ht="12">
      <c r="B1340" s="276"/>
      <c r="C1340" s="277"/>
      <c r="D1340" s="239" t="s">
        <v>142</v>
      </c>
      <c r="E1340" s="278" t="s">
        <v>1</v>
      </c>
      <c r="F1340" s="279" t="s">
        <v>1715</v>
      </c>
      <c r="G1340" s="277"/>
      <c r="H1340" s="278" t="s">
        <v>1</v>
      </c>
      <c r="I1340" s="280"/>
      <c r="J1340" s="277"/>
      <c r="K1340" s="277"/>
      <c r="L1340" s="281"/>
      <c r="M1340" s="282"/>
      <c r="N1340" s="283"/>
      <c r="O1340" s="283"/>
      <c r="P1340" s="283"/>
      <c r="Q1340" s="283"/>
      <c r="R1340" s="283"/>
      <c r="S1340" s="283"/>
      <c r="T1340" s="284"/>
      <c r="AT1340" s="285" t="s">
        <v>142</v>
      </c>
      <c r="AU1340" s="285" t="s">
        <v>83</v>
      </c>
      <c r="AV1340" s="14" t="s">
        <v>81</v>
      </c>
      <c r="AW1340" s="14" t="s">
        <v>30</v>
      </c>
      <c r="AX1340" s="14" t="s">
        <v>73</v>
      </c>
      <c r="AY1340" s="285" t="s">
        <v>133</v>
      </c>
    </row>
    <row r="1341" spans="2:51" s="12" customFormat="1" ht="12">
      <c r="B1341" s="237"/>
      <c r="C1341" s="238"/>
      <c r="D1341" s="239" t="s">
        <v>142</v>
      </c>
      <c r="E1341" s="240" t="s">
        <v>1</v>
      </c>
      <c r="F1341" s="241" t="s">
        <v>1716</v>
      </c>
      <c r="G1341" s="238"/>
      <c r="H1341" s="242">
        <v>295.688</v>
      </c>
      <c r="I1341" s="243"/>
      <c r="J1341" s="238"/>
      <c r="K1341" s="238"/>
      <c r="L1341" s="244"/>
      <c r="M1341" s="245"/>
      <c r="N1341" s="246"/>
      <c r="O1341" s="246"/>
      <c r="P1341" s="246"/>
      <c r="Q1341" s="246"/>
      <c r="R1341" s="246"/>
      <c r="S1341" s="246"/>
      <c r="T1341" s="247"/>
      <c r="AT1341" s="248" t="s">
        <v>142</v>
      </c>
      <c r="AU1341" s="248" t="s">
        <v>83</v>
      </c>
      <c r="AV1341" s="12" t="s">
        <v>83</v>
      </c>
      <c r="AW1341" s="12" t="s">
        <v>30</v>
      </c>
      <c r="AX1341" s="12" t="s">
        <v>73</v>
      </c>
      <c r="AY1341" s="248" t="s">
        <v>133</v>
      </c>
    </row>
    <row r="1342" spans="2:51" s="12" customFormat="1" ht="12">
      <c r="B1342" s="237"/>
      <c r="C1342" s="238"/>
      <c r="D1342" s="239" t="s">
        <v>142</v>
      </c>
      <c r="E1342" s="240" t="s">
        <v>1</v>
      </c>
      <c r="F1342" s="241" t="s">
        <v>1717</v>
      </c>
      <c r="G1342" s="238"/>
      <c r="H1342" s="242">
        <v>62.324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142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133</v>
      </c>
    </row>
    <row r="1343" spans="2:51" s="12" customFormat="1" ht="12">
      <c r="B1343" s="237"/>
      <c r="C1343" s="238"/>
      <c r="D1343" s="239" t="s">
        <v>142</v>
      </c>
      <c r="E1343" s="240" t="s">
        <v>1</v>
      </c>
      <c r="F1343" s="241" t="s">
        <v>1718</v>
      </c>
      <c r="G1343" s="238"/>
      <c r="H1343" s="242">
        <v>7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142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133</v>
      </c>
    </row>
    <row r="1344" spans="2:51" s="15" customFormat="1" ht="12">
      <c r="B1344" s="286"/>
      <c r="C1344" s="287"/>
      <c r="D1344" s="239" t="s">
        <v>142</v>
      </c>
      <c r="E1344" s="288" t="s">
        <v>1</v>
      </c>
      <c r="F1344" s="289" t="s">
        <v>1421</v>
      </c>
      <c r="G1344" s="287"/>
      <c r="H1344" s="290">
        <v>365.012</v>
      </c>
      <c r="I1344" s="291"/>
      <c r="J1344" s="287"/>
      <c r="K1344" s="287"/>
      <c r="L1344" s="292"/>
      <c r="M1344" s="293"/>
      <c r="N1344" s="294"/>
      <c r="O1344" s="294"/>
      <c r="P1344" s="294"/>
      <c r="Q1344" s="294"/>
      <c r="R1344" s="294"/>
      <c r="S1344" s="294"/>
      <c r="T1344" s="295"/>
      <c r="AT1344" s="296" t="s">
        <v>142</v>
      </c>
      <c r="AU1344" s="296" t="s">
        <v>83</v>
      </c>
      <c r="AV1344" s="15" t="s">
        <v>149</v>
      </c>
      <c r="AW1344" s="15" t="s">
        <v>30</v>
      </c>
      <c r="AX1344" s="15" t="s">
        <v>73</v>
      </c>
      <c r="AY1344" s="296" t="s">
        <v>133</v>
      </c>
    </row>
    <row r="1345" spans="2:51" s="14" customFormat="1" ht="12">
      <c r="B1345" s="276"/>
      <c r="C1345" s="277"/>
      <c r="D1345" s="239" t="s">
        <v>142</v>
      </c>
      <c r="E1345" s="278" t="s">
        <v>1</v>
      </c>
      <c r="F1345" s="279" t="s">
        <v>1719</v>
      </c>
      <c r="G1345" s="277"/>
      <c r="H1345" s="278" t="s">
        <v>1</v>
      </c>
      <c r="I1345" s="280"/>
      <c r="J1345" s="277"/>
      <c r="K1345" s="277"/>
      <c r="L1345" s="281"/>
      <c r="M1345" s="282"/>
      <c r="N1345" s="283"/>
      <c r="O1345" s="283"/>
      <c r="P1345" s="283"/>
      <c r="Q1345" s="283"/>
      <c r="R1345" s="283"/>
      <c r="S1345" s="283"/>
      <c r="T1345" s="284"/>
      <c r="AT1345" s="285" t="s">
        <v>142</v>
      </c>
      <c r="AU1345" s="285" t="s">
        <v>83</v>
      </c>
      <c r="AV1345" s="14" t="s">
        <v>81</v>
      </c>
      <c r="AW1345" s="14" t="s">
        <v>30</v>
      </c>
      <c r="AX1345" s="14" t="s">
        <v>73</v>
      </c>
      <c r="AY1345" s="285" t="s">
        <v>133</v>
      </c>
    </row>
    <row r="1346" spans="2:51" s="12" customFormat="1" ht="12">
      <c r="B1346" s="237"/>
      <c r="C1346" s="238"/>
      <c r="D1346" s="239" t="s">
        <v>142</v>
      </c>
      <c r="E1346" s="240" t="s">
        <v>1</v>
      </c>
      <c r="F1346" s="241" t="s">
        <v>1720</v>
      </c>
      <c r="G1346" s="238"/>
      <c r="H1346" s="242">
        <v>16</v>
      </c>
      <c r="I1346" s="243"/>
      <c r="J1346" s="238"/>
      <c r="K1346" s="238"/>
      <c r="L1346" s="244"/>
      <c r="M1346" s="245"/>
      <c r="N1346" s="246"/>
      <c r="O1346" s="246"/>
      <c r="P1346" s="246"/>
      <c r="Q1346" s="246"/>
      <c r="R1346" s="246"/>
      <c r="S1346" s="246"/>
      <c r="T1346" s="247"/>
      <c r="AT1346" s="248" t="s">
        <v>142</v>
      </c>
      <c r="AU1346" s="248" t="s">
        <v>83</v>
      </c>
      <c r="AV1346" s="12" t="s">
        <v>83</v>
      </c>
      <c r="AW1346" s="12" t="s">
        <v>30</v>
      </c>
      <c r="AX1346" s="12" t="s">
        <v>73</v>
      </c>
      <c r="AY1346" s="248" t="s">
        <v>133</v>
      </c>
    </row>
    <row r="1347" spans="2:51" s="12" customFormat="1" ht="12">
      <c r="B1347" s="237"/>
      <c r="C1347" s="238"/>
      <c r="D1347" s="239" t="s">
        <v>142</v>
      </c>
      <c r="E1347" s="240" t="s">
        <v>1</v>
      </c>
      <c r="F1347" s="241" t="s">
        <v>1721</v>
      </c>
      <c r="G1347" s="238"/>
      <c r="H1347" s="242">
        <v>52.075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142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133</v>
      </c>
    </row>
    <row r="1348" spans="2:51" s="12" customFormat="1" ht="12">
      <c r="B1348" s="237"/>
      <c r="C1348" s="238"/>
      <c r="D1348" s="239" t="s">
        <v>142</v>
      </c>
      <c r="E1348" s="240" t="s">
        <v>1</v>
      </c>
      <c r="F1348" s="241" t="s">
        <v>1722</v>
      </c>
      <c r="G1348" s="238"/>
      <c r="H1348" s="242">
        <v>15.368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142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133</v>
      </c>
    </row>
    <row r="1349" spans="2:51" s="14" customFormat="1" ht="12">
      <c r="B1349" s="276"/>
      <c r="C1349" s="277"/>
      <c r="D1349" s="239" t="s">
        <v>142</v>
      </c>
      <c r="E1349" s="278" t="s">
        <v>1</v>
      </c>
      <c r="F1349" s="279" t="s">
        <v>1723</v>
      </c>
      <c r="G1349" s="277"/>
      <c r="H1349" s="278" t="s">
        <v>1</v>
      </c>
      <c r="I1349" s="280"/>
      <c r="J1349" s="277"/>
      <c r="K1349" s="277"/>
      <c r="L1349" s="281"/>
      <c r="M1349" s="282"/>
      <c r="N1349" s="283"/>
      <c r="O1349" s="283"/>
      <c r="P1349" s="283"/>
      <c r="Q1349" s="283"/>
      <c r="R1349" s="283"/>
      <c r="S1349" s="283"/>
      <c r="T1349" s="284"/>
      <c r="AT1349" s="285" t="s">
        <v>142</v>
      </c>
      <c r="AU1349" s="285" t="s">
        <v>83</v>
      </c>
      <c r="AV1349" s="14" t="s">
        <v>81</v>
      </c>
      <c r="AW1349" s="14" t="s">
        <v>30</v>
      </c>
      <c r="AX1349" s="14" t="s">
        <v>73</v>
      </c>
      <c r="AY1349" s="285" t="s">
        <v>133</v>
      </c>
    </row>
    <row r="1350" spans="2:51" s="12" customFormat="1" ht="12">
      <c r="B1350" s="237"/>
      <c r="C1350" s="238"/>
      <c r="D1350" s="239" t="s">
        <v>142</v>
      </c>
      <c r="E1350" s="240" t="s">
        <v>1</v>
      </c>
      <c r="F1350" s="241" t="s">
        <v>1724</v>
      </c>
      <c r="G1350" s="238"/>
      <c r="H1350" s="242">
        <v>23.443</v>
      </c>
      <c r="I1350" s="243"/>
      <c r="J1350" s="238"/>
      <c r="K1350" s="238"/>
      <c r="L1350" s="244"/>
      <c r="M1350" s="245"/>
      <c r="N1350" s="246"/>
      <c r="O1350" s="246"/>
      <c r="P1350" s="246"/>
      <c r="Q1350" s="246"/>
      <c r="R1350" s="246"/>
      <c r="S1350" s="246"/>
      <c r="T1350" s="247"/>
      <c r="AT1350" s="248" t="s">
        <v>142</v>
      </c>
      <c r="AU1350" s="248" t="s">
        <v>83</v>
      </c>
      <c r="AV1350" s="12" t="s">
        <v>83</v>
      </c>
      <c r="AW1350" s="12" t="s">
        <v>30</v>
      </c>
      <c r="AX1350" s="12" t="s">
        <v>73</v>
      </c>
      <c r="AY1350" s="248" t="s">
        <v>133</v>
      </c>
    </row>
    <row r="1351" spans="2:51" s="15" customFormat="1" ht="12">
      <c r="B1351" s="286"/>
      <c r="C1351" s="287"/>
      <c r="D1351" s="239" t="s">
        <v>142</v>
      </c>
      <c r="E1351" s="288" t="s">
        <v>1</v>
      </c>
      <c r="F1351" s="289" t="s">
        <v>1421</v>
      </c>
      <c r="G1351" s="287"/>
      <c r="H1351" s="290">
        <v>106.886</v>
      </c>
      <c r="I1351" s="291"/>
      <c r="J1351" s="287"/>
      <c r="K1351" s="287"/>
      <c r="L1351" s="292"/>
      <c r="M1351" s="293"/>
      <c r="N1351" s="294"/>
      <c r="O1351" s="294"/>
      <c r="P1351" s="294"/>
      <c r="Q1351" s="294"/>
      <c r="R1351" s="294"/>
      <c r="S1351" s="294"/>
      <c r="T1351" s="295"/>
      <c r="AT1351" s="296" t="s">
        <v>142</v>
      </c>
      <c r="AU1351" s="296" t="s">
        <v>83</v>
      </c>
      <c r="AV1351" s="15" t="s">
        <v>149</v>
      </c>
      <c r="AW1351" s="15" t="s">
        <v>30</v>
      </c>
      <c r="AX1351" s="15" t="s">
        <v>73</v>
      </c>
      <c r="AY1351" s="296" t="s">
        <v>133</v>
      </c>
    </row>
    <row r="1352" spans="2:51" s="13" customFormat="1" ht="12">
      <c r="B1352" s="249"/>
      <c r="C1352" s="250"/>
      <c r="D1352" s="239" t="s">
        <v>142</v>
      </c>
      <c r="E1352" s="251" t="s">
        <v>1</v>
      </c>
      <c r="F1352" s="252" t="s">
        <v>144</v>
      </c>
      <c r="G1352" s="250"/>
      <c r="H1352" s="253">
        <v>471.898</v>
      </c>
      <c r="I1352" s="254"/>
      <c r="J1352" s="250"/>
      <c r="K1352" s="250"/>
      <c r="L1352" s="255"/>
      <c r="M1352" s="256"/>
      <c r="N1352" s="257"/>
      <c r="O1352" s="257"/>
      <c r="P1352" s="257"/>
      <c r="Q1352" s="257"/>
      <c r="R1352" s="257"/>
      <c r="S1352" s="257"/>
      <c r="T1352" s="258"/>
      <c r="AT1352" s="259" t="s">
        <v>142</v>
      </c>
      <c r="AU1352" s="259" t="s">
        <v>83</v>
      </c>
      <c r="AV1352" s="13" t="s">
        <v>140</v>
      </c>
      <c r="AW1352" s="13" t="s">
        <v>30</v>
      </c>
      <c r="AX1352" s="13" t="s">
        <v>81</v>
      </c>
      <c r="AY1352" s="259" t="s">
        <v>133</v>
      </c>
    </row>
    <row r="1353" spans="2:65" s="1" customFormat="1" ht="24" customHeight="1">
      <c r="B1353" s="38"/>
      <c r="C1353" s="260" t="s">
        <v>1725</v>
      </c>
      <c r="D1353" s="260" t="s">
        <v>168</v>
      </c>
      <c r="E1353" s="261" t="s">
        <v>1726</v>
      </c>
      <c r="F1353" s="262" t="s">
        <v>1727</v>
      </c>
      <c r="G1353" s="263" t="s">
        <v>413</v>
      </c>
      <c r="H1353" s="264">
        <v>117.575</v>
      </c>
      <c r="I1353" s="265"/>
      <c r="J1353" s="266">
        <f>ROUND(I1353*H1353,2)</f>
        <v>0</v>
      </c>
      <c r="K1353" s="262" t="s">
        <v>139</v>
      </c>
      <c r="L1353" s="267"/>
      <c r="M1353" s="268" t="s">
        <v>1</v>
      </c>
      <c r="N1353" s="269" t="s">
        <v>38</v>
      </c>
      <c r="O1353" s="86"/>
      <c r="P1353" s="233">
        <f>O1353*H1353</f>
        <v>0</v>
      </c>
      <c r="Q1353" s="233">
        <v>0.0035</v>
      </c>
      <c r="R1353" s="233">
        <f>Q1353*H1353</f>
        <v>0.4115125</v>
      </c>
      <c r="S1353" s="233">
        <v>0</v>
      </c>
      <c r="T1353" s="234">
        <f>S1353*H1353</f>
        <v>0</v>
      </c>
      <c r="AR1353" s="235" t="s">
        <v>172</v>
      </c>
      <c r="AT1353" s="235" t="s">
        <v>168</v>
      </c>
      <c r="AU1353" s="235" t="s">
        <v>83</v>
      </c>
      <c r="AY1353" s="17" t="s">
        <v>133</v>
      </c>
      <c r="BE1353" s="236">
        <f>IF(N1353="základní",J1353,0)</f>
        <v>0</v>
      </c>
      <c r="BF1353" s="236">
        <f>IF(N1353="snížená",J1353,0)</f>
        <v>0</v>
      </c>
      <c r="BG1353" s="236">
        <f>IF(N1353="zákl. přenesená",J1353,0)</f>
        <v>0</v>
      </c>
      <c r="BH1353" s="236">
        <f>IF(N1353="sníž. přenesená",J1353,0)</f>
        <v>0</v>
      </c>
      <c r="BI1353" s="236">
        <f>IF(N1353="nulová",J1353,0)</f>
        <v>0</v>
      </c>
      <c r="BJ1353" s="17" t="s">
        <v>81</v>
      </c>
      <c r="BK1353" s="236">
        <f>ROUND(I1353*H1353,2)</f>
        <v>0</v>
      </c>
      <c r="BL1353" s="17" t="s">
        <v>140</v>
      </c>
      <c r="BM1353" s="235" t="s">
        <v>1728</v>
      </c>
    </row>
    <row r="1354" spans="2:51" s="12" customFormat="1" ht="12">
      <c r="B1354" s="237"/>
      <c r="C1354" s="238"/>
      <c r="D1354" s="239" t="s">
        <v>142</v>
      </c>
      <c r="E1354" s="240" t="s">
        <v>1</v>
      </c>
      <c r="F1354" s="241" t="s">
        <v>1729</v>
      </c>
      <c r="G1354" s="238"/>
      <c r="H1354" s="242">
        <v>117.575</v>
      </c>
      <c r="I1354" s="243"/>
      <c r="J1354" s="238"/>
      <c r="K1354" s="238"/>
      <c r="L1354" s="244"/>
      <c r="M1354" s="245"/>
      <c r="N1354" s="246"/>
      <c r="O1354" s="246"/>
      <c r="P1354" s="246"/>
      <c r="Q1354" s="246"/>
      <c r="R1354" s="246"/>
      <c r="S1354" s="246"/>
      <c r="T1354" s="247"/>
      <c r="AT1354" s="248" t="s">
        <v>142</v>
      </c>
      <c r="AU1354" s="248" t="s">
        <v>83</v>
      </c>
      <c r="AV1354" s="12" t="s">
        <v>83</v>
      </c>
      <c r="AW1354" s="12" t="s">
        <v>30</v>
      </c>
      <c r="AX1354" s="12" t="s">
        <v>73</v>
      </c>
      <c r="AY1354" s="248" t="s">
        <v>133</v>
      </c>
    </row>
    <row r="1355" spans="2:51" s="13" customFormat="1" ht="12">
      <c r="B1355" s="249"/>
      <c r="C1355" s="250"/>
      <c r="D1355" s="239" t="s">
        <v>142</v>
      </c>
      <c r="E1355" s="251" t="s">
        <v>1</v>
      </c>
      <c r="F1355" s="252" t="s">
        <v>144</v>
      </c>
      <c r="G1355" s="250"/>
      <c r="H1355" s="253">
        <v>117.575</v>
      </c>
      <c r="I1355" s="254"/>
      <c r="J1355" s="250"/>
      <c r="K1355" s="250"/>
      <c r="L1355" s="255"/>
      <c r="M1355" s="256"/>
      <c r="N1355" s="257"/>
      <c r="O1355" s="257"/>
      <c r="P1355" s="257"/>
      <c r="Q1355" s="257"/>
      <c r="R1355" s="257"/>
      <c r="S1355" s="257"/>
      <c r="T1355" s="258"/>
      <c r="AT1355" s="259" t="s">
        <v>142</v>
      </c>
      <c r="AU1355" s="259" t="s">
        <v>83</v>
      </c>
      <c r="AV1355" s="13" t="s">
        <v>140</v>
      </c>
      <c r="AW1355" s="13" t="s">
        <v>30</v>
      </c>
      <c r="AX1355" s="13" t="s">
        <v>81</v>
      </c>
      <c r="AY1355" s="259" t="s">
        <v>133</v>
      </c>
    </row>
    <row r="1356" spans="2:65" s="1" customFormat="1" ht="24" customHeight="1">
      <c r="B1356" s="38"/>
      <c r="C1356" s="260" t="s">
        <v>1730</v>
      </c>
      <c r="D1356" s="260" t="s">
        <v>168</v>
      </c>
      <c r="E1356" s="261" t="s">
        <v>1731</v>
      </c>
      <c r="F1356" s="262" t="s">
        <v>1732</v>
      </c>
      <c r="G1356" s="263" t="s">
        <v>413</v>
      </c>
      <c r="H1356" s="264">
        <v>117.575</v>
      </c>
      <c r="I1356" s="265"/>
      <c r="J1356" s="266">
        <f>ROUND(I1356*H1356,2)</f>
        <v>0</v>
      </c>
      <c r="K1356" s="262" t="s">
        <v>1109</v>
      </c>
      <c r="L1356" s="267"/>
      <c r="M1356" s="268" t="s">
        <v>1</v>
      </c>
      <c r="N1356" s="269" t="s">
        <v>38</v>
      </c>
      <c r="O1356" s="86"/>
      <c r="P1356" s="233">
        <f>O1356*H1356</f>
        <v>0</v>
      </c>
      <c r="Q1356" s="233">
        <v>0.0036</v>
      </c>
      <c r="R1356" s="233">
        <f>Q1356*H1356</f>
        <v>0.42327</v>
      </c>
      <c r="S1356" s="233">
        <v>0</v>
      </c>
      <c r="T1356" s="234">
        <f>S1356*H1356</f>
        <v>0</v>
      </c>
      <c r="AR1356" s="235" t="s">
        <v>172</v>
      </c>
      <c r="AT1356" s="235" t="s">
        <v>168</v>
      </c>
      <c r="AU1356" s="235" t="s">
        <v>83</v>
      </c>
      <c r="AY1356" s="17" t="s">
        <v>133</v>
      </c>
      <c r="BE1356" s="236">
        <f>IF(N1356="základní",J1356,0)</f>
        <v>0</v>
      </c>
      <c r="BF1356" s="236">
        <f>IF(N1356="snížená",J1356,0)</f>
        <v>0</v>
      </c>
      <c r="BG1356" s="236">
        <f>IF(N1356="zákl. přenesená",J1356,0)</f>
        <v>0</v>
      </c>
      <c r="BH1356" s="236">
        <f>IF(N1356="sníž. přenesená",J1356,0)</f>
        <v>0</v>
      </c>
      <c r="BI1356" s="236">
        <f>IF(N1356="nulová",J1356,0)</f>
        <v>0</v>
      </c>
      <c r="BJ1356" s="17" t="s">
        <v>81</v>
      </c>
      <c r="BK1356" s="236">
        <f>ROUND(I1356*H1356,2)</f>
        <v>0</v>
      </c>
      <c r="BL1356" s="17" t="s">
        <v>140</v>
      </c>
      <c r="BM1356" s="235" t="s">
        <v>1733</v>
      </c>
    </row>
    <row r="1357" spans="2:51" s="12" customFormat="1" ht="12">
      <c r="B1357" s="237"/>
      <c r="C1357" s="238"/>
      <c r="D1357" s="239" t="s">
        <v>142</v>
      </c>
      <c r="E1357" s="240" t="s">
        <v>1</v>
      </c>
      <c r="F1357" s="241" t="s">
        <v>1729</v>
      </c>
      <c r="G1357" s="238"/>
      <c r="H1357" s="242">
        <v>117.575</v>
      </c>
      <c r="I1357" s="243"/>
      <c r="J1357" s="238"/>
      <c r="K1357" s="238"/>
      <c r="L1357" s="244"/>
      <c r="M1357" s="245"/>
      <c r="N1357" s="246"/>
      <c r="O1357" s="246"/>
      <c r="P1357" s="246"/>
      <c r="Q1357" s="246"/>
      <c r="R1357" s="246"/>
      <c r="S1357" s="246"/>
      <c r="T1357" s="247"/>
      <c r="AT1357" s="248" t="s">
        <v>142</v>
      </c>
      <c r="AU1357" s="248" t="s">
        <v>83</v>
      </c>
      <c r="AV1357" s="12" t="s">
        <v>83</v>
      </c>
      <c r="AW1357" s="12" t="s">
        <v>30</v>
      </c>
      <c r="AX1357" s="12" t="s">
        <v>73</v>
      </c>
      <c r="AY1357" s="248" t="s">
        <v>133</v>
      </c>
    </row>
    <row r="1358" spans="2:51" s="13" customFormat="1" ht="12">
      <c r="B1358" s="249"/>
      <c r="C1358" s="250"/>
      <c r="D1358" s="239" t="s">
        <v>142</v>
      </c>
      <c r="E1358" s="251" t="s">
        <v>1</v>
      </c>
      <c r="F1358" s="252" t="s">
        <v>144</v>
      </c>
      <c r="G1358" s="250"/>
      <c r="H1358" s="253">
        <v>117.575</v>
      </c>
      <c r="I1358" s="254"/>
      <c r="J1358" s="250"/>
      <c r="K1358" s="250"/>
      <c r="L1358" s="255"/>
      <c r="M1358" s="256"/>
      <c r="N1358" s="257"/>
      <c r="O1358" s="257"/>
      <c r="P1358" s="257"/>
      <c r="Q1358" s="257"/>
      <c r="R1358" s="257"/>
      <c r="S1358" s="257"/>
      <c r="T1358" s="258"/>
      <c r="AT1358" s="259" t="s">
        <v>142</v>
      </c>
      <c r="AU1358" s="259" t="s">
        <v>83</v>
      </c>
      <c r="AV1358" s="13" t="s">
        <v>140</v>
      </c>
      <c r="AW1358" s="13" t="s">
        <v>30</v>
      </c>
      <c r="AX1358" s="13" t="s">
        <v>81</v>
      </c>
      <c r="AY1358" s="259" t="s">
        <v>133</v>
      </c>
    </row>
    <row r="1359" spans="2:65" s="1" customFormat="1" ht="24" customHeight="1">
      <c r="B1359" s="38"/>
      <c r="C1359" s="224" t="s">
        <v>1734</v>
      </c>
      <c r="D1359" s="224" t="s">
        <v>135</v>
      </c>
      <c r="E1359" s="225" t="s">
        <v>1735</v>
      </c>
      <c r="F1359" s="226" t="s">
        <v>1736</v>
      </c>
      <c r="G1359" s="227" t="s">
        <v>413</v>
      </c>
      <c r="H1359" s="228">
        <v>32.03</v>
      </c>
      <c r="I1359" s="229"/>
      <c r="J1359" s="230">
        <f>ROUND(I1359*H1359,2)</f>
        <v>0</v>
      </c>
      <c r="K1359" s="226" t="s">
        <v>139</v>
      </c>
      <c r="L1359" s="43"/>
      <c r="M1359" s="231" t="s">
        <v>1</v>
      </c>
      <c r="N1359" s="232" t="s">
        <v>38</v>
      </c>
      <c r="O1359" s="86"/>
      <c r="P1359" s="233">
        <f>O1359*H1359</f>
        <v>0</v>
      </c>
      <c r="Q1359" s="233">
        <v>0.0085</v>
      </c>
      <c r="R1359" s="233">
        <f>Q1359*H1359</f>
        <v>0.272255</v>
      </c>
      <c r="S1359" s="233">
        <v>0</v>
      </c>
      <c r="T1359" s="234">
        <f>S1359*H1359</f>
        <v>0</v>
      </c>
      <c r="AR1359" s="235" t="s">
        <v>140</v>
      </c>
      <c r="AT1359" s="235" t="s">
        <v>135</v>
      </c>
      <c r="AU1359" s="235" t="s">
        <v>83</v>
      </c>
      <c r="AY1359" s="17" t="s">
        <v>133</v>
      </c>
      <c r="BE1359" s="236">
        <f>IF(N1359="základní",J1359,0)</f>
        <v>0</v>
      </c>
      <c r="BF1359" s="236">
        <f>IF(N1359="snížená",J1359,0)</f>
        <v>0</v>
      </c>
      <c r="BG1359" s="236">
        <f>IF(N1359="zákl. přenesená",J1359,0)</f>
        <v>0</v>
      </c>
      <c r="BH1359" s="236">
        <f>IF(N1359="sníž. přenesená",J1359,0)</f>
        <v>0</v>
      </c>
      <c r="BI1359" s="236">
        <f>IF(N1359="nulová",J1359,0)</f>
        <v>0</v>
      </c>
      <c r="BJ1359" s="17" t="s">
        <v>81</v>
      </c>
      <c r="BK1359" s="236">
        <f>ROUND(I1359*H1359,2)</f>
        <v>0</v>
      </c>
      <c r="BL1359" s="17" t="s">
        <v>140</v>
      </c>
      <c r="BM1359" s="235" t="s">
        <v>1737</v>
      </c>
    </row>
    <row r="1360" spans="2:51" s="14" customFormat="1" ht="12">
      <c r="B1360" s="276"/>
      <c r="C1360" s="277"/>
      <c r="D1360" s="239" t="s">
        <v>142</v>
      </c>
      <c r="E1360" s="278" t="s">
        <v>1</v>
      </c>
      <c r="F1360" s="279" t="s">
        <v>1738</v>
      </c>
      <c r="G1360" s="277"/>
      <c r="H1360" s="278" t="s">
        <v>1</v>
      </c>
      <c r="I1360" s="280"/>
      <c r="J1360" s="277"/>
      <c r="K1360" s="277"/>
      <c r="L1360" s="281"/>
      <c r="M1360" s="282"/>
      <c r="N1360" s="283"/>
      <c r="O1360" s="283"/>
      <c r="P1360" s="283"/>
      <c r="Q1360" s="283"/>
      <c r="R1360" s="283"/>
      <c r="S1360" s="283"/>
      <c r="T1360" s="284"/>
      <c r="AT1360" s="285" t="s">
        <v>142</v>
      </c>
      <c r="AU1360" s="285" t="s">
        <v>83</v>
      </c>
      <c r="AV1360" s="14" t="s">
        <v>81</v>
      </c>
      <c r="AW1360" s="14" t="s">
        <v>30</v>
      </c>
      <c r="AX1360" s="14" t="s">
        <v>73</v>
      </c>
      <c r="AY1360" s="285" t="s">
        <v>133</v>
      </c>
    </row>
    <row r="1361" spans="2:51" s="12" customFormat="1" ht="12">
      <c r="B1361" s="237"/>
      <c r="C1361" s="238"/>
      <c r="D1361" s="239" t="s">
        <v>142</v>
      </c>
      <c r="E1361" s="240" t="s">
        <v>1</v>
      </c>
      <c r="F1361" s="241" t="s">
        <v>1739</v>
      </c>
      <c r="G1361" s="238"/>
      <c r="H1361" s="242">
        <v>16.03</v>
      </c>
      <c r="I1361" s="243"/>
      <c r="J1361" s="238"/>
      <c r="K1361" s="238"/>
      <c r="L1361" s="244"/>
      <c r="M1361" s="245"/>
      <c r="N1361" s="246"/>
      <c r="O1361" s="246"/>
      <c r="P1361" s="246"/>
      <c r="Q1361" s="246"/>
      <c r="R1361" s="246"/>
      <c r="S1361" s="246"/>
      <c r="T1361" s="247"/>
      <c r="AT1361" s="248" t="s">
        <v>142</v>
      </c>
      <c r="AU1361" s="248" t="s">
        <v>83</v>
      </c>
      <c r="AV1361" s="12" t="s">
        <v>83</v>
      </c>
      <c r="AW1361" s="12" t="s">
        <v>30</v>
      </c>
      <c r="AX1361" s="12" t="s">
        <v>73</v>
      </c>
      <c r="AY1361" s="248" t="s">
        <v>133</v>
      </c>
    </row>
    <row r="1362" spans="2:51" s="12" customFormat="1" ht="12">
      <c r="B1362" s="237"/>
      <c r="C1362" s="238"/>
      <c r="D1362" s="239" t="s">
        <v>142</v>
      </c>
      <c r="E1362" s="240" t="s">
        <v>1</v>
      </c>
      <c r="F1362" s="241" t="s">
        <v>1740</v>
      </c>
      <c r="G1362" s="238"/>
      <c r="H1362" s="242">
        <v>16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142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133</v>
      </c>
    </row>
    <row r="1363" spans="2:51" s="13" customFormat="1" ht="12">
      <c r="B1363" s="249"/>
      <c r="C1363" s="250"/>
      <c r="D1363" s="239" t="s">
        <v>142</v>
      </c>
      <c r="E1363" s="251" t="s">
        <v>1</v>
      </c>
      <c r="F1363" s="252" t="s">
        <v>144</v>
      </c>
      <c r="G1363" s="250"/>
      <c r="H1363" s="253">
        <v>32.03</v>
      </c>
      <c r="I1363" s="254"/>
      <c r="J1363" s="250"/>
      <c r="K1363" s="250"/>
      <c r="L1363" s="255"/>
      <c r="M1363" s="256"/>
      <c r="N1363" s="257"/>
      <c r="O1363" s="257"/>
      <c r="P1363" s="257"/>
      <c r="Q1363" s="257"/>
      <c r="R1363" s="257"/>
      <c r="S1363" s="257"/>
      <c r="T1363" s="258"/>
      <c r="AT1363" s="259" t="s">
        <v>142</v>
      </c>
      <c r="AU1363" s="259" t="s">
        <v>83</v>
      </c>
      <c r="AV1363" s="13" t="s">
        <v>140</v>
      </c>
      <c r="AW1363" s="13" t="s">
        <v>30</v>
      </c>
      <c r="AX1363" s="13" t="s">
        <v>81</v>
      </c>
      <c r="AY1363" s="259" t="s">
        <v>133</v>
      </c>
    </row>
    <row r="1364" spans="2:65" s="1" customFormat="1" ht="24" customHeight="1">
      <c r="B1364" s="38"/>
      <c r="C1364" s="260" t="s">
        <v>1741</v>
      </c>
      <c r="D1364" s="260" t="s">
        <v>168</v>
      </c>
      <c r="E1364" s="261" t="s">
        <v>1742</v>
      </c>
      <c r="F1364" s="262" t="s">
        <v>1743</v>
      </c>
      <c r="G1364" s="263" t="s">
        <v>413</v>
      </c>
      <c r="H1364" s="264">
        <v>35.233</v>
      </c>
      <c r="I1364" s="265"/>
      <c r="J1364" s="266">
        <f>ROUND(I1364*H1364,2)</f>
        <v>0</v>
      </c>
      <c r="K1364" s="262" t="s">
        <v>1</v>
      </c>
      <c r="L1364" s="267"/>
      <c r="M1364" s="268" t="s">
        <v>1</v>
      </c>
      <c r="N1364" s="269" t="s">
        <v>38</v>
      </c>
      <c r="O1364" s="86"/>
      <c r="P1364" s="233">
        <f>O1364*H1364</f>
        <v>0</v>
      </c>
      <c r="Q1364" s="233">
        <v>0.0024</v>
      </c>
      <c r="R1364" s="233">
        <f>Q1364*H1364</f>
        <v>0.08455919999999999</v>
      </c>
      <c r="S1364" s="233">
        <v>0</v>
      </c>
      <c r="T1364" s="234">
        <f>S1364*H1364</f>
        <v>0</v>
      </c>
      <c r="AR1364" s="235" t="s">
        <v>172</v>
      </c>
      <c r="AT1364" s="235" t="s">
        <v>168</v>
      </c>
      <c r="AU1364" s="235" t="s">
        <v>83</v>
      </c>
      <c r="AY1364" s="17" t="s">
        <v>133</v>
      </c>
      <c r="BE1364" s="236">
        <f>IF(N1364="základní",J1364,0)</f>
        <v>0</v>
      </c>
      <c r="BF1364" s="236">
        <f>IF(N1364="snížená",J1364,0)</f>
        <v>0</v>
      </c>
      <c r="BG1364" s="236">
        <f>IF(N1364="zákl. přenesená",J1364,0)</f>
        <v>0</v>
      </c>
      <c r="BH1364" s="236">
        <f>IF(N1364="sníž. přenesená",J1364,0)</f>
        <v>0</v>
      </c>
      <c r="BI1364" s="236">
        <f>IF(N1364="nulová",J1364,0)</f>
        <v>0</v>
      </c>
      <c r="BJ1364" s="17" t="s">
        <v>81</v>
      </c>
      <c r="BK1364" s="236">
        <f>ROUND(I1364*H1364,2)</f>
        <v>0</v>
      </c>
      <c r="BL1364" s="17" t="s">
        <v>140</v>
      </c>
      <c r="BM1364" s="235" t="s">
        <v>1744</v>
      </c>
    </row>
    <row r="1365" spans="2:51" s="12" customFormat="1" ht="12">
      <c r="B1365" s="237"/>
      <c r="C1365" s="238"/>
      <c r="D1365" s="239" t="s">
        <v>142</v>
      </c>
      <c r="E1365" s="240" t="s">
        <v>1</v>
      </c>
      <c r="F1365" s="241" t="s">
        <v>1745</v>
      </c>
      <c r="G1365" s="238"/>
      <c r="H1365" s="242">
        <v>35.233</v>
      </c>
      <c r="I1365" s="243"/>
      <c r="J1365" s="238"/>
      <c r="K1365" s="238"/>
      <c r="L1365" s="244"/>
      <c r="M1365" s="245"/>
      <c r="N1365" s="246"/>
      <c r="O1365" s="246"/>
      <c r="P1365" s="246"/>
      <c r="Q1365" s="246"/>
      <c r="R1365" s="246"/>
      <c r="S1365" s="246"/>
      <c r="T1365" s="247"/>
      <c r="AT1365" s="248" t="s">
        <v>142</v>
      </c>
      <c r="AU1365" s="248" t="s">
        <v>83</v>
      </c>
      <c r="AV1365" s="12" t="s">
        <v>83</v>
      </c>
      <c r="AW1365" s="12" t="s">
        <v>30</v>
      </c>
      <c r="AX1365" s="12" t="s">
        <v>73</v>
      </c>
      <c r="AY1365" s="248" t="s">
        <v>133</v>
      </c>
    </row>
    <row r="1366" spans="2:51" s="13" customFormat="1" ht="12">
      <c r="B1366" s="249"/>
      <c r="C1366" s="250"/>
      <c r="D1366" s="239" t="s">
        <v>142</v>
      </c>
      <c r="E1366" s="251" t="s">
        <v>1</v>
      </c>
      <c r="F1366" s="252" t="s">
        <v>144</v>
      </c>
      <c r="G1366" s="250"/>
      <c r="H1366" s="253">
        <v>35.233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AT1366" s="259" t="s">
        <v>142</v>
      </c>
      <c r="AU1366" s="259" t="s">
        <v>83</v>
      </c>
      <c r="AV1366" s="13" t="s">
        <v>140</v>
      </c>
      <c r="AW1366" s="13" t="s">
        <v>30</v>
      </c>
      <c r="AX1366" s="13" t="s">
        <v>81</v>
      </c>
      <c r="AY1366" s="259" t="s">
        <v>133</v>
      </c>
    </row>
    <row r="1367" spans="2:65" s="1" customFormat="1" ht="24" customHeight="1">
      <c r="B1367" s="38"/>
      <c r="C1367" s="224" t="s">
        <v>1746</v>
      </c>
      <c r="D1367" s="224" t="s">
        <v>135</v>
      </c>
      <c r="E1367" s="225" t="s">
        <v>1747</v>
      </c>
      <c r="F1367" s="226" t="s">
        <v>1748</v>
      </c>
      <c r="G1367" s="227" t="s">
        <v>413</v>
      </c>
      <c r="H1367" s="228">
        <v>38.494</v>
      </c>
      <c r="I1367" s="229"/>
      <c r="J1367" s="230">
        <f>ROUND(I1367*H1367,2)</f>
        <v>0</v>
      </c>
      <c r="K1367" s="226" t="s">
        <v>139</v>
      </c>
      <c r="L1367" s="43"/>
      <c r="M1367" s="231" t="s">
        <v>1</v>
      </c>
      <c r="N1367" s="232" t="s">
        <v>38</v>
      </c>
      <c r="O1367" s="86"/>
      <c r="P1367" s="233">
        <f>O1367*H1367</f>
        <v>0</v>
      </c>
      <c r="Q1367" s="233">
        <v>0.0231</v>
      </c>
      <c r="R1367" s="233">
        <f>Q1367*H1367</f>
        <v>0.8892114</v>
      </c>
      <c r="S1367" s="233">
        <v>0</v>
      </c>
      <c r="T1367" s="234">
        <f>S1367*H1367</f>
        <v>0</v>
      </c>
      <c r="AR1367" s="235" t="s">
        <v>140</v>
      </c>
      <c r="AT1367" s="235" t="s">
        <v>135</v>
      </c>
      <c r="AU1367" s="235" t="s">
        <v>83</v>
      </c>
      <c r="AY1367" s="17" t="s">
        <v>133</v>
      </c>
      <c r="BE1367" s="236">
        <f>IF(N1367="základní",J1367,0)</f>
        <v>0</v>
      </c>
      <c r="BF1367" s="236">
        <f>IF(N1367="snížená",J1367,0)</f>
        <v>0</v>
      </c>
      <c r="BG1367" s="236">
        <f>IF(N1367="zákl. přenesená",J1367,0)</f>
        <v>0</v>
      </c>
      <c r="BH1367" s="236">
        <f>IF(N1367="sníž. přenesená",J1367,0)</f>
        <v>0</v>
      </c>
      <c r="BI1367" s="236">
        <f>IF(N1367="nulová",J1367,0)</f>
        <v>0</v>
      </c>
      <c r="BJ1367" s="17" t="s">
        <v>81</v>
      </c>
      <c r="BK1367" s="236">
        <f>ROUND(I1367*H1367,2)</f>
        <v>0</v>
      </c>
      <c r="BL1367" s="17" t="s">
        <v>140</v>
      </c>
      <c r="BM1367" s="235" t="s">
        <v>1749</v>
      </c>
    </row>
    <row r="1368" spans="2:51" s="12" customFormat="1" ht="12">
      <c r="B1368" s="237"/>
      <c r="C1368" s="238"/>
      <c r="D1368" s="239" t="s">
        <v>142</v>
      </c>
      <c r="E1368" s="240" t="s">
        <v>1</v>
      </c>
      <c r="F1368" s="241" t="s">
        <v>1686</v>
      </c>
      <c r="G1368" s="238"/>
      <c r="H1368" s="242">
        <v>6.11</v>
      </c>
      <c r="I1368" s="243"/>
      <c r="J1368" s="238"/>
      <c r="K1368" s="238"/>
      <c r="L1368" s="244"/>
      <c r="M1368" s="245"/>
      <c r="N1368" s="246"/>
      <c r="O1368" s="246"/>
      <c r="P1368" s="246"/>
      <c r="Q1368" s="246"/>
      <c r="R1368" s="246"/>
      <c r="S1368" s="246"/>
      <c r="T1368" s="247"/>
      <c r="AT1368" s="248" t="s">
        <v>142</v>
      </c>
      <c r="AU1368" s="248" t="s">
        <v>83</v>
      </c>
      <c r="AV1368" s="12" t="s">
        <v>83</v>
      </c>
      <c r="AW1368" s="12" t="s">
        <v>30</v>
      </c>
      <c r="AX1368" s="12" t="s">
        <v>73</v>
      </c>
      <c r="AY1368" s="248" t="s">
        <v>133</v>
      </c>
    </row>
    <row r="1369" spans="2:51" s="12" customFormat="1" ht="12">
      <c r="B1369" s="237"/>
      <c r="C1369" s="238"/>
      <c r="D1369" s="239" t="s">
        <v>142</v>
      </c>
      <c r="E1369" s="240" t="s">
        <v>1</v>
      </c>
      <c r="F1369" s="241" t="s">
        <v>1687</v>
      </c>
      <c r="G1369" s="238"/>
      <c r="H1369" s="242">
        <v>3.02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142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133</v>
      </c>
    </row>
    <row r="1370" spans="2:51" s="12" customFormat="1" ht="12">
      <c r="B1370" s="237"/>
      <c r="C1370" s="238"/>
      <c r="D1370" s="239" t="s">
        <v>142</v>
      </c>
      <c r="E1370" s="240" t="s">
        <v>1</v>
      </c>
      <c r="F1370" s="241" t="s">
        <v>1688</v>
      </c>
      <c r="G1370" s="238"/>
      <c r="H1370" s="242">
        <v>29.364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142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133</v>
      </c>
    </row>
    <row r="1371" spans="2:51" s="13" customFormat="1" ht="12">
      <c r="B1371" s="249"/>
      <c r="C1371" s="250"/>
      <c r="D1371" s="239" t="s">
        <v>142</v>
      </c>
      <c r="E1371" s="251" t="s">
        <v>1</v>
      </c>
      <c r="F1371" s="252" t="s">
        <v>144</v>
      </c>
      <c r="G1371" s="250"/>
      <c r="H1371" s="253">
        <v>38.494</v>
      </c>
      <c r="I1371" s="254"/>
      <c r="J1371" s="250"/>
      <c r="K1371" s="250"/>
      <c r="L1371" s="255"/>
      <c r="M1371" s="256"/>
      <c r="N1371" s="257"/>
      <c r="O1371" s="257"/>
      <c r="P1371" s="257"/>
      <c r="Q1371" s="257"/>
      <c r="R1371" s="257"/>
      <c r="S1371" s="257"/>
      <c r="T1371" s="258"/>
      <c r="AT1371" s="259" t="s">
        <v>142</v>
      </c>
      <c r="AU1371" s="259" t="s">
        <v>83</v>
      </c>
      <c r="AV1371" s="13" t="s">
        <v>140</v>
      </c>
      <c r="AW1371" s="13" t="s">
        <v>30</v>
      </c>
      <c r="AX1371" s="13" t="s">
        <v>81</v>
      </c>
      <c r="AY1371" s="259" t="s">
        <v>133</v>
      </c>
    </row>
    <row r="1372" spans="2:65" s="1" customFormat="1" ht="24" customHeight="1">
      <c r="B1372" s="38"/>
      <c r="C1372" s="224" t="s">
        <v>1750</v>
      </c>
      <c r="D1372" s="224" t="s">
        <v>135</v>
      </c>
      <c r="E1372" s="225" t="s">
        <v>1751</v>
      </c>
      <c r="F1372" s="226" t="s">
        <v>1752</v>
      </c>
      <c r="G1372" s="227" t="s">
        <v>413</v>
      </c>
      <c r="H1372" s="228">
        <v>115.482</v>
      </c>
      <c r="I1372" s="229"/>
      <c r="J1372" s="230">
        <f>ROUND(I1372*H1372,2)</f>
        <v>0</v>
      </c>
      <c r="K1372" s="226" t="s">
        <v>139</v>
      </c>
      <c r="L1372" s="43"/>
      <c r="M1372" s="231" t="s">
        <v>1</v>
      </c>
      <c r="N1372" s="232" t="s">
        <v>38</v>
      </c>
      <c r="O1372" s="86"/>
      <c r="P1372" s="233">
        <f>O1372*H1372</f>
        <v>0</v>
      </c>
      <c r="Q1372" s="233">
        <v>0.02636</v>
      </c>
      <c r="R1372" s="233">
        <f>Q1372*H1372</f>
        <v>3.04410552</v>
      </c>
      <c r="S1372" s="233">
        <v>0</v>
      </c>
      <c r="T1372" s="234">
        <f>S1372*H1372</f>
        <v>0</v>
      </c>
      <c r="AR1372" s="235" t="s">
        <v>140</v>
      </c>
      <c r="AT1372" s="235" t="s">
        <v>135</v>
      </c>
      <c r="AU1372" s="235" t="s">
        <v>83</v>
      </c>
      <c r="AY1372" s="17" t="s">
        <v>133</v>
      </c>
      <c r="BE1372" s="236">
        <f>IF(N1372="základní",J1372,0)</f>
        <v>0</v>
      </c>
      <c r="BF1372" s="236">
        <f>IF(N1372="snížená",J1372,0)</f>
        <v>0</v>
      </c>
      <c r="BG1372" s="236">
        <f>IF(N1372="zákl. přenesená",J1372,0)</f>
        <v>0</v>
      </c>
      <c r="BH1372" s="236">
        <f>IF(N1372="sníž. přenesená",J1372,0)</f>
        <v>0</v>
      </c>
      <c r="BI1372" s="236">
        <f>IF(N1372="nulová",J1372,0)</f>
        <v>0</v>
      </c>
      <c r="BJ1372" s="17" t="s">
        <v>81</v>
      </c>
      <c r="BK1372" s="236">
        <f>ROUND(I1372*H1372,2)</f>
        <v>0</v>
      </c>
      <c r="BL1372" s="17" t="s">
        <v>140</v>
      </c>
      <c r="BM1372" s="235" t="s">
        <v>1753</v>
      </c>
    </row>
    <row r="1373" spans="2:51" s="12" customFormat="1" ht="12">
      <c r="B1373" s="237"/>
      <c r="C1373" s="238"/>
      <c r="D1373" s="239" t="s">
        <v>142</v>
      </c>
      <c r="E1373" s="240" t="s">
        <v>1</v>
      </c>
      <c r="F1373" s="241" t="s">
        <v>1754</v>
      </c>
      <c r="G1373" s="238"/>
      <c r="H1373" s="242">
        <v>115.482</v>
      </c>
      <c r="I1373" s="243"/>
      <c r="J1373" s="238"/>
      <c r="K1373" s="238"/>
      <c r="L1373" s="244"/>
      <c r="M1373" s="245"/>
      <c r="N1373" s="246"/>
      <c r="O1373" s="246"/>
      <c r="P1373" s="246"/>
      <c r="Q1373" s="246"/>
      <c r="R1373" s="246"/>
      <c r="S1373" s="246"/>
      <c r="T1373" s="247"/>
      <c r="AT1373" s="248" t="s">
        <v>142</v>
      </c>
      <c r="AU1373" s="248" t="s">
        <v>83</v>
      </c>
      <c r="AV1373" s="12" t="s">
        <v>83</v>
      </c>
      <c r="AW1373" s="12" t="s">
        <v>30</v>
      </c>
      <c r="AX1373" s="12" t="s">
        <v>73</v>
      </c>
      <c r="AY1373" s="248" t="s">
        <v>133</v>
      </c>
    </row>
    <row r="1374" spans="2:51" s="13" customFormat="1" ht="12">
      <c r="B1374" s="249"/>
      <c r="C1374" s="250"/>
      <c r="D1374" s="239" t="s">
        <v>142</v>
      </c>
      <c r="E1374" s="251" t="s">
        <v>1</v>
      </c>
      <c r="F1374" s="252" t="s">
        <v>144</v>
      </c>
      <c r="G1374" s="250"/>
      <c r="H1374" s="253">
        <v>115.482</v>
      </c>
      <c r="I1374" s="254"/>
      <c r="J1374" s="250"/>
      <c r="K1374" s="250"/>
      <c r="L1374" s="255"/>
      <c r="M1374" s="256"/>
      <c r="N1374" s="257"/>
      <c r="O1374" s="257"/>
      <c r="P1374" s="257"/>
      <c r="Q1374" s="257"/>
      <c r="R1374" s="257"/>
      <c r="S1374" s="257"/>
      <c r="T1374" s="258"/>
      <c r="AT1374" s="259" t="s">
        <v>142</v>
      </c>
      <c r="AU1374" s="259" t="s">
        <v>83</v>
      </c>
      <c r="AV1374" s="13" t="s">
        <v>140</v>
      </c>
      <c r="AW1374" s="13" t="s">
        <v>30</v>
      </c>
      <c r="AX1374" s="13" t="s">
        <v>81</v>
      </c>
      <c r="AY1374" s="259" t="s">
        <v>133</v>
      </c>
    </row>
    <row r="1375" spans="2:65" s="1" customFormat="1" ht="24" customHeight="1">
      <c r="B1375" s="38"/>
      <c r="C1375" s="224" t="s">
        <v>1755</v>
      </c>
      <c r="D1375" s="224" t="s">
        <v>135</v>
      </c>
      <c r="E1375" s="225" t="s">
        <v>1756</v>
      </c>
      <c r="F1375" s="226" t="s">
        <v>1757</v>
      </c>
      <c r="G1375" s="227" t="s">
        <v>413</v>
      </c>
      <c r="H1375" s="228">
        <v>38.494</v>
      </c>
      <c r="I1375" s="229"/>
      <c r="J1375" s="230">
        <f>ROUND(I1375*H1375,2)</f>
        <v>0</v>
      </c>
      <c r="K1375" s="226" t="s">
        <v>139</v>
      </c>
      <c r="L1375" s="43"/>
      <c r="M1375" s="231" t="s">
        <v>1</v>
      </c>
      <c r="N1375" s="232" t="s">
        <v>38</v>
      </c>
      <c r="O1375" s="86"/>
      <c r="P1375" s="233">
        <f>O1375*H1375</f>
        <v>0</v>
      </c>
      <c r="Q1375" s="233">
        <v>0.00348</v>
      </c>
      <c r="R1375" s="233">
        <f>Q1375*H1375</f>
        <v>0.13395912</v>
      </c>
      <c r="S1375" s="233">
        <v>0</v>
      </c>
      <c r="T1375" s="234">
        <f>S1375*H1375</f>
        <v>0</v>
      </c>
      <c r="AR1375" s="235" t="s">
        <v>140</v>
      </c>
      <c r="AT1375" s="235" t="s">
        <v>135</v>
      </c>
      <c r="AU1375" s="235" t="s">
        <v>83</v>
      </c>
      <c r="AY1375" s="17" t="s">
        <v>133</v>
      </c>
      <c r="BE1375" s="236">
        <f>IF(N1375="základní",J1375,0)</f>
        <v>0</v>
      </c>
      <c r="BF1375" s="236">
        <f>IF(N1375="snížená",J1375,0)</f>
        <v>0</v>
      </c>
      <c r="BG1375" s="236">
        <f>IF(N1375="zákl. přenesená",J1375,0)</f>
        <v>0</v>
      </c>
      <c r="BH1375" s="236">
        <f>IF(N1375="sníž. přenesená",J1375,0)</f>
        <v>0</v>
      </c>
      <c r="BI1375" s="236">
        <f>IF(N1375="nulová",J1375,0)</f>
        <v>0</v>
      </c>
      <c r="BJ1375" s="17" t="s">
        <v>81</v>
      </c>
      <c r="BK1375" s="236">
        <f>ROUND(I1375*H1375,2)</f>
        <v>0</v>
      </c>
      <c r="BL1375" s="17" t="s">
        <v>140</v>
      </c>
      <c r="BM1375" s="235" t="s">
        <v>1758</v>
      </c>
    </row>
    <row r="1376" spans="2:65" s="1" customFormat="1" ht="24" customHeight="1">
      <c r="B1376" s="38"/>
      <c r="C1376" s="224" t="s">
        <v>1759</v>
      </c>
      <c r="D1376" s="224" t="s">
        <v>135</v>
      </c>
      <c r="E1376" s="225" t="s">
        <v>1760</v>
      </c>
      <c r="F1376" s="226" t="s">
        <v>1761</v>
      </c>
      <c r="G1376" s="227" t="s">
        <v>413</v>
      </c>
      <c r="H1376" s="228">
        <v>636.355</v>
      </c>
      <c r="I1376" s="229"/>
      <c r="J1376" s="230">
        <f>ROUND(I1376*H1376,2)</f>
        <v>0</v>
      </c>
      <c r="K1376" s="226" t="s">
        <v>139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0.00026</v>
      </c>
      <c r="R1376" s="233">
        <f>Q1376*H1376</f>
        <v>0.1654523</v>
      </c>
      <c r="S1376" s="233">
        <v>0</v>
      </c>
      <c r="T1376" s="234">
        <f>S1376*H1376</f>
        <v>0</v>
      </c>
      <c r="AR1376" s="235" t="s">
        <v>140</v>
      </c>
      <c r="AT1376" s="235" t="s">
        <v>135</v>
      </c>
      <c r="AU1376" s="235" t="s">
        <v>83</v>
      </c>
      <c r="AY1376" s="17" t="s">
        <v>133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140</v>
      </c>
      <c r="BM1376" s="235" t="s">
        <v>1762</v>
      </c>
    </row>
    <row r="1377" spans="2:51" s="14" customFormat="1" ht="12">
      <c r="B1377" s="276"/>
      <c r="C1377" s="277"/>
      <c r="D1377" s="239" t="s">
        <v>142</v>
      </c>
      <c r="E1377" s="278" t="s">
        <v>1</v>
      </c>
      <c r="F1377" s="279" t="s">
        <v>1723</v>
      </c>
      <c r="G1377" s="277"/>
      <c r="H1377" s="278" t="s">
        <v>1</v>
      </c>
      <c r="I1377" s="280"/>
      <c r="J1377" s="277"/>
      <c r="K1377" s="277"/>
      <c r="L1377" s="281"/>
      <c r="M1377" s="282"/>
      <c r="N1377" s="283"/>
      <c r="O1377" s="283"/>
      <c r="P1377" s="283"/>
      <c r="Q1377" s="283"/>
      <c r="R1377" s="283"/>
      <c r="S1377" s="283"/>
      <c r="T1377" s="284"/>
      <c r="AT1377" s="285" t="s">
        <v>142</v>
      </c>
      <c r="AU1377" s="285" t="s">
        <v>83</v>
      </c>
      <c r="AV1377" s="14" t="s">
        <v>81</v>
      </c>
      <c r="AW1377" s="14" t="s">
        <v>30</v>
      </c>
      <c r="AX1377" s="14" t="s">
        <v>73</v>
      </c>
      <c r="AY1377" s="285" t="s">
        <v>133</v>
      </c>
    </row>
    <row r="1378" spans="2:51" s="12" customFormat="1" ht="12">
      <c r="B1378" s="237"/>
      <c r="C1378" s="238"/>
      <c r="D1378" s="239" t="s">
        <v>142</v>
      </c>
      <c r="E1378" s="240" t="s">
        <v>1</v>
      </c>
      <c r="F1378" s="241" t="s">
        <v>1763</v>
      </c>
      <c r="G1378" s="238"/>
      <c r="H1378" s="242">
        <v>321.948</v>
      </c>
      <c r="I1378" s="243"/>
      <c r="J1378" s="238"/>
      <c r="K1378" s="238"/>
      <c r="L1378" s="244"/>
      <c r="M1378" s="245"/>
      <c r="N1378" s="246"/>
      <c r="O1378" s="246"/>
      <c r="P1378" s="246"/>
      <c r="Q1378" s="246"/>
      <c r="R1378" s="246"/>
      <c r="S1378" s="246"/>
      <c r="T1378" s="247"/>
      <c r="AT1378" s="248" t="s">
        <v>142</v>
      </c>
      <c r="AU1378" s="248" t="s">
        <v>83</v>
      </c>
      <c r="AV1378" s="12" t="s">
        <v>83</v>
      </c>
      <c r="AW1378" s="12" t="s">
        <v>30</v>
      </c>
      <c r="AX1378" s="12" t="s">
        <v>73</v>
      </c>
      <c r="AY1378" s="248" t="s">
        <v>133</v>
      </c>
    </row>
    <row r="1379" spans="2:51" s="12" customFormat="1" ht="12">
      <c r="B1379" s="237"/>
      <c r="C1379" s="238"/>
      <c r="D1379" s="239" t="s">
        <v>142</v>
      </c>
      <c r="E1379" s="240" t="s">
        <v>1</v>
      </c>
      <c r="F1379" s="241" t="s">
        <v>1717</v>
      </c>
      <c r="G1379" s="238"/>
      <c r="H1379" s="242">
        <v>62.324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142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133</v>
      </c>
    </row>
    <row r="1380" spans="2:51" s="12" customFormat="1" ht="12">
      <c r="B1380" s="237"/>
      <c r="C1380" s="238"/>
      <c r="D1380" s="239" t="s">
        <v>142</v>
      </c>
      <c r="E1380" s="240" t="s">
        <v>1</v>
      </c>
      <c r="F1380" s="241" t="s">
        <v>1718</v>
      </c>
      <c r="G1380" s="238"/>
      <c r="H1380" s="242">
        <v>7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142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133</v>
      </c>
    </row>
    <row r="1381" spans="2:51" s="12" customFormat="1" ht="12">
      <c r="B1381" s="237"/>
      <c r="C1381" s="238"/>
      <c r="D1381" s="239" t="s">
        <v>142</v>
      </c>
      <c r="E1381" s="240" t="s">
        <v>1</v>
      </c>
      <c r="F1381" s="241" t="s">
        <v>1705</v>
      </c>
      <c r="G1381" s="238"/>
      <c r="H1381" s="242">
        <v>16.06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142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133</v>
      </c>
    </row>
    <row r="1382" spans="2:51" s="14" customFormat="1" ht="12">
      <c r="B1382" s="276"/>
      <c r="C1382" s="277"/>
      <c r="D1382" s="239" t="s">
        <v>142</v>
      </c>
      <c r="E1382" s="278" t="s">
        <v>1</v>
      </c>
      <c r="F1382" s="279" t="s">
        <v>732</v>
      </c>
      <c r="G1382" s="277"/>
      <c r="H1382" s="278" t="s">
        <v>1</v>
      </c>
      <c r="I1382" s="280"/>
      <c r="J1382" s="277"/>
      <c r="K1382" s="277"/>
      <c r="L1382" s="281"/>
      <c r="M1382" s="282"/>
      <c r="N1382" s="283"/>
      <c r="O1382" s="283"/>
      <c r="P1382" s="283"/>
      <c r="Q1382" s="283"/>
      <c r="R1382" s="283"/>
      <c r="S1382" s="283"/>
      <c r="T1382" s="284"/>
      <c r="AT1382" s="285" t="s">
        <v>142</v>
      </c>
      <c r="AU1382" s="285" t="s">
        <v>83</v>
      </c>
      <c r="AV1382" s="14" t="s">
        <v>81</v>
      </c>
      <c r="AW1382" s="14" t="s">
        <v>30</v>
      </c>
      <c r="AX1382" s="14" t="s">
        <v>73</v>
      </c>
      <c r="AY1382" s="285" t="s">
        <v>133</v>
      </c>
    </row>
    <row r="1383" spans="2:51" s="12" customFormat="1" ht="12">
      <c r="B1383" s="237"/>
      <c r="C1383" s="238"/>
      <c r="D1383" s="239" t="s">
        <v>142</v>
      </c>
      <c r="E1383" s="240" t="s">
        <v>1</v>
      </c>
      <c r="F1383" s="241" t="s">
        <v>1764</v>
      </c>
      <c r="G1383" s="238"/>
      <c r="H1383" s="242">
        <v>52.82</v>
      </c>
      <c r="I1383" s="243"/>
      <c r="J1383" s="238"/>
      <c r="K1383" s="238"/>
      <c r="L1383" s="244"/>
      <c r="M1383" s="245"/>
      <c r="N1383" s="246"/>
      <c r="O1383" s="246"/>
      <c r="P1383" s="246"/>
      <c r="Q1383" s="246"/>
      <c r="R1383" s="246"/>
      <c r="S1383" s="246"/>
      <c r="T1383" s="247"/>
      <c r="AT1383" s="248" t="s">
        <v>142</v>
      </c>
      <c r="AU1383" s="248" t="s">
        <v>83</v>
      </c>
      <c r="AV1383" s="12" t="s">
        <v>83</v>
      </c>
      <c r="AW1383" s="12" t="s">
        <v>30</v>
      </c>
      <c r="AX1383" s="12" t="s">
        <v>73</v>
      </c>
      <c r="AY1383" s="248" t="s">
        <v>133</v>
      </c>
    </row>
    <row r="1384" spans="2:51" s="12" customFormat="1" ht="12">
      <c r="B1384" s="237"/>
      <c r="C1384" s="238"/>
      <c r="D1384" s="239" t="s">
        <v>142</v>
      </c>
      <c r="E1384" s="240" t="s">
        <v>1</v>
      </c>
      <c r="F1384" s="241" t="s">
        <v>1765</v>
      </c>
      <c r="G1384" s="238"/>
      <c r="H1384" s="242">
        <v>4.4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142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133</v>
      </c>
    </row>
    <row r="1385" spans="2:51" s="12" customFormat="1" ht="12">
      <c r="B1385" s="237"/>
      <c r="C1385" s="238"/>
      <c r="D1385" s="239" t="s">
        <v>142</v>
      </c>
      <c r="E1385" s="240" t="s">
        <v>1</v>
      </c>
      <c r="F1385" s="241" t="s">
        <v>1041</v>
      </c>
      <c r="G1385" s="238"/>
      <c r="H1385" s="242">
        <v>2.975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142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133</v>
      </c>
    </row>
    <row r="1386" spans="2:51" s="12" customFormat="1" ht="12">
      <c r="B1386" s="237"/>
      <c r="C1386" s="238"/>
      <c r="D1386" s="239" t="s">
        <v>142</v>
      </c>
      <c r="E1386" s="240" t="s">
        <v>1</v>
      </c>
      <c r="F1386" s="241" t="s">
        <v>1766</v>
      </c>
      <c r="G1386" s="238"/>
      <c r="H1386" s="242">
        <v>2.66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142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133</v>
      </c>
    </row>
    <row r="1387" spans="2:51" s="12" customFormat="1" ht="12">
      <c r="B1387" s="237"/>
      <c r="C1387" s="238"/>
      <c r="D1387" s="239" t="s">
        <v>142</v>
      </c>
      <c r="E1387" s="240" t="s">
        <v>1</v>
      </c>
      <c r="F1387" s="241" t="s">
        <v>1767</v>
      </c>
      <c r="G1387" s="238"/>
      <c r="H1387" s="242">
        <v>42.94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142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133</v>
      </c>
    </row>
    <row r="1388" spans="2:51" s="12" customFormat="1" ht="12">
      <c r="B1388" s="237"/>
      <c r="C1388" s="238"/>
      <c r="D1388" s="239" t="s">
        <v>142</v>
      </c>
      <c r="E1388" s="240" t="s">
        <v>1</v>
      </c>
      <c r="F1388" s="241" t="s">
        <v>1040</v>
      </c>
      <c r="G1388" s="238"/>
      <c r="H1388" s="242">
        <v>4.07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142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133</v>
      </c>
    </row>
    <row r="1389" spans="2:51" s="14" customFormat="1" ht="12">
      <c r="B1389" s="276"/>
      <c r="C1389" s="277"/>
      <c r="D1389" s="239" t="s">
        <v>142</v>
      </c>
      <c r="E1389" s="278" t="s">
        <v>1</v>
      </c>
      <c r="F1389" s="279" t="s">
        <v>1768</v>
      </c>
      <c r="G1389" s="277"/>
      <c r="H1389" s="278" t="s">
        <v>1</v>
      </c>
      <c r="I1389" s="280"/>
      <c r="J1389" s="277"/>
      <c r="K1389" s="277"/>
      <c r="L1389" s="281"/>
      <c r="M1389" s="282"/>
      <c r="N1389" s="283"/>
      <c r="O1389" s="283"/>
      <c r="P1389" s="283"/>
      <c r="Q1389" s="283"/>
      <c r="R1389" s="283"/>
      <c r="S1389" s="283"/>
      <c r="T1389" s="284"/>
      <c r="AT1389" s="285" t="s">
        <v>142</v>
      </c>
      <c r="AU1389" s="285" t="s">
        <v>83</v>
      </c>
      <c r="AV1389" s="14" t="s">
        <v>81</v>
      </c>
      <c r="AW1389" s="14" t="s">
        <v>30</v>
      </c>
      <c r="AX1389" s="14" t="s">
        <v>73</v>
      </c>
      <c r="AY1389" s="285" t="s">
        <v>133</v>
      </c>
    </row>
    <row r="1390" spans="2:51" s="12" customFormat="1" ht="12">
      <c r="B1390" s="237"/>
      <c r="C1390" s="238"/>
      <c r="D1390" s="239" t="s">
        <v>142</v>
      </c>
      <c r="E1390" s="240" t="s">
        <v>1</v>
      </c>
      <c r="F1390" s="241" t="s">
        <v>1769</v>
      </c>
      <c r="G1390" s="238"/>
      <c r="H1390" s="242">
        <v>13</v>
      </c>
      <c r="I1390" s="243"/>
      <c r="J1390" s="238"/>
      <c r="K1390" s="238"/>
      <c r="L1390" s="244"/>
      <c r="M1390" s="245"/>
      <c r="N1390" s="246"/>
      <c r="O1390" s="246"/>
      <c r="P1390" s="246"/>
      <c r="Q1390" s="246"/>
      <c r="R1390" s="246"/>
      <c r="S1390" s="246"/>
      <c r="T1390" s="247"/>
      <c r="AT1390" s="248" t="s">
        <v>142</v>
      </c>
      <c r="AU1390" s="248" t="s">
        <v>83</v>
      </c>
      <c r="AV1390" s="12" t="s">
        <v>83</v>
      </c>
      <c r="AW1390" s="12" t="s">
        <v>30</v>
      </c>
      <c r="AX1390" s="12" t="s">
        <v>73</v>
      </c>
      <c r="AY1390" s="248" t="s">
        <v>133</v>
      </c>
    </row>
    <row r="1391" spans="2:51" s="14" customFormat="1" ht="12">
      <c r="B1391" s="276"/>
      <c r="C1391" s="277"/>
      <c r="D1391" s="239" t="s">
        <v>142</v>
      </c>
      <c r="E1391" s="278" t="s">
        <v>1</v>
      </c>
      <c r="F1391" s="279" t="s">
        <v>1770</v>
      </c>
      <c r="G1391" s="277"/>
      <c r="H1391" s="278" t="s">
        <v>1</v>
      </c>
      <c r="I1391" s="280"/>
      <c r="J1391" s="277"/>
      <c r="K1391" s="277"/>
      <c r="L1391" s="281"/>
      <c r="M1391" s="282"/>
      <c r="N1391" s="283"/>
      <c r="O1391" s="283"/>
      <c r="P1391" s="283"/>
      <c r="Q1391" s="283"/>
      <c r="R1391" s="283"/>
      <c r="S1391" s="283"/>
      <c r="T1391" s="284"/>
      <c r="AT1391" s="285" t="s">
        <v>142</v>
      </c>
      <c r="AU1391" s="285" t="s">
        <v>83</v>
      </c>
      <c r="AV1391" s="14" t="s">
        <v>81</v>
      </c>
      <c r="AW1391" s="14" t="s">
        <v>30</v>
      </c>
      <c r="AX1391" s="14" t="s">
        <v>73</v>
      </c>
      <c r="AY1391" s="285" t="s">
        <v>133</v>
      </c>
    </row>
    <row r="1392" spans="2:51" s="12" customFormat="1" ht="12">
      <c r="B1392" s="237"/>
      <c r="C1392" s="238"/>
      <c r="D1392" s="239" t="s">
        <v>142</v>
      </c>
      <c r="E1392" s="240" t="s">
        <v>1</v>
      </c>
      <c r="F1392" s="241" t="s">
        <v>1771</v>
      </c>
      <c r="G1392" s="238"/>
      <c r="H1392" s="242">
        <v>116.84</v>
      </c>
      <c r="I1392" s="243"/>
      <c r="J1392" s="238"/>
      <c r="K1392" s="238"/>
      <c r="L1392" s="244"/>
      <c r="M1392" s="245"/>
      <c r="N1392" s="246"/>
      <c r="O1392" s="246"/>
      <c r="P1392" s="246"/>
      <c r="Q1392" s="246"/>
      <c r="R1392" s="246"/>
      <c r="S1392" s="246"/>
      <c r="T1392" s="247"/>
      <c r="AT1392" s="248" t="s">
        <v>142</v>
      </c>
      <c r="AU1392" s="248" t="s">
        <v>83</v>
      </c>
      <c r="AV1392" s="12" t="s">
        <v>83</v>
      </c>
      <c r="AW1392" s="12" t="s">
        <v>30</v>
      </c>
      <c r="AX1392" s="12" t="s">
        <v>73</v>
      </c>
      <c r="AY1392" s="248" t="s">
        <v>133</v>
      </c>
    </row>
    <row r="1393" spans="2:51" s="12" customFormat="1" ht="12">
      <c r="B1393" s="237"/>
      <c r="C1393" s="238"/>
      <c r="D1393" s="239" t="s">
        <v>142</v>
      </c>
      <c r="E1393" s="240" t="s">
        <v>1</v>
      </c>
      <c r="F1393" s="241" t="s">
        <v>1772</v>
      </c>
      <c r="G1393" s="238"/>
      <c r="H1393" s="242">
        <v>-12.825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142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133</v>
      </c>
    </row>
    <row r="1394" spans="2:51" s="12" customFormat="1" ht="12">
      <c r="B1394" s="237"/>
      <c r="C1394" s="238"/>
      <c r="D1394" s="239" t="s">
        <v>142</v>
      </c>
      <c r="E1394" s="240" t="s">
        <v>1</v>
      </c>
      <c r="F1394" s="241" t="s">
        <v>1773</v>
      </c>
      <c r="G1394" s="238"/>
      <c r="H1394" s="242">
        <v>2.143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142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133</v>
      </c>
    </row>
    <row r="1395" spans="2:51" s="13" customFormat="1" ht="12">
      <c r="B1395" s="249"/>
      <c r="C1395" s="250"/>
      <c r="D1395" s="239" t="s">
        <v>142</v>
      </c>
      <c r="E1395" s="251" t="s">
        <v>1</v>
      </c>
      <c r="F1395" s="252" t="s">
        <v>144</v>
      </c>
      <c r="G1395" s="250"/>
      <c r="H1395" s="253">
        <v>636.355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AT1395" s="259" t="s">
        <v>142</v>
      </c>
      <c r="AU1395" s="259" t="s">
        <v>83</v>
      </c>
      <c r="AV1395" s="13" t="s">
        <v>140</v>
      </c>
      <c r="AW1395" s="13" t="s">
        <v>30</v>
      </c>
      <c r="AX1395" s="13" t="s">
        <v>81</v>
      </c>
      <c r="AY1395" s="259" t="s">
        <v>133</v>
      </c>
    </row>
    <row r="1396" spans="2:65" s="1" customFormat="1" ht="24" customHeight="1">
      <c r="B1396" s="38"/>
      <c r="C1396" s="224" t="s">
        <v>1774</v>
      </c>
      <c r="D1396" s="224" t="s">
        <v>135</v>
      </c>
      <c r="E1396" s="225" t="s">
        <v>1775</v>
      </c>
      <c r="F1396" s="226" t="s">
        <v>1776</v>
      </c>
      <c r="G1396" s="227" t="s">
        <v>413</v>
      </c>
      <c r="H1396" s="228">
        <v>236.087</v>
      </c>
      <c r="I1396" s="229"/>
      <c r="J1396" s="230">
        <f>ROUND(I1396*H1396,2)</f>
        <v>0</v>
      </c>
      <c r="K1396" s="226" t="s">
        <v>139</v>
      </c>
      <c r="L1396" s="43"/>
      <c r="M1396" s="231" t="s">
        <v>1</v>
      </c>
      <c r="N1396" s="232" t="s">
        <v>38</v>
      </c>
      <c r="O1396" s="86"/>
      <c r="P1396" s="233">
        <f>O1396*H1396</f>
        <v>0</v>
      </c>
      <c r="Q1396" s="233">
        <v>0.00489</v>
      </c>
      <c r="R1396" s="233">
        <f>Q1396*H1396</f>
        <v>1.15446543</v>
      </c>
      <c r="S1396" s="233">
        <v>0</v>
      </c>
      <c r="T1396" s="234">
        <f>S1396*H1396</f>
        <v>0</v>
      </c>
      <c r="AR1396" s="235" t="s">
        <v>140</v>
      </c>
      <c r="AT1396" s="235" t="s">
        <v>135</v>
      </c>
      <c r="AU1396" s="235" t="s">
        <v>83</v>
      </c>
      <c r="AY1396" s="17" t="s">
        <v>133</v>
      </c>
      <c r="BE1396" s="236">
        <f>IF(N1396="základní",J1396,0)</f>
        <v>0</v>
      </c>
      <c r="BF1396" s="236">
        <f>IF(N1396="snížená",J1396,0)</f>
        <v>0</v>
      </c>
      <c r="BG1396" s="236">
        <f>IF(N1396="zákl. přenesená",J1396,0)</f>
        <v>0</v>
      </c>
      <c r="BH1396" s="236">
        <f>IF(N1396="sníž. přenesená",J1396,0)</f>
        <v>0</v>
      </c>
      <c r="BI1396" s="236">
        <f>IF(N1396="nulová",J1396,0)</f>
        <v>0</v>
      </c>
      <c r="BJ1396" s="17" t="s">
        <v>81</v>
      </c>
      <c r="BK1396" s="236">
        <f>ROUND(I1396*H1396,2)</f>
        <v>0</v>
      </c>
      <c r="BL1396" s="17" t="s">
        <v>140</v>
      </c>
      <c r="BM1396" s="235" t="s">
        <v>1777</v>
      </c>
    </row>
    <row r="1397" spans="2:51" s="14" customFormat="1" ht="12">
      <c r="B1397" s="276"/>
      <c r="C1397" s="277"/>
      <c r="D1397" s="239" t="s">
        <v>142</v>
      </c>
      <c r="E1397" s="278" t="s">
        <v>1</v>
      </c>
      <c r="F1397" s="279" t="s">
        <v>1778</v>
      </c>
      <c r="G1397" s="277"/>
      <c r="H1397" s="278" t="s">
        <v>1</v>
      </c>
      <c r="I1397" s="280"/>
      <c r="J1397" s="277"/>
      <c r="K1397" s="277"/>
      <c r="L1397" s="281"/>
      <c r="M1397" s="282"/>
      <c r="N1397" s="283"/>
      <c r="O1397" s="283"/>
      <c r="P1397" s="283"/>
      <c r="Q1397" s="283"/>
      <c r="R1397" s="283"/>
      <c r="S1397" s="283"/>
      <c r="T1397" s="284"/>
      <c r="AT1397" s="285" t="s">
        <v>142</v>
      </c>
      <c r="AU1397" s="285" t="s">
        <v>83</v>
      </c>
      <c r="AV1397" s="14" t="s">
        <v>81</v>
      </c>
      <c r="AW1397" s="14" t="s">
        <v>30</v>
      </c>
      <c r="AX1397" s="14" t="s">
        <v>73</v>
      </c>
      <c r="AY1397" s="285" t="s">
        <v>133</v>
      </c>
    </row>
    <row r="1398" spans="2:51" s="12" customFormat="1" ht="12">
      <c r="B1398" s="237"/>
      <c r="C1398" s="238"/>
      <c r="D1398" s="239" t="s">
        <v>142</v>
      </c>
      <c r="E1398" s="240" t="s">
        <v>1</v>
      </c>
      <c r="F1398" s="241" t="s">
        <v>1779</v>
      </c>
      <c r="G1398" s="238"/>
      <c r="H1398" s="242">
        <v>7.064</v>
      </c>
      <c r="I1398" s="243"/>
      <c r="J1398" s="238"/>
      <c r="K1398" s="238"/>
      <c r="L1398" s="244"/>
      <c r="M1398" s="245"/>
      <c r="N1398" s="246"/>
      <c r="O1398" s="246"/>
      <c r="P1398" s="246"/>
      <c r="Q1398" s="246"/>
      <c r="R1398" s="246"/>
      <c r="S1398" s="246"/>
      <c r="T1398" s="247"/>
      <c r="AT1398" s="248" t="s">
        <v>142</v>
      </c>
      <c r="AU1398" s="248" t="s">
        <v>83</v>
      </c>
      <c r="AV1398" s="12" t="s">
        <v>83</v>
      </c>
      <c r="AW1398" s="12" t="s">
        <v>30</v>
      </c>
      <c r="AX1398" s="12" t="s">
        <v>73</v>
      </c>
      <c r="AY1398" s="248" t="s">
        <v>133</v>
      </c>
    </row>
    <row r="1399" spans="2:51" s="14" customFormat="1" ht="12">
      <c r="B1399" s="276"/>
      <c r="C1399" s="277"/>
      <c r="D1399" s="239" t="s">
        <v>142</v>
      </c>
      <c r="E1399" s="278" t="s">
        <v>1</v>
      </c>
      <c r="F1399" s="279" t="s">
        <v>732</v>
      </c>
      <c r="G1399" s="277"/>
      <c r="H1399" s="278" t="s">
        <v>1</v>
      </c>
      <c r="I1399" s="280"/>
      <c r="J1399" s="277"/>
      <c r="K1399" s="277"/>
      <c r="L1399" s="281"/>
      <c r="M1399" s="282"/>
      <c r="N1399" s="283"/>
      <c r="O1399" s="283"/>
      <c r="P1399" s="283"/>
      <c r="Q1399" s="283"/>
      <c r="R1399" s="283"/>
      <c r="S1399" s="283"/>
      <c r="T1399" s="284"/>
      <c r="AT1399" s="285" t="s">
        <v>142</v>
      </c>
      <c r="AU1399" s="285" t="s">
        <v>83</v>
      </c>
      <c r="AV1399" s="14" t="s">
        <v>81</v>
      </c>
      <c r="AW1399" s="14" t="s">
        <v>30</v>
      </c>
      <c r="AX1399" s="14" t="s">
        <v>73</v>
      </c>
      <c r="AY1399" s="285" t="s">
        <v>133</v>
      </c>
    </row>
    <row r="1400" spans="2:51" s="12" customFormat="1" ht="12">
      <c r="B1400" s="237"/>
      <c r="C1400" s="238"/>
      <c r="D1400" s="239" t="s">
        <v>142</v>
      </c>
      <c r="E1400" s="240" t="s">
        <v>1</v>
      </c>
      <c r="F1400" s="241" t="s">
        <v>1764</v>
      </c>
      <c r="G1400" s="238"/>
      <c r="H1400" s="242">
        <v>52.82</v>
      </c>
      <c r="I1400" s="243"/>
      <c r="J1400" s="238"/>
      <c r="K1400" s="238"/>
      <c r="L1400" s="244"/>
      <c r="M1400" s="245"/>
      <c r="N1400" s="246"/>
      <c r="O1400" s="246"/>
      <c r="P1400" s="246"/>
      <c r="Q1400" s="246"/>
      <c r="R1400" s="246"/>
      <c r="S1400" s="246"/>
      <c r="T1400" s="247"/>
      <c r="AT1400" s="248" t="s">
        <v>142</v>
      </c>
      <c r="AU1400" s="248" t="s">
        <v>83</v>
      </c>
      <c r="AV1400" s="12" t="s">
        <v>83</v>
      </c>
      <c r="AW1400" s="12" t="s">
        <v>30</v>
      </c>
      <c r="AX1400" s="12" t="s">
        <v>73</v>
      </c>
      <c r="AY1400" s="248" t="s">
        <v>133</v>
      </c>
    </row>
    <row r="1401" spans="2:51" s="12" customFormat="1" ht="12">
      <c r="B1401" s="237"/>
      <c r="C1401" s="238"/>
      <c r="D1401" s="239" t="s">
        <v>142</v>
      </c>
      <c r="E1401" s="240" t="s">
        <v>1</v>
      </c>
      <c r="F1401" s="241" t="s">
        <v>1765</v>
      </c>
      <c r="G1401" s="238"/>
      <c r="H1401" s="242">
        <v>4.4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142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133</v>
      </c>
    </row>
    <row r="1402" spans="2:51" s="12" customFormat="1" ht="12">
      <c r="B1402" s="237"/>
      <c r="C1402" s="238"/>
      <c r="D1402" s="239" t="s">
        <v>142</v>
      </c>
      <c r="E1402" s="240" t="s">
        <v>1</v>
      </c>
      <c r="F1402" s="241" t="s">
        <v>1041</v>
      </c>
      <c r="G1402" s="238"/>
      <c r="H1402" s="242">
        <v>2.975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142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133</v>
      </c>
    </row>
    <row r="1403" spans="2:51" s="12" customFormat="1" ht="12">
      <c r="B1403" s="237"/>
      <c r="C1403" s="238"/>
      <c r="D1403" s="239" t="s">
        <v>142</v>
      </c>
      <c r="E1403" s="240" t="s">
        <v>1</v>
      </c>
      <c r="F1403" s="241" t="s">
        <v>1766</v>
      </c>
      <c r="G1403" s="238"/>
      <c r="H1403" s="242">
        <v>2.66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142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133</v>
      </c>
    </row>
    <row r="1404" spans="2:51" s="12" customFormat="1" ht="12">
      <c r="B1404" s="237"/>
      <c r="C1404" s="238"/>
      <c r="D1404" s="239" t="s">
        <v>142</v>
      </c>
      <c r="E1404" s="240" t="s">
        <v>1</v>
      </c>
      <c r="F1404" s="241" t="s">
        <v>1767</v>
      </c>
      <c r="G1404" s="238"/>
      <c r="H1404" s="242">
        <v>42.94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142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133</v>
      </c>
    </row>
    <row r="1405" spans="2:51" s="12" customFormat="1" ht="12">
      <c r="B1405" s="237"/>
      <c r="C1405" s="238"/>
      <c r="D1405" s="239" t="s">
        <v>142</v>
      </c>
      <c r="E1405" s="240" t="s">
        <v>1</v>
      </c>
      <c r="F1405" s="241" t="s">
        <v>1040</v>
      </c>
      <c r="G1405" s="238"/>
      <c r="H1405" s="242">
        <v>4.07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142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133</v>
      </c>
    </row>
    <row r="1406" spans="2:51" s="14" customFormat="1" ht="12">
      <c r="B1406" s="276"/>
      <c r="C1406" s="277"/>
      <c r="D1406" s="239" t="s">
        <v>142</v>
      </c>
      <c r="E1406" s="278" t="s">
        <v>1</v>
      </c>
      <c r="F1406" s="279" t="s">
        <v>1768</v>
      </c>
      <c r="G1406" s="277"/>
      <c r="H1406" s="278" t="s">
        <v>1</v>
      </c>
      <c r="I1406" s="280"/>
      <c r="J1406" s="277"/>
      <c r="K1406" s="277"/>
      <c r="L1406" s="281"/>
      <c r="M1406" s="282"/>
      <c r="N1406" s="283"/>
      <c r="O1406" s="283"/>
      <c r="P1406" s="283"/>
      <c r="Q1406" s="283"/>
      <c r="R1406" s="283"/>
      <c r="S1406" s="283"/>
      <c r="T1406" s="284"/>
      <c r="AT1406" s="285" t="s">
        <v>142</v>
      </c>
      <c r="AU1406" s="285" t="s">
        <v>83</v>
      </c>
      <c r="AV1406" s="14" t="s">
        <v>81</v>
      </c>
      <c r="AW1406" s="14" t="s">
        <v>30</v>
      </c>
      <c r="AX1406" s="14" t="s">
        <v>73</v>
      </c>
      <c r="AY1406" s="285" t="s">
        <v>133</v>
      </c>
    </row>
    <row r="1407" spans="2:51" s="12" customFormat="1" ht="12">
      <c r="B1407" s="237"/>
      <c r="C1407" s="238"/>
      <c r="D1407" s="239" t="s">
        <v>142</v>
      </c>
      <c r="E1407" s="240" t="s">
        <v>1</v>
      </c>
      <c r="F1407" s="241" t="s">
        <v>1769</v>
      </c>
      <c r="G1407" s="238"/>
      <c r="H1407" s="242">
        <v>13</v>
      </c>
      <c r="I1407" s="243"/>
      <c r="J1407" s="238"/>
      <c r="K1407" s="238"/>
      <c r="L1407" s="244"/>
      <c r="M1407" s="245"/>
      <c r="N1407" s="246"/>
      <c r="O1407" s="246"/>
      <c r="P1407" s="246"/>
      <c r="Q1407" s="246"/>
      <c r="R1407" s="246"/>
      <c r="S1407" s="246"/>
      <c r="T1407" s="247"/>
      <c r="AT1407" s="248" t="s">
        <v>142</v>
      </c>
      <c r="AU1407" s="248" t="s">
        <v>83</v>
      </c>
      <c r="AV1407" s="12" t="s">
        <v>83</v>
      </c>
      <c r="AW1407" s="12" t="s">
        <v>30</v>
      </c>
      <c r="AX1407" s="12" t="s">
        <v>73</v>
      </c>
      <c r="AY1407" s="248" t="s">
        <v>133</v>
      </c>
    </row>
    <row r="1408" spans="2:51" s="14" customFormat="1" ht="12">
      <c r="B1408" s="276"/>
      <c r="C1408" s="277"/>
      <c r="D1408" s="239" t="s">
        <v>142</v>
      </c>
      <c r="E1408" s="278" t="s">
        <v>1</v>
      </c>
      <c r="F1408" s="279" t="s">
        <v>1770</v>
      </c>
      <c r="G1408" s="277"/>
      <c r="H1408" s="278" t="s">
        <v>1</v>
      </c>
      <c r="I1408" s="280"/>
      <c r="J1408" s="277"/>
      <c r="K1408" s="277"/>
      <c r="L1408" s="281"/>
      <c r="M1408" s="282"/>
      <c r="N1408" s="283"/>
      <c r="O1408" s="283"/>
      <c r="P1408" s="283"/>
      <c r="Q1408" s="283"/>
      <c r="R1408" s="283"/>
      <c r="S1408" s="283"/>
      <c r="T1408" s="284"/>
      <c r="AT1408" s="285" t="s">
        <v>142</v>
      </c>
      <c r="AU1408" s="285" t="s">
        <v>83</v>
      </c>
      <c r="AV1408" s="14" t="s">
        <v>81</v>
      </c>
      <c r="AW1408" s="14" t="s">
        <v>30</v>
      </c>
      <c r="AX1408" s="14" t="s">
        <v>73</v>
      </c>
      <c r="AY1408" s="285" t="s">
        <v>133</v>
      </c>
    </row>
    <row r="1409" spans="2:51" s="12" customFormat="1" ht="12">
      <c r="B1409" s="237"/>
      <c r="C1409" s="238"/>
      <c r="D1409" s="239" t="s">
        <v>142</v>
      </c>
      <c r="E1409" s="240" t="s">
        <v>1</v>
      </c>
      <c r="F1409" s="241" t="s">
        <v>1771</v>
      </c>
      <c r="G1409" s="238"/>
      <c r="H1409" s="242">
        <v>116.84</v>
      </c>
      <c r="I1409" s="243"/>
      <c r="J1409" s="238"/>
      <c r="K1409" s="238"/>
      <c r="L1409" s="244"/>
      <c r="M1409" s="245"/>
      <c r="N1409" s="246"/>
      <c r="O1409" s="246"/>
      <c r="P1409" s="246"/>
      <c r="Q1409" s="246"/>
      <c r="R1409" s="246"/>
      <c r="S1409" s="246"/>
      <c r="T1409" s="247"/>
      <c r="AT1409" s="248" t="s">
        <v>142</v>
      </c>
      <c r="AU1409" s="248" t="s">
        <v>83</v>
      </c>
      <c r="AV1409" s="12" t="s">
        <v>83</v>
      </c>
      <c r="AW1409" s="12" t="s">
        <v>30</v>
      </c>
      <c r="AX1409" s="12" t="s">
        <v>73</v>
      </c>
      <c r="AY1409" s="248" t="s">
        <v>133</v>
      </c>
    </row>
    <row r="1410" spans="2:51" s="12" customFormat="1" ht="12">
      <c r="B1410" s="237"/>
      <c r="C1410" s="238"/>
      <c r="D1410" s="239" t="s">
        <v>142</v>
      </c>
      <c r="E1410" s="240" t="s">
        <v>1</v>
      </c>
      <c r="F1410" s="241" t="s">
        <v>1772</v>
      </c>
      <c r="G1410" s="238"/>
      <c r="H1410" s="242">
        <v>-12.825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142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133</v>
      </c>
    </row>
    <row r="1411" spans="2:51" s="12" customFormat="1" ht="12">
      <c r="B1411" s="237"/>
      <c r="C1411" s="238"/>
      <c r="D1411" s="239" t="s">
        <v>142</v>
      </c>
      <c r="E1411" s="240" t="s">
        <v>1</v>
      </c>
      <c r="F1411" s="241" t="s">
        <v>1773</v>
      </c>
      <c r="G1411" s="238"/>
      <c r="H1411" s="242">
        <v>2.143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142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133</v>
      </c>
    </row>
    <row r="1412" spans="2:51" s="13" customFormat="1" ht="12">
      <c r="B1412" s="249"/>
      <c r="C1412" s="250"/>
      <c r="D1412" s="239" t="s">
        <v>142</v>
      </c>
      <c r="E1412" s="251" t="s">
        <v>1</v>
      </c>
      <c r="F1412" s="252" t="s">
        <v>144</v>
      </c>
      <c r="G1412" s="250"/>
      <c r="H1412" s="253">
        <v>236.087</v>
      </c>
      <c r="I1412" s="254"/>
      <c r="J1412" s="250"/>
      <c r="K1412" s="250"/>
      <c r="L1412" s="255"/>
      <c r="M1412" s="256"/>
      <c r="N1412" s="257"/>
      <c r="O1412" s="257"/>
      <c r="P1412" s="257"/>
      <c r="Q1412" s="257"/>
      <c r="R1412" s="257"/>
      <c r="S1412" s="257"/>
      <c r="T1412" s="258"/>
      <c r="AT1412" s="259" t="s">
        <v>142</v>
      </c>
      <c r="AU1412" s="259" t="s">
        <v>83</v>
      </c>
      <c r="AV1412" s="13" t="s">
        <v>140</v>
      </c>
      <c r="AW1412" s="13" t="s">
        <v>30</v>
      </c>
      <c r="AX1412" s="13" t="s">
        <v>81</v>
      </c>
      <c r="AY1412" s="259" t="s">
        <v>133</v>
      </c>
    </row>
    <row r="1413" spans="2:65" s="1" customFormat="1" ht="24" customHeight="1">
      <c r="B1413" s="38"/>
      <c r="C1413" s="224" t="s">
        <v>1780</v>
      </c>
      <c r="D1413" s="224" t="s">
        <v>135</v>
      </c>
      <c r="E1413" s="225" t="s">
        <v>1781</v>
      </c>
      <c r="F1413" s="226" t="s">
        <v>1782</v>
      </c>
      <c r="G1413" s="227" t="s">
        <v>165</v>
      </c>
      <c r="H1413" s="228">
        <v>73.715</v>
      </c>
      <c r="I1413" s="229"/>
      <c r="J1413" s="230">
        <f>ROUND(I1413*H1413,2)</f>
        <v>0</v>
      </c>
      <c r="K1413" s="226" t="s">
        <v>1</v>
      </c>
      <c r="L1413" s="43"/>
      <c r="M1413" s="231" t="s">
        <v>1</v>
      </c>
      <c r="N1413" s="232" t="s">
        <v>38</v>
      </c>
      <c r="O1413" s="86"/>
      <c r="P1413" s="233">
        <f>O1413*H1413</f>
        <v>0</v>
      </c>
      <c r="Q1413" s="233">
        <v>2E-05</v>
      </c>
      <c r="R1413" s="233">
        <f>Q1413*H1413</f>
        <v>0.0014743000000000002</v>
      </c>
      <c r="S1413" s="233">
        <v>0</v>
      </c>
      <c r="T1413" s="234">
        <f>S1413*H1413</f>
        <v>0</v>
      </c>
      <c r="AR1413" s="235" t="s">
        <v>140</v>
      </c>
      <c r="AT1413" s="235" t="s">
        <v>135</v>
      </c>
      <c r="AU1413" s="235" t="s">
        <v>83</v>
      </c>
      <c r="AY1413" s="17" t="s">
        <v>133</v>
      </c>
      <c r="BE1413" s="236">
        <f>IF(N1413="základní",J1413,0)</f>
        <v>0</v>
      </c>
      <c r="BF1413" s="236">
        <f>IF(N1413="snížená",J1413,0)</f>
        <v>0</v>
      </c>
      <c r="BG1413" s="236">
        <f>IF(N1413="zákl. přenesená",J1413,0)</f>
        <v>0</v>
      </c>
      <c r="BH1413" s="236">
        <f>IF(N1413="sníž. přenesená",J1413,0)</f>
        <v>0</v>
      </c>
      <c r="BI1413" s="236">
        <f>IF(N1413="nulová",J1413,0)</f>
        <v>0</v>
      </c>
      <c r="BJ1413" s="17" t="s">
        <v>81</v>
      </c>
      <c r="BK1413" s="236">
        <f>ROUND(I1413*H1413,2)</f>
        <v>0</v>
      </c>
      <c r="BL1413" s="17" t="s">
        <v>140</v>
      </c>
      <c r="BM1413" s="235" t="s">
        <v>1783</v>
      </c>
    </row>
    <row r="1414" spans="2:51" s="14" customFormat="1" ht="12">
      <c r="B1414" s="276"/>
      <c r="C1414" s="277"/>
      <c r="D1414" s="239" t="s">
        <v>142</v>
      </c>
      <c r="E1414" s="278" t="s">
        <v>1</v>
      </c>
      <c r="F1414" s="279" t="s">
        <v>1715</v>
      </c>
      <c r="G1414" s="277"/>
      <c r="H1414" s="278" t="s">
        <v>1</v>
      </c>
      <c r="I1414" s="280"/>
      <c r="J1414" s="277"/>
      <c r="K1414" s="277"/>
      <c r="L1414" s="281"/>
      <c r="M1414" s="282"/>
      <c r="N1414" s="283"/>
      <c r="O1414" s="283"/>
      <c r="P1414" s="283"/>
      <c r="Q1414" s="283"/>
      <c r="R1414" s="283"/>
      <c r="S1414" s="283"/>
      <c r="T1414" s="284"/>
      <c r="AT1414" s="285" t="s">
        <v>142</v>
      </c>
      <c r="AU1414" s="285" t="s">
        <v>83</v>
      </c>
      <c r="AV1414" s="14" t="s">
        <v>81</v>
      </c>
      <c r="AW1414" s="14" t="s">
        <v>30</v>
      </c>
      <c r="AX1414" s="14" t="s">
        <v>73</v>
      </c>
      <c r="AY1414" s="285" t="s">
        <v>133</v>
      </c>
    </row>
    <row r="1415" spans="2:51" s="12" customFormat="1" ht="12">
      <c r="B1415" s="237"/>
      <c r="C1415" s="238"/>
      <c r="D1415" s="239" t="s">
        <v>142</v>
      </c>
      <c r="E1415" s="240" t="s">
        <v>1</v>
      </c>
      <c r="F1415" s="241" t="s">
        <v>1784</v>
      </c>
      <c r="G1415" s="238"/>
      <c r="H1415" s="242">
        <v>53.48</v>
      </c>
      <c r="I1415" s="243"/>
      <c r="J1415" s="238"/>
      <c r="K1415" s="238"/>
      <c r="L1415" s="244"/>
      <c r="M1415" s="245"/>
      <c r="N1415" s="246"/>
      <c r="O1415" s="246"/>
      <c r="P1415" s="246"/>
      <c r="Q1415" s="246"/>
      <c r="R1415" s="246"/>
      <c r="S1415" s="246"/>
      <c r="T1415" s="247"/>
      <c r="AT1415" s="248" t="s">
        <v>142</v>
      </c>
      <c r="AU1415" s="248" t="s">
        <v>83</v>
      </c>
      <c r="AV1415" s="12" t="s">
        <v>83</v>
      </c>
      <c r="AW1415" s="12" t="s">
        <v>30</v>
      </c>
      <c r="AX1415" s="12" t="s">
        <v>73</v>
      </c>
      <c r="AY1415" s="248" t="s">
        <v>133</v>
      </c>
    </row>
    <row r="1416" spans="2:51" s="12" customFormat="1" ht="12">
      <c r="B1416" s="237"/>
      <c r="C1416" s="238"/>
      <c r="D1416" s="239" t="s">
        <v>142</v>
      </c>
      <c r="E1416" s="240" t="s">
        <v>1</v>
      </c>
      <c r="F1416" s="241" t="s">
        <v>1785</v>
      </c>
      <c r="G1416" s="238"/>
      <c r="H1416" s="242">
        <v>20.235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142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133</v>
      </c>
    </row>
    <row r="1417" spans="2:51" s="13" customFormat="1" ht="12">
      <c r="B1417" s="249"/>
      <c r="C1417" s="250"/>
      <c r="D1417" s="239" t="s">
        <v>142</v>
      </c>
      <c r="E1417" s="251" t="s">
        <v>1</v>
      </c>
      <c r="F1417" s="252" t="s">
        <v>144</v>
      </c>
      <c r="G1417" s="250"/>
      <c r="H1417" s="253">
        <v>73.715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AT1417" s="259" t="s">
        <v>142</v>
      </c>
      <c r="AU1417" s="259" t="s">
        <v>83</v>
      </c>
      <c r="AV1417" s="13" t="s">
        <v>140</v>
      </c>
      <c r="AW1417" s="13" t="s">
        <v>30</v>
      </c>
      <c r="AX1417" s="13" t="s">
        <v>81</v>
      </c>
      <c r="AY1417" s="259" t="s">
        <v>133</v>
      </c>
    </row>
    <row r="1418" spans="2:65" s="1" customFormat="1" ht="16.5" customHeight="1">
      <c r="B1418" s="38"/>
      <c r="C1418" s="260" t="s">
        <v>1786</v>
      </c>
      <c r="D1418" s="260" t="s">
        <v>168</v>
      </c>
      <c r="E1418" s="261" t="s">
        <v>1787</v>
      </c>
      <c r="F1418" s="262" t="s">
        <v>1788</v>
      </c>
      <c r="G1418" s="263" t="s">
        <v>165</v>
      </c>
      <c r="H1418" s="264">
        <v>77.401</v>
      </c>
      <c r="I1418" s="265"/>
      <c r="J1418" s="266">
        <f>ROUND(I1418*H1418,2)</f>
        <v>0</v>
      </c>
      <c r="K1418" s="262" t="s">
        <v>1</v>
      </c>
      <c r="L1418" s="267"/>
      <c r="M1418" s="268" t="s">
        <v>1</v>
      </c>
      <c r="N1418" s="269" t="s">
        <v>38</v>
      </c>
      <c r="O1418" s="86"/>
      <c r="P1418" s="233">
        <f>O1418*H1418</f>
        <v>0</v>
      </c>
      <c r="Q1418" s="233">
        <v>0.00046</v>
      </c>
      <c r="R1418" s="233">
        <f>Q1418*H1418</f>
        <v>0.03560446</v>
      </c>
      <c r="S1418" s="233">
        <v>0</v>
      </c>
      <c r="T1418" s="234">
        <f>S1418*H1418</f>
        <v>0</v>
      </c>
      <c r="AR1418" s="235" t="s">
        <v>172</v>
      </c>
      <c r="AT1418" s="235" t="s">
        <v>168</v>
      </c>
      <c r="AU1418" s="235" t="s">
        <v>83</v>
      </c>
      <c r="AY1418" s="17" t="s">
        <v>133</v>
      </c>
      <c r="BE1418" s="236">
        <f>IF(N1418="základní",J1418,0)</f>
        <v>0</v>
      </c>
      <c r="BF1418" s="236">
        <f>IF(N1418="snížená",J1418,0)</f>
        <v>0</v>
      </c>
      <c r="BG1418" s="236">
        <f>IF(N1418="zákl. přenesená",J1418,0)</f>
        <v>0</v>
      </c>
      <c r="BH1418" s="236">
        <f>IF(N1418="sníž. přenesená",J1418,0)</f>
        <v>0</v>
      </c>
      <c r="BI1418" s="236">
        <f>IF(N1418="nulová",J1418,0)</f>
        <v>0</v>
      </c>
      <c r="BJ1418" s="17" t="s">
        <v>81</v>
      </c>
      <c r="BK1418" s="236">
        <f>ROUND(I1418*H1418,2)</f>
        <v>0</v>
      </c>
      <c r="BL1418" s="17" t="s">
        <v>140</v>
      </c>
      <c r="BM1418" s="235" t="s">
        <v>1789</v>
      </c>
    </row>
    <row r="1419" spans="2:51" s="12" customFormat="1" ht="12">
      <c r="B1419" s="237"/>
      <c r="C1419" s="238"/>
      <c r="D1419" s="239" t="s">
        <v>142</v>
      </c>
      <c r="E1419" s="240" t="s">
        <v>1</v>
      </c>
      <c r="F1419" s="241" t="s">
        <v>1790</v>
      </c>
      <c r="G1419" s="238"/>
      <c r="H1419" s="242">
        <v>77.401</v>
      </c>
      <c r="I1419" s="243"/>
      <c r="J1419" s="238"/>
      <c r="K1419" s="238"/>
      <c r="L1419" s="244"/>
      <c r="M1419" s="245"/>
      <c r="N1419" s="246"/>
      <c r="O1419" s="246"/>
      <c r="P1419" s="246"/>
      <c r="Q1419" s="246"/>
      <c r="R1419" s="246"/>
      <c r="S1419" s="246"/>
      <c r="T1419" s="247"/>
      <c r="AT1419" s="248" t="s">
        <v>142</v>
      </c>
      <c r="AU1419" s="248" t="s">
        <v>83</v>
      </c>
      <c r="AV1419" s="12" t="s">
        <v>83</v>
      </c>
      <c r="AW1419" s="12" t="s">
        <v>30</v>
      </c>
      <c r="AX1419" s="12" t="s">
        <v>73</v>
      </c>
      <c r="AY1419" s="248" t="s">
        <v>133</v>
      </c>
    </row>
    <row r="1420" spans="2:51" s="13" customFormat="1" ht="12">
      <c r="B1420" s="249"/>
      <c r="C1420" s="250"/>
      <c r="D1420" s="239" t="s">
        <v>142</v>
      </c>
      <c r="E1420" s="251" t="s">
        <v>1</v>
      </c>
      <c r="F1420" s="252" t="s">
        <v>144</v>
      </c>
      <c r="G1420" s="250"/>
      <c r="H1420" s="253">
        <v>77.401</v>
      </c>
      <c r="I1420" s="254"/>
      <c r="J1420" s="250"/>
      <c r="K1420" s="250"/>
      <c r="L1420" s="255"/>
      <c r="M1420" s="256"/>
      <c r="N1420" s="257"/>
      <c r="O1420" s="257"/>
      <c r="P1420" s="257"/>
      <c r="Q1420" s="257"/>
      <c r="R1420" s="257"/>
      <c r="S1420" s="257"/>
      <c r="T1420" s="258"/>
      <c r="AT1420" s="259" t="s">
        <v>142</v>
      </c>
      <c r="AU1420" s="259" t="s">
        <v>83</v>
      </c>
      <c r="AV1420" s="13" t="s">
        <v>140</v>
      </c>
      <c r="AW1420" s="13" t="s">
        <v>30</v>
      </c>
      <c r="AX1420" s="13" t="s">
        <v>81</v>
      </c>
      <c r="AY1420" s="259" t="s">
        <v>133</v>
      </c>
    </row>
    <row r="1421" spans="2:65" s="1" customFormat="1" ht="24" customHeight="1">
      <c r="B1421" s="38"/>
      <c r="C1421" s="224" t="s">
        <v>1791</v>
      </c>
      <c r="D1421" s="224" t="s">
        <v>135</v>
      </c>
      <c r="E1421" s="225" t="s">
        <v>1792</v>
      </c>
      <c r="F1421" s="226" t="s">
        <v>1793</v>
      </c>
      <c r="G1421" s="227" t="s">
        <v>165</v>
      </c>
      <c r="H1421" s="228">
        <v>568.675</v>
      </c>
      <c r="I1421" s="229"/>
      <c r="J1421" s="230">
        <f>ROUND(I1421*H1421,2)</f>
        <v>0</v>
      </c>
      <c r="K1421" s="226" t="s">
        <v>1</v>
      </c>
      <c r="L1421" s="43"/>
      <c r="M1421" s="231" t="s">
        <v>1</v>
      </c>
      <c r="N1421" s="232" t="s">
        <v>38</v>
      </c>
      <c r="O1421" s="86"/>
      <c r="P1421" s="233">
        <f>O1421*H1421</f>
        <v>0</v>
      </c>
      <c r="Q1421" s="233">
        <v>0</v>
      </c>
      <c r="R1421" s="233">
        <f>Q1421*H1421</f>
        <v>0</v>
      </c>
      <c r="S1421" s="233">
        <v>0</v>
      </c>
      <c r="T1421" s="234">
        <f>S1421*H1421</f>
        <v>0</v>
      </c>
      <c r="AR1421" s="235" t="s">
        <v>140</v>
      </c>
      <c r="AT1421" s="235" t="s">
        <v>135</v>
      </c>
      <c r="AU1421" s="235" t="s">
        <v>83</v>
      </c>
      <c r="AY1421" s="17" t="s">
        <v>133</v>
      </c>
      <c r="BE1421" s="236">
        <f>IF(N1421="základní",J1421,0)</f>
        <v>0</v>
      </c>
      <c r="BF1421" s="236">
        <f>IF(N1421="snížená",J1421,0)</f>
        <v>0</v>
      </c>
      <c r="BG1421" s="236">
        <f>IF(N1421="zákl. přenesená",J1421,0)</f>
        <v>0</v>
      </c>
      <c r="BH1421" s="236">
        <f>IF(N1421="sníž. přenesená",J1421,0)</f>
        <v>0</v>
      </c>
      <c r="BI1421" s="236">
        <f>IF(N1421="nulová",J1421,0)</f>
        <v>0</v>
      </c>
      <c r="BJ1421" s="17" t="s">
        <v>81</v>
      </c>
      <c r="BK1421" s="236">
        <f>ROUND(I1421*H1421,2)</f>
        <v>0</v>
      </c>
      <c r="BL1421" s="17" t="s">
        <v>140</v>
      </c>
      <c r="BM1421" s="235" t="s">
        <v>1794</v>
      </c>
    </row>
    <row r="1422" spans="2:51" s="14" customFormat="1" ht="12">
      <c r="B1422" s="276"/>
      <c r="C1422" s="277"/>
      <c r="D1422" s="239" t="s">
        <v>142</v>
      </c>
      <c r="E1422" s="278" t="s">
        <v>1</v>
      </c>
      <c r="F1422" s="279" t="s">
        <v>1795</v>
      </c>
      <c r="G1422" s="277"/>
      <c r="H1422" s="278" t="s">
        <v>1</v>
      </c>
      <c r="I1422" s="280"/>
      <c r="J1422" s="277"/>
      <c r="K1422" s="277"/>
      <c r="L1422" s="281"/>
      <c r="M1422" s="282"/>
      <c r="N1422" s="283"/>
      <c r="O1422" s="283"/>
      <c r="P1422" s="283"/>
      <c r="Q1422" s="283"/>
      <c r="R1422" s="283"/>
      <c r="S1422" s="283"/>
      <c r="T1422" s="284"/>
      <c r="AT1422" s="285" t="s">
        <v>142</v>
      </c>
      <c r="AU1422" s="285" t="s">
        <v>83</v>
      </c>
      <c r="AV1422" s="14" t="s">
        <v>81</v>
      </c>
      <c r="AW1422" s="14" t="s">
        <v>30</v>
      </c>
      <c r="AX1422" s="14" t="s">
        <v>73</v>
      </c>
      <c r="AY1422" s="285" t="s">
        <v>133</v>
      </c>
    </row>
    <row r="1423" spans="2:51" s="12" customFormat="1" ht="12">
      <c r="B1423" s="237"/>
      <c r="C1423" s="238"/>
      <c r="D1423" s="239" t="s">
        <v>142</v>
      </c>
      <c r="E1423" s="240" t="s">
        <v>1</v>
      </c>
      <c r="F1423" s="241" t="s">
        <v>1796</v>
      </c>
      <c r="G1423" s="238"/>
      <c r="H1423" s="242">
        <v>14.8</v>
      </c>
      <c r="I1423" s="243"/>
      <c r="J1423" s="238"/>
      <c r="K1423" s="238"/>
      <c r="L1423" s="244"/>
      <c r="M1423" s="245"/>
      <c r="N1423" s="246"/>
      <c r="O1423" s="246"/>
      <c r="P1423" s="246"/>
      <c r="Q1423" s="246"/>
      <c r="R1423" s="246"/>
      <c r="S1423" s="246"/>
      <c r="T1423" s="247"/>
      <c r="AT1423" s="248" t="s">
        <v>142</v>
      </c>
      <c r="AU1423" s="248" t="s">
        <v>83</v>
      </c>
      <c r="AV1423" s="12" t="s">
        <v>83</v>
      </c>
      <c r="AW1423" s="12" t="s">
        <v>30</v>
      </c>
      <c r="AX1423" s="12" t="s">
        <v>73</v>
      </c>
      <c r="AY1423" s="248" t="s">
        <v>133</v>
      </c>
    </row>
    <row r="1424" spans="2:51" s="12" customFormat="1" ht="12">
      <c r="B1424" s="237"/>
      <c r="C1424" s="238"/>
      <c r="D1424" s="239" t="s">
        <v>142</v>
      </c>
      <c r="E1424" s="240" t="s">
        <v>1</v>
      </c>
      <c r="F1424" s="241" t="s">
        <v>1797</v>
      </c>
      <c r="G1424" s="238"/>
      <c r="H1424" s="242">
        <v>35.46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142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133</v>
      </c>
    </row>
    <row r="1425" spans="2:51" s="12" customFormat="1" ht="12">
      <c r="B1425" s="237"/>
      <c r="C1425" s="238"/>
      <c r="D1425" s="239" t="s">
        <v>142</v>
      </c>
      <c r="E1425" s="240" t="s">
        <v>1</v>
      </c>
      <c r="F1425" s="241" t="s">
        <v>1798</v>
      </c>
      <c r="G1425" s="238"/>
      <c r="H1425" s="242">
        <v>6.35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142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133</v>
      </c>
    </row>
    <row r="1426" spans="2:51" s="12" customFormat="1" ht="12">
      <c r="B1426" s="237"/>
      <c r="C1426" s="238"/>
      <c r="D1426" s="239" t="s">
        <v>142</v>
      </c>
      <c r="E1426" s="240" t="s">
        <v>1</v>
      </c>
      <c r="F1426" s="241" t="s">
        <v>1799</v>
      </c>
      <c r="G1426" s="238"/>
      <c r="H1426" s="242">
        <v>49.5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142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133</v>
      </c>
    </row>
    <row r="1427" spans="2:51" s="12" customFormat="1" ht="12">
      <c r="B1427" s="237"/>
      <c r="C1427" s="238"/>
      <c r="D1427" s="239" t="s">
        <v>142</v>
      </c>
      <c r="E1427" s="240" t="s">
        <v>1</v>
      </c>
      <c r="F1427" s="241" t="s">
        <v>1800</v>
      </c>
      <c r="G1427" s="238"/>
      <c r="H1427" s="242">
        <v>11.4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142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133</v>
      </c>
    </row>
    <row r="1428" spans="2:51" s="12" customFormat="1" ht="12">
      <c r="B1428" s="237"/>
      <c r="C1428" s="238"/>
      <c r="D1428" s="239" t="s">
        <v>142</v>
      </c>
      <c r="E1428" s="240" t="s">
        <v>1</v>
      </c>
      <c r="F1428" s="241" t="s">
        <v>1801</v>
      </c>
      <c r="G1428" s="238"/>
      <c r="H1428" s="242">
        <v>9.66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142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133</v>
      </c>
    </row>
    <row r="1429" spans="2:51" s="12" customFormat="1" ht="12">
      <c r="B1429" s="237"/>
      <c r="C1429" s="238"/>
      <c r="D1429" s="239" t="s">
        <v>142</v>
      </c>
      <c r="E1429" s="240" t="s">
        <v>1</v>
      </c>
      <c r="F1429" s="241" t="s">
        <v>1802</v>
      </c>
      <c r="G1429" s="238"/>
      <c r="H1429" s="242">
        <v>5.45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142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133</v>
      </c>
    </row>
    <row r="1430" spans="2:51" s="12" customFormat="1" ht="12">
      <c r="B1430" s="237"/>
      <c r="C1430" s="238"/>
      <c r="D1430" s="239" t="s">
        <v>142</v>
      </c>
      <c r="E1430" s="240" t="s">
        <v>1</v>
      </c>
      <c r="F1430" s="241" t="s">
        <v>1803</v>
      </c>
      <c r="G1430" s="238"/>
      <c r="H1430" s="242">
        <v>45.25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142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133</v>
      </c>
    </row>
    <row r="1431" spans="2:51" s="12" customFormat="1" ht="12">
      <c r="B1431" s="237"/>
      <c r="C1431" s="238"/>
      <c r="D1431" s="239" t="s">
        <v>142</v>
      </c>
      <c r="E1431" s="240" t="s">
        <v>1</v>
      </c>
      <c r="F1431" s="241" t="s">
        <v>1804</v>
      </c>
      <c r="G1431" s="238"/>
      <c r="H1431" s="242">
        <v>49.8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142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133</v>
      </c>
    </row>
    <row r="1432" spans="2:51" s="12" customFormat="1" ht="12">
      <c r="B1432" s="237"/>
      <c r="C1432" s="238"/>
      <c r="D1432" s="239" t="s">
        <v>142</v>
      </c>
      <c r="E1432" s="240" t="s">
        <v>1</v>
      </c>
      <c r="F1432" s="241" t="s">
        <v>1805</v>
      </c>
      <c r="G1432" s="238"/>
      <c r="H1432" s="242">
        <v>27.84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142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133</v>
      </c>
    </row>
    <row r="1433" spans="2:51" s="12" customFormat="1" ht="12">
      <c r="B1433" s="237"/>
      <c r="C1433" s="238"/>
      <c r="D1433" s="239" t="s">
        <v>142</v>
      </c>
      <c r="E1433" s="240" t="s">
        <v>1</v>
      </c>
      <c r="F1433" s="241" t="s">
        <v>1806</v>
      </c>
      <c r="G1433" s="238"/>
      <c r="H1433" s="242">
        <v>1.77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142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133</v>
      </c>
    </row>
    <row r="1434" spans="2:51" s="12" customFormat="1" ht="12">
      <c r="B1434" s="237"/>
      <c r="C1434" s="238"/>
      <c r="D1434" s="239" t="s">
        <v>142</v>
      </c>
      <c r="E1434" s="240" t="s">
        <v>1</v>
      </c>
      <c r="F1434" s="241" t="s">
        <v>1807</v>
      </c>
      <c r="G1434" s="238"/>
      <c r="H1434" s="242">
        <v>1.63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142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133</v>
      </c>
    </row>
    <row r="1435" spans="2:51" s="12" customFormat="1" ht="12">
      <c r="B1435" s="237"/>
      <c r="C1435" s="238"/>
      <c r="D1435" s="239" t="s">
        <v>142</v>
      </c>
      <c r="E1435" s="240" t="s">
        <v>1</v>
      </c>
      <c r="F1435" s="241" t="s">
        <v>1808</v>
      </c>
      <c r="G1435" s="238"/>
      <c r="H1435" s="242">
        <v>1.9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142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133</v>
      </c>
    </row>
    <row r="1436" spans="2:51" s="12" customFormat="1" ht="12">
      <c r="B1436" s="237"/>
      <c r="C1436" s="238"/>
      <c r="D1436" s="239" t="s">
        <v>142</v>
      </c>
      <c r="E1436" s="240" t="s">
        <v>1</v>
      </c>
      <c r="F1436" s="241" t="s">
        <v>1809</v>
      </c>
      <c r="G1436" s="238"/>
      <c r="H1436" s="242">
        <v>18.45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142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133</v>
      </c>
    </row>
    <row r="1437" spans="2:51" s="12" customFormat="1" ht="12">
      <c r="B1437" s="237"/>
      <c r="C1437" s="238"/>
      <c r="D1437" s="239" t="s">
        <v>142</v>
      </c>
      <c r="E1437" s="240" t="s">
        <v>1</v>
      </c>
      <c r="F1437" s="241" t="s">
        <v>1810</v>
      </c>
      <c r="G1437" s="238"/>
      <c r="H1437" s="242">
        <v>9.06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142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133</v>
      </c>
    </row>
    <row r="1438" spans="2:51" s="12" customFormat="1" ht="12">
      <c r="B1438" s="237"/>
      <c r="C1438" s="238"/>
      <c r="D1438" s="239" t="s">
        <v>142</v>
      </c>
      <c r="E1438" s="240" t="s">
        <v>1</v>
      </c>
      <c r="F1438" s="241" t="s">
        <v>1811</v>
      </c>
      <c r="G1438" s="238"/>
      <c r="H1438" s="242">
        <v>9.295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142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133</v>
      </c>
    </row>
    <row r="1439" spans="2:51" s="12" customFormat="1" ht="12">
      <c r="B1439" s="237"/>
      <c r="C1439" s="238"/>
      <c r="D1439" s="239" t="s">
        <v>142</v>
      </c>
      <c r="E1439" s="240" t="s">
        <v>1</v>
      </c>
      <c r="F1439" s="241" t="s">
        <v>1812</v>
      </c>
      <c r="G1439" s="238"/>
      <c r="H1439" s="242">
        <v>7.7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142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133</v>
      </c>
    </row>
    <row r="1440" spans="2:51" s="12" customFormat="1" ht="12">
      <c r="B1440" s="237"/>
      <c r="C1440" s="238"/>
      <c r="D1440" s="239" t="s">
        <v>142</v>
      </c>
      <c r="E1440" s="240" t="s">
        <v>1</v>
      </c>
      <c r="F1440" s="241" t="s">
        <v>1813</v>
      </c>
      <c r="G1440" s="238"/>
      <c r="H1440" s="242">
        <v>7.9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142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133</v>
      </c>
    </row>
    <row r="1441" spans="2:51" s="12" customFormat="1" ht="12">
      <c r="B1441" s="237"/>
      <c r="C1441" s="238"/>
      <c r="D1441" s="239" t="s">
        <v>142</v>
      </c>
      <c r="E1441" s="240" t="s">
        <v>1</v>
      </c>
      <c r="F1441" s="241" t="s">
        <v>1814</v>
      </c>
      <c r="G1441" s="238"/>
      <c r="H1441" s="242">
        <v>6.1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142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133</v>
      </c>
    </row>
    <row r="1442" spans="2:51" s="12" customFormat="1" ht="12">
      <c r="B1442" s="237"/>
      <c r="C1442" s="238"/>
      <c r="D1442" s="239" t="s">
        <v>142</v>
      </c>
      <c r="E1442" s="240" t="s">
        <v>1</v>
      </c>
      <c r="F1442" s="241" t="s">
        <v>1815</v>
      </c>
      <c r="G1442" s="238"/>
      <c r="H1442" s="242">
        <v>5.8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142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133</v>
      </c>
    </row>
    <row r="1443" spans="2:51" s="12" customFormat="1" ht="12">
      <c r="B1443" s="237"/>
      <c r="C1443" s="238"/>
      <c r="D1443" s="239" t="s">
        <v>142</v>
      </c>
      <c r="E1443" s="240" t="s">
        <v>1</v>
      </c>
      <c r="F1443" s="241" t="s">
        <v>1816</v>
      </c>
      <c r="G1443" s="238"/>
      <c r="H1443" s="242">
        <v>9.305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142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133</v>
      </c>
    </row>
    <row r="1444" spans="2:51" s="12" customFormat="1" ht="12">
      <c r="B1444" s="237"/>
      <c r="C1444" s="238"/>
      <c r="D1444" s="239" t="s">
        <v>142</v>
      </c>
      <c r="E1444" s="240" t="s">
        <v>1</v>
      </c>
      <c r="F1444" s="241" t="s">
        <v>1817</v>
      </c>
      <c r="G1444" s="238"/>
      <c r="H1444" s="242">
        <v>9.755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142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133</v>
      </c>
    </row>
    <row r="1445" spans="2:51" s="12" customFormat="1" ht="12">
      <c r="B1445" s="237"/>
      <c r="C1445" s="238"/>
      <c r="D1445" s="239" t="s">
        <v>142</v>
      </c>
      <c r="E1445" s="240" t="s">
        <v>1</v>
      </c>
      <c r="F1445" s="241" t="s">
        <v>1818</v>
      </c>
      <c r="G1445" s="238"/>
      <c r="H1445" s="242">
        <v>10.825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142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133</v>
      </c>
    </row>
    <row r="1446" spans="2:51" s="12" customFormat="1" ht="12">
      <c r="B1446" s="237"/>
      <c r="C1446" s="238"/>
      <c r="D1446" s="239" t="s">
        <v>142</v>
      </c>
      <c r="E1446" s="240" t="s">
        <v>1</v>
      </c>
      <c r="F1446" s="241" t="s">
        <v>1819</v>
      </c>
      <c r="G1446" s="238"/>
      <c r="H1446" s="242">
        <v>8.995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142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133</v>
      </c>
    </row>
    <row r="1447" spans="2:51" s="12" customFormat="1" ht="12">
      <c r="B1447" s="237"/>
      <c r="C1447" s="238"/>
      <c r="D1447" s="239" t="s">
        <v>142</v>
      </c>
      <c r="E1447" s="240" t="s">
        <v>1</v>
      </c>
      <c r="F1447" s="241" t="s">
        <v>1820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142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133</v>
      </c>
    </row>
    <row r="1448" spans="2:51" s="14" customFormat="1" ht="12">
      <c r="B1448" s="276"/>
      <c r="C1448" s="277"/>
      <c r="D1448" s="239" t="s">
        <v>142</v>
      </c>
      <c r="E1448" s="278" t="s">
        <v>1</v>
      </c>
      <c r="F1448" s="279" t="s">
        <v>1821</v>
      </c>
      <c r="G1448" s="277"/>
      <c r="H1448" s="278" t="s">
        <v>1</v>
      </c>
      <c r="I1448" s="280"/>
      <c r="J1448" s="277"/>
      <c r="K1448" s="277"/>
      <c r="L1448" s="281"/>
      <c r="M1448" s="282"/>
      <c r="N1448" s="283"/>
      <c r="O1448" s="283"/>
      <c r="P1448" s="283"/>
      <c r="Q1448" s="283"/>
      <c r="R1448" s="283"/>
      <c r="S1448" s="283"/>
      <c r="T1448" s="284"/>
      <c r="AT1448" s="285" t="s">
        <v>142</v>
      </c>
      <c r="AU1448" s="285" t="s">
        <v>83</v>
      </c>
      <c r="AV1448" s="14" t="s">
        <v>81</v>
      </c>
      <c r="AW1448" s="14" t="s">
        <v>30</v>
      </c>
      <c r="AX1448" s="14" t="s">
        <v>73</v>
      </c>
      <c r="AY1448" s="285" t="s">
        <v>133</v>
      </c>
    </row>
    <row r="1449" spans="2:51" s="12" customFormat="1" ht="12">
      <c r="B1449" s="237"/>
      <c r="C1449" s="238"/>
      <c r="D1449" s="239" t="s">
        <v>142</v>
      </c>
      <c r="E1449" s="240" t="s">
        <v>1</v>
      </c>
      <c r="F1449" s="241" t="s">
        <v>1822</v>
      </c>
      <c r="G1449" s="238"/>
      <c r="H1449" s="242">
        <v>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142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133</v>
      </c>
    </row>
    <row r="1450" spans="2:51" s="12" customFormat="1" ht="12">
      <c r="B1450" s="237"/>
      <c r="C1450" s="238"/>
      <c r="D1450" s="239" t="s">
        <v>142</v>
      </c>
      <c r="E1450" s="240" t="s">
        <v>1</v>
      </c>
      <c r="F1450" s="241" t="s">
        <v>1823</v>
      </c>
      <c r="G1450" s="238"/>
      <c r="H1450" s="242">
        <v>18.6</v>
      </c>
      <c r="I1450" s="243"/>
      <c r="J1450" s="238"/>
      <c r="K1450" s="238"/>
      <c r="L1450" s="244"/>
      <c r="M1450" s="245"/>
      <c r="N1450" s="246"/>
      <c r="O1450" s="246"/>
      <c r="P1450" s="246"/>
      <c r="Q1450" s="246"/>
      <c r="R1450" s="246"/>
      <c r="S1450" s="246"/>
      <c r="T1450" s="247"/>
      <c r="AT1450" s="248" t="s">
        <v>142</v>
      </c>
      <c r="AU1450" s="248" t="s">
        <v>83</v>
      </c>
      <c r="AV1450" s="12" t="s">
        <v>83</v>
      </c>
      <c r="AW1450" s="12" t="s">
        <v>30</v>
      </c>
      <c r="AX1450" s="12" t="s">
        <v>73</v>
      </c>
      <c r="AY1450" s="248" t="s">
        <v>133</v>
      </c>
    </row>
    <row r="1451" spans="2:51" s="12" customFormat="1" ht="12">
      <c r="B1451" s="237"/>
      <c r="C1451" s="238"/>
      <c r="D1451" s="239" t="s">
        <v>142</v>
      </c>
      <c r="E1451" s="240" t="s">
        <v>1</v>
      </c>
      <c r="F1451" s="241" t="s">
        <v>1824</v>
      </c>
      <c r="G1451" s="238"/>
      <c r="H1451" s="242">
        <v>9.9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142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133</v>
      </c>
    </row>
    <row r="1452" spans="2:51" s="12" customFormat="1" ht="12">
      <c r="B1452" s="237"/>
      <c r="C1452" s="238"/>
      <c r="D1452" s="239" t="s">
        <v>142</v>
      </c>
      <c r="E1452" s="240" t="s">
        <v>1</v>
      </c>
      <c r="F1452" s="241" t="s">
        <v>1825</v>
      </c>
      <c r="G1452" s="238"/>
      <c r="H1452" s="242">
        <v>10.8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142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133</v>
      </c>
    </row>
    <row r="1453" spans="2:51" s="14" customFormat="1" ht="12">
      <c r="B1453" s="276"/>
      <c r="C1453" s="277"/>
      <c r="D1453" s="239" t="s">
        <v>142</v>
      </c>
      <c r="E1453" s="278" t="s">
        <v>1</v>
      </c>
      <c r="F1453" s="279" t="s">
        <v>1826</v>
      </c>
      <c r="G1453" s="277"/>
      <c r="H1453" s="278" t="s">
        <v>1</v>
      </c>
      <c r="I1453" s="280"/>
      <c r="J1453" s="277"/>
      <c r="K1453" s="277"/>
      <c r="L1453" s="281"/>
      <c r="M1453" s="282"/>
      <c r="N1453" s="283"/>
      <c r="O1453" s="283"/>
      <c r="P1453" s="283"/>
      <c r="Q1453" s="283"/>
      <c r="R1453" s="283"/>
      <c r="S1453" s="283"/>
      <c r="T1453" s="284"/>
      <c r="AT1453" s="285" t="s">
        <v>142</v>
      </c>
      <c r="AU1453" s="285" t="s">
        <v>83</v>
      </c>
      <c r="AV1453" s="14" t="s">
        <v>81</v>
      </c>
      <c r="AW1453" s="14" t="s">
        <v>30</v>
      </c>
      <c r="AX1453" s="14" t="s">
        <v>73</v>
      </c>
      <c r="AY1453" s="285" t="s">
        <v>133</v>
      </c>
    </row>
    <row r="1454" spans="2:51" s="12" customFormat="1" ht="12">
      <c r="B1454" s="237"/>
      <c r="C1454" s="238"/>
      <c r="D1454" s="239" t="s">
        <v>142</v>
      </c>
      <c r="E1454" s="240" t="s">
        <v>1</v>
      </c>
      <c r="F1454" s="241" t="s">
        <v>1827</v>
      </c>
      <c r="G1454" s="238"/>
      <c r="H1454" s="242">
        <v>1.8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142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133</v>
      </c>
    </row>
    <row r="1455" spans="2:51" s="12" customFormat="1" ht="12">
      <c r="B1455" s="237"/>
      <c r="C1455" s="238"/>
      <c r="D1455" s="239" t="s">
        <v>142</v>
      </c>
      <c r="E1455" s="240" t="s">
        <v>1</v>
      </c>
      <c r="F1455" s="241" t="s">
        <v>1828</v>
      </c>
      <c r="G1455" s="238"/>
      <c r="H1455" s="242">
        <v>5.9</v>
      </c>
      <c r="I1455" s="243"/>
      <c r="J1455" s="238"/>
      <c r="K1455" s="238"/>
      <c r="L1455" s="244"/>
      <c r="M1455" s="245"/>
      <c r="N1455" s="246"/>
      <c r="O1455" s="246"/>
      <c r="P1455" s="246"/>
      <c r="Q1455" s="246"/>
      <c r="R1455" s="246"/>
      <c r="S1455" s="246"/>
      <c r="T1455" s="247"/>
      <c r="AT1455" s="248" t="s">
        <v>142</v>
      </c>
      <c r="AU1455" s="248" t="s">
        <v>83</v>
      </c>
      <c r="AV1455" s="12" t="s">
        <v>83</v>
      </c>
      <c r="AW1455" s="12" t="s">
        <v>30</v>
      </c>
      <c r="AX1455" s="12" t="s">
        <v>73</v>
      </c>
      <c r="AY1455" s="248" t="s">
        <v>133</v>
      </c>
    </row>
    <row r="1456" spans="2:51" s="12" customFormat="1" ht="12">
      <c r="B1456" s="237"/>
      <c r="C1456" s="238"/>
      <c r="D1456" s="239" t="s">
        <v>142</v>
      </c>
      <c r="E1456" s="240" t="s">
        <v>1</v>
      </c>
      <c r="F1456" s="241" t="s">
        <v>1829</v>
      </c>
      <c r="G1456" s="238"/>
      <c r="H1456" s="242">
        <v>4.865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142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133</v>
      </c>
    </row>
    <row r="1457" spans="2:51" s="12" customFormat="1" ht="12">
      <c r="B1457" s="237"/>
      <c r="C1457" s="238"/>
      <c r="D1457" s="239" t="s">
        <v>142</v>
      </c>
      <c r="E1457" s="240" t="s">
        <v>1</v>
      </c>
      <c r="F1457" s="241" t="s">
        <v>1830</v>
      </c>
      <c r="G1457" s="238"/>
      <c r="H1457" s="242">
        <v>16.03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142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133</v>
      </c>
    </row>
    <row r="1458" spans="2:51" s="12" customFormat="1" ht="12">
      <c r="B1458" s="237"/>
      <c r="C1458" s="238"/>
      <c r="D1458" s="239" t="s">
        <v>142</v>
      </c>
      <c r="E1458" s="240" t="s">
        <v>1</v>
      </c>
      <c r="F1458" s="241" t="s">
        <v>1831</v>
      </c>
      <c r="G1458" s="238"/>
      <c r="H1458" s="242">
        <v>16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142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133</v>
      </c>
    </row>
    <row r="1459" spans="2:51" s="15" customFormat="1" ht="12">
      <c r="B1459" s="286"/>
      <c r="C1459" s="287"/>
      <c r="D1459" s="239" t="s">
        <v>142</v>
      </c>
      <c r="E1459" s="288" t="s">
        <v>1</v>
      </c>
      <c r="F1459" s="289" t="s">
        <v>1421</v>
      </c>
      <c r="G1459" s="287"/>
      <c r="H1459" s="290">
        <v>463.715</v>
      </c>
      <c r="I1459" s="291"/>
      <c r="J1459" s="287"/>
      <c r="K1459" s="287"/>
      <c r="L1459" s="292"/>
      <c r="M1459" s="293"/>
      <c r="N1459" s="294"/>
      <c r="O1459" s="294"/>
      <c r="P1459" s="294"/>
      <c r="Q1459" s="294"/>
      <c r="R1459" s="294"/>
      <c r="S1459" s="294"/>
      <c r="T1459" s="295"/>
      <c r="AT1459" s="296" t="s">
        <v>142</v>
      </c>
      <c r="AU1459" s="296" t="s">
        <v>83</v>
      </c>
      <c r="AV1459" s="15" t="s">
        <v>149</v>
      </c>
      <c r="AW1459" s="15" t="s">
        <v>30</v>
      </c>
      <c r="AX1459" s="15" t="s">
        <v>73</v>
      </c>
      <c r="AY1459" s="296" t="s">
        <v>133</v>
      </c>
    </row>
    <row r="1460" spans="2:51" s="14" customFormat="1" ht="12">
      <c r="B1460" s="276"/>
      <c r="C1460" s="277"/>
      <c r="D1460" s="239" t="s">
        <v>142</v>
      </c>
      <c r="E1460" s="278" t="s">
        <v>1</v>
      </c>
      <c r="F1460" s="279" t="s">
        <v>1832</v>
      </c>
      <c r="G1460" s="277"/>
      <c r="H1460" s="278" t="s">
        <v>1</v>
      </c>
      <c r="I1460" s="280"/>
      <c r="J1460" s="277"/>
      <c r="K1460" s="277"/>
      <c r="L1460" s="281"/>
      <c r="M1460" s="282"/>
      <c r="N1460" s="283"/>
      <c r="O1460" s="283"/>
      <c r="P1460" s="283"/>
      <c r="Q1460" s="283"/>
      <c r="R1460" s="283"/>
      <c r="S1460" s="283"/>
      <c r="T1460" s="284"/>
      <c r="AT1460" s="285" t="s">
        <v>142</v>
      </c>
      <c r="AU1460" s="285" t="s">
        <v>83</v>
      </c>
      <c r="AV1460" s="14" t="s">
        <v>81</v>
      </c>
      <c r="AW1460" s="14" t="s">
        <v>30</v>
      </c>
      <c r="AX1460" s="14" t="s">
        <v>73</v>
      </c>
      <c r="AY1460" s="285" t="s">
        <v>133</v>
      </c>
    </row>
    <row r="1461" spans="2:51" s="12" customFormat="1" ht="12">
      <c r="B1461" s="237"/>
      <c r="C1461" s="238"/>
      <c r="D1461" s="239" t="s">
        <v>142</v>
      </c>
      <c r="E1461" s="240" t="s">
        <v>1</v>
      </c>
      <c r="F1461" s="241" t="s">
        <v>1833</v>
      </c>
      <c r="G1461" s="238"/>
      <c r="H1461" s="242">
        <v>3</v>
      </c>
      <c r="I1461" s="243"/>
      <c r="J1461" s="238"/>
      <c r="K1461" s="238"/>
      <c r="L1461" s="244"/>
      <c r="M1461" s="245"/>
      <c r="N1461" s="246"/>
      <c r="O1461" s="246"/>
      <c r="P1461" s="246"/>
      <c r="Q1461" s="246"/>
      <c r="R1461" s="246"/>
      <c r="S1461" s="246"/>
      <c r="T1461" s="247"/>
      <c r="AT1461" s="248" t="s">
        <v>142</v>
      </c>
      <c r="AU1461" s="248" t="s">
        <v>83</v>
      </c>
      <c r="AV1461" s="12" t="s">
        <v>83</v>
      </c>
      <c r="AW1461" s="12" t="s">
        <v>30</v>
      </c>
      <c r="AX1461" s="12" t="s">
        <v>73</v>
      </c>
      <c r="AY1461" s="248" t="s">
        <v>133</v>
      </c>
    </row>
    <row r="1462" spans="2:51" s="12" customFormat="1" ht="12">
      <c r="B1462" s="237"/>
      <c r="C1462" s="238"/>
      <c r="D1462" s="239" t="s">
        <v>142</v>
      </c>
      <c r="E1462" s="240" t="s">
        <v>1</v>
      </c>
      <c r="F1462" s="241" t="s">
        <v>1834</v>
      </c>
      <c r="G1462" s="238"/>
      <c r="H1462" s="242">
        <v>7.02</v>
      </c>
      <c r="I1462" s="243"/>
      <c r="J1462" s="238"/>
      <c r="K1462" s="238"/>
      <c r="L1462" s="244"/>
      <c r="M1462" s="245"/>
      <c r="N1462" s="246"/>
      <c r="O1462" s="246"/>
      <c r="P1462" s="246"/>
      <c r="Q1462" s="246"/>
      <c r="R1462" s="246"/>
      <c r="S1462" s="246"/>
      <c r="T1462" s="247"/>
      <c r="AT1462" s="248" t="s">
        <v>142</v>
      </c>
      <c r="AU1462" s="248" t="s">
        <v>83</v>
      </c>
      <c r="AV1462" s="12" t="s">
        <v>83</v>
      </c>
      <c r="AW1462" s="12" t="s">
        <v>30</v>
      </c>
      <c r="AX1462" s="12" t="s">
        <v>73</v>
      </c>
      <c r="AY1462" s="248" t="s">
        <v>133</v>
      </c>
    </row>
    <row r="1463" spans="2:51" s="12" customFormat="1" ht="12">
      <c r="B1463" s="237"/>
      <c r="C1463" s="238"/>
      <c r="D1463" s="239" t="s">
        <v>142</v>
      </c>
      <c r="E1463" s="240" t="s">
        <v>1</v>
      </c>
      <c r="F1463" s="241" t="s">
        <v>1835</v>
      </c>
      <c r="G1463" s="238"/>
      <c r="H1463" s="242">
        <v>1.25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142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133</v>
      </c>
    </row>
    <row r="1464" spans="2:51" s="12" customFormat="1" ht="12">
      <c r="B1464" s="237"/>
      <c r="C1464" s="238"/>
      <c r="D1464" s="239" t="s">
        <v>142</v>
      </c>
      <c r="E1464" s="240" t="s">
        <v>1</v>
      </c>
      <c r="F1464" s="241" t="s">
        <v>1836</v>
      </c>
      <c r="G1464" s="238"/>
      <c r="H1464" s="242">
        <v>9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142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133</v>
      </c>
    </row>
    <row r="1465" spans="2:51" s="12" customFormat="1" ht="12">
      <c r="B1465" s="237"/>
      <c r="C1465" s="238"/>
      <c r="D1465" s="239" t="s">
        <v>142</v>
      </c>
      <c r="E1465" s="240" t="s">
        <v>1</v>
      </c>
      <c r="F1465" s="241" t="s">
        <v>1837</v>
      </c>
      <c r="G1465" s="238"/>
      <c r="H1465" s="242">
        <v>3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142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133</v>
      </c>
    </row>
    <row r="1466" spans="2:51" s="12" customFormat="1" ht="12">
      <c r="B1466" s="237"/>
      <c r="C1466" s="238"/>
      <c r="D1466" s="239" t="s">
        <v>142</v>
      </c>
      <c r="E1466" s="240" t="s">
        <v>1</v>
      </c>
      <c r="F1466" s="241" t="s">
        <v>1838</v>
      </c>
      <c r="G1466" s="238"/>
      <c r="H1466" s="242">
        <v>4.18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142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133</v>
      </c>
    </row>
    <row r="1467" spans="2:51" s="12" customFormat="1" ht="12">
      <c r="B1467" s="237"/>
      <c r="C1467" s="238"/>
      <c r="D1467" s="239" t="s">
        <v>142</v>
      </c>
      <c r="E1467" s="240" t="s">
        <v>1</v>
      </c>
      <c r="F1467" s="241" t="s">
        <v>1839</v>
      </c>
      <c r="G1467" s="238"/>
      <c r="H1467" s="242">
        <v>0.97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142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133</v>
      </c>
    </row>
    <row r="1468" spans="2:51" s="12" customFormat="1" ht="12">
      <c r="B1468" s="237"/>
      <c r="C1468" s="238"/>
      <c r="D1468" s="239" t="s">
        <v>142</v>
      </c>
      <c r="E1468" s="240" t="s">
        <v>1</v>
      </c>
      <c r="F1468" s="241" t="s">
        <v>1840</v>
      </c>
      <c r="G1468" s="238"/>
      <c r="H1468" s="242">
        <v>29.75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142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133</v>
      </c>
    </row>
    <row r="1469" spans="2:51" s="12" customFormat="1" ht="12">
      <c r="B1469" s="237"/>
      <c r="C1469" s="238"/>
      <c r="D1469" s="239" t="s">
        <v>142</v>
      </c>
      <c r="E1469" s="240" t="s">
        <v>1</v>
      </c>
      <c r="F1469" s="241" t="s">
        <v>1841</v>
      </c>
      <c r="G1469" s="238"/>
      <c r="H1469" s="242">
        <v>23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142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133</v>
      </c>
    </row>
    <row r="1470" spans="2:51" s="12" customFormat="1" ht="12">
      <c r="B1470" s="237"/>
      <c r="C1470" s="238"/>
      <c r="D1470" s="239" t="s">
        <v>142</v>
      </c>
      <c r="E1470" s="240" t="s">
        <v>1</v>
      </c>
      <c r="F1470" s="241" t="s">
        <v>1842</v>
      </c>
      <c r="G1470" s="238"/>
      <c r="H1470" s="242">
        <v>9.54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142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133</v>
      </c>
    </row>
    <row r="1471" spans="2:51" s="12" customFormat="1" ht="12">
      <c r="B1471" s="237"/>
      <c r="C1471" s="238"/>
      <c r="D1471" s="239" t="s">
        <v>142</v>
      </c>
      <c r="E1471" s="240" t="s">
        <v>1</v>
      </c>
      <c r="F1471" s="241" t="s">
        <v>1843</v>
      </c>
      <c r="G1471" s="238"/>
      <c r="H1471" s="242">
        <v>0.69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142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133</v>
      </c>
    </row>
    <row r="1472" spans="2:51" s="12" customFormat="1" ht="12">
      <c r="B1472" s="237"/>
      <c r="C1472" s="238"/>
      <c r="D1472" s="239" t="s">
        <v>142</v>
      </c>
      <c r="E1472" s="240" t="s">
        <v>1</v>
      </c>
      <c r="F1472" s="241" t="s">
        <v>1844</v>
      </c>
      <c r="G1472" s="238"/>
      <c r="H1472" s="242">
        <v>0.55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142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133</v>
      </c>
    </row>
    <row r="1473" spans="2:51" s="12" customFormat="1" ht="12">
      <c r="B1473" s="237"/>
      <c r="C1473" s="238"/>
      <c r="D1473" s="239" t="s">
        <v>142</v>
      </c>
      <c r="E1473" s="240" t="s">
        <v>1</v>
      </c>
      <c r="F1473" s="241" t="s">
        <v>1845</v>
      </c>
      <c r="G1473" s="238"/>
      <c r="H1473" s="242">
        <v>0.9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142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133</v>
      </c>
    </row>
    <row r="1474" spans="2:51" s="12" customFormat="1" ht="12">
      <c r="B1474" s="237"/>
      <c r="C1474" s="238"/>
      <c r="D1474" s="239" t="s">
        <v>142</v>
      </c>
      <c r="E1474" s="240" t="s">
        <v>1</v>
      </c>
      <c r="F1474" s="241" t="s">
        <v>1846</v>
      </c>
      <c r="G1474" s="238"/>
      <c r="H1474" s="242">
        <v>9.45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142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133</v>
      </c>
    </row>
    <row r="1475" spans="2:51" s="12" customFormat="1" ht="12">
      <c r="B1475" s="237"/>
      <c r="C1475" s="238"/>
      <c r="D1475" s="239" t="s">
        <v>142</v>
      </c>
      <c r="E1475" s="240" t="s">
        <v>1</v>
      </c>
      <c r="F1475" s="241" t="s">
        <v>1847</v>
      </c>
      <c r="G1475" s="238"/>
      <c r="H1475" s="242">
        <v>2.66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142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133</v>
      </c>
    </row>
    <row r="1476" spans="2:51" s="15" customFormat="1" ht="12">
      <c r="B1476" s="286"/>
      <c r="C1476" s="287"/>
      <c r="D1476" s="239" t="s">
        <v>142</v>
      </c>
      <c r="E1476" s="288" t="s">
        <v>1</v>
      </c>
      <c r="F1476" s="289" t="s">
        <v>1421</v>
      </c>
      <c r="G1476" s="287"/>
      <c r="H1476" s="290">
        <v>104.96</v>
      </c>
      <c r="I1476" s="291"/>
      <c r="J1476" s="287"/>
      <c r="K1476" s="287"/>
      <c r="L1476" s="292"/>
      <c r="M1476" s="293"/>
      <c r="N1476" s="294"/>
      <c r="O1476" s="294"/>
      <c r="P1476" s="294"/>
      <c r="Q1476" s="294"/>
      <c r="R1476" s="294"/>
      <c r="S1476" s="294"/>
      <c r="T1476" s="295"/>
      <c r="AT1476" s="296" t="s">
        <v>142</v>
      </c>
      <c r="AU1476" s="296" t="s">
        <v>83</v>
      </c>
      <c r="AV1476" s="15" t="s">
        <v>149</v>
      </c>
      <c r="AW1476" s="15" t="s">
        <v>30</v>
      </c>
      <c r="AX1476" s="15" t="s">
        <v>73</v>
      </c>
      <c r="AY1476" s="296" t="s">
        <v>133</v>
      </c>
    </row>
    <row r="1477" spans="2:51" s="13" customFormat="1" ht="12">
      <c r="B1477" s="249"/>
      <c r="C1477" s="250"/>
      <c r="D1477" s="239" t="s">
        <v>142</v>
      </c>
      <c r="E1477" s="251" t="s">
        <v>1</v>
      </c>
      <c r="F1477" s="252" t="s">
        <v>144</v>
      </c>
      <c r="G1477" s="250"/>
      <c r="H1477" s="253">
        <v>568.675</v>
      </c>
      <c r="I1477" s="254"/>
      <c r="J1477" s="250"/>
      <c r="K1477" s="250"/>
      <c r="L1477" s="255"/>
      <c r="M1477" s="256"/>
      <c r="N1477" s="257"/>
      <c r="O1477" s="257"/>
      <c r="P1477" s="257"/>
      <c r="Q1477" s="257"/>
      <c r="R1477" s="257"/>
      <c r="S1477" s="257"/>
      <c r="T1477" s="258"/>
      <c r="AT1477" s="259" t="s">
        <v>142</v>
      </c>
      <c r="AU1477" s="259" t="s">
        <v>83</v>
      </c>
      <c r="AV1477" s="13" t="s">
        <v>140</v>
      </c>
      <c r="AW1477" s="13" t="s">
        <v>30</v>
      </c>
      <c r="AX1477" s="13" t="s">
        <v>81</v>
      </c>
      <c r="AY1477" s="259" t="s">
        <v>133</v>
      </c>
    </row>
    <row r="1478" spans="2:65" s="1" customFormat="1" ht="24" customHeight="1">
      <c r="B1478" s="38"/>
      <c r="C1478" s="260" t="s">
        <v>1848</v>
      </c>
      <c r="D1478" s="260" t="s">
        <v>168</v>
      </c>
      <c r="E1478" s="261" t="s">
        <v>1849</v>
      </c>
      <c r="F1478" s="262" t="s">
        <v>1850</v>
      </c>
      <c r="G1478" s="263" t="s">
        <v>165</v>
      </c>
      <c r="H1478" s="264">
        <v>511.246</v>
      </c>
      <c r="I1478" s="265"/>
      <c r="J1478" s="266">
        <f>ROUND(I1478*H1478,2)</f>
        <v>0</v>
      </c>
      <c r="K1478" s="262" t="s">
        <v>1</v>
      </c>
      <c r="L1478" s="267"/>
      <c r="M1478" s="268" t="s">
        <v>1</v>
      </c>
      <c r="N1478" s="269" t="s">
        <v>38</v>
      </c>
      <c r="O1478" s="86"/>
      <c r="P1478" s="233">
        <f>O1478*H1478</f>
        <v>0</v>
      </c>
      <c r="Q1478" s="233">
        <v>3E-05</v>
      </c>
      <c r="R1478" s="233">
        <f>Q1478*H1478</f>
        <v>0.01533738</v>
      </c>
      <c r="S1478" s="233">
        <v>0</v>
      </c>
      <c r="T1478" s="234">
        <f>S1478*H1478</f>
        <v>0</v>
      </c>
      <c r="AR1478" s="235" t="s">
        <v>172</v>
      </c>
      <c r="AT1478" s="235" t="s">
        <v>168</v>
      </c>
      <c r="AU1478" s="235" t="s">
        <v>83</v>
      </c>
      <c r="AY1478" s="17" t="s">
        <v>133</v>
      </c>
      <c r="BE1478" s="236">
        <f>IF(N1478="základní",J1478,0)</f>
        <v>0</v>
      </c>
      <c r="BF1478" s="236">
        <f>IF(N1478="snížená",J1478,0)</f>
        <v>0</v>
      </c>
      <c r="BG1478" s="236">
        <f>IF(N1478="zákl. přenesená",J1478,0)</f>
        <v>0</v>
      </c>
      <c r="BH1478" s="236">
        <f>IF(N1478="sníž. přenesená",J1478,0)</f>
        <v>0</v>
      </c>
      <c r="BI1478" s="236">
        <f>IF(N1478="nulová",J1478,0)</f>
        <v>0</v>
      </c>
      <c r="BJ1478" s="17" t="s">
        <v>81</v>
      </c>
      <c r="BK1478" s="236">
        <f>ROUND(I1478*H1478,2)</f>
        <v>0</v>
      </c>
      <c r="BL1478" s="17" t="s">
        <v>140</v>
      </c>
      <c r="BM1478" s="235" t="s">
        <v>1851</v>
      </c>
    </row>
    <row r="1479" spans="2:51" s="12" customFormat="1" ht="12">
      <c r="B1479" s="237"/>
      <c r="C1479" s="238"/>
      <c r="D1479" s="239" t="s">
        <v>142</v>
      </c>
      <c r="E1479" s="240" t="s">
        <v>1</v>
      </c>
      <c r="F1479" s="241" t="s">
        <v>1852</v>
      </c>
      <c r="G1479" s="238"/>
      <c r="H1479" s="242">
        <v>486.901</v>
      </c>
      <c r="I1479" s="243"/>
      <c r="J1479" s="238"/>
      <c r="K1479" s="238"/>
      <c r="L1479" s="244"/>
      <c r="M1479" s="245"/>
      <c r="N1479" s="246"/>
      <c r="O1479" s="246"/>
      <c r="P1479" s="246"/>
      <c r="Q1479" s="246"/>
      <c r="R1479" s="246"/>
      <c r="S1479" s="246"/>
      <c r="T1479" s="247"/>
      <c r="AT1479" s="248" t="s">
        <v>142</v>
      </c>
      <c r="AU1479" s="248" t="s">
        <v>83</v>
      </c>
      <c r="AV1479" s="12" t="s">
        <v>83</v>
      </c>
      <c r="AW1479" s="12" t="s">
        <v>30</v>
      </c>
      <c r="AX1479" s="12" t="s">
        <v>73</v>
      </c>
      <c r="AY1479" s="248" t="s">
        <v>133</v>
      </c>
    </row>
    <row r="1480" spans="2:51" s="13" customFormat="1" ht="12">
      <c r="B1480" s="249"/>
      <c r="C1480" s="250"/>
      <c r="D1480" s="239" t="s">
        <v>142</v>
      </c>
      <c r="E1480" s="251" t="s">
        <v>1</v>
      </c>
      <c r="F1480" s="252" t="s">
        <v>144</v>
      </c>
      <c r="G1480" s="250"/>
      <c r="H1480" s="253">
        <v>486.901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142</v>
      </c>
      <c r="AU1480" s="259" t="s">
        <v>83</v>
      </c>
      <c r="AV1480" s="13" t="s">
        <v>140</v>
      </c>
      <c r="AW1480" s="13" t="s">
        <v>30</v>
      </c>
      <c r="AX1480" s="13" t="s">
        <v>73</v>
      </c>
      <c r="AY1480" s="259" t="s">
        <v>133</v>
      </c>
    </row>
    <row r="1481" spans="2:51" s="12" customFormat="1" ht="12">
      <c r="B1481" s="237"/>
      <c r="C1481" s="238"/>
      <c r="D1481" s="239" t="s">
        <v>142</v>
      </c>
      <c r="E1481" s="240" t="s">
        <v>1</v>
      </c>
      <c r="F1481" s="241" t="s">
        <v>1853</v>
      </c>
      <c r="G1481" s="238"/>
      <c r="H1481" s="242">
        <v>511.246</v>
      </c>
      <c r="I1481" s="243"/>
      <c r="J1481" s="238"/>
      <c r="K1481" s="238"/>
      <c r="L1481" s="244"/>
      <c r="M1481" s="245"/>
      <c r="N1481" s="246"/>
      <c r="O1481" s="246"/>
      <c r="P1481" s="246"/>
      <c r="Q1481" s="246"/>
      <c r="R1481" s="246"/>
      <c r="S1481" s="246"/>
      <c r="T1481" s="247"/>
      <c r="AT1481" s="248" t="s">
        <v>142</v>
      </c>
      <c r="AU1481" s="248" t="s">
        <v>83</v>
      </c>
      <c r="AV1481" s="12" t="s">
        <v>83</v>
      </c>
      <c r="AW1481" s="12" t="s">
        <v>30</v>
      </c>
      <c r="AX1481" s="12" t="s">
        <v>81</v>
      </c>
      <c r="AY1481" s="248" t="s">
        <v>133</v>
      </c>
    </row>
    <row r="1482" spans="2:65" s="1" customFormat="1" ht="24" customHeight="1">
      <c r="B1482" s="38"/>
      <c r="C1482" s="260" t="s">
        <v>1854</v>
      </c>
      <c r="D1482" s="260" t="s">
        <v>168</v>
      </c>
      <c r="E1482" s="261" t="s">
        <v>1855</v>
      </c>
      <c r="F1482" s="262" t="s">
        <v>1856</v>
      </c>
      <c r="G1482" s="263" t="s">
        <v>165</v>
      </c>
      <c r="H1482" s="264">
        <v>115.718</v>
      </c>
      <c r="I1482" s="265"/>
      <c r="J1482" s="266">
        <f>ROUND(I1482*H1482,2)</f>
        <v>0</v>
      </c>
      <c r="K1482" s="262" t="s">
        <v>1</v>
      </c>
      <c r="L1482" s="267"/>
      <c r="M1482" s="268" t="s">
        <v>1</v>
      </c>
      <c r="N1482" s="269" t="s">
        <v>38</v>
      </c>
      <c r="O1482" s="86"/>
      <c r="P1482" s="233">
        <f>O1482*H1482</f>
        <v>0</v>
      </c>
      <c r="Q1482" s="233">
        <v>0.0004</v>
      </c>
      <c r="R1482" s="233">
        <f>Q1482*H1482</f>
        <v>0.0462872</v>
      </c>
      <c r="S1482" s="233">
        <v>0</v>
      </c>
      <c r="T1482" s="234">
        <f>S1482*H1482</f>
        <v>0</v>
      </c>
      <c r="AR1482" s="235" t="s">
        <v>172</v>
      </c>
      <c r="AT1482" s="235" t="s">
        <v>168</v>
      </c>
      <c r="AU1482" s="235" t="s">
        <v>83</v>
      </c>
      <c r="AY1482" s="17" t="s">
        <v>133</v>
      </c>
      <c r="BE1482" s="236">
        <f>IF(N1482="základní",J1482,0)</f>
        <v>0</v>
      </c>
      <c r="BF1482" s="236">
        <f>IF(N1482="snížená",J1482,0)</f>
        <v>0</v>
      </c>
      <c r="BG1482" s="236">
        <f>IF(N1482="zákl. přenesená",J1482,0)</f>
        <v>0</v>
      </c>
      <c r="BH1482" s="236">
        <f>IF(N1482="sníž. přenesená",J1482,0)</f>
        <v>0</v>
      </c>
      <c r="BI1482" s="236">
        <f>IF(N1482="nulová",J1482,0)</f>
        <v>0</v>
      </c>
      <c r="BJ1482" s="17" t="s">
        <v>81</v>
      </c>
      <c r="BK1482" s="236">
        <f>ROUND(I1482*H1482,2)</f>
        <v>0</v>
      </c>
      <c r="BL1482" s="17" t="s">
        <v>140</v>
      </c>
      <c r="BM1482" s="235" t="s">
        <v>1857</v>
      </c>
    </row>
    <row r="1483" spans="2:51" s="12" customFormat="1" ht="12">
      <c r="B1483" s="237"/>
      <c r="C1483" s="238"/>
      <c r="D1483" s="239" t="s">
        <v>142</v>
      </c>
      <c r="E1483" s="240" t="s">
        <v>1</v>
      </c>
      <c r="F1483" s="241" t="s">
        <v>1858</v>
      </c>
      <c r="G1483" s="238"/>
      <c r="H1483" s="242">
        <v>110.208</v>
      </c>
      <c r="I1483" s="243"/>
      <c r="J1483" s="238"/>
      <c r="K1483" s="238"/>
      <c r="L1483" s="244"/>
      <c r="M1483" s="245"/>
      <c r="N1483" s="246"/>
      <c r="O1483" s="246"/>
      <c r="P1483" s="246"/>
      <c r="Q1483" s="246"/>
      <c r="R1483" s="246"/>
      <c r="S1483" s="246"/>
      <c r="T1483" s="247"/>
      <c r="AT1483" s="248" t="s">
        <v>142</v>
      </c>
      <c r="AU1483" s="248" t="s">
        <v>83</v>
      </c>
      <c r="AV1483" s="12" t="s">
        <v>83</v>
      </c>
      <c r="AW1483" s="12" t="s">
        <v>30</v>
      </c>
      <c r="AX1483" s="12" t="s">
        <v>73</v>
      </c>
      <c r="AY1483" s="248" t="s">
        <v>133</v>
      </c>
    </row>
    <row r="1484" spans="2:51" s="13" customFormat="1" ht="12">
      <c r="B1484" s="249"/>
      <c r="C1484" s="250"/>
      <c r="D1484" s="239" t="s">
        <v>142</v>
      </c>
      <c r="E1484" s="251" t="s">
        <v>1</v>
      </c>
      <c r="F1484" s="252" t="s">
        <v>144</v>
      </c>
      <c r="G1484" s="250"/>
      <c r="H1484" s="253">
        <v>110.208</v>
      </c>
      <c r="I1484" s="254"/>
      <c r="J1484" s="250"/>
      <c r="K1484" s="250"/>
      <c r="L1484" s="255"/>
      <c r="M1484" s="256"/>
      <c r="N1484" s="257"/>
      <c r="O1484" s="257"/>
      <c r="P1484" s="257"/>
      <c r="Q1484" s="257"/>
      <c r="R1484" s="257"/>
      <c r="S1484" s="257"/>
      <c r="T1484" s="258"/>
      <c r="AT1484" s="259" t="s">
        <v>142</v>
      </c>
      <c r="AU1484" s="259" t="s">
        <v>83</v>
      </c>
      <c r="AV1484" s="13" t="s">
        <v>140</v>
      </c>
      <c r="AW1484" s="13" t="s">
        <v>30</v>
      </c>
      <c r="AX1484" s="13" t="s">
        <v>73</v>
      </c>
      <c r="AY1484" s="259" t="s">
        <v>133</v>
      </c>
    </row>
    <row r="1485" spans="2:51" s="12" customFormat="1" ht="12">
      <c r="B1485" s="237"/>
      <c r="C1485" s="238"/>
      <c r="D1485" s="239" t="s">
        <v>142</v>
      </c>
      <c r="E1485" s="240" t="s">
        <v>1</v>
      </c>
      <c r="F1485" s="241" t="s">
        <v>1859</v>
      </c>
      <c r="G1485" s="238"/>
      <c r="H1485" s="242">
        <v>115.718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142</v>
      </c>
      <c r="AU1485" s="248" t="s">
        <v>83</v>
      </c>
      <c r="AV1485" s="12" t="s">
        <v>83</v>
      </c>
      <c r="AW1485" s="12" t="s">
        <v>30</v>
      </c>
      <c r="AX1485" s="12" t="s">
        <v>81</v>
      </c>
      <c r="AY1485" s="248" t="s">
        <v>133</v>
      </c>
    </row>
    <row r="1486" spans="2:65" s="1" customFormat="1" ht="24" customHeight="1">
      <c r="B1486" s="38"/>
      <c r="C1486" s="224" t="s">
        <v>1860</v>
      </c>
      <c r="D1486" s="224" t="s">
        <v>135</v>
      </c>
      <c r="E1486" s="225" t="s">
        <v>1861</v>
      </c>
      <c r="F1486" s="226" t="s">
        <v>1862</v>
      </c>
      <c r="G1486" s="227" t="s">
        <v>165</v>
      </c>
      <c r="H1486" s="228">
        <v>374.82</v>
      </c>
      <c r="I1486" s="229"/>
      <c r="J1486" s="230">
        <f>ROUND(I1486*H1486,2)</f>
        <v>0</v>
      </c>
      <c r="K1486" s="226" t="s">
        <v>1</v>
      </c>
      <c r="L1486" s="43"/>
      <c r="M1486" s="231" t="s">
        <v>1</v>
      </c>
      <c r="N1486" s="232" t="s">
        <v>38</v>
      </c>
      <c r="O1486" s="86"/>
      <c r="P1486" s="233">
        <f>O1486*H1486</f>
        <v>0</v>
      </c>
      <c r="Q1486" s="233">
        <v>0</v>
      </c>
      <c r="R1486" s="233">
        <f>Q1486*H1486</f>
        <v>0</v>
      </c>
      <c r="S1486" s="233">
        <v>0</v>
      </c>
      <c r="T1486" s="234">
        <f>S1486*H1486</f>
        <v>0</v>
      </c>
      <c r="AR1486" s="235" t="s">
        <v>140</v>
      </c>
      <c r="AT1486" s="235" t="s">
        <v>135</v>
      </c>
      <c r="AU1486" s="235" t="s">
        <v>83</v>
      </c>
      <c r="AY1486" s="17" t="s">
        <v>133</v>
      </c>
      <c r="BE1486" s="236">
        <f>IF(N1486="základní",J1486,0)</f>
        <v>0</v>
      </c>
      <c r="BF1486" s="236">
        <f>IF(N1486="snížená",J1486,0)</f>
        <v>0</v>
      </c>
      <c r="BG1486" s="236">
        <f>IF(N1486="zákl. přenesená",J1486,0)</f>
        <v>0</v>
      </c>
      <c r="BH1486" s="236">
        <f>IF(N1486="sníž. přenesená",J1486,0)</f>
        <v>0</v>
      </c>
      <c r="BI1486" s="236">
        <f>IF(N1486="nulová",J1486,0)</f>
        <v>0</v>
      </c>
      <c r="BJ1486" s="17" t="s">
        <v>81</v>
      </c>
      <c r="BK1486" s="236">
        <f>ROUND(I1486*H1486,2)</f>
        <v>0</v>
      </c>
      <c r="BL1486" s="17" t="s">
        <v>140</v>
      </c>
      <c r="BM1486" s="235" t="s">
        <v>1863</v>
      </c>
    </row>
    <row r="1487" spans="2:51" s="12" customFormat="1" ht="12">
      <c r="B1487" s="237"/>
      <c r="C1487" s="238"/>
      <c r="D1487" s="239" t="s">
        <v>142</v>
      </c>
      <c r="E1487" s="240" t="s">
        <v>1</v>
      </c>
      <c r="F1487" s="241" t="s">
        <v>1796</v>
      </c>
      <c r="G1487" s="238"/>
      <c r="H1487" s="242">
        <v>14.8</v>
      </c>
      <c r="I1487" s="243"/>
      <c r="J1487" s="238"/>
      <c r="K1487" s="238"/>
      <c r="L1487" s="244"/>
      <c r="M1487" s="245"/>
      <c r="N1487" s="246"/>
      <c r="O1487" s="246"/>
      <c r="P1487" s="246"/>
      <c r="Q1487" s="246"/>
      <c r="R1487" s="246"/>
      <c r="S1487" s="246"/>
      <c r="T1487" s="247"/>
      <c r="AT1487" s="248" t="s">
        <v>142</v>
      </c>
      <c r="AU1487" s="248" t="s">
        <v>83</v>
      </c>
      <c r="AV1487" s="12" t="s">
        <v>83</v>
      </c>
      <c r="AW1487" s="12" t="s">
        <v>30</v>
      </c>
      <c r="AX1487" s="12" t="s">
        <v>73</v>
      </c>
      <c r="AY1487" s="248" t="s">
        <v>133</v>
      </c>
    </row>
    <row r="1488" spans="2:51" s="12" customFormat="1" ht="12">
      <c r="B1488" s="237"/>
      <c r="C1488" s="238"/>
      <c r="D1488" s="239" t="s">
        <v>142</v>
      </c>
      <c r="E1488" s="240" t="s">
        <v>1</v>
      </c>
      <c r="F1488" s="241" t="s">
        <v>1797</v>
      </c>
      <c r="G1488" s="238"/>
      <c r="H1488" s="242">
        <v>35.46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142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133</v>
      </c>
    </row>
    <row r="1489" spans="2:51" s="12" customFormat="1" ht="12">
      <c r="B1489" s="237"/>
      <c r="C1489" s="238"/>
      <c r="D1489" s="239" t="s">
        <v>142</v>
      </c>
      <c r="E1489" s="240" t="s">
        <v>1</v>
      </c>
      <c r="F1489" s="241" t="s">
        <v>1798</v>
      </c>
      <c r="G1489" s="238"/>
      <c r="H1489" s="242">
        <v>6.35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142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133</v>
      </c>
    </row>
    <row r="1490" spans="2:51" s="12" customFormat="1" ht="12">
      <c r="B1490" s="237"/>
      <c r="C1490" s="238"/>
      <c r="D1490" s="239" t="s">
        <v>142</v>
      </c>
      <c r="E1490" s="240" t="s">
        <v>1</v>
      </c>
      <c r="F1490" s="241" t="s">
        <v>1799</v>
      </c>
      <c r="G1490" s="238"/>
      <c r="H1490" s="242">
        <v>49.5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142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133</v>
      </c>
    </row>
    <row r="1491" spans="2:51" s="12" customFormat="1" ht="12">
      <c r="B1491" s="237"/>
      <c r="C1491" s="238"/>
      <c r="D1491" s="239" t="s">
        <v>142</v>
      </c>
      <c r="E1491" s="240" t="s">
        <v>1</v>
      </c>
      <c r="F1491" s="241" t="s">
        <v>1800</v>
      </c>
      <c r="G1491" s="238"/>
      <c r="H1491" s="242">
        <v>11.4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142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133</v>
      </c>
    </row>
    <row r="1492" spans="2:51" s="12" customFormat="1" ht="12">
      <c r="B1492" s="237"/>
      <c r="C1492" s="238"/>
      <c r="D1492" s="239" t="s">
        <v>142</v>
      </c>
      <c r="E1492" s="240" t="s">
        <v>1</v>
      </c>
      <c r="F1492" s="241" t="s">
        <v>1801</v>
      </c>
      <c r="G1492" s="238"/>
      <c r="H1492" s="242">
        <v>9.66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142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133</v>
      </c>
    </row>
    <row r="1493" spans="2:51" s="12" customFormat="1" ht="12">
      <c r="B1493" s="237"/>
      <c r="C1493" s="238"/>
      <c r="D1493" s="239" t="s">
        <v>142</v>
      </c>
      <c r="E1493" s="240" t="s">
        <v>1</v>
      </c>
      <c r="F1493" s="241" t="s">
        <v>1802</v>
      </c>
      <c r="G1493" s="238"/>
      <c r="H1493" s="242">
        <v>5.45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142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133</v>
      </c>
    </row>
    <row r="1494" spans="2:51" s="12" customFormat="1" ht="12">
      <c r="B1494" s="237"/>
      <c r="C1494" s="238"/>
      <c r="D1494" s="239" t="s">
        <v>142</v>
      </c>
      <c r="E1494" s="240" t="s">
        <v>1</v>
      </c>
      <c r="F1494" s="241" t="s">
        <v>1803</v>
      </c>
      <c r="G1494" s="238"/>
      <c r="H1494" s="242">
        <v>45.25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142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133</v>
      </c>
    </row>
    <row r="1495" spans="2:51" s="12" customFormat="1" ht="12">
      <c r="B1495" s="237"/>
      <c r="C1495" s="238"/>
      <c r="D1495" s="239" t="s">
        <v>142</v>
      </c>
      <c r="E1495" s="240" t="s">
        <v>1</v>
      </c>
      <c r="F1495" s="241" t="s">
        <v>1804</v>
      </c>
      <c r="G1495" s="238"/>
      <c r="H1495" s="242">
        <v>49.8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142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133</v>
      </c>
    </row>
    <row r="1496" spans="2:51" s="12" customFormat="1" ht="12">
      <c r="B1496" s="237"/>
      <c r="C1496" s="238"/>
      <c r="D1496" s="239" t="s">
        <v>142</v>
      </c>
      <c r="E1496" s="240" t="s">
        <v>1</v>
      </c>
      <c r="F1496" s="241" t="s">
        <v>1805</v>
      </c>
      <c r="G1496" s="238"/>
      <c r="H1496" s="242">
        <v>27.84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142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133</v>
      </c>
    </row>
    <row r="1497" spans="2:51" s="12" customFormat="1" ht="12">
      <c r="B1497" s="237"/>
      <c r="C1497" s="238"/>
      <c r="D1497" s="239" t="s">
        <v>142</v>
      </c>
      <c r="E1497" s="240" t="s">
        <v>1</v>
      </c>
      <c r="F1497" s="241" t="s">
        <v>1806</v>
      </c>
      <c r="G1497" s="238"/>
      <c r="H1497" s="242">
        <v>1.77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142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133</v>
      </c>
    </row>
    <row r="1498" spans="2:51" s="12" customFormat="1" ht="12">
      <c r="B1498" s="237"/>
      <c r="C1498" s="238"/>
      <c r="D1498" s="239" t="s">
        <v>142</v>
      </c>
      <c r="E1498" s="240" t="s">
        <v>1</v>
      </c>
      <c r="F1498" s="241" t="s">
        <v>1807</v>
      </c>
      <c r="G1498" s="238"/>
      <c r="H1498" s="242">
        <v>1.63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142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133</v>
      </c>
    </row>
    <row r="1499" spans="2:51" s="12" customFormat="1" ht="12">
      <c r="B1499" s="237"/>
      <c r="C1499" s="238"/>
      <c r="D1499" s="239" t="s">
        <v>142</v>
      </c>
      <c r="E1499" s="240" t="s">
        <v>1</v>
      </c>
      <c r="F1499" s="241" t="s">
        <v>1808</v>
      </c>
      <c r="G1499" s="238"/>
      <c r="H1499" s="242">
        <v>1.9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142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133</v>
      </c>
    </row>
    <row r="1500" spans="2:51" s="12" customFormat="1" ht="12">
      <c r="B1500" s="237"/>
      <c r="C1500" s="238"/>
      <c r="D1500" s="239" t="s">
        <v>142</v>
      </c>
      <c r="E1500" s="240" t="s">
        <v>1</v>
      </c>
      <c r="F1500" s="241" t="s">
        <v>1809</v>
      </c>
      <c r="G1500" s="238"/>
      <c r="H1500" s="242">
        <v>18.45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142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133</v>
      </c>
    </row>
    <row r="1501" spans="2:51" s="12" customFormat="1" ht="12">
      <c r="B1501" s="237"/>
      <c r="C1501" s="238"/>
      <c r="D1501" s="239" t="s">
        <v>142</v>
      </c>
      <c r="E1501" s="240" t="s">
        <v>1</v>
      </c>
      <c r="F1501" s="241" t="s">
        <v>1810</v>
      </c>
      <c r="G1501" s="238"/>
      <c r="H1501" s="242">
        <v>9.06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142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133</v>
      </c>
    </row>
    <row r="1502" spans="2:51" s="12" customFormat="1" ht="12">
      <c r="B1502" s="237"/>
      <c r="C1502" s="238"/>
      <c r="D1502" s="239" t="s">
        <v>142</v>
      </c>
      <c r="E1502" s="240" t="s">
        <v>1</v>
      </c>
      <c r="F1502" s="241" t="s">
        <v>1811</v>
      </c>
      <c r="G1502" s="238"/>
      <c r="H1502" s="242">
        <v>9.295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142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133</v>
      </c>
    </row>
    <row r="1503" spans="2:51" s="12" customFormat="1" ht="12">
      <c r="B1503" s="237"/>
      <c r="C1503" s="238"/>
      <c r="D1503" s="239" t="s">
        <v>142</v>
      </c>
      <c r="E1503" s="240" t="s">
        <v>1</v>
      </c>
      <c r="F1503" s="241" t="s">
        <v>1812</v>
      </c>
      <c r="G1503" s="238"/>
      <c r="H1503" s="242">
        <v>7.7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142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133</v>
      </c>
    </row>
    <row r="1504" spans="2:51" s="12" customFormat="1" ht="12">
      <c r="B1504" s="237"/>
      <c r="C1504" s="238"/>
      <c r="D1504" s="239" t="s">
        <v>142</v>
      </c>
      <c r="E1504" s="240" t="s">
        <v>1</v>
      </c>
      <c r="F1504" s="241" t="s">
        <v>1813</v>
      </c>
      <c r="G1504" s="238"/>
      <c r="H1504" s="242">
        <v>7.9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142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133</v>
      </c>
    </row>
    <row r="1505" spans="2:51" s="12" customFormat="1" ht="12">
      <c r="B1505" s="237"/>
      <c r="C1505" s="238"/>
      <c r="D1505" s="239" t="s">
        <v>142</v>
      </c>
      <c r="E1505" s="240" t="s">
        <v>1</v>
      </c>
      <c r="F1505" s="241" t="s">
        <v>1814</v>
      </c>
      <c r="G1505" s="238"/>
      <c r="H1505" s="242">
        <v>6.1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142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133</v>
      </c>
    </row>
    <row r="1506" spans="2:51" s="12" customFormat="1" ht="12">
      <c r="B1506" s="237"/>
      <c r="C1506" s="238"/>
      <c r="D1506" s="239" t="s">
        <v>142</v>
      </c>
      <c r="E1506" s="240" t="s">
        <v>1</v>
      </c>
      <c r="F1506" s="241" t="s">
        <v>1815</v>
      </c>
      <c r="G1506" s="238"/>
      <c r="H1506" s="242">
        <v>5.8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142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133</v>
      </c>
    </row>
    <row r="1507" spans="2:51" s="12" customFormat="1" ht="12">
      <c r="B1507" s="237"/>
      <c r="C1507" s="238"/>
      <c r="D1507" s="239" t="s">
        <v>142</v>
      </c>
      <c r="E1507" s="240" t="s">
        <v>1</v>
      </c>
      <c r="F1507" s="241" t="s">
        <v>1816</v>
      </c>
      <c r="G1507" s="238"/>
      <c r="H1507" s="242">
        <v>9.305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142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133</v>
      </c>
    </row>
    <row r="1508" spans="2:51" s="12" customFormat="1" ht="12">
      <c r="B1508" s="237"/>
      <c r="C1508" s="238"/>
      <c r="D1508" s="239" t="s">
        <v>142</v>
      </c>
      <c r="E1508" s="240" t="s">
        <v>1</v>
      </c>
      <c r="F1508" s="241" t="s">
        <v>1817</v>
      </c>
      <c r="G1508" s="238"/>
      <c r="H1508" s="242">
        <v>9.755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142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133</v>
      </c>
    </row>
    <row r="1509" spans="2:51" s="12" customFormat="1" ht="12">
      <c r="B1509" s="237"/>
      <c r="C1509" s="238"/>
      <c r="D1509" s="239" t="s">
        <v>142</v>
      </c>
      <c r="E1509" s="240" t="s">
        <v>1</v>
      </c>
      <c r="F1509" s="241" t="s">
        <v>1818</v>
      </c>
      <c r="G1509" s="238"/>
      <c r="H1509" s="242">
        <v>10.825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142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133</v>
      </c>
    </row>
    <row r="1510" spans="2:51" s="12" customFormat="1" ht="12">
      <c r="B1510" s="237"/>
      <c r="C1510" s="238"/>
      <c r="D1510" s="239" t="s">
        <v>142</v>
      </c>
      <c r="E1510" s="240" t="s">
        <v>1</v>
      </c>
      <c r="F1510" s="241" t="s">
        <v>1819</v>
      </c>
      <c r="G1510" s="238"/>
      <c r="H1510" s="242">
        <v>8.995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142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133</v>
      </c>
    </row>
    <row r="1511" spans="2:51" s="12" customFormat="1" ht="12">
      <c r="B1511" s="237"/>
      <c r="C1511" s="238"/>
      <c r="D1511" s="239" t="s">
        <v>142</v>
      </c>
      <c r="E1511" s="240" t="s">
        <v>1</v>
      </c>
      <c r="F1511" s="241" t="s">
        <v>1820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142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133</v>
      </c>
    </row>
    <row r="1512" spans="2:51" s="13" customFormat="1" ht="12">
      <c r="B1512" s="249"/>
      <c r="C1512" s="250"/>
      <c r="D1512" s="239" t="s">
        <v>142</v>
      </c>
      <c r="E1512" s="251" t="s">
        <v>1</v>
      </c>
      <c r="F1512" s="252" t="s">
        <v>144</v>
      </c>
      <c r="G1512" s="250"/>
      <c r="H1512" s="253">
        <v>374.82</v>
      </c>
      <c r="I1512" s="254"/>
      <c r="J1512" s="250"/>
      <c r="K1512" s="250"/>
      <c r="L1512" s="255"/>
      <c r="M1512" s="256"/>
      <c r="N1512" s="257"/>
      <c r="O1512" s="257"/>
      <c r="P1512" s="257"/>
      <c r="Q1512" s="257"/>
      <c r="R1512" s="257"/>
      <c r="S1512" s="257"/>
      <c r="T1512" s="258"/>
      <c r="AT1512" s="259" t="s">
        <v>142</v>
      </c>
      <c r="AU1512" s="259" t="s">
        <v>83</v>
      </c>
      <c r="AV1512" s="13" t="s">
        <v>140</v>
      </c>
      <c r="AW1512" s="13" t="s">
        <v>30</v>
      </c>
      <c r="AX1512" s="13" t="s">
        <v>81</v>
      </c>
      <c r="AY1512" s="259" t="s">
        <v>133</v>
      </c>
    </row>
    <row r="1513" spans="2:65" s="1" customFormat="1" ht="16.5" customHeight="1">
      <c r="B1513" s="38"/>
      <c r="C1513" s="260" t="s">
        <v>1864</v>
      </c>
      <c r="D1513" s="260" t="s">
        <v>168</v>
      </c>
      <c r="E1513" s="261" t="s">
        <v>1865</v>
      </c>
      <c r="F1513" s="262" t="s">
        <v>1866</v>
      </c>
      <c r="G1513" s="263" t="s">
        <v>165</v>
      </c>
      <c r="H1513" s="264">
        <v>393.561</v>
      </c>
      <c r="I1513" s="265"/>
      <c r="J1513" s="266">
        <f>ROUND(I1513*H1513,2)</f>
        <v>0</v>
      </c>
      <c r="K1513" s="262" t="s">
        <v>1</v>
      </c>
      <c r="L1513" s="267"/>
      <c r="M1513" s="268" t="s">
        <v>1</v>
      </c>
      <c r="N1513" s="269" t="s">
        <v>38</v>
      </c>
      <c r="O1513" s="86"/>
      <c r="P1513" s="233">
        <f>O1513*H1513</f>
        <v>0</v>
      </c>
      <c r="Q1513" s="233">
        <v>4E-05</v>
      </c>
      <c r="R1513" s="233">
        <f>Q1513*H1513</f>
        <v>0.01574244</v>
      </c>
      <c r="S1513" s="233">
        <v>0</v>
      </c>
      <c r="T1513" s="234">
        <f>S1513*H1513</f>
        <v>0</v>
      </c>
      <c r="AR1513" s="235" t="s">
        <v>172</v>
      </c>
      <c r="AT1513" s="235" t="s">
        <v>168</v>
      </c>
      <c r="AU1513" s="235" t="s">
        <v>83</v>
      </c>
      <c r="AY1513" s="17" t="s">
        <v>133</v>
      </c>
      <c r="BE1513" s="236">
        <f>IF(N1513="základní",J1513,0)</f>
        <v>0</v>
      </c>
      <c r="BF1513" s="236">
        <f>IF(N1513="snížená",J1513,0)</f>
        <v>0</v>
      </c>
      <c r="BG1513" s="236">
        <f>IF(N1513="zákl. přenesená",J1513,0)</f>
        <v>0</v>
      </c>
      <c r="BH1513" s="236">
        <f>IF(N1513="sníž. přenesená",J1513,0)</f>
        <v>0</v>
      </c>
      <c r="BI1513" s="236">
        <f>IF(N1513="nulová",J1513,0)</f>
        <v>0</v>
      </c>
      <c r="BJ1513" s="17" t="s">
        <v>81</v>
      </c>
      <c r="BK1513" s="236">
        <f>ROUND(I1513*H1513,2)</f>
        <v>0</v>
      </c>
      <c r="BL1513" s="17" t="s">
        <v>140</v>
      </c>
      <c r="BM1513" s="235" t="s">
        <v>1867</v>
      </c>
    </row>
    <row r="1514" spans="2:51" s="12" customFormat="1" ht="12">
      <c r="B1514" s="237"/>
      <c r="C1514" s="238"/>
      <c r="D1514" s="239" t="s">
        <v>142</v>
      </c>
      <c r="E1514" s="240" t="s">
        <v>1</v>
      </c>
      <c r="F1514" s="241" t="s">
        <v>1868</v>
      </c>
      <c r="G1514" s="238"/>
      <c r="H1514" s="242">
        <v>393.561</v>
      </c>
      <c r="I1514" s="243"/>
      <c r="J1514" s="238"/>
      <c r="K1514" s="238"/>
      <c r="L1514" s="244"/>
      <c r="M1514" s="245"/>
      <c r="N1514" s="246"/>
      <c r="O1514" s="246"/>
      <c r="P1514" s="246"/>
      <c r="Q1514" s="246"/>
      <c r="R1514" s="246"/>
      <c r="S1514" s="246"/>
      <c r="T1514" s="247"/>
      <c r="AT1514" s="248" t="s">
        <v>142</v>
      </c>
      <c r="AU1514" s="248" t="s">
        <v>83</v>
      </c>
      <c r="AV1514" s="12" t="s">
        <v>83</v>
      </c>
      <c r="AW1514" s="12" t="s">
        <v>30</v>
      </c>
      <c r="AX1514" s="12" t="s">
        <v>73</v>
      </c>
      <c r="AY1514" s="248" t="s">
        <v>133</v>
      </c>
    </row>
    <row r="1515" spans="2:51" s="13" customFormat="1" ht="12">
      <c r="B1515" s="249"/>
      <c r="C1515" s="250"/>
      <c r="D1515" s="239" t="s">
        <v>142</v>
      </c>
      <c r="E1515" s="251" t="s">
        <v>1</v>
      </c>
      <c r="F1515" s="252" t="s">
        <v>144</v>
      </c>
      <c r="G1515" s="250"/>
      <c r="H1515" s="253">
        <v>393.561</v>
      </c>
      <c r="I1515" s="254"/>
      <c r="J1515" s="250"/>
      <c r="K1515" s="250"/>
      <c r="L1515" s="255"/>
      <c r="M1515" s="256"/>
      <c r="N1515" s="257"/>
      <c r="O1515" s="257"/>
      <c r="P1515" s="257"/>
      <c r="Q1515" s="257"/>
      <c r="R1515" s="257"/>
      <c r="S1515" s="257"/>
      <c r="T1515" s="258"/>
      <c r="AT1515" s="259" t="s">
        <v>142</v>
      </c>
      <c r="AU1515" s="259" t="s">
        <v>83</v>
      </c>
      <c r="AV1515" s="13" t="s">
        <v>140</v>
      </c>
      <c r="AW1515" s="13" t="s">
        <v>30</v>
      </c>
      <c r="AX1515" s="13" t="s">
        <v>81</v>
      </c>
      <c r="AY1515" s="259" t="s">
        <v>133</v>
      </c>
    </row>
    <row r="1516" spans="2:65" s="1" customFormat="1" ht="24" customHeight="1">
      <c r="B1516" s="38"/>
      <c r="C1516" s="224" t="s">
        <v>1869</v>
      </c>
      <c r="D1516" s="224" t="s">
        <v>135</v>
      </c>
      <c r="E1516" s="225" t="s">
        <v>1870</v>
      </c>
      <c r="F1516" s="226" t="s">
        <v>1871</v>
      </c>
      <c r="G1516" s="227" t="s">
        <v>413</v>
      </c>
      <c r="H1516" s="228">
        <v>668.137</v>
      </c>
      <c r="I1516" s="229"/>
      <c r="J1516" s="230">
        <f>ROUND(I1516*H1516,2)</f>
        <v>0</v>
      </c>
      <c r="K1516" s="226" t="s">
        <v>139</v>
      </c>
      <c r="L1516" s="43"/>
      <c r="M1516" s="231" t="s">
        <v>1</v>
      </c>
      <c r="N1516" s="232" t="s">
        <v>38</v>
      </c>
      <c r="O1516" s="86"/>
      <c r="P1516" s="233">
        <f>O1516*H1516</f>
        <v>0</v>
      </c>
      <c r="Q1516" s="233">
        <v>0.00938</v>
      </c>
      <c r="R1516" s="233">
        <f>Q1516*H1516</f>
        <v>6.267125059999999</v>
      </c>
      <c r="S1516" s="233">
        <v>0</v>
      </c>
      <c r="T1516" s="234">
        <f>S1516*H1516</f>
        <v>0</v>
      </c>
      <c r="AR1516" s="235" t="s">
        <v>140</v>
      </c>
      <c r="AT1516" s="235" t="s">
        <v>135</v>
      </c>
      <c r="AU1516" s="235" t="s">
        <v>83</v>
      </c>
      <c r="AY1516" s="17" t="s">
        <v>133</v>
      </c>
      <c r="BE1516" s="236">
        <f>IF(N1516="základní",J1516,0)</f>
        <v>0</v>
      </c>
      <c r="BF1516" s="236">
        <f>IF(N1516="snížená",J1516,0)</f>
        <v>0</v>
      </c>
      <c r="BG1516" s="236">
        <f>IF(N1516="zákl. přenesená",J1516,0)</f>
        <v>0</v>
      </c>
      <c r="BH1516" s="236">
        <f>IF(N1516="sníž. přenesená",J1516,0)</f>
        <v>0</v>
      </c>
      <c r="BI1516" s="236">
        <f>IF(N1516="nulová",J1516,0)</f>
        <v>0</v>
      </c>
      <c r="BJ1516" s="17" t="s">
        <v>81</v>
      </c>
      <c r="BK1516" s="236">
        <f>ROUND(I1516*H1516,2)</f>
        <v>0</v>
      </c>
      <c r="BL1516" s="17" t="s">
        <v>140</v>
      </c>
      <c r="BM1516" s="235" t="s">
        <v>1872</v>
      </c>
    </row>
    <row r="1517" spans="2:51" s="12" customFormat="1" ht="12">
      <c r="B1517" s="237"/>
      <c r="C1517" s="238"/>
      <c r="D1517" s="239" t="s">
        <v>142</v>
      </c>
      <c r="E1517" s="240" t="s">
        <v>1</v>
      </c>
      <c r="F1517" s="241" t="s">
        <v>1873</v>
      </c>
      <c r="G1517" s="238"/>
      <c r="H1517" s="242">
        <v>116.8</v>
      </c>
      <c r="I1517" s="243"/>
      <c r="J1517" s="238"/>
      <c r="K1517" s="238"/>
      <c r="L1517" s="244"/>
      <c r="M1517" s="245"/>
      <c r="N1517" s="246"/>
      <c r="O1517" s="246"/>
      <c r="P1517" s="246"/>
      <c r="Q1517" s="246"/>
      <c r="R1517" s="246"/>
      <c r="S1517" s="246"/>
      <c r="T1517" s="247"/>
      <c r="AT1517" s="248" t="s">
        <v>142</v>
      </c>
      <c r="AU1517" s="248" t="s">
        <v>83</v>
      </c>
      <c r="AV1517" s="12" t="s">
        <v>83</v>
      </c>
      <c r="AW1517" s="12" t="s">
        <v>30</v>
      </c>
      <c r="AX1517" s="12" t="s">
        <v>73</v>
      </c>
      <c r="AY1517" s="248" t="s">
        <v>133</v>
      </c>
    </row>
    <row r="1518" spans="2:51" s="12" customFormat="1" ht="12">
      <c r="B1518" s="237"/>
      <c r="C1518" s="238"/>
      <c r="D1518" s="239" t="s">
        <v>142</v>
      </c>
      <c r="E1518" s="240" t="s">
        <v>1</v>
      </c>
      <c r="F1518" s="241" t="s">
        <v>1874</v>
      </c>
      <c r="G1518" s="238"/>
      <c r="H1518" s="242">
        <v>42.925</v>
      </c>
      <c r="I1518" s="243"/>
      <c r="J1518" s="238"/>
      <c r="K1518" s="238"/>
      <c r="L1518" s="244"/>
      <c r="M1518" s="245"/>
      <c r="N1518" s="246"/>
      <c r="O1518" s="246"/>
      <c r="P1518" s="246"/>
      <c r="Q1518" s="246"/>
      <c r="R1518" s="246"/>
      <c r="S1518" s="246"/>
      <c r="T1518" s="247"/>
      <c r="AT1518" s="248" t="s">
        <v>142</v>
      </c>
      <c r="AU1518" s="248" t="s">
        <v>83</v>
      </c>
      <c r="AV1518" s="12" t="s">
        <v>83</v>
      </c>
      <c r="AW1518" s="12" t="s">
        <v>30</v>
      </c>
      <c r="AX1518" s="12" t="s">
        <v>73</v>
      </c>
      <c r="AY1518" s="248" t="s">
        <v>133</v>
      </c>
    </row>
    <row r="1519" spans="2:51" s="12" customFormat="1" ht="12">
      <c r="B1519" s="237"/>
      <c r="C1519" s="238"/>
      <c r="D1519" s="239" t="s">
        <v>142</v>
      </c>
      <c r="E1519" s="240" t="s">
        <v>1</v>
      </c>
      <c r="F1519" s="241" t="s">
        <v>1875</v>
      </c>
      <c r="G1519" s="238"/>
      <c r="H1519" s="242">
        <v>96.75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142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133</v>
      </c>
    </row>
    <row r="1520" spans="2:51" s="12" customFormat="1" ht="12">
      <c r="B1520" s="237"/>
      <c r="C1520" s="238"/>
      <c r="D1520" s="239" t="s">
        <v>142</v>
      </c>
      <c r="E1520" s="240" t="s">
        <v>1</v>
      </c>
      <c r="F1520" s="241" t="s">
        <v>1876</v>
      </c>
      <c r="G1520" s="238"/>
      <c r="H1520" s="242">
        <v>191.231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142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133</v>
      </c>
    </row>
    <row r="1521" spans="2:51" s="12" customFormat="1" ht="12">
      <c r="B1521" s="237"/>
      <c r="C1521" s="238"/>
      <c r="D1521" s="239" t="s">
        <v>142</v>
      </c>
      <c r="E1521" s="240" t="s">
        <v>1</v>
      </c>
      <c r="F1521" s="241" t="s">
        <v>1877</v>
      </c>
      <c r="G1521" s="238"/>
      <c r="H1521" s="242">
        <v>129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142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133</v>
      </c>
    </row>
    <row r="1522" spans="2:51" s="12" customFormat="1" ht="12">
      <c r="B1522" s="237"/>
      <c r="C1522" s="238"/>
      <c r="D1522" s="239" t="s">
        <v>142</v>
      </c>
      <c r="E1522" s="240" t="s">
        <v>1</v>
      </c>
      <c r="F1522" s="241" t="s">
        <v>808</v>
      </c>
      <c r="G1522" s="238"/>
      <c r="H1522" s="242">
        <v>-102.6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142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133</v>
      </c>
    </row>
    <row r="1523" spans="2:51" s="12" customFormat="1" ht="12">
      <c r="B1523" s="237"/>
      <c r="C1523" s="238"/>
      <c r="D1523" s="239" t="s">
        <v>142</v>
      </c>
      <c r="E1523" s="240" t="s">
        <v>1</v>
      </c>
      <c r="F1523" s="241" t="s">
        <v>1878</v>
      </c>
      <c r="G1523" s="238"/>
      <c r="H1523" s="242">
        <v>110.588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142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133</v>
      </c>
    </row>
    <row r="1524" spans="2:51" s="12" customFormat="1" ht="12">
      <c r="B1524" s="237"/>
      <c r="C1524" s="238"/>
      <c r="D1524" s="239" t="s">
        <v>142</v>
      </c>
      <c r="E1524" s="240" t="s">
        <v>1</v>
      </c>
      <c r="F1524" s="241" t="s">
        <v>1720</v>
      </c>
      <c r="G1524" s="238"/>
      <c r="H1524" s="242">
        <v>16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142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133</v>
      </c>
    </row>
    <row r="1525" spans="2:51" s="12" customFormat="1" ht="12">
      <c r="B1525" s="237"/>
      <c r="C1525" s="238"/>
      <c r="D1525" s="239" t="s">
        <v>142</v>
      </c>
      <c r="E1525" s="240" t="s">
        <v>1</v>
      </c>
      <c r="F1525" s="241" t="s">
        <v>1721</v>
      </c>
      <c r="G1525" s="238"/>
      <c r="H1525" s="242">
        <v>52.075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142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133</v>
      </c>
    </row>
    <row r="1526" spans="2:51" s="12" customFormat="1" ht="12">
      <c r="B1526" s="237"/>
      <c r="C1526" s="238"/>
      <c r="D1526" s="239" t="s">
        <v>142</v>
      </c>
      <c r="E1526" s="240" t="s">
        <v>1</v>
      </c>
      <c r="F1526" s="241" t="s">
        <v>1722</v>
      </c>
      <c r="G1526" s="238"/>
      <c r="H1526" s="242">
        <v>15.368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142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133</v>
      </c>
    </row>
    <row r="1527" spans="2:51" s="13" customFormat="1" ht="12">
      <c r="B1527" s="249"/>
      <c r="C1527" s="250"/>
      <c r="D1527" s="239" t="s">
        <v>142</v>
      </c>
      <c r="E1527" s="251" t="s">
        <v>1</v>
      </c>
      <c r="F1527" s="252" t="s">
        <v>144</v>
      </c>
      <c r="G1527" s="250"/>
      <c r="H1527" s="253">
        <v>668.137</v>
      </c>
      <c r="I1527" s="254"/>
      <c r="J1527" s="250"/>
      <c r="K1527" s="250"/>
      <c r="L1527" s="255"/>
      <c r="M1527" s="256"/>
      <c r="N1527" s="257"/>
      <c r="O1527" s="257"/>
      <c r="P1527" s="257"/>
      <c r="Q1527" s="257"/>
      <c r="R1527" s="257"/>
      <c r="S1527" s="257"/>
      <c r="T1527" s="258"/>
      <c r="AT1527" s="259" t="s">
        <v>142</v>
      </c>
      <c r="AU1527" s="259" t="s">
        <v>83</v>
      </c>
      <c r="AV1527" s="13" t="s">
        <v>140</v>
      </c>
      <c r="AW1527" s="13" t="s">
        <v>30</v>
      </c>
      <c r="AX1527" s="13" t="s">
        <v>81</v>
      </c>
      <c r="AY1527" s="259" t="s">
        <v>133</v>
      </c>
    </row>
    <row r="1528" spans="2:65" s="1" customFormat="1" ht="24" customHeight="1">
      <c r="B1528" s="38"/>
      <c r="C1528" s="260" t="s">
        <v>1879</v>
      </c>
      <c r="D1528" s="260" t="s">
        <v>168</v>
      </c>
      <c r="E1528" s="261" t="s">
        <v>1880</v>
      </c>
      <c r="F1528" s="262" t="s">
        <v>1881</v>
      </c>
      <c r="G1528" s="263" t="s">
        <v>413</v>
      </c>
      <c r="H1528" s="264">
        <v>734.951</v>
      </c>
      <c r="I1528" s="265"/>
      <c r="J1528" s="266">
        <f>ROUND(I1528*H1528,2)</f>
        <v>0</v>
      </c>
      <c r="K1528" s="262" t="s">
        <v>1109</v>
      </c>
      <c r="L1528" s="267"/>
      <c r="M1528" s="268" t="s">
        <v>1</v>
      </c>
      <c r="N1528" s="269" t="s">
        <v>38</v>
      </c>
      <c r="O1528" s="86"/>
      <c r="P1528" s="233">
        <f>O1528*H1528</f>
        <v>0</v>
      </c>
      <c r="Q1528" s="233">
        <v>0.013</v>
      </c>
      <c r="R1528" s="233">
        <f>Q1528*H1528</f>
        <v>9.554363</v>
      </c>
      <c r="S1528" s="233">
        <v>0</v>
      </c>
      <c r="T1528" s="234">
        <f>S1528*H1528</f>
        <v>0</v>
      </c>
      <c r="AR1528" s="235" t="s">
        <v>172</v>
      </c>
      <c r="AT1528" s="235" t="s">
        <v>168</v>
      </c>
      <c r="AU1528" s="235" t="s">
        <v>83</v>
      </c>
      <c r="AY1528" s="17" t="s">
        <v>133</v>
      </c>
      <c r="BE1528" s="236">
        <f>IF(N1528="základní",J1528,0)</f>
        <v>0</v>
      </c>
      <c r="BF1528" s="236">
        <f>IF(N1528="snížená",J1528,0)</f>
        <v>0</v>
      </c>
      <c r="BG1528" s="236">
        <f>IF(N1528="zákl. přenesená",J1528,0)</f>
        <v>0</v>
      </c>
      <c r="BH1528" s="236">
        <f>IF(N1528="sníž. přenesená",J1528,0)</f>
        <v>0</v>
      </c>
      <c r="BI1528" s="236">
        <f>IF(N1528="nulová",J1528,0)</f>
        <v>0</v>
      </c>
      <c r="BJ1528" s="17" t="s">
        <v>81</v>
      </c>
      <c r="BK1528" s="236">
        <f>ROUND(I1528*H1528,2)</f>
        <v>0</v>
      </c>
      <c r="BL1528" s="17" t="s">
        <v>140</v>
      </c>
      <c r="BM1528" s="235" t="s">
        <v>1882</v>
      </c>
    </row>
    <row r="1529" spans="2:51" s="12" customFormat="1" ht="12">
      <c r="B1529" s="237"/>
      <c r="C1529" s="238"/>
      <c r="D1529" s="239" t="s">
        <v>142</v>
      </c>
      <c r="E1529" s="240" t="s">
        <v>1</v>
      </c>
      <c r="F1529" s="241" t="s">
        <v>1883</v>
      </c>
      <c r="G1529" s="238"/>
      <c r="H1529" s="242">
        <v>734.951</v>
      </c>
      <c r="I1529" s="243"/>
      <c r="J1529" s="238"/>
      <c r="K1529" s="238"/>
      <c r="L1529" s="244"/>
      <c r="M1529" s="245"/>
      <c r="N1529" s="246"/>
      <c r="O1529" s="246"/>
      <c r="P1529" s="246"/>
      <c r="Q1529" s="246"/>
      <c r="R1529" s="246"/>
      <c r="S1529" s="246"/>
      <c r="T1529" s="247"/>
      <c r="AT1529" s="248" t="s">
        <v>142</v>
      </c>
      <c r="AU1529" s="248" t="s">
        <v>83</v>
      </c>
      <c r="AV1529" s="12" t="s">
        <v>83</v>
      </c>
      <c r="AW1529" s="12" t="s">
        <v>30</v>
      </c>
      <c r="AX1529" s="12" t="s">
        <v>73</v>
      </c>
      <c r="AY1529" s="248" t="s">
        <v>133</v>
      </c>
    </row>
    <row r="1530" spans="2:51" s="13" customFormat="1" ht="12">
      <c r="B1530" s="249"/>
      <c r="C1530" s="250"/>
      <c r="D1530" s="239" t="s">
        <v>142</v>
      </c>
      <c r="E1530" s="251" t="s">
        <v>1</v>
      </c>
      <c r="F1530" s="252" t="s">
        <v>144</v>
      </c>
      <c r="G1530" s="250"/>
      <c r="H1530" s="253">
        <v>734.951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AT1530" s="259" t="s">
        <v>142</v>
      </c>
      <c r="AU1530" s="259" t="s">
        <v>83</v>
      </c>
      <c r="AV1530" s="13" t="s">
        <v>140</v>
      </c>
      <c r="AW1530" s="13" t="s">
        <v>30</v>
      </c>
      <c r="AX1530" s="13" t="s">
        <v>81</v>
      </c>
      <c r="AY1530" s="259" t="s">
        <v>133</v>
      </c>
    </row>
    <row r="1531" spans="2:65" s="1" customFormat="1" ht="24" customHeight="1">
      <c r="B1531" s="38"/>
      <c r="C1531" s="224" t="s">
        <v>1884</v>
      </c>
      <c r="D1531" s="224" t="s">
        <v>135</v>
      </c>
      <c r="E1531" s="225" t="s">
        <v>1885</v>
      </c>
      <c r="F1531" s="226" t="s">
        <v>1886</v>
      </c>
      <c r="G1531" s="227" t="s">
        <v>413</v>
      </c>
      <c r="H1531" s="228">
        <v>529.118</v>
      </c>
      <c r="I1531" s="229"/>
      <c r="J1531" s="230">
        <f>ROUND(I1531*H1531,2)</f>
        <v>0</v>
      </c>
      <c r="K1531" s="226" t="s">
        <v>139</v>
      </c>
      <c r="L1531" s="43"/>
      <c r="M1531" s="231" t="s">
        <v>1</v>
      </c>
      <c r="N1531" s="232" t="s">
        <v>38</v>
      </c>
      <c r="O1531" s="86"/>
      <c r="P1531" s="233">
        <f>O1531*H1531</f>
        <v>0</v>
      </c>
      <c r="Q1531" s="233">
        <v>6E-05</v>
      </c>
      <c r="R1531" s="233">
        <f>Q1531*H1531</f>
        <v>0.031747080000000004</v>
      </c>
      <c r="S1531" s="233">
        <v>0</v>
      </c>
      <c r="T1531" s="234">
        <f>S1531*H1531</f>
        <v>0</v>
      </c>
      <c r="AR1531" s="235" t="s">
        <v>140</v>
      </c>
      <c r="AT1531" s="235" t="s">
        <v>135</v>
      </c>
      <c r="AU1531" s="235" t="s">
        <v>83</v>
      </c>
      <c r="AY1531" s="17" t="s">
        <v>133</v>
      </c>
      <c r="BE1531" s="236">
        <f>IF(N1531="základní",J1531,0)</f>
        <v>0</v>
      </c>
      <c r="BF1531" s="236">
        <f>IF(N1531="snížená",J1531,0)</f>
        <v>0</v>
      </c>
      <c r="BG1531" s="236">
        <f>IF(N1531="zákl. přenesená",J1531,0)</f>
        <v>0</v>
      </c>
      <c r="BH1531" s="236">
        <f>IF(N1531="sníž. přenesená",J1531,0)</f>
        <v>0</v>
      </c>
      <c r="BI1531" s="236">
        <f>IF(N1531="nulová",J1531,0)</f>
        <v>0</v>
      </c>
      <c r="BJ1531" s="17" t="s">
        <v>81</v>
      </c>
      <c r="BK1531" s="236">
        <f>ROUND(I1531*H1531,2)</f>
        <v>0</v>
      </c>
      <c r="BL1531" s="17" t="s">
        <v>140</v>
      </c>
      <c r="BM1531" s="235" t="s">
        <v>1887</v>
      </c>
    </row>
    <row r="1532" spans="2:51" s="12" customFormat="1" ht="12">
      <c r="B1532" s="237"/>
      <c r="C1532" s="238"/>
      <c r="D1532" s="239" t="s">
        <v>142</v>
      </c>
      <c r="E1532" s="240" t="s">
        <v>1</v>
      </c>
      <c r="F1532" s="241" t="s">
        <v>1888</v>
      </c>
      <c r="G1532" s="238"/>
      <c r="H1532" s="242">
        <v>25.19</v>
      </c>
      <c r="I1532" s="243"/>
      <c r="J1532" s="238"/>
      <c r="K1532" s="238"/>
      <c r="L1532" s="244"/>
      <c r="M1532" s="245"/>
      <c r="N1532" s="246"/>
      <c r="O1532" s="246"/>
      <c r="P1532" s="246"/>
      <c r="Q1532" s="246"/>
      <c r="R1532" s="246"/>
      <c r="S1532" s="246"/>
      <c r="T1532" s="247"/>
      <c r="AT1532" s="248" t="s">
        <v>142</v>
      </c>
      <c r="AU1532" s="248" t="s">
        <v>83</v>
      </c>
      <c r="AV1532" s="12" t="s">
        <v>83</v>
      </c>
      <c r="AW1532" s="12" t="s">
        <v>30</v>
      </c>
      <c r="AX1532" s="12" t="s">
        <v>73</v>
      </c>
      <c r="AY1532" s="248" t="s">
        <v>133</v>
      </c>
    </row>
    <row r="1533" spans="2:51" s="12" customFormat="1" ht="12">
      <c r="B1533" s="237"/>
      <c r="C1533" s="238"/>
      <c r="D1533" s="239" t="s">
        <v>142</v>
      </c>
      <c r="E1533" s="240" t="s">
        <v>1</v>
      </c>
      <c r="F1533" s="241" t="s">
        <v>1889</v>
      </c>
      <c r="G1533" s="238"/>
      <c r="H1533" s="242">
        <v>471.898</v>
      </c>
      <c r="I1533" s="243"/>
      <c r="J1533" s="238"/>
      <c r="K1533" s="238"/>
      <c r="L1533" s="244"/>
      <c r="M1533" s="245"/>
      <c r="N1533" s="246"/>
      <c r="O1533" s="246"/>
      <c r="P1533" s="246"/>
      <c r="Q1533" s="246"/>
      <c r="R1533" s="246"/>
      <c r="S1533" s="246"/>
      <c r="T1533" s="247"/>
      <c r="AT1533" s="248" t="s">
        <v>142</v>
      </c>
      <c r="AU1533" s="248" t="s">
        <v>83</v>
      </c>
      <c r="AV1533" s="12" t="s">
        <v>83</v>
      </c>
      <c r="AW1533" s="12" t="s">
        <v>30</v>
      </c>
      <c r="AX1533" s="12" t="s">
        <v>73</v>
      </c>
      <c r="AY1533" s="248" t="s">
        <v>133</v>
      </c>
    </row>
    <row r="1534" spans="2:51" s="12" customFormat="1" ht="12">
      <c r="B1534" s="237"/>
      <c r="C1534" s="238"/>
      <c r="D1534" s="239" t="s">
        <v>142</v>
      </c>
      <c r="E1534" s="240" t="s">
        <v>1</v>
      </c>
      <c r="F1534" s="241" t="s">
        <v>1890</v>
      </c>
      <c r="G1534" s="238"/>
      <c r="H1534" s="242">
        <v>32.03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142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133</v>
      </c>
    </row>
    <row r="1535" spans="2:51" s="13" customFormat="1" ht="12">
      <c r="B1535" s="249"/>
      <c r="C1535" s="250"/>
      <c r="D1535" s="239" t="s">
        <v>142</v>
      </c>
      <c r="E1535" s="251" t="s">
        <v>1</v>
      </c>
      <c r="F1535" s="252" t="s">
        <v>144</v>
      </c>
      <c r="G1535" s="250"/>
      <c r="H1535" s="253">
        <v>529.118</v>
      </c>
      <c r="I1535" s="254"/>
      <c r="J1535" s="250"/>
      <c r="K1535" s="250"/>
      <c r="L1535" s="255"/>
      <c r="M1535" s="256"/>
      <c r="N1535" s="257"/>
      <c r="O1535" s="257"/>
      <c r="P1535" s="257"/>
      <c r="Q1535" s="257"/>
      <c r="R1535" s="257"/>
      <c r="S1535" s="257"/>
      <c r="T1535" s="258"/>
      <c r="AT1535" s="259" t="s">
        <v>142</v>
      </c>
      <c r="AU1535" s="259" t="s">
        <v>83</v>
      </c>
      <c r="AV1535" s="13" t="s">
        <v>140</v>
      </c>
      <c r="AW1535" s="13" t="s">
        <v>30</v>
      </c>
      <c r="AX1535" s="13" t="s">
        <v>81</v>
      </c>
      <c r="AY1535" s="259" t="s">
        <v>133</v>
      </c>
    </row>
    <row r="1536" spans="2:65" s="1" customFormat="1" ht="24" customHeight="1">
      <c r="B1536" s="38"/>
      <c r="C1536" s="224" t="s">
        <v>1891</v>
      </c>
      <c r="D1536" s="224" t="s">
        <v>135</v>
      </c>
      <c r="E1536" s="225" t="s">
        <v>1892</v>
      </c>
      <c r="F1536" s="226" t="s">
        <v>1893</v>
      </c>
      <c r="G1536" s="227" t="s">
        <v>413</v>
      </c>
      <c r="H1536" s="228">
        <v>668.137</v>
      </c>
      <c r="I1536" s="229"/>
      <c r="J1536" s="230">
        <f>ROUND(I1536*H1536,2)</f>
        <v>0</v>
      </c>
      <c r="K1536" s="226" t="s">
        <v>139</v>
      </c>
      <c r="L1536" s="43"/>
      <c r="M1536" s="231" t="s">
        <v>1</v>
      </c>
      <c r="N1536" s="232" t="s">
        <v>38</v>
      </c>
      <c r="O1536" s="86"/>
      <c r="P1536" s="233">
        <f>O1536*H1536</f>
        <v>0</v>
      </c>
      <c r="Q1536" s="233">
        <v>6E-05</v>
      </c>
      <c r="R1536" s="233">
        <f>Q1536*H1536</f>
        <v>0.04008822</v>
      </c>
      <c r="S1536" s="233">
        <v>0</v>
      </c>
      <c r="T1536" s="234">
        <f>S1536*H1536</f>
        <v>0</v>
      </c>
      <c r="AR1536" s="235" t="s">
        <v>140</v>
      </c>
      <c r="AT1536" s="235" t="s">
        <v>135</v>
      </c>
      <c r="AU1536" s="235" t="s">
        <v>83</v>
      </c>
      <c r="AY1536" s="17" t="s">
        <v>133</v>
      </c>
      <c r="BE1536" s="236">
        <f>IF(N1536="základní",J1536,0)</f>
        <v>0</v>
      </c>
      <c r="BF1536" s="236">
        <f>IF(N1536="snížená",J1536,0)</f>
        <v>0</v>
      </c>
      <c r="BG1536" s="236">
        <f>IF(N1536="zákl. přenesená",J1536,0)</f>
        <v>0</v>
      </c>
      <c r="BH1536" s="236">
        <f>IF(N1536="sníž. přenesená",J1536,0)</f>
        <v>0</v>
      </c>
      <c r="BI1536" s="236">
        <f>IF(N1536="nulová",J1536,0)</f>
        <v>0</v>
      </c>
      <c r="BJ1536" s="17" t="s">
        <v>81</v>
      </c>
      <c r="BK1536" s="236">
        <f>ROUND(I1536*H1536,2)</f>
        <v>0</v>
      </c>
      <c r="BL1536" s="17" t="s">
        <v>140</v>
      </c>
      <c r="BM1536" s="235" t="s">
        <v>1894</v>
      </c>
    </row>
    <row r="1537" spans="2:65" s="1" customFormat="1" ht="24" customHeight="1">
      <c r="B1537" s="38"/>
      <c r="C1537" s="224" t="s">
        <v>1895</v>
      </c>
      <c r="D1537" s="224" t="s">
        <v>135</v>
      </c>
      <c r="E1537" s="225" t="s">
        <v>1896</v>
      </c>
      <c r="F1537" s="226" t="s">
        <v>1897</v>
      </c>
      <c r="G1537" s="227" t="s">
        <v>413</v>
      </c>
      <c r="H1537" s="228">
        <v>623.355</v>
      </c>
      <c r="I1537" s="229"/>
      <c r="J1537" s="230">
        <f>ROUND(I1537*H1537,2)</f>
        <v>0</v>
      </c>
      <c r="K1537" s="226" t="s">
        <v>139</v>
      </c>
      <c r="L1537" s="43"/>
      <c r="M1537" s="231" t="s">
        <v>1</v>
      </c>
      <c r="N1537" s="232" t="s">
        <v>38</v>
      </c>
      <c r="O1537" s="86"/>
      <c r="P1537" s="233">
        <f>O1537*H1537</f>
        <v>0</v>
      </c>
      <c r="Q1537" s="233">
        <v>0.00656</v>
      </c>
      <c r="R1537" s="233">
        <f>Q1537*H1537</f>
        <v>4.0892088</v>
      </c>
      <c r="S1537" s="233">
        <v>0</v>
      </c>
      <c r="T1537" s="234">
        <f>S1537*H1537</f>
        <v>0</v>
      </c>
      <c r="AR1537" s="235" t="s">
        <v>140</v>
      </c>
      <c r="AT1537" s="235" t="s">
        <v>135</v>
      </c>
      <c r="AU1537" s="235" t="s">
        <v>83</v>
      </c>
      <c r="AY1537" s="17" t="s">
        <v>133</v>
      </c>
      <c r="BE1537" s="236">
        <f>IF(N1537="základní",J1537,0)</f>
        <v>0</v>
      </c>
      <c r="BF1537" s="236">
        <f>IF(N1537="snížená",J1537,0)</f>
        <v>0</v>
      </c>
      <c r="BG1537" s="236">
        <f>IF(N1537="zákl. přenesená",J1537,0)</f>
        <v>0</v>
      </c>
      <c r="BH1537" s="236">
        <f>IF(N1537="sníž. přenesená",J1537,0)</f>
        <v>0</v>
      </c>
      <c r="BI1537" s="236">
        <f>IF(N1537="nulová",J1537,0)</f>
        <v>0</v>
      </c>
      <c r="BJ1537" s="17" t="s">
        <v>81</v>
      </c>
      <c r="BK1537" s="236">
        <f>ROUND(I1537*H1537,2)</f>
        <v>0</v>
      </c>
      <c r="BL1537" s="17" t="s">
        <v>140</v>
      </c>
      <c r="BM1537" s="235" t="s">
        <v>1898</v>
      </c>
    </row>
    <row r="1538" spans="2:51" s="14" customFormat="1" ht="12">
      <c r="B1538" s="276"/>
      <c r="C1538" s="277"/>
      <c r="D1538" s="239" t="s">
        <v>142</v>
      </c>
      <c r="E1538" s="278" t="s">
        <v>1</v>
      </c>
      <c r="F1538" s="279" t="s">
        <v>1723</v>
      </c>
      <c r="G1538" s="277"/>
      <c r="H1538" s="278" t="s">
        <v>1</v>
      </c>
      <c r="I1538" s="280"/>
      <c r="J1538" s="277"/>
      <c r="K1538" s="277"/>
      <c r="L1538" s="281"/>
      <c r="M1538" s="282"/>
      <c r="N1538" s="283"/>
      <c r="O1538" s="283"/>
      <c r="P1538" s="283"/>
      <c r="Q1538" s="283"/>
      <c r="R1538" s="283"/>
      <c r="S1538" s="283"/>
      <c r="T1538" s="284"/>
      <c r="AT1538" s="285" t="s">
        <v>142</v>
      </c>
      <c r="AU1538" s="285" t="s">
        <v>83</v>
      </c>
      <c r="AV1538" s="14" t="s">
        <v>81</v>
      </c>
      <c r="AW1538" s="14" t="s">
        <v>30</v>
      </c>
      <c r="AX1538" s="14" t="s">
        <v>73</v>
      </c>
      <c r="AY1538" s="285" t="s">
        <v>133</v>
      </c>
    </row>
    <row r="1539" spans="2:51" s="12" customFormat="1" ht="12">
      <c r="B1539" s="237"/>
      <c r="C1539" s="238"/>
      <c r="D1539" s="239" t="s">
        <v>142</v>
      </c>
      <c r="E1539" s="240" t="s">
        <v>1</v>
      </c>
      <c r="F1539" s="241" t="s">
        <v>1763</v>
      </c>
      <c r="G1539" s="238"/>
      <c r="H1539" s="242">
        <v>321.948</v>
      </c>
      <c r="I1539" s="243"/>
      <c r="J1539" s="238"/>
      <c r="K1539" s="238"/>
      <c r="L1539" s="244"/>
      <c r="M1539" s="245"/>
      <c r="N1539" s="246"/>
      <c r="O1539" s="246"/>
      <c r="P1539" s="246"/>
      <c r="Q1539" s="246"/>
      <c r="R1539" s="246"/>
      <c r="S1539" s="246"/>
      <c r="T1539" s="247"/>
      <c r="AT1539" s="248" t="s">
        <v>142</v>
      </c>
      <c r="AU1539" s="248" t="s">
        <v>83</v>
      </c>
      <c r="AV1539" s="12" t="s">
        <v>83</v>
      </c>
      <c r="AW1539" s="12" t="s">
        <v>30</v>
      </c>
      <c r="AX1539" s="12" t="s">
        <v>73</v>
      </c>
      <c r="AY1539" s="248" t="s">
        <v>133</v>
      </c>
    </row>
    <row r="1540" spans="2:51" s="12" customFormat="1" ht="12">
      <c r="B1540" s="237"/>
      <c r="C1540" s="238"/>
      <c r="D1540" s="239" t="s">
        <v>142</v>
      </c>
      <c r="E1540" s="240" t="s">
        <v>1</v>
      </c>
      <c r="F1540" s="241" t="s">
        <v>1717</v>
      </c>
      <c r="G1540" s="238"/>
      <c r="H1540" s="242">
        <v>62.324</v>
      </c>
      <c r="I1540" s="243"/>
      <c r="J1540" s="238"/>
      <c r="K1540" s="238"/>
      <c r="L1540" s="244"/>
      <c r="M1540" s="245"/>
      <c r="N1540" s="246"/>
      <c r="O1540" s="246"/>
      <c r="P1540" s="246"/>
      <c r="Q1540" s="246"/>
      <c r="R1540" s="246"/>
      <c r="S1540" s="246"/>
      <c r="T1540" s="247"/>
      <c r="AT1540" s="248" t="s">
        <v>142</v>
      </c>
      <c r="AU1540" s="248" t="s">
        <v>83</v>
      </c>
      <c r="AV1540" s="12" t="s">
        <v>83</v>
      </c>
      <c r="AW1540" s="12" t="s">
        <v>30</v>
      </c>
      <c r="AX1540" s="12" t="s">
        <v>73</v>
      </c>
      <c r="AY1540" s="248" t="s">
        <v>133</v>
      </c>
    </row>
    <row r="1541" spans="2:51" s="12" customFormat="1" ht="12">
      <c r="B1541" s="237"/>
      <c r="C1541" s="238"/>
      <c r="D1541" s="239" t="s">
        <v>142</v>
      </c>
      <c r="E1541" s="240" t="s">
        <v>1</v>
      </c>
      <c r="F1541" s="241" t="s">
        <v>1718</v>
      </c>
      <c r="G1541" s="238"/>
      <c r="H1541" s="242">
        <v>7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142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133</v>
      </c>
    </row>
    <row r="1542" spans="2:51" s="12" customFormat="1" ht="12">
      <c r="B1542" s="237"/>
      <c r="C1542" s="238"/>
      <c r="D1542" s="239" t="s">
        <v>142</v>
      </c>
      <c r="E1542" s="240" t="s">
        <v>1</v>
      </c>
      <c r="F1542" s="241" t="s">
        <v>1705</v>
      </c>
      <c r="G1542" s="238"/>
      <c r="H1542" s="242">
        <v>16.06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142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133</v>
      </c>
    </row>
    <row r="1543" spans="2:51" s="14" customFormat="1" ht="12">
      <c r="B1543" s="276"/>
      <c r="C1543" s="277"/>
      <c r="D1543" s="239" t="s">
        <v>142</v>
      </c>
      <c r="E1543" s="278" t="s">
        <v>1</v>
      </c>
      <c r="F1543" s="279" t="s">
        <v>732</v>
      </c>
      <c r="G1543" s="277"/>
      <c r="H1543" s="278" t="s">
        <v>1</v>
      </c>
      <c r="I1543" s="280"/>
      <c r="J1543" s="277"/>
      <c r="K1543" s="277"/>
      <c r="L1543" s="281"/>
      <c r="M1543" s="282"/>
      <c r="N1543" s="283"/>
      <c r="O1543" s="283"/>
      <c r="P1543" s="283"/>
      <c r="Q1543" s="283"/>
      <c r="R1543" s="283"/>
      <c r="S1543" s="283"/>
      <c r="T1543" s="284"/>
      <c r="AT1543" s="285" t="s">
        <v>142</v>
      </c>
      <c r="AU1543" s="285" t="s">
        <v>83</v>
      </c>
      <c r="AV1543" s="14" t="s">
        <v>81</v>
      </c>
      <c r="AW1543" s="14" t="s">
        <v>30</v>
      </c>
      <c r="AX1543" s="14" t="s">
        <v>73</v>
      </c>
      <c r="AY1543" s="285" t="s">
        <v>133</v>
      </c>
    </row>
    <row r="1544" spans="2:51" s="12" customFormat="1" ht="12">
      <c r="B1544" s="237"/>
      <c r="C1544" s="238"/>
      <c r="D1544" s="239" t="s">
        <v>142</v>
      </c>
      <c r="E1544" s="240" t="s">
        <v>1</v>
      </c>
      <c r="F1544" s="241" t="s">
        <v>1764</v>
      </c>
      <c r="G1544" s="238"/>
      <c r="H1544" s="242">
        <v>52.82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142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133</v>
      </c>
    </row>
    <row r="1545" spans="2:51" s="12" customFormat="1" ht="12">
      <c r="B1545" s="237"/>
      <c r="C1545" s="238"/>
      <c r="D1545" s="239" t="s">
        <v>142</v>
      </c>
      <c r="E1545" s="240" t="s">
        <v>1</v>
      </c>
      <c r="F1545" s="241" t="s">
        <v>1765</v>
      </c>
      <c r="G1545" s="238"/>
      <c r="H1545" s="242">
        <v>4.4</v>
      </c>
      <c r="I1545" s="243"/>
      <c r="J1545" s="238"/>
      <c r="K1545" s="238"/>
      <c r="L1545" s="244"/>
      <c r="M1545" s="245"/>
      <c r="N1545" s="246"/>
      <c r="O1545" s="246"/>
      <c r="P1545" s="246"/>
      <c r="Q1545" s="246"/>
      <c r="R1545" s="246"/>
      <c r="S1545" s="246"/>
      <c r="T1545" s="247"/>
      <c r="AT1545" s="248" t="s">
        <v>142</v>
      </c>
      <c r="AU1545" s="248" t="s">
        <v>83</v>
      </c>
      <c r="AV1545" s="12" t="s">
        <v>83</v>
      </c>
      <c r="AW1545" s="12" t="s">
        <v>30</v>
      </c>
      <c r="AX1545" s="12" t="s">
        <v>73</v>
      </c>
      <c r="AY1545" s="248" t="s">
        <v>133</v>
      </c>
    </row>
    <row r="1546" spans="2:51" s="12" customFormat="1" ht="12">
      <c r="B1546" s="237"/>
      <c r="C1546" s="238"/>
      <c r="D1546" s="239" t="s">
        <v>142</v>
      </c>
      <c r="E1546" s="240" t="s">
        <v>1</v>
      </c>
      <c r="F1546" s="241" t="s">
        <v>1041</v>
      </c>
      <c r="G1546" s="238"/>
      <c r="H1546" s="242">
        <v>2.975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142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133</v>
      </c>
    </row>
    <row r="1547" spans="2:51" s="12" customFormat="1" ht="12">
      <c r="B1547" s="237"/>
      <c r="C1547" s="238"/>
      <c r="D1547" s="239" t="s">
        <v>142</v>
      </c>
      <c r="E1547" s="240" t="s">
        <v>1</v>
      </c>
      <c r="F1547" s="241" t="s">
        <v>1766</v>
      </c>
      <c r="G1547" s="238"/>
      <c r="H1547" s="242">
        <v>2.66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142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133</v>
      </c>
    </row>
    <row r="1548" spans="2:51" s="12" customFormat="1" ht="12">
      <c r="B1548" s="237"/>
      <c r="C1548" s="238"/>
      <c r="D1548" s="239" t="s">
        <v>142</v>
      </c>
      <c r="E1548" s="240" t="s">
        <v>1</v>
      </c>
      <c r="F1548" s="241" t="s">
        <v>1767</v>
      </c>
      <c r="G1548" s="238"/>
      <c r="H1548" s="242">
        <v>42.94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142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133</v>
      </c>
    </row>
    <row r="1549" spans="2:51" s="12" customFormat="1" ht="12">
      <c r="B1549" s="237"/>
      <c r="C1549" s="238"/>
      <c r="D1549" s="239" t="s">
        <v>142</v>
      </c>
      <c r="E1549" s="240" t="s">
        <v>1</v>
      </c>
      <c r="F1549" s="241" t="s">
        <v>1040</v>
      </c>
      <c r="G1549" s="238"/>
      <c r="H1549" s="242">
        <v>4.07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142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133</v>
      </c>
    </row>
    <row r="1550" spans="2:51" s="14" customFormat="1" ht="12">
      <c r="B1550" s="276"/>
      <c r="C1550" s="277"/>
      <c r="D1550" s="239" t="s">
        <v>142</v>
      </c>
      <c r="E1550" s="278" t="s">
        <v>1</v>
      </c>
      <c r="F1550" s="279" t="s">
        <v>1770</v>
      </c>
      <c r="G1550" s="277"/>
      <c r="H1550" s="278" t="s">
        <v>1</v>
      </c>
      <c r="I1550" s="280"/>
      <c r="J1550" s="277"/>
      <c r="K1550" s="277"/>
      <c r="L1550" s="281"/>
      <c r="M1550" s="282"/>
      <c r="N1550" s="283"/>
      <c r="O1550" s="283"/>
      <c r="P1550" s="283"/>
      <c r="Q1550" s="283"/>
      <c r="R1550" s="283"/>
      <c r="S1550" s="283"/>
      <c r="T1550" s="284"/>
      <c r="AT1550" s="285" t="s">
        <v>142</v>
      </c>
      <c r="AU1550" s="285" t="s">
        <v>83</v>
      </c>
      <c r="AV1550" s="14" t="s">
        <v>81</v>
      </c>
      <c r="AW1550" s="14" t="s">
        <v>30</v>
      </c>
      <c r="AX1550" s="14" t="s">
        <v>73</v>
      </c>
      <c r="AY1550" s="285" t="s">
        <v>133</v>
      </c>
    </row>
    <row r="1551" spans="2:51" s="12" customFormat="1" ht="12">
      <c r="B1551" s="237"/>
      <c r="C1551" s="238"/>
      <c r="D1551" s="239" t="s">
        <v>142</v>
      </c>
      <c r="E1551" s="240" t="s">
        <v>1</v>
      </c>
      <c r="F1551" s="241" t="s">
        <v>1771</v>
      </c>
      <c r="G1551" s="238"/>
      <c r="H1551" s="242">
        <v>116.84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142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133</v>
      </c>
    </row>
    <row r="1552" spans="2:51" s="12" customFormat="1" ht="12">
      <c r="B1552" s="237"/>
      <c r="C1552" s="238"/>
      <c r="D1552" s="239" t="s">
        <v>142</v>
      </c>
      <c r="E1552" s="240" t="s">
        <v>1</v>
      </c>
      <c r="F1552" s="241" t="s">
        <v>1772</v>
      </c>
      <c r="G1552" s="238"/>
      <c r="H1552" s="242">
        <v>-12.825</v>
      </c>
      <c r="I1552" s="243"/>
      <c r="J1552" s="238"/>
      <c r="K1552" s="238"/>
      <c r="L1552" s="244"/>
      <c r="M1552" s="245"/>
      <c r="N1552" s="246"/>
      <c r="O1552" s="246"/>
      <c r="P1552" s="246"/>
      <c r="Q1552" s="246"/>
      <c r="R1552" s="246"/>
      <c r="S1552" s="246"/>
      <c r="T1552" s="247"/>
      <c r="AT1552" s="248" t="s">
        <v>142</v>
      </c>
      <c r="AU1552" s="248" t="s">
        <v>83</v>
      </c>
      <c r="AV1552" s="12" t="s">
        <v>83</v>
      </c>
      <c r="AW1552" s="12" t="s">
        <v>30</v>
      </c>
      <c r="AX1552" s="12" t="s">
        <v>73</v>
      </c>
      <c r="AY1552" s="248" t="s">
        <v>133</v>
      </c>
    </row>
    <row r="1553" spans="2:51" s="12" customFormat="1" ht="12">
      <c r="B1553" s="237"/>
      <c r="C1553" s="238"/>
      <c r="D1553" s="239" t="s">
        <v>142</v>
      </c>
      <c r="E1553" s="240" t="s">
        <v>1</v>
      </c>
      <c r="F1553" s="241" t="s">
        <v>1773</v>
      </c>
      <c r="G1553" s="238"/>
      <c r="H1553" s="242">
        <v>2.143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142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133</v>
      </c>
    </row>
    <row r="1554" spans="2:51" s="13" customFormat="1" ht="12">
      <c r="B1554" s="249"/>
      <c r="C1554" s="250"/>
      <c r="D1554" s="239" t="s">
        <v>142</v>
      </c>
      <c r="E1554" s="251" t="s">
        <v>1</v>
      </c>
      <c r="F1554" s="252" t="s">
        <v>144</v>
      </c>
      <c r="G1554" s="250"/>
      <c r="H1554" s="253">
        <v>623.355</v>
      </c>
      <c r="I1554" s="254"/>
      <c r="J1554" s="250"/>
      <c r="K1554" s="250"/>
      <c r="L1554" s="255"/>
      <c r="M1554" s="256"/>
      <c r="N1554" s="257"/>
      <c r="O1554" s="257"/>
      <c r="P1554" s="257"/>
      <c r="Q1554" s="257"/>
      <c r="R1554" s="257"/>
      <c r="S1554" s="257"/>
      <c r="T1554" s="258"/>
      <c r="AT1554" s="259" t="s">
        <v>142</v>
      </c>
      <c r="AU1554" s="259" t="s">
        <v>83</v>
      </c>
      <c r="AV1554" s="13" t="s">
        <v>140</v>
      </c>
      <c r="AW1554" s="13" t="s">
        <v>30</v>
      </c>
      <c r="AX1554" s="13" t="s">
        <v>81</v>
      </c>
      <c r="AY1554" s="259" t="s">
        <v>133</v>
      </c>
    </row>
    <row r="1555" spans="2:65" s="1" customFormat="1" ht="24" customHeight="1">
      <c r="B1555" s="38"/>
      <c r="C1555" s="224" t="s">
        <v>1899</v>
      </c>
      <c r="D1555" s="224" t="s">
        <v>135</v>
      </c>
      <c r="E1555" s="225" t="s">
        <v>1900</v>
      </c>
      <c r="F1555" s="226" t="s">
        <v>1901</v>
      </c>
      <c r="G1555" s="227" t="s">
        <v>413</v>
      </c>
      <c r="H1555" s="228">
        <v>12467.1</v>
      </c>
      <c r="I1555" s="229"/>
      <c r="J1555" s="230">
        <f>ROUND(I1555*H1555,2)</f>
        <v>0</v>
      </c>
      <c r="K1555" s="226" t="s">
        <v>139</v>
      </c>
      <c r="L1555" s="43"/>
      <c r="M1555" s="231" t="s">
        <v>1</v>
      </c>
      <c r="N1555" s="232" t="s">
        <v>38</v>
      </c>
      <c r="O1555" s="86"/>
      <c r="P1555" s="233">
        <f>O1555*H1555</f>
        <v>0</v>
      </c>
      <c r="Q1555" s="233">
        <v>0.00131</v>
      </c>
      <c r="R1555" s="233">
        <f>Q1555*H1555</f>
        <v>16.331901</v>
      </c>
      <c r="S1555" s="233">
        <v>0</v>
      </c>
      <c r="T1555" s="234">
        <f>S1555*H1555</f>
        <v>0</v>
      </c>
      <c r="AR1555" s="235" t="s">
        <v>140</v>
      </c>
      <c r="AT1555" s="235" t="s">
        <v>135</v>
      </c>
      <c r="AU1555" s="235" t="s">
        <v>83</v>
      </c>
      <c r="AY1555" s="17" t="s">
        <v>133</v>
      </c>
      <c r="BE1555" s="236">
        <f>IF(N1555="základní",J1555,0)</f>
        <v>0</v>
      </c>
      <c r="BF1555" s="236">
        <f>IF(N1555="snížená",J1555,0)</f>
        <v>0</v>
      </c>
      <c r="BG1555" s="236">
        <f>IF(N1555="zákl. přenesená",J1555,0)</f>
        <v>0</v>
      </c>
      <c r="BH1555" s="236">
        <f>IF(N1555="sníž. přenesená",J1555,0)</f>
        <v>0</v>
      </c>
      <c r="BI1555" s="236">
        <f>IF(N1555="nulová",J1555,0)</f>
        <v>0</v>
      </c>
      <c r="BJ1555" s="17" t="s">
        <v>81</v>
      </c>
      <c r="BK1555" s="236">
        <f>ROUND(I1555*H1555,2)</f>
        <v>0</v>
      </c>
      <c r="BL1555" s="17" t="s">
        <v>140</v>
      </c>
      <c r="BM1555" s="235" t="s">
        <v>1902</v>
      </c>
    </row>
    <row r="1556" spans="2:51" s="12" customFormat="1" ht="12">
      <c r="B1556" s="237"/>
      <c r="C1556" s="238"/>
      <c r="D1556" s="239" t="s">
        <v>142</v>
      </c>
      <c r="E1556" s="240" t="s">
        <v>1</v>
      </c>
      <c r="F1556" s="241" t="s">
        <v>1903</v>
      </c>
      <c r="G1556" s="238"/>
      <c r="H1556" s="242">
        <v>12467.1</v>
      </c>
      <c r="I1556" s="243"/>
      <c r="J1556" s="238"/>
      <c r="K1556" s="238"/>
      <c r="L1556" s="244"/>
      <c r="M1556" s="245"/>
      <c r="N1556" s="246"/>
      <c r="O1556" s="246"/>
      <c r="P1556" s="246"/>
      <c r="Q1556" s="246"/>
      <c r="R1556" s="246"/>
      <c r="S1556" s="246"/>
      <c r="T1556" s="247"/>
      <c r="AT1556" s="248" t="s">
        <v>142</v>
      </c>
      <c r="AU1556" s="248" t="s">
        <v>83</v>
      </c>
      <c r="AV1556" s="12" t="s">
        <v>83</v>
      </c>
      <c r="AW1556" s="12" t="s">
        <v>30</v>
      </c>
      <c r="AX1556" s="12" t="s">
        <v>73</v>
      </c>
      <c r="AY1556" s="248" t="s">
        <v>133</v>
      </c>
    </row>
    <row r="1557" spans="2:51" s="13" customFormat="1" ht="12">
      <c r="B1557" s="249"/>
      <c r="C1557" s="250"/>
      <c r="D1557" s="239" t="s">
        <v>142</v>
      </c>
      <c r="E1557" s="251" t="s">
        <v>1</v>
      </c>
      <c r="F1557" s="252" t="s">
        <v>144</v>
      </c>
      <c r="G1557" s="250"/>
      <c r="H1557" s="253">
        <v>12467.1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AT1557" s="259" t="s">
        <v>142</v>
      </c>
      <c r="AU1557" s="259" t="s">
        <v>83</v>
      </c>
      <c r="AV1557" s="13" t="s">
        <v>140</v>
      </c>
      <c r="AW1557" s="13" t="s">
        <v>30</v>
      </c>
      <c r="AX1557" s="13" t="s">
        <v>81</v>
      </c>
      <c r="AY1557" s="259" t="s">
        <v>133</v>
      </c>
    </row>
    <row r="1558" spans="2:65" s="1" customFormat="1" ht="24" customHeight="1">
      <c r="B1558" s="38"/>
      <c r="C1558" s="224" t="s">
        <v>1904</v>
      </c>
      <c r="D1558" s="224" t="s">
        <v>135</v>
      </c>
      <c r="E1558" s="225" t="s">
        <v>1905</v>
      </c>
      <c r="F1558" s="226" t="s">
        <v>1906</v>
      </c>
      <c r="G1558" s="227" t="s">
        <v>413</v>
      </c>
      <c r="H1558" s="228">
        <v>13</v>
      </c>
      <c r="I1558" s="229"/>
      <c r="J1558" s="230">
        <f>ROUND(I1558*H1558,2)</f>
        <v>0</v>
      </c>
      <c r="K1558" s="226" t="s">
        <v>139</v>
      </c>
      <c r="L1558" s="43"/>
      <c r="M1558" s="231" t="s">
        <v>1</v>
      </c>
      <c r="N1558" s="232" t="s">
        <v>38</v>
      </c>
      <c r="O1558" s="86"/>
      <c r="P1558" s="233">
        <f>O1558*H1558</f>
        <v>0</v>
      </c>
      <c r="Q1558" s="233">
        <v>0.0315</v>
      </c>
      <c r="R1558" s="233">
        <f>Q1558*H1558</f>
        <v>0.4095</v>
      </c>
      <c r="S1558" s="233">
        <v>0</v>
      </c>
      <c r="T1558" s="234">
        <f>S1558*H1558</f>
        <v>0</v>
      </c>
      <c r="AR1558" s="235" t="s">
        <v>140</v>
      </c>
      <c r="AT1558" s="235" t="s">
        <v>135</v>
      </c>
      <c r="AU1558" s="235" t="s">
        <v>83</v>
      </c>
      <c r="AY1558" s="17" t="s">
        <v>133</v>
      </c>
      <c r="BE1558" s="236">
        <f>IF(N1558="základní",J1558,0)</f>
        <v>0</v>
      </c>
      <c r="BF1558" s="236">
        <f>IF(N1558="snížená",J1558,0)</f>
        <v>0</v>
      </c>
      <c r="BG1558" s="236">
        <f>IF(N1558="zákl. přenesená",J1558,0)</f>
        <v>0</v>
      </c>
      <c r="BH1558" s="236">
        <f>IF(N1558="sníž. přenesená",J1558,0)</f>
        <v>0</v>
      </c>
      <c r="BI1558" s="236">
        <f>IF(N1558="nulová",J1558,0)</f>
        <v>0</v>
      </c>
      <c r="BJ1558" s="17" t="s">
        <v>81</v>
      </c>
      <c r="BK1558" s="236">
        <f>ROUND(I1558*H1558,2)</f>
        <v>0</v>
      </c>
      <c r="BL1558" s="17" t="s">
        <v>140</v>
      </c>
      <c r="BM1558" s="235" t="s">
        <v>1907</v>
      </c>
    </row>
    <row r="1559" spans="2:51" s="14" customFormat="1" ht="12">
      <c r="B1559" s="276"/>
      <c r="C1559" s="277"/>
      <c r="D1559" s="239" t="s">
        <v>142</v>
      </c>
      <c r="E1559" s="278" t="s">
        <v>1</v>
      </c>
      <c r="F1559" s="279" t="s">
        <v>1768</v>
      </c>
      <c r="G1559" s="277"/>
      <c r="H1559" s="278" t="s">
        <v>1</v>
      </c>
      <c r="I1559" s="280"/>
      <c r="J1559" s="277"/>
      <c r="K1559" s="277"/>
      <c r="L1559" s="281"/>
      <c r="M1559" s="282"/>
      <c r="N1559" s="283"/>
      <c r="O1559" s="283"/>
      <c r="P1559" s="283"/>
      <c r="Q1559" s="283"/>
      <c r="R1559" s="283"/>
      <c r="S1559" s="283"/>
      <c r="T1559" s="284"/>
      <c r="AT1559" s="285" t="s">
        <v>142</v>
      </c>
      <c r="AU1559" s="285" t="s">
        <v>83</v>
      </c>
      <c r="AV1559" s="14" t="s">
        <v>81</v>
      </c>
      <c r="AW1559" s="14" t="s">
        <v>30</v>
      </c>
      <c r="AX1559" s="14" t="s">
        <v>73</v>
      </c>
      <c r="AY1559" s="285" t="s">
        <v>133</v>
      </c>
    </row>
    <row r="1560" spans="2:51" s="12" customFormat="1" ht="12">
      <c r="B1560" s="237"/>
      <c r="C1560" s="238"/>
      <c r="D1560" s="239" t="s">
        <v>142</v>
      </c>
      <c r="E1560" s="240" t="s">
        <v>1</v>
      </c>
      <c r="F1560" s="241" t="s">
        <v>1769</v>
      </c>
      <c r="G1560" s="238"/>
      <c r="H1560" s="242">
        <v>13</v>
      </c>
      <c r="I1560" s="243"/>
      <c r="J1560" s="238"/>
      <c r="K1560" s="238"/>
      <c r="L1560" s="244"/>
      <c r="M1560" s="245"/>
      <c r="N1560" s="246"/>
      <c r="O1560" s="246"/>
      <c r="P1560" s="246"/>
      <c r="Q1560" s="246"/>
      <c r="R1560" s="246"/>
      <c r="S1560" s="246"/>
      <c r="T1560" s="247"/>
      <c r="AT1560" s="248" t="s">
        <v>142</v>
      </c>
      <c r="AU1560" s="248" t="s">
        <v>83</v>
      </c>
      <c r="AV1560" s="12" t="s">
        <v>83</v>
      </c>
      <c r="AW1560" s="12" t="s">
        <v>30</v>
      </c>
      <c r="AX1560" s="12" t="s">
        <v>73</v>
      </c>
      <c r="AY1560" s="248" t="s">
        <v>133</v>
      </c>
    </row>
    <row r="1561" spans="2:51" s="13" customFormat="1" ht="12">
      <c r="B1561" s="249"/>
      <c r="C1561" s="250"/>
      <c r="D1561" s="239" t="s">
        <v>142</v>
      </c>
      <c r="E1561" s="251" t="s">
        <v>1</v>
      </c>
      <c r="F1561" s="252" t="s">
        <v>144</v>
      </c>
      <c r="G1561" s="250"/>
      <c r="H1561" s="253">
        <v>13</v>
      </c>
      <c r="I1561" s="254"/>
      <c r="J1561" s="250"/>
      <c r="K1561" s="250"/>
      <c r="L1561" s="255"/>
      <c r="M1561" s="256"/>
      <c r="N1561" s="257"/>
      <c r="O1561" s="257"/>
      <c r="P1561" s="257"/>
      <c r="Q1561" s="257"/>
      <c r="R1561" s="257"/>
      <c r="S1561" s="257"/>
      <c r="T1561" s="258"/>
      <c r="AT1561" s="259" t="s">
        <v>142</v>
      </c>
      <c r="AU1561" s="259" t="s">
        <v>83</v>
      </c>
      <c r="AV1561" s="13" t="s">
        <v>140</v>
      </c>
      <c r="AW1561" s="13" t="s">
        <v>30</v>
      </c>
      <c r="AX1561" s="13" t="s">
        <v>81</v>
      </c>
      <c r="AY1561" s="259" t="s">
        <v>133</v>
      </c>
    </row>
    <row r="1562" spans="2:65" s="1" customFormat="1" ht="24" customHeight="1">
      <c r="B1562" s="38"/>
      <c r="C1562" s="224" t="s">
        <v>1908</v>
      </c>
      <c r="D1562" s="224" t="s">
        <v>135</v>
      </c>
      <c r="E1562" s="225" t="s">
        <v>1909</v>
      </c>
      <c r="F1562" s="226" t="s">
        <v>1910</v>
      </c>
      <c r="G1562" s="227" t="s">
        <v>413</v>
      </c>
      <c r="H1562" s="228">
        <v>26</v>
      </c>
      <c r="I1562" s="229"/>
      <c r="J1562" s="230">
        <f>ROUND(I1562*H1562,2)</f>
        <v>0</v>
      </c>
      <c r="K1562" s="226" t="s">
        <v>139</v>
      </c>
      <c r="L1562" s="43"/>
      <c r="M1562" s="231" t="s">
        <v>1</v>
      </c>
      <c r="N1562" s="232" t="s">
        <v>38</v>
      </c>
      <c r="O1562" s="86"/>
      <c r="P1562" s="233">
        <f>O1562*H1562</f>
        <v>0</v>
      </c>
      <c r="Q1562" s="233">
        <v>0.0105</v>
      </c>
      <c r="R1562" s="233">
        <f>Q1562*H1562</f>
        <v>0.273</v>
      </c>
      <c r="S1562" s="233">
        <v>0</v>
      </c>
      <c r="T1562" s="234">
        <f>S1562*H1562</f>
        <v>0</v>
      </c>
      <c r="AR1562" s="235" t="s">
        <v>140</v>
      </c>
      <c r="AT1562" s="235" t="s">
        <v>135</v>
      </c>
      <c r="AU1562" s="235" t="s">
        <v>83</v>
      </c>
      <c r="AY1562" s="17" t="s">
        <v>133</v>
      </c>
      <c r="BE1562" s="236">
        <f>IF(N1562="základní",J1562,0)</f>
        <v>0</v>
      </c>
      <c r="BF1562" s="236">
        <f>IF(N1562="snížená",J1562,0)</f>
        <v>0</v>
      </c>
      <c r="BG1562" s="236">
        <f>IF(N1562="zákl. přenesená",J1562,0)</f>
        <v>0</v>
      </c>
      <c r="BH1562" s="236">
        <f>IF(N1562="sníž. přenesená",J1562,0)</f>
        <v>0</v>
      </c>
      <c r="BI1562" s="236">
        <f>IF(N1562="nulová",J1562,0)</f>
        <v>0</v>
      </c>
      <c r="BJ1562" s="17" t="s">
        <v>81</v>
      </c>
      <c r="BK1562" s="236">
        <f>ROUND(I1562*H1562,2)</f>
        <v>0</v>
      </c>
      <c r="BL1562" s="17" t="s">
        <v>140</v>
      </c>
      <c r="BM1562" s="235" t="s">
        <v>1911</v>
      </c>
    </row>
    <row r="1563" spans="2:51" s="12" customFormat="1" ht="12">
      <c r="B1563" s="237"/>
      <c r="C1563" s="238"/>
      <c r="D1563" s="239" t="s">
        <v>142</v>
      </c>
      <c r="E1563" s="240" t="s">
        <v>1</v>
      </c>
      <c r="F1563" s="241" t="s">
        <v>1912</v>
      </c>
      <c r="G1563" s="238"/>
      <c r="H1563" s="242">
        <v>26</v>
      </c>
      <c r="I1563" s="243"/>
      <c r="J1563" s="238"/>
      <c r="K1563" s="238"/>
      <c r="L1563" s="244"/>
      <c r="M1563" s="245"/>
      <c r="N1563" s="246"/>
      <c r="O1563" s="246"/>
      <c r="P1563" s="246"/>
      <c r="Q1563" s="246"/>
      <c r="R1563" s="246"/>
      <c r="S1563" s="246"/>
      <c r="T1563" s="247"/>
      <c r="AT1563" s="248" t="s">
        <v>142</v>
      </c>
      <c r="AU1563" s="248" t="s">
        <v>83</v>
      </c>
      <c r="AV1563" s="12" t="s">
        <v>83</v>
      </c>
      <c r="AW1563" s="12" t="s">
        <v>30</v>
      </c>
      <c r="AX1563" s="12" t="s">
        <v>73</v>
      </c>
      <c r="AY1563" s="248" t="s">
        <v>133</v>
      </c>
    </row>
    <row r="1564" spans="2:51" s="13" customFormat="1" ht="12">
      <c r="B1564" s="249"/>
      <c r="C1564" s="250"/>
      <c r="D1564" s="239" t="s">
        <v>142</v>
      </c>
      <c r="E1564" s="251" t="s">
        <v>1</v>
      </c>
      <c r="F1564" s="252" t="s">
        <v>144</v>
      </c>
      <c r="G1564" s="250"/>
      <c r="H1564" s="253">
        <v>26</v>
      </c>
      <c r="I1564" s="254"/>
      <c r="J1564" s="250"/>
      <c r="K1564" s="250"/>
      <c r="L1564" s="255"/>
      <c r="M1564" s="256"/>
      <c r="N1564" s="257"/>
      <c r="O1564" s="257"/>
      <c r="P1564" s="257"/>
      <c r="Q1564" s="257"/>
      <c r="R1564" s="257"/>
      <c r="S1564" s="257"/>
      <c r="T1564" s="258"/>
      <c r="AT1564" s="259" t="s">
        <v>142</v>
      </c>
      <c r="AU1564" s="259" t="s">
        <v>83</v>
      </c>
      <c r="AV1564" s="13" t="s">
        <v>140</v>
      </c>
      <c r="AW1564" s="13" t="s">
        <v>30</v>
      </c>
      <c r="AX1564" s="13" t="s">
        <v>81</v>
      </c>
      <c r="AY1564" s="259" t="s">
        <v>133</v>
      </c>
    </row>
    <row r="1565" spans="2:65" s="1" customFormat="1" ht="24" customHeight="1">
      <c r="B1565" s="38"/>
      <c r="C1565" s="224" t="s">
        <v>1913</v>
      </c>
      <c r="D1565" s="224" t="s">
        <v>135</v>
      </c>
      <c r="E1565" s="225" t="s">
        <v>1914</v>
      </c>
      <c r="F1565" s="226" t="s">
        <v>1915</v>
      </c>
      <c r="G1565" s="227" t="s">
        <v>413</v>
      </c>
      <c r="H1565" s="228">
        <v>135.083</v>
      </c>
      <c r="I1565" s="229"/>
      <c r="J1565" s="230">
        <f>ROUND(I1565*H1565,2)</f>
        <v>0</v>
      </c>
      <c r="K1565" s="226" t="s">
        <v>139</v>
      </c>
      <c r="L1565" s="43"/>
      <c r="M1565" s="231" t="s">
        <v>1</v>
      </c>
      <c r="N1565" s="232" t="s">
        <v>38</v>
      </c>
      <c r="O1565" s="86"/>
      <c r="P1565" s="233">
        <f>O1565*H1565</f>
        <v>0</v>
      </c>
      <c r="Q1565" s="233">
        <v>0.00368</v>
      </c>
      <c r="R1565" s="233">
        <f>Q1565*H1565</f>
        <v>0.49710544</v>
      </c>
      <c r="S1565" s="233">
        <v>0</v>
      </c>
      <c r="T1565" s="234">
        <f>S1565*H1565</f>
        <v>0</v>
      </c>
      <c r="AR1565" s="235" t="s">
        <v>140</v>
      </c>
      <c r="AT1565" s="235" t="s">
        <v>135</v>
      </c>
      <c r="AU1565" s="235" t="s">
        <v>83</v>
      </c>
      <c r="AY1565" s="17" t="s">
        <v>133</v>
      </c>
      <c r="BE1565" s="236">
        <f>IF(N1565="základní",J1565,0)</f>
        <v>0</v>
      </c>
      <c r="BF1565" s="236">
        <f>IF(N1565="snížená",J1565,0)</f>
        <v>0</v>
      </c>
      <c r="BG1565" s="236">
        <f>IF(N1565="zákl. přenesená",J1565,0)</f>
        <v>0</v>
      </c>
      <c r="BH1565" s="236">
        <f>IF(N1565="sníž. přenesená",J1565,0)</f>
        <v>0</v>
      </c>
      <c r="BI1565" s="236">
        <f>IF(N1565="nulová",J1565,0)</f>
        <v>0</v>
      </c>
      <c r="BJ1565" s="17" t="s">
        <v>81</v>
      </c>
      <c r="BK1565" s="236">
        <f>ROUND(I1565*H1565,2)</f>
        <v>0</v>
      </c>
      <c r="BL1565" s="17" t="s">
        <v>140</v>
      </c>
      <c r="BM1565" s="235" t="s">
        <v>1916</v>
      </c>
    </row>
    <row r="1566" spans="2:51" s="12" customFormat="1" ht="12">
      <c r="B1566" s="237"/>
      <c r="C1566" s="238"/>
      <c r="D1566" s="239" t="s">
        <v>142</v>
      </c>
      <c r="E1566" s="240" t="s">
        <v>1</v>
      </c>
      <c r="F1566" s="241" t="s">
        <v>1917</v>
      </c>
      <c r="G1566" s="238"/>
      <c r="H1566" s="242">
        <v>106.886</v>
      </c>
      <c r="I1566" s="243"/>
      <c r="J1566" s="238"/>
      <c r="K1566" s="238"/>
      <c r="L1566" s="244"/>
      <c r="M1566" s="245"/>
      <c r="N1566" s="246"/>
      <c r="O1566" s="246"/>
      <c r="P1566" s="246"/>
      <c r="Q1566" s="246"/>
      <c r="R1566" s="246"/>
      <c r="S1566" s="246"/>
      <c r="T1566" s="247"/>
      <c r="AT1566" s="248" t="s">
        <v>142</v>
      </c>
      <c r="AU1566" s="248" t="s">
        <v>83</v>
      </c>
      <c r="AV1566" s="12" t="s">
        <v>83</v>
      </c>
      <c r="AW1566" s="12" t="s">
        <v>30</v>
      </c>
      <c r="AX1566" s="12" t="s">
        <v>73</v>
      </c>
      <c r="AY1566" s="248" t="s">
        <v>133</v>
      </c>
    </row>
    <row r="1567" spans="2:51" s="14" customFormat="1" ht="12">
      <c r="B1567" s="276"/>
      <c r="C1567" s="277"/>
      <c r="D1567" s="239" t="s">
        <v>142</v>
      </c>
      <c r="E1567" s="278" t="s">
        <v>1</v>
      </c>
      <c r="F1567" s="279" t="s">
        <v>1778</v>
      </c>
      <c r="G1567" s="277"/>
      <c r="H1567" s="278" t="s">
        <v>1</v>
      </c>
      <c r="I1567" s="280"/>
      <c r="J1567" s="277"/>
      <c r="K1567" s="277"/>
      <c r="L1567" s="281"/>
      <c r="M1567" s="282"/>
      <c r="N1567" s="283"/>
      <c r="O1567" s="283"/>
      <c r="P1567" s="283"/>
      <c r="Q1567" s="283"/>
      <c r="R1567" s="283"/>
      <c r="S1567" s="283"/>
      <c r="T1567" s="284"/>
      <c r="AT1567" s="285" t="s">
        <v>142</v>
      </c>
      <c r="AU1567" s="285" t="s">
        <v>83</v>
      </c>
      <c r="AV1567" s="14" t="s">
        <v>81</v>
      </c>
      <c r="AW1567" s="14" t="s">
        <v>30</v>
      </c>
      <c r="AX1567" s="14" t="s">
        <v>73</v>
      </c>
      <c r="AY1567" s="285" t="s">
        <v>133</v>
      </c>
    </row>
    <row r="1568" spans="2:51" s="12" customFormat="1" ht="12">
      <c r="B1568" s="237"/>
      <c r="C1568" s="238"/>
      <c r="D1568" s="239" t="s">
        <v>142</v>
      </c>
      <c r="E1568" s="240" t="s">
        <v>1</v>
      </c>
      <c r="F1568" s="241" t="s">
        <v>1779</v>
      </c>
      <c r="G1568" s="238"/>
      <c r="H1568" s="242">
        <v>7.064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142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133</v>
      </c>
    </row>
    <row r="1569" spans="2:51" s="14" customFormat="1" ht="12">
      <c r="B1569" s="276"/>
      <c r="C1569" s="277"/>
      <c r="D1569" s="239" t="s">
        <v>142</v>
      </c>
      <c r="E1569" s="278" t="s">
        <v>1</v>
      </c>
      <c r="F1569" s="279" t="s">
        <v>1768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142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133</v>
      </c>
    </row>
    <row r="1570" spans="2:51" s="12" customFormat="1" ht="12">
      <c r="B1570" s="237"/>
      <c r="C1570" s="238"/>
      <c r="D1570" s="239" t="s">
        <v>142</v>
      </c>
      <c r="E1570" s="240" t="s">
        <v>1</v>
      </c>
      <c r="F1570" s="241" t="s">
        <v>1769</v>
      </c>
      <c r="G1570" s="238"/>
      <c r="H1570" s="242">
        <v>13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142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133</v>
      </c>
    </row>
    <row r="1571" spans="2:51" s="14" customFormat="1" ht="12">
      <c r="B1571" s="276"/>
      <c r="C1571" s="277"/>
      <c r="D1571" s="239" t="s">
        <v>142</v>
      </c>
      <c r="E1571" s="278" t="s">
        <v>1</v>
      </c>
      <c r="F1571" s="279" t="s">
        <v>1770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142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133</v>
      </c>
    </row>
    <row r="1572" spans="2:51" s="12" customFormat="1" ht="12">
      <c r="B1572" s="237"/>
      <c r="C1572" s="238"/>
      <c r="D1572" s="239" t="s">
        <v>142</v>
      </c>
      <c r="E1572" s="240" t="s">
        <v>1</v>
      </c>
      <c r="F1572" s="241" t="s">
        <v>1918</v>
      </c>
      <c r="G1572" s="238"/>
      <c r="H1572" s="242">
        <v>8.133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142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133</v>
      </c>
    </row>
    <row r="1573" spans="2:51" s="13" customFormat="1" ht="12">
      <c r="B1573" s="249"/>
      <c r="C1573" s="250"/>
      <c r="D1573" s="239" t="s">
        <v>142</v>
      </c>
      <c r="E1573" s="251" t="s">
        <v>1</v>
      </c>
      <c r="F1573" s="252" t="s">
        <v>144</v>
      </c>
      <c r="G1573" s="250"/>
      <c r="H1573" s="253">
        <v>135.083</v>
      </c>
      <c r="I1573" s="254"/>
      <c r="J1573" s="250"/>
      <c r="K1573" s="250"/>
      <c r="L1573" s="255"/>
      <c r="M1573" s="256"/>
      <c r="N1573" s="257"/>
      <c r="O1573" s="257"/>
      <c r="P1573" s="257"/>
      <c r="Q1573" s="257"/>
      <c r="R1573" s="257"/>
      <c r="S1573" s="257"/>
      <c r="T1573" s="258"/>
      <c r="AT1573" s="259" t="s">
        <v>142</v>
      </c>
      <c r="AU1573" s="259" t="s">
        <v>83</v>
      </c>
      <c r="AV1573" s="13" t="s">
        <v>140</v>
      </c>
      <c r="AW1573" s="13" t="s">
        <v>30</v>
      </c>
      <c r="AX1573" s="13" t="s">
        <v>81</v>
      </c>
      <c r="AY1573" s="259" t="s">
        <v>133</v>
      </c>
    </row>
    <row r="1574" spans="2:65" s="1" customFormat="1" ht="24" customHeight="1">
      <c r="B1574" s="38"/>
      <c r="C1574" s="224" t="s">
        <v>1919</v>
      </c>
      <c r="D1574" s="224" t="s">
        <v>135</v>
      </c>
      <c r="E1574" s="225" t="s">
        <v>1920</v>
      </c>
      <c r="F1574" s="226" t="s">
        <v>1921</v>
      </c>
      <c r="G1574" s="227" t="s">
        <v>413</v>
      </c>
      <c r="H1574" s="228">
        <v>1405.145</v>
      </c>
      <c r="I1574" s="229"/>
      <c r="J1574" s="230">
        <f>ROUND(I1574*H1574,2)</f>
        <v>0</v>
      </c>
      <c r="K1574" s="226" t="s">
        <v>139</v>
      </c>
      <c r="L1574" s="43"/>
      <c r="M1574" s="231" t="s">
        <v>1</v>
      </c>
      <c r="N1574" s="232" t="s">
        <v>38</v>
      </c>
      <c r="O1574" s="86"/>
      <c r="P1574" s="233">
        <f>O1574*H1574</f>
        <v>0</v>
      </c>
      <c r="Q1574" s="233">
        <v>0.00348</v>
      </c>
      <c r="R1574" s="233">
        <f>Q1574*H1574</f>
        <v>4.8899046</v>
      </c>
      <c r="S1574" s="233">
        <v>0</v>
      </c>
      <c r="T1574" s="234">
        <f>S1574*H1574</f>
        <v>0</v>
      </c>
      <c r="AR1574" s="235" t="s">
        <v>140</v>
      </c>
      <c r="AT1574" s="235" t="s">
        <v>135</v>
      </c>
      <c r="AU1574" s="235" t="s">
        <v>83</v>
      </c>
      <c r="AY1574" s="17" t="s">
        <v>133</v>
      </c>
      <c r="BE1574" s="236">
        <f>IF(N1574="základní",J1574,0)</f>
        <v>0</v>
      </c>
      <c r="BF1574" s="236">
        <f>IF(N1574="snížená",J1574,0)</f>
        <v>0</v>
      </c>
      <c r="BG1574" s="236">
        <f>IF(N1574="zákl. přenesená",J1574,0)</f>
        <v>0</v>
      </c>
      <c r="BH1574" s="236">
        <f>IF(N1574="sníž. přenesená",J1574,0)</f>
        <v>0</v>
      </c>
      <c r="BI1574" s="236">
        <f>IF(N1574="nulová",J1574,0)</f>
        <v>0</v>
      </c>
      <c r="BJ1574" s="17" t="s">
        <v>81</v>
      </c>
      <c r="BK1574" s="236">
        <f>ROUND(I1574*H1574,2)</f>
        <v>0</v>
      </c>
      <c r="BL1574" s="17" t="s">
        <v>140</v>
      </c>
      <c r="BM1574" s="235" t="s">
        <v>1922</v>
      </c>
    </row>
    <row r="1575" spans="2:51" s="12" customFormat="1" ht="12">
      <c r="B1575" s="237"/>
      <c r="C1575" s="238"/>
      <c r="D1575" s="239" t="s">
        <v>142</v>
      </c>
      <c r="E1575" s="240" t="s">
        <v>1</v>
      </c>
      <c r="F1575" s="241" t="s">
        <v>1888</v>
      </c>
      <c r="G1575" s="238"/>
      <c r="H1575" s="242">
        <v>25.19</v>
      </c>
      <c r="I1575" s="243"/>
      <c r="J1575" s="238"/>
      <c r="K1575" s="238"/>
      <c r="L1575" s="244"/>
      <c r="M1575" s="245"/>
      <c r="N1575" s="246"/>
      <c r="O1575" s="246"/>
      <c r="P1575" s="246"/>
      <c r="Q1575" s="246"/>
      <c r="R1575" s="246"/>
      <c r="S1575" s="246"/>
      <c r="T1575" s="247"/>
      <c r="AT1575" s="248" t="s">
        <v>142</v>
      </c>
      <c r="AU1575" s="248" t="s">
        <v>83</v>
      </c>
      <c r="AV1575" s="12" t="s">
        <v>83</v>
      </c>
      <c r="AW1575" s="12" t="s">
        <v>30</v>
      </c>
      <c r="AX1575" s="12" t="s">
        <v>73</v>
      </c>
      <c r="AY1575" s="248" t="s">
        <v>133</v>
      </c>
    </row>
    <row r="1576" spans="2:51" s="12" customFormat="1" ht="12">
      <c r="B1576" s="237"/>
      <c r="C1576" s="238"/>
      <c r="D1576" s="239" t="s">
        <v>142</v>
      </c>
      <c r="E1576" s="240" t="s">
        <v>1</v>
      </c>
      <c r="F1576" s="241" t="s">
        <v>1889</v>
      </c>
      <c r="G1576" s="238"/>
      <c r="H1576" s="242">
        <v>471.898</v>
      </c>
      <c r="I1576" s="243"/>
      <c r="J1576" s="238"/>
      <c r="K1576" s="238"/>
      <c r="L1576" s="244"/>
      <c r="M1576" s="245"/>
      <c r="N1576" s="246"/>
      <c r="O1576" s="246"/>
      <c r="P1576" s="246"/>
      <c r="Q1576" s="246"/>
      <c r="R1576" s="246"/>
      <c r="S1576" s="246"/>
      <c r="T1576" s="247"/>
      <c r="AT1576" s="248" t="s">
        <v>142</v>
      </c>
      <c r="AU1576" s="248" t="s">
        <v>83</v>
      </c>
      <c r="AV1576" s="12" t="s">
        <v>83</v>
      </c>
      <c r="AW1576" s="12" t="s">
        <v>30</v>
      </c>
      <c r="AX1576" s="12" t="s">
        <v>73</v>
      </c>
      <c r="AY1576" s="248" t="s">
        <v>133</v>
      </c>
    </row>
    <row r="1577" spans="2:51" s="12" customFormat="1" ht="12">
      <c r="B1577" s="237"/>
      <c r="C1577" s="238"/>
      <c r="D1577" s="239" t="s">
        <v>142</v>
      </c>
      <c r="E1577" s="240" t="s">
        <v>1</v>
      </c>
      <c r="F1577" s="241" t="s">
        <v>1890</v>
      </c>
      <c r="G1577" s="238"/>
      <c r="H1577" s="242">
        <v>32.03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142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133</v>
      </c>
    </row>
    <row r="1578" spans="2:51" s="12" customFormat="1" ht="12">
      <c r="B1578" s="237"/>
      <c r="C1578" s="238"/>
      <c r="D1578" s="239" t="s">
        <v>142</v>
      </c>
      <c r="E1578" s="240" t="s">
        <v>1</v>
      </c>
      <c r="F1578" s="241" t="s">
        <v>1923</v>
      </c>
      <c r="G1578" s="238"/>
      <c r="H1578" s="242">
        <v>668.137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142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133</v>
      </c>
    </row>
    <row r="1579" spans="2:51" s="14" customFormat="1" ht="12">
      <c r="B1579" s="276"/>
      <c r="C1579" s="277"/>
      <c r="D1579" s="239" t="s">
        <v>142</v>
      </c>
      <c r="E1579" s="278" t="s">
        <v>1</v>
      </c>
      <c r="F1579" s="279" t="s">
        <v>732</v>
      </c>
      <c r="G1579" s="277"/>
      <c r="H1579" s="278" t="s">
        <v>1</v>
      </c>
      <c r="I1579" s="280"/>
      <c r="J1579" s="277"/>
      <c r="K1579" s="277"/>
      <c r="L1579" s="281"/>
      <c r="M1579" s="282"/>
      <c r="N1579" s="283"/>
      <c r="O1579" s="283"/>
      <c r="P1579" s="283"/>
      <c r="Q1579" s="283"/>
      <c r="R1579" s="283"/>
      <c r="S1579" s="283"/>
      <c r="T1579" s="284"/>
      <c r="AT1579" s="285" t="s">
        <v>142</v>
      </c>
      <c r="AU1579" s="285" t="s">
        <v>83</v>
      </c>
      <c r="AV1579" s="14" t="s">
        <v>81</v>
      </c>
      <c r="AW1579" s="14" t="s">
        <v>30</v>
      </c>
      <c r="AX1579" s="14" t="s">
        <v>73</v>
      </c>
      <c r="AY1579" s="285" t="s">
        <v>133</v>
      </c>
    </row>
    <row r="1580" spans="2:51" s="12" customFormat="1" ht="12">
      <c r="B1580" s="237"/>
      <c r="C1580" s="238"/>
      <c r="D1580" s="239" t="s">
        <v>142</v>
      </c>
      <c r="E1580" s="240" t="s">
        <v>1</v>
      </c>
      <c r="F1580" s="241" t="s">
        <v>1764</v>
      </c>
      <c r="G1580" s="238"/>
      <c r="H1580" s="242">
        <v>52.82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142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133</v>
      </c>
    </row>
    <row r="1581" spans="2:51" s="12" customFormat="1" ht="12">
      <c r="B1581" s="237"/>
      <c r="C1581" s="238"/>
      <c r="D1581" s="239" t="s">
        <v>142</v>
      </c>
      <c r="E1581" s="240" t="s">
        <v>1</v>
      </c>
      <c r="F1581" s="241" t="s">
        <v>1765</v>
      </c>
      <c r="G1581" s="238"/>
      <c r="H1581" s="242">
        <v>4.4</v>
      </c>
      <c r="I1581" s="243"/>
      <c r="J1581" s="238"/>
      <c r="K1581" s="238"/>
      <c r="L1581" s="244"/>
      <c r="M1581" s="245"/>
      <c r="N1581" s="246"/>
      <c r="O1581" s="246"/>
      <c r="P1581" s="246"/>
      <c r="Q1581" s="246"/>
      <c r="R1581" s="246"/>
      <c r="S1581" s="246"/>
      <c r="T1581" s="247"/>
      <c r="AT1581" s="248" t="s">
        <v>142</v>
      </c>
      <c r="AU1581" s="248" t="s">
        <v>83</v>
      </c>
      <c r="AV1581" s="12" t="s">
        <v>83</v>
      </c>
      <c r="AW1581" s="12" t="s">
        <v>30</v>
      </c>
      <c r="AX1581" s="12" t="s">
        <v>73</v>
      </c>
      <c r="AY1581" s="248" t="s">
        <v>133</v>
      </c>
    </row>
    <row r="1582" spans="2:51" s="12" customFormat="1" ht="12">
      <c r="B1582" s="237"/>
      <c r="C1582" s="238"/>
      <c r="D1582" s="239" t="s">
        <v>142</v>
      </c>
      <c r="E1582" s="240" t="s">
        <v>1</v>
      </c>
      <c r="F1582" s="241" t="s">
        <v>1041</v>
      </c>
      <c r="G1582" s="238"/>
      <c r="H1582" s="242">
        <v>2.975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142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133</v>
      </c>
    </row>
    <row r="1583" spans="2:51" s="12" customFormat="1" ht="12">
      <c r="B1583" s="237"/>
      <c r="C1583" s="238"/>
      <c r="D1583" s="239" t="s">
        <v>142</v>
      </c>
      <c r="E1583" s="240" t="s">
        <v>1</v>
      </c>
      <c r="F1583" s="241" t="s">
        <v>1766</v>
      </c>
      <c r="G1583" s="238"/>
      <c r="H1583" s="242">
        <v>2.66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142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133</v>
      </c>
    </row>
    <row r="1584" spans="2:51" s="12" customFormat="1" ht="12">
      <c r="B1584" s="237"/>
      <c r="C1584" s="238"/>
      <c r="D1584" s="239" t="s">
        <v>142</v>
      </c>
      <c r="E1584" s="240" t="s">
        <v>1</v>
      </c>
      <c r="F1584" s="241" t="s">
        <v>1767</v>
      </c>
      <c r="G1584" s="238"/>
      <c r="H1584" s="242">
        <v>42.94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142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133</v>
      </c>
    </row>
    <row r="1585" spans="2:51" s="12" customFormat="1" ht="12">
      <c r="B1585" s="237"/>
      <c r="C1585" s="238"/>
      <c r="D1585" s="239" t="s">
        <v>142</v>
      </c>
      <c r="E1585" s="240" t="s">
        <v>1</v>
      </c>
      <c r="F1585" s="241" t="s">
        <v>1040</v>
      </c>
      <c r="G1585" s="238"/>
      <c r="H1585" s="242">
        <v>4.07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142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133</v>
      </c>
    </row>
    <row r="1586" spans="2:51" s="14" customFormat="1" ht="12">
      <c r="B1586" s="276"/>
      <c r="C1586" s="277"/>
      <c r="D1586" s="239" t="s">
        <v>142</v>
      </c>
      <c r="E1586" s="278" t="s">
        <v>1</v>
      </c>
      <c r="F1586" s="279" t="s">
        <v>1770</v>
      </c>
      <c r="G1586" s="277"/>
      <c r="H1586" s="278" t="s">
        <v>1</v>
      </c>
      <c r="I1586" s="280"/>
      <c r="J1586" s="277"/>
      <c r="K1586" s="277"/>
      <c r="L1586" s="281"/>
      <c r="M1586" s="282"/>
      <c r="N1586" s="283"/>
      <c r="O1586" s="283"/>
      <c r="P1586" s="283"/>
      <c r="Q1586" s="283"/>
      <c r="R1586" s="283"/>
      <c r="S1586" s="283"/>
      <c r="T1586" s="284"/>
      <c r="AT1586" s="285" t="s">
        <v>142</v>
      </c>
      <c r="AU1586" s="285" t="s">
        <v>83</v>
      </c>
      <c r="AV1586" s="14" t="s">
        <v>81</v>
      </c>
      <c r="AW1586" s="14" t="s">
        <v>30</v>
      </c>
      <c r="AX1586" s="14" t="s">
        <v>73</v>
      </c>
      <c r="AY1586" s="285" t="s">
        <v>133</v>
      </c>
    </row>
    <row r="1587" spans="2:51" s="12" customFormat="1" ht="12">
      <c r="B1587" s="237"/>
      <c r="C1587" s="238"/>
      <c r="D1587" s="239" t="s">
        <v>142</v>
      </c>
      <c r="E1587" s="240" t="s">
        <v>1</v>
      </c>
      <c r="F1587" s="241" t="s">
        <v>1924</v>
      </c>
      <c r="G1587" s="238"/>
      <c r="H1587" s="242">
        <v>108.707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142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133</v>
      </c>
    </row>
    <row r="1588" spans="2:51" s="12" customFormat="1" ht="12">
      <c r="B1588" s="237"/>
      <c r="C1588" s="238"/>
      <c r="D1588" s="239" t="s">
        <v>142</v>
      </c>
      <c r="E1588" s="240" t="s">
        <v>1</v>
      </c>
      <c r="F1588" s="241" t="s">
        <v>1772</v>
      </c>
      <c r="G1588" s="238"/>
      <c r="H1588" s="242">
        <v>-12.825</v>
      </c>
      <c r="I1588" s="243"/>
      <c r="J1588" s="238"/>
      <c r="K1588" s="238"/>
      <c r="L1588" s="244"/>
      <c r="M1588" s="245"/>
      <c r="N1588" s="246"/>
      <c r="O1588" s="246"/>
      <c r="P1588" s="246"/>
      <c r="Q1588" s="246"/>
      <c r="R1588" s="246"/>
      <c r="S1588" s="246"/>
      <c r="T1588" s="247"/>
      <c r="AT1588" s="248" t="s">
        <v>142</v>
      </c>
      <c r="AU1588" s="248" t="s">
        <v>83</v>
      </c>
      <c r="AV1588" s="12" t="s">
        <v>83</v>
      </c>
      <c r="AW1588" s="12" t="s">
        <v>30</v>
      </c>
      <c r="AX1588" s="12" t="s">
        <v>73</v>
      </c>
      <c r="AY1588" s="248" t="s">
        <v>133</v>
      </c>
    </row>
    <row r="1589" spans="2:51" s="12" customFormat="1" ht="12">
      <c r="B1589" s="237"/>
      <c r="C1589" s="238"/>
      <c r="D1589" s="239" t="s">
        <v>142</v>
      </c>
      <c r="E1589" s="240" t="s">
        <v>1</v>
      </c>
      <c r="F1589" s="241" t="s">
        <v>1773</v>
      </c>
      <c r="G1589" s="238"/>
      <c r="H1589" s="242">
        <v>2.143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142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133</v>
      </c>
    </row>
    <row r="1590" spans="2:51" s="13" customFormat="1" ht="12">
      <c r="B1590" s="249"/>
      <c r="C1590" s="250"/>
      <c r="D1590" s="239" t="s">
        <v>142</v>
      </c>
      <c r="E1590" s="251" t="s">
        <v>1</v>
      </c>
      <c r="F1590" s="252" t="s">
        <v>144</v>
      </c>
      <c r="G1590" s="250"/>
      <c r="H1590" s="253">
        <v>1405.145</v>
      </c>
      <c r="I1590" s="254"/>
      <c r="J1590" s="250"/>
      <c r="K1590" s="250"/>
      <c r="L1590" s="255"/>
      <c r="M1590" s="256"/>
      <c r="N1590" s="257"/>
      <c r="O1590" s="257"/>
      <c r="P1590" s="257"/>
      <c r="Q1590" s="257"/>
      <c r="R1590" s="257"/>
      <c r="S1590" s="257"/>
      <c r="T1590" s="258"/>
      <c r="AT1590" s="259" t="s">
        <v>142</v>
      </c>
      <c r="AU1590" s="259" t="s">
        <v>83</v>
      </c>
      <c r="AV1590" s="13" t="s">
        <v>140</v>
      </c>
      <c r="AW1590" s="13" t="s">
        <v>30</v>
      </c>
      <c r="AX1590" s="13" t="s">
        <v>81</v>
      </c>
      <c r="AY1590" s="259" t="s">
        <v>133</v>
      </c>
    </row>
    <row r="1591" spans="2:65" s="1" customFormat="1" ht="24" customHeight="1">
      <c r="B1591" s="38"/>
      <c r="C1591" s="224" t="s">
        <v>1925</v>
      </c>
      <c r="D1591" s="224" t="s">
        <v>135</v>
      </c>
      <c r="E1591" s="225" t="s">
        <v>1926</v>
      </c>
      <c r="F1591" s="226" t="s">
        <v>1927</v>
      </c>
      <c r="G1591" s="227" t="s">
        <v>413</v>
      </c>
      <c r="H1591" s="228">
        <v>328.926</v>
      </c>
      <c r="I1591" s="229"/>
      <c r="J1591" s="230">
        <f>ROUND(I1591*H1591,2)</f>
        <v>0</v>
      </c>
      <c r="K1591" s="226" t="s">
        <v>139</v>
      </c>
      <c r="L1591" s="43"/>
      <c r="M1591" s="231" t="s">
        <v>1</v>
      </c>
      <c r="N1591" s="232" t="s">
        <v>38</v>
      </c>
      <c r="O1591" s="86"/>
      <c r="P1591" s="233">
        <f>O1591*H1591</f>
        <v>0</v>
      </c>
      <c r="Q1591" s="233">
        <v>0.00012</v>
      </c>
      <c r="R1591" s="233">
        <f>Q1591*H1591</f>
        <v>0.03947112</v>
      </c>
      <c r="S1591" s="233">
        <v>0</v>
      </c>
      <c r="T1591" s="234">
        <f>S1591*H1591</f>
        <v>0</v>
      </c>
      <c r="AR1591" s="235" t="s">
        <v>140</v>
      </c>
      <c r="AT1591" s="235" t="s">
        <v>135</v>
      </c>
      <c r="AU1591" s="235" t="s">
        <v>83</v>
      </c>
      <c r="AY1591" s="17" t="s">
        <v>133</v>
      </c>
      <c r="BE1591" s="236">
        <f>IF(N1591="základní",J1591,0)</f>
        <v>0</v>
      </c>
      <c r="BF1591" s="236">
        <f>IF(N1591="snížená",J1591,0)</f>
        <v>0</v>
      </c>
      <c r="BG1591" s="236">
        <f>IF(N1591="zákl. přenesená",J1591,0)</f>
        <v>0</v>
      </c>
      <c r="BH1591" s="236">
        <f>IF(N1591="sníž. přenesená",J1591,0)</f>
        <v>0</v>
      </c>
      <c r="BI1591" s="236">
        <f>IF(N1591="nulová",J1591,0)</f>
        <v>0</v>
      </c>
      <c r="BJ1591" s="17" t="s">
        <v>81</v>
      </c>
      <c r="BK1591" s="236">
        <f>ROUND(I1591*H1591,2)</f>
        <v>0</v>
      </c>
      <c r="BL1591" s="17" t="s">
        <v>140</v>
      </c>
      <c r="BM1591" s="235" t="s">
        <v>1928</v>
      </c>
    </row>
    <row r="1592" spans="2:51" s="12" customFormat="1" ht="12">
      <c r="B1592" s="237"/>
      <c r="C1592" s="238"/>
      <c r="D1592" s="239" t="s">
        <v>142</v>
      </c>
      <c r="E1592" s="240" t="s">
        <v>1</v>
      </c>
      <c r="F1592" s="241" t="s">
        <v>1577</v>
      </c>
      <c r="G1592" s="238"/>
      <c r="H1592" s="242">
        <v>8.85</v>
      </c>
      <c r="I1592" s="243"/>
      <c r="J1592" s="238"/>
      <c r="K1592" s="238"/>
      <c r="L1592" s="244"/>
      <c r="M1592" s="245"/>
      <c r="N1592" s="246"/>
      <c r="O1592" s="246"/>
      <c r="P1592" s="246"/>
      <c r="Q1592" s="246"/>
      <c r="R1592" s="246"/>
      <c r="S1592" s="246"/>
      <c r="T1592" s="247"/>
      <c r="AT1592" s="248" t="s">
        <v>142</v>
      </c>
      <c r="AU1592" s="248" t="s">
        <v>83</v>
      </c>
      <c r="AV1592" s="12" t="s">
        <v>83</v>
      </c>
      <c r="AW1592" s="12" t="s">
        <v>30</v>
      </c>
      <c r="AX1592" s="12" t="s">
        <v>73</v>
      </c>
      <c r="AY1592" s="248" t="s">
        <v>133</v>
      </c>
    </row>
    <row r="1593" spans="2:51" s="12" customFormat="1" ht="12">
      <c r="B1593" s="237"/>
      <c r="C1593" s="238"/>
      <c r="D1593" s="239" t="s">
        <v>142</v>
      </c>
      <c r="E1593" s="240" t="s">
        <v>1</v>
      </c>
      <c r="F1593" s="241" t="s">
        <v>1578</v>
      </c>
      <c r="G1593" s="238"/>
      <c r="H1593" s="242">
        <v>16.637</v>
      </c>
      <c r="I1593" s="243"/>
      <c r="J1593" s="238"/>
      <c r="K1593" s="238"/>
      <c r="L1593" s="244"/>
      <c r="M1593" s="245"/>
      <c r="N1593" s="246"/>
      <c r="O1593" s="246"/>
      <c r="P1593" s="246"/>
      <c r="Q1593" s="246"/>
      <c r="R1593" s="246"/>
      <c r="S1593" s="246"/>
      <c r="T1593" s="247"/>
      <c r="AT1593" s="248" t="s">
        <v>142</v>
      </c>
      <c r="AU1593" s="248" t="s">
        <v>83</v>
      </c>
      <c r="AV1593" s="12" t="s">
        <v>83</v>
      </c>
      <c r="AW1593" s="12" t="s">
        <v>30</v>
      </c>
      <c r="AX1593" s="12" t="s">
        <v>73</v>
      </c>
      <c r="AY1593" s="248" t="s">
        <v>133</v>
      </c>
    </row>
    <row r="1594" spans="2:51" s="12" customFormat="1" ht="12">
      <c r="B1594" s="237"/>
      <c r="C1594" s="238"/>
      <c r="D1594" s="239" t="s">
        <v>142</v>
      </c>
      <c r="E1594" s="240" t="s">
        <v>1</v>
      </c>
      <c r="F1594" s="241" t="s">
        <v>1579</v>
      </c>
      <c r="G1594" s="238"/>
      <c r="H1594" s="242">
        <v>3.188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142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133</v>
      </c>
    </row>
    <row r="1595" spans="2:51" s="12" customFormat="1" ht="12">
      <c r="B1595" s="237"/>
      <c r="C1595" s="238"/>
      <c r="D1595" s="239" t="s">
        <v>142</v>
      </c>
      <c r="E1595" s="240" t="s">
        <v>1</v>
      </c>
      <c r="F1595" s="241" t="s">
        <v>1580</v>
      </c>
      <c r="G1595" s="238"/>
      <c r="H1595" s="242">
        <v>20.25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142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133</v>
      </c>
    </row>
    <row r="1596" spans="2:51" s="12" customFormat="1" ht="12">
      <c r="B1596" s="237"/>
      <c r="C1596" s="238"/>
      <c r="D1596" s="239" t="s">
        <v>142</v>
      </c>
      <c r="E1596" s="240" t="s">
        <v>1</v>
      </c>
      <c r="F1596" s="241" t="s">
        <v>1581</v>
      </c>
      <c r="G1596" s="238"/>
      <c r="H1596" s="242">
        <v>6.3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142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133</v>
      </c>
    </row>
    <row r="1597" spans="2:51" s="12" customFormat="1" ht="12">
      <c r="B1597" s="237"/>
      <c r="C1597" s="238"/>
      <c r="D1597" s="239" t="s">
        <v>142</v>
      </c>
      <c r="E1597" s="240" t="s">
        <v>1</v>
      </c>
      <c r="F1597" s="241" t="s">
        <v>1582</v>
      </c>
      <c r="G1597" s="238"/>
      <c r="H1597" s="242">
        <v>5.727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142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133</v>
      </c>
    </row>
    <row r="1598" spans="2:51" s="12" customFormat="1" ht="12">
      <c r="B1598" s="237"/>
      <c r="C1598" s="238"/>
      <c r="D1598" s="239" t="s">
        <v>142</v>
      </c>
      <c r="E1598" s="240" t="s">
        <v>1</v>
      </c>
      <c r="F1598" s="241" t="s">
        <v>1583</v>
      </c>
      <c r="G1598" s="238"/>
      <c r="H1598" s="242">
        <v>2.173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142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133</v>
      </c>
    </row>
    <row r="1599" spans="2:51" s="12" customFormat="1" ht="12">
      <c r="B1599" s="237"/>
      <c r="C1599" s="238"/>
      <c r="D1599" s="239" t="s">
        <v>142</v>
      </c>
      <c r="E1599" s="240" t="s">
        <v>1</v>
      </c>
      <c r="F1599" s="241" t="s">
        <v>1584</v>
      </c>
      <c r="G1599" s="238"/>
      <c r="H1599" s="242">
        <v>46.113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142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133</v>
      </c>
    </row>
    <row r="1600" spans="2:51" s="12" customFormat="1" ht="12">
      <c r="B1600" s="237"/>
      <c r="C1600" s="238"/>
      <c r="D1600" s="239" t="s">
        <v>142</v>
      </c>
      <c r="E1600" s="240" t="s">
        <v>1</v>
      </c>
      <c r="F1600" s="241" t="s">
        <v>1585</v>
      </c>
      <c r="G1600" s="238"/>
      <c r="H1600" s="242">
        <v>77.05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142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133</v>
      </c>
    </row>
    <row r="1601" spans="2:51" s="12" customFormat="1" ht="12">
      <c r="B1601" s="237"/>
      <c r="C1601" s="238"/>
      <c r="D1601" s="239" t="s">
        <v>142</v>
      </c>
      <c r="E1601" s="240" t="s">
        <v>1</v>
      </c>
      <c r="F1601" s="241" t="s">
        <v>1586</v>
      </c>
      <c r="G1601" s="238"/>
      <c r="H1601" s="242">
        <v>29.097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142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133</v>
      </c>
    </row>
    <row r="1602" spans="2:51" s="12" customFormat="1" ht="12">
      <c r="B1602" s="237"/>
      <c r="C1602" s="238"/>
      <c r="D1602" s="239" t="s">
        <v>142</v>
      </c>
      <c r="E1602" s="240" t="s">
        <v>1</v>
      </c>
      <c r="F1602" s="241" t="s">
        <v>1587</v>
      </c>
      <c r="G1602" s="238"/>
      <c r="H1602" s="242">
        <v>0.373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142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133</v>
      </c>
    </row>
    <row r="1603" spans="2:51" s="12" customFormat="1" ht="12">
      <c r="B1603" s="237"/>
      <c r="C1603" s="238"/>
      <c r="D1603" s="239" t="s">
        <v>142</v>
      </c>
      <c r="E1603" s="240" t="s">
        <v>1</v>
      </c>
      <c r="F1603" s="241" t="s">
        <v>1588</v>
      </c>
      <c r="G1603" s="238"/>
      <c r="H1603" s="242">
        <v>0.297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142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133</v>
      </c>
    </row>
    <row r="1604" spans="2:51" s="12" customFormat="1" ht="12">
      <c r="B1604" s="237"/>
      <c r="C1604" s="238"/>
      <c r="D1604" s="239" t="s">
        <v>142</v>
      </c>
      <c r="E1604" s="240" t="s">
        <v>1</v>
      </c>
      <c r="F1604" s="241" t="s">
        <v>1589</v>
      </c>
      <c r="G1604" s="238"/>
      <c r="H1604" s="242">
        <v>0.45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142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133</v>
      </c>
    </row>
    <row r="1605" spans="2:51" s="12" customFormat="1" ht="12">
      <c r="B1605" s="237"/>
      <c r="C1605" s="238"/>
      <c r="D1605" s="239" t="s">
        <v>142</v>
      </c>
      <c r="E1605" s="240" t="s">
        <v>1</v>
      </c>
      <c r="F1605" s="241" t="s">
        <v>1590</v>
      </c>
      <c r="G1605" s="238"/>
      <c r="H1605" s="242">
        <v>21.263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142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133</v>
      </c>
    </row>
    <row r="1606" spans="2:51" s="12" customFormat="1" ht="12">
      <c r="B1606" s="237"/>
      <c r="C1606" s="238"/>
      <c r="D1606" s="239" t="s">
        <v>142</v>
      </c>
      <c r="E1606" s="240" t="s">
        <v>1</v>
      </c>
      <c r="F1606" s="241" t="s">
        <v>1591</v>
      </c>
      <c r="G1606" s="238"/>
      <c r="H1606" s="242">
        <v>8.512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142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133</v>
      </c>
    </row>
    <row r="1607" spans="2:51" s="12" customFormat="1" ht="12">
      <c r="B1607" s="237"/>
      <c r="C1607" s="238"/>
      <c r="D1607" s="239" t="s">
        <v>142</v>
      </c>
      <c r="E1607" s="240" t="s">
        <v>1</v>
      </c>
      <c r="F1607" s="241" t="s">
        <v>1592</v>
      </c>
      <c r="G1607" s="238"/>
      <c r="H1607" s="242">
        <v>9.264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142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133</v>
      </c>
    </row>
    <row r="1608" spans="2:51" s="12" customFormat="1" ht="12">
      <c r="B1608" s="237"/>
      <c r="C1608" s="238"/>
      <c r="D1608" s="239" t="s">
        <v>142</v>
      </c>
      <c r="E1608" s="240" t="s">
        <v>1</v>
      </c>
      <c r="F1608" s="241" t="s">
        <v>1593</v>
      </c>
      <c r="G1608" s="238"/>
      <c r="H1608" s="242">
        <v>4.16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142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133</v>
      </c>
    </row>
    <row r="1609" spans="2:51" s="12" customFormat="1" ht="12">
      <c r="B1609" s="237"/>
      <c r="C1609" s="238"/>
      <c r="D1609" s="239" t="s">
        <v>142</v>
      </c>
      <c r="E1609" s="240" t="s">
        <v>1</v>
      </c>
      <c r="F1609" s="241" t="s">
        <v>1594</v>
      </c>
      <c r="G1609" s="238"/>
      <c r="H1609" s="242">
        <v>5.49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142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133</v>
      </c>
    </row>
    <row r="1610" spans="2:51" s="12" customFormat="1" ht="12">
      <c r="B1610" s="237"/>
      <c r="C1610" s="238"/>
      <c r="D1610" s="239" t="s">
        <v>142</v>
      </c>
      <c r="E1610" s="240" t="s">
        <v>1</v>
      </c>
      <c r="F1610" s="241" t="s">
        <v>1595</v>
      </c>
      <c r="G1610" s="238"/>
      <c r="H1610" s="242">
        <v>3.45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142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133</v>
      </c>
    </row>
    <row r="1611" spans="2:51" s="12" customFormat="1" ht="12">
      <c r="B1611" s="237"/>
      <c r="C1611" s="238"/>
      <c r="D1611" s="239" t="s">
        <v>142</v>
      </c>
      <c r="E1611" s="240" t="s">
        <v>1</v>
      </c>
      <c r="F1611" s="241" t="s">
        <v>1596</v>
      </c>
      <c r="G1611" s="238"/>
      <c r="H1611" s="242">
        <v>2.925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142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133</v>
      </c>
    </row>
    <row r="1612" spans="2:51" s="12" customFormat="1" ht="12">
      <c r="B1612" s="237"/>
      <c r="C1612" s="238"/>
      <c r="D1612" s="239" t="s">
        <v>142</v>
      </c>
      <c r="E1612" s="240" t="s">
        <v>1</v>
      </c>
      <c r="F1612" s="241" t="s">
        <v>1597</v>
      </c>
      <c r="G1612" s="238"/>
      <c r="H1612" s="242">
        <v>9.775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142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133</v>
      </c>
    </row>
    <row r="1613" spans="2:51" s="12" customFormat="1" ht="12">
      <c r="B1613" s="237"/>
      <c r="C1613" s="238"/>
      <c r="D1613" s="239" t="s">
        <v>142</v>
      </c>
      <c r="E1613" s="240" t="s">
        <v>1</v>
      </c>
      <c r="F1613" s="241" t="s">
        <v>1598</v>
      </c>
      <c r="G1613" s="238"/>
      <c r="H1613" s="242">
        <v>9.93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142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133</v>
      </c>
    </row>
    <row r="1614" spans="2:51" s="12" customFormat="1" ht="12">
      <c r="B1614" s="237"/>
      <c r="C1614" s="238"/>
      <c r="D1614" s="239" t="s">
        <v>142</v>
      </c>
      <c r="E1614" s="240" t="s">
        <v>1</v>
      </c>
      <c r="F1614" s="241" t="s">
        <v>1599</v>
      </c>
      <c r="G1614" s="238"/>
      <c r="H1614" s="242">
        <v>14.411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142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133</v>
      </c>
    </row>
    <row r="1615" spans="2:51" s="12" customFormat="1" ht="12">
      <c r="B1615" s="237"/>
      <c r="C1615" s="238"/>
      <c r="D1615" s="239" t="s">
        <v>142</v>
      </c>
      <c r="E1615" s="240" t="s">
        <v>1</v>
      </c>
      <c r="F1615" s="241" t="s">
        <v>1600</v>
      </c>
      <c r="G1615" s="238"/>
      <c r="H1615" s="242">
        <v>8.83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142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133</v>
      </c>
    </row>
    <row r="1616" spans="2:51" s="12" customFormat="1" ht="12">
      <c r="B1616" s="237"/>
      <c r="C1616" s="238"/>
      <c r="D1616" s="239" t="s">
        <v>142</v>
      </c>
      <c r="E1616" s="240" t="s">
        <v>1</v>
      </c>
      <c r="F1616" s="241" t="s">
        <v>1601</v>
      </c>
      <c r="G1616" s="238"/>
      <c r="H1616" s="242">
        <v>14.411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142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133</v>
      </c>
    </row>
    <row r="1617" spans="2:51" s="13" customFormat="1" ht="12">
      <c r="B1617" s="249"/>
      <c r="C1617" s="250"/>
      <c r="D1617" s="239" t="s">
        <v>142</v>
      </c>
      <c r="E1617" s="251" t="s">
        <v>1</v>
      </c>
      <c r="F1617" s="252" t="s">
        <v>144</v>
      </c>
      <c r="G1617" s="250"/>
      <c r="H1617" s="253">
        <v>328.926</v>
      </c>
      <c r="I1617" s="254"/>
      <c r="J1617" s="250"/>
      <c r="K1617" s="250"/>
      <c r="L1617" s="255"/>
      <c r="M1617" s="256"/>
      <c r="N1617" s="257"/>
      <c r="O1617" s="257"/>
      <c r="P1617" s="257"/>
      <c r="Q1617" s="257"/>
      <c r="R1617" s="257"/>
      <c r="S1617" s="257"/>
      <c r="T1617" s="258"/>
      <c r="AT1617" s="259" t="s">
        <v>142</v>
      </c>
      <c r="AU1617" s="259" t="s">
        <v>83</v>
      </c>
      <c r="AV1617" s="13" t="s">
        <v>140</v>
      </c>
      <c r="AW1617" s="13" t="s">
        <v>30</v>
      </c>
      <c r="AX1617" s="13" t="s">
        <v>81</v>
      </c>
      <c r="AY1617" s="259" t="s">
        <v>133</v>
      </c>
    </row>
    <row r="1618" spans="2:65" s="1" customFormat="1" ht="24" customHeight="1">
      <c r="B1618" s="38"/>
      <c r="C1618" s="224" t="s">
        <v>1929</v>
      </c>
      <c r="D1618" s="224" t="s">
        <v>135</v>
      </c>
      <c r="E1618" s="225" t="s">
        <v>1930</v>
      </c>
      <c r="F1618" s="226" t="s">
        <v>1931</v>
      </c>
      <c r="G1618" s="227" t="s">
        <v>138</v>
      </c>
      <c r="H1618" s="228">
        <v>53.97</v>
      </c>
      <c r="I1618" s="229"/>
      <c r="J1618" s="230">
        <f>ROUND(I1618*H1618,2)</f>
        <v>0</v>
      </c>
      <c r="K1618" s="226" t="s">
        <v>139</v>
      </c>
      <c r="L1618" s="43"/>
      <c r="M1618" s="231" t="s">
        <v>1</v>
      </c>
      <c r="N1618" s="232" t="s">
        <v>38</v>
      </c>
      <c r="O1618" s="86"/>
      <c r="P1618" s="233">
        <f>O1618*H1618</f>
        <v>0</v>
      </c>
      <c r="Q1618" s="233">
        <v>2.25634</v>
      </c>
      <c r="R1618" s="233">
        <f>Q1618*H1618</f>
        <v>121.77466979999998</v>
      </c>
      <c r="S1618" s="233">
        <v>0</v>
      </c>
      <c r="T1618" s="234">
        <f>S1618*H1618</f>
        <v>0</v>
      </c>
      <c r="AR1618" s="235" t="s">
        <v>140</v>
      </c>
      <c r="AT1618" s="235" t="s">
        <v>135</v>
      </c>
      <c r="AU1618" s="235" t="s">
        <v>83</v>
      </c>
      <c r="AY1618" s="17" t="s">
        <v>133</v>
      </c>
      <c r="BE1618" s="236">
        <f>IF(N1618="základní",J1618,0)</f>
        <v>0</v>
      </c>
      <c r="BF1618" s="236">
        <f>IF(N1618="snížená",J1618,0)</f>
        <v>0</v>
      </c>
      <c r="BG1618" s="236">
        <f>IF(N1618="zákl. přenesená",J1618,0)</f>
        <v>0</v>
      </c>
      <c r="BH1618" s="236">
        <f>IF(N1618="sníž. přenesená",J1618,0)</f>
        <v>0</v>
      </c>
      <c r="BI1618" s="236">
        <f>IF(N1618="nulová",J1618,0)</f>
        <v>0</v>
      </c>
      <c r="BJ1618" s="17" t="s">
        <v>81</v>
      </c>
      <c r="BK1618" s="236">
        <f>ROUND(I1618*H1618,2)</f>
        <v>0</v>
      </c>
      <c r="BL1618" s="17" t="s">
        <v>140</v>
      </c>
      <c r="BM1618" s="235" t="s">
        <v>1932</v>
      </c>
    </row>
    <row r="1619" spans="2:51" s="14" customFormat="1" ht="12">
      <c r="B1619" s="276"/>
      <c r="C1619" s="277"/>
      <c r="D1619" s="239" t="s">
        <v>142</v>
      </c>
      <c r="E1619" s="278" t="s">
        <v>1</v>
      </c>
      <c r="F1619" s="279" t="s">
        <v>1933</v>
      </c>
      <c r="G1619" s="277"/>
      <c r="H1619" s="278" t="s">
        <v>1</v>
      </c>
      <c r="I1619" s="280"/>
      <c r="J1619" s="277"/>
      <c r="K1619" s="277"/>
      <c r="L1619" s="281"/>
      <c r="M1619" s="282"/>
      <c r="N1619" s="283"/>
      <c r="O1619" s="283"/>
      <c r="P1619" s="283"/>
      <c r="Q1619" s="283"/>
      <c r="R1619" s="283"/>
      <c r="S1619" s="283"/>
      <c r="T1619" s="284"/>
      <c r="AT1619" s="285" t="s">
        <v>142</v>
      </c>
      <c r="AU1619" s="285" t="s">
        <v>83</v>
      </c>
      <c r="AV1619" s="14" t="s">
        <v>81</v>
      </c>
      <c r="AW1619" s="14" t="s">
        <v>30</v>
      </c>
      <c r="AX1619" s="14" t="s">
        <v>73</v>
      </c>
      <c r="AY1619" s="285" t="s">
        <v>133</v>
      </c>
    </row>
    <row r="1620" spans="2:51" s="12" customFormat="1" ht="12">
      <c r="B1620" s="237"/>
      <c r="C1620" s="238"/>
      <c r="D1620" s="239" t="s">
        <v>142</v>
      </c>
      <c r="E1620" s="240" t="s">
        <v>1</v>
      </c>
      <c r="F1620" s="241" t="s">
        <v>1934</v>
      </c>
      <c r="G1620" s="238"/>
      <c r="H1620" s="242">
        <v>5.643</v>
      </c>
      <c r="I1620" s="243"/>
      <c r="J1620" s="238"/>
      <c r="K1620" s="238"/>
      <c r="L1620" s="244"/>
      <c r="M1620" s="245"/>
      <c r="N1620" s="246"/>
      <c r="O1620" s="246"/>
      <c r="P1620" s="246"/>
      <c r="Q1620" s="246"/>
      <c r="R1620" s="246"/>
      <c r="S1620" s="246"/>
      <c r="T1620" s="247"/>
      <c r="AT1620" s="248" t="s">
        <v>142</v>
      </c>
      <c r="AU1620" s="248" t="s">
        <v>83</v>
      </c>
      <c r="AV1620" s="12" t="s">
        <v>83</v>
      </c>
      <c r="AW1620" s="12" t="s">
        <v>30</v>
      </c>
      <c r="AX1620" s="12" t="s">
        <v>73</v>
      </c>
      <c r="AY1620" s="248" t="s">
        <v>133</v>
      </c>
    </row>
    <row r="1621" spans="2:51" s="12" customFormat="1" ht="12">
      <c r="B1621" s="237"/>
      <c r="C1621" s="238"/>
      <c r="D1621" s="239" t="s">
        <v>142</v>
      </c>
      <c r="E1621" s="240" t="s">
        <v>1</v>
      </c>
      <c r="F1621" s="241" t="s">
        <v>1935</v>
      </c>
      <c r="G1621" s="238"/>
      <c r="H1621" s="242">
        <v>0.853</v>
      </c>
      <c r="I1621" s="243"/>
      <c r="J1621" s="238"/>
      <c r="K1621" s="238"/>
      <c r="L1621" s="244"/>
      <c r="M1621" s="245"/>
      <c r="N1621" s="246"/>
      <c r="O1621" s="246"/>
      <c r="P1621" s="246"/>
      <c r="Q1621" s="246"/>
      <c r="R1621" s="246"/>
      <c r="S1621" s="246"/>
      <c r="T1621" s="247"/>
      <c r="AT1621" s="248" t="s">
        <v>142</v>
      </c>
      <c r="AU1621" s="248" t="s">
        <v>83</v>
      </c>
      <c r="AV1621" s="12" t="s">
        <v>83</v>
      </c>
      <c r="AW1621" s="12" t="s">
        <v>30</v>
      </c>
      <c r="AX1621" s="12" t="s">
        <v>73</v>
      </c>
      <c r="AY1621" s="248" t="s">
        <v>133</v>
      </c>
    </row>
    <row r="1622" spans="2:51" s="12" customFormat="1" ht="12">
      <c r="B1622" s="237"/>
      <c r="C1622" s="238"/>
      <c r="D1622" s="239" t="s">
        <v>142</v>
      </c>
      <c r="E1622" s="240" t="s">
        <v>1</v>
      </c>
      <c r="F1622" s="241" t="s">
        <v>1936</v>
      </c>
      <c r="G1622" s="238"/>
      <c r="H1622" s="242">
        <v>0.32</v>
      </c>
      <c r="I1622" s="243"/>
      <c r="J1622" s="238"/>
      <c r="K1622" s="238"/>
      <c r="L1622" s="244"/>
      <c r="M1622" s="245"/>
      <c r="N1622" s="246"/>
      <c r="O1622" s="246"/>
      <c r="P1622" s="246"/>
      <c r="Q1622" s="246"/>
      <c r="R1622" s="246"/>
      <c r="S1622" s="246"/>
      <c r="T1622" s="247"/>
      <c r="AT1622" s="248" t="s">
        <v>142</v>
      </c>
      <c r="AU1622" s="248" t="s">
        <v>83</v>
      </c>
      <c r="AV1622" s="12" t="s">
        <v>83</v>
      </c>
      <c r="AW1622" s="12" t="s">
        <v>30</v>
      </c>
      <c r="AX1622" s="12" t="s">
        <v>73</v>
      </c>
      <c r="AY1622" s="248" t="s">
        <v>133</v>
      </c>
    </row>
    <row r="1623" spans="2:51" s="12" customFormat="1" ht="12">
      <c r="B1623" s="237"/>
      <c r="C1623" s="238"/>
      <c r="D1623" s="239" t="s">
        <v>142</v>
      </c>
      <c r="E1623" s="240" t="s">
        <v>1</v>
      </c>
      <c r="F1623" s="241" t="s">
        <v>1937</v>
      </c>
      <c r="G1623" s="238"/>
      <c r="H1623" s="242">
        <v>21.188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142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133</v>
      </c>
    </row>
    <row r="1624" spans="2:51" s="12" customFormat="1" ht="12">
      <c r="B1624" s="237"/>
      <c r="C1624" s="238"/>
      <c r="D1624" s="239" t="s">
        <v>142</v>
      </c>
      <c r="E1624" s="240" t="s">
        <v>1</v>
      </c>
      <c r="F1624" s="241" t="s">
        <v>1938</v>
      </c>
      <c r="G1624" s="238"/>
      <c r="H1624" s="242">
        <v>13.71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142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133</v>
      </c>
    </row>
    <row r="1625" spans="2:51" s="12" customFormat="1" ht="12">
      <c r="B1625" s="237"/>
      <c r="C1625" s="238"/>
      <c r="D1625" s="239" t="s">
        <v>142</v>
      </c>
      <c r="E1625" s="240" t="s">
        <v>1</v>
      </c>
      <c r="F1625" s="241" t="s">
        <v>1939</v>
      </c>
      <c r="G1625" s="238"/>
      <c r="H1625" s="242">
        <v>3.993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142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133</v>
      </c>
    </row>
    <row r="1626" spans="2:51" s="12" customFormat="1" ht="12">
      <c r="B1626" s="237"/>
      <c r="C1626" s="238"/>
      <c r="D1626" s="239" t="s">
        <v>142</v>
      </c>
      <c r="E1626" s="240" t="s">
        <v>1</v>
      </c>
      <c r="F1626" s="241" t="s">
        <v>1940</v>
      </c>
      <c r="G1626" s="238"/>
      <c r="H1626" s="242">
        <v>8.263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142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133</v>
      </c>
    </row>
    <row r="1627" spans="2:51" s="13" customFormat="1" ht="12">
      <c r="B1627" s="249"/>
      <c r="C1627" s="250"/>
      <c r="D1627" s="239" t="s">
        <v>142</v>
      </c>
      <c r="E1627" s="251" t="s">
        <v>1</v>
      </c>
      <c r="F1627" s="252" t="s">
        <v>144</v>
      </c>
      <c r="G1627" s="250"/>
      <c r="H1627" s="253">
        <v>53.97</v>
      </c>
      <c r="I1627" s="254"/>
      <c r="J1627" s="250"/>
      <c r="K1627" s="250"/>
      <c r="L1627" s="255"/>
      <c r="M1627" s="256"/>
      <c r="N1627" s="257"/>
      <c r="O1627" s="257"/>
      <c r="P1627" s="257"/>
      <c r="Q1627" s="257"/>
      <c r="R1627" s="257"/>
      <c r="S1627" s="257"/>
      <c r="T1627" s="258"/>
      <c r="AT1627" s="259" t="s">
        <v>142</v>
      </c>
      <c r="AU1627" s="259" t="s">
        <v>83</v>
      </c>
      <c r="AV1627" s="13" t="s">
        <v>140</v>
      </c>
      <c r="AW1627" s="13" t="s">
        <v>30</v>
      </c>
      <c r="AX1627" s="13" t="s">
        <v>81</v>
      </c>
      <c r="AY1627" s="259" t="s">
        <v>133</v>
      </c>
    </row>
    <row r="1628" spans="2:65" s="1" customFormat="1" ht="24" customHeight="1">
      <c r="B1628" s="38"/>
      <c r="C1628" s="224" t="s">
        <v>1941</v>
      </c>
      <c r="D1628" s="224" t="s">
        <v>135</v>
      </c>
      <c r="E1628" s="225" t="s">
        <v>1942</v>
      </c>
      <c r="F1628" s="226" t="s">
        <v>1943</v>
      </c>
      <c r="G1628" s="227" t="s">
        <v>413</v>
      </c>
      <c r="H1628" s="228">
        <v>37.682</v>
      </c>
      <c r="I1628" s="229"/>
      <c r="J1628" s="230">
        <f>ROUND(I1628*H1628,2)</f>
        <v>0</v>
      </c>
      <c r="K1628" s="226" t="s">
        <v>1</v>
      </c>
      <c r="L1628" s="43"/>
      <c r="M1628" s="231" t="s">
        <v>1</v>
      </c>
      <c r="N1628" s="232" t="s">
        <v>38</v>
      </c>
      <c r="O1628" s="86"/>
      <c r="P1628" s="233">
        <f>O1628*H1628</f>
        <v>0</v>
      </c>
      <c r="Q1628" s="233">
        <v>2.25634</v>
      </c>
      <c r="R1628" s="233">
        <f>Q1628*H1628</f>
        <v>85.02340388</v>
      </c>
      <c r="S1628" s="233">
        <v>0</v>
      </c>
      <c r="T1628" s="234">
        <f>S1628*H1628</f>
        <v>0</v>
      </c>
      <c r="AR1628" s="235" t="s">
        <v>140</v>
      </c>
      <c r="AT1628" s="235" t="s">
        <v>135</v>
      </c>
      <c r="AU1628" s="235" t="s">
        <v>83</v>
      </c>
      <c r="AY1628" s="17" t="s">
        <v>133</v>
      </c>
      <c r="BE1628" s="236">
        <f>IF(N1628="základní",J1628,0)</f>
        <v>0</v>
      </c>
      <c r="BF1628" s="236">
        <f>IF(N1628="snížená",J1628,0)</f>
        <v>0</v>
      </c>
      <c r="BG1628" s="236">
        <f>IF(N1628="zákl. přenesená",J1628,0)</f>
        <v>0</v>
      </c>
      <c r="BH1628" s="236">
        <f>IF(N1628="sníž. přenesená",J1628,0)</f>
        <v>0</v>
      </c>
      <c r="BI1628" s="236">
        <f>IF(N1628="nulová",J1628,0)</f>
        <v>0</v>
      </c>
      <c r="BJ1628" s="17" t="s">
        <v>81</v>
      </c>
      <c r="BK1628" s="236">
        <f>ROUND(I1628*H1628,2)</f>
        <v>0</v>
      </c>
      <c r="BL1628" s="17" t="s">
        <v>140</v>
      </c>
      <c r="BM1628" s="235" t="s">
        <v>1944</v>
      </c>
    </row>
    <row r="1629" spans="2:51" s="12" customFormat="1" ht="12">
      <c r="B1629" s="237"/>
      <c r="C1629" s="238"/>
      <c r="D1629" s="239" t="s">
        <v>142</v>
      </c>
      <c r="E1629" s="240" t="s">
        <v>1</v>
      </c>
      <c r="F1629" s="241" t="s">
        <v>1945</v>
      </c>
      <c r="G1629" s="238"/>
      <c r="H1629" s="242">
        <v>37.682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142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133</v>
      </c>
    </row>
    <row r="1630" spans="2:51" s="13" customFormat="1" ht="12">
      <c r="B1630" s="249"/>
      <c r="C1630" s="250"/>
      <c r="D1630" s="239" t="s">
        <v>142</v>
      </c>
      <c r="E1630" s="251" t="s">
        <v>1</v>
      </c>
      <c r="F1630" s="252" t="s">
        <v>144</v>
      </c>
      <c r="G1630" s="250"/>
      <c r="H1630" s="253">
        <v>37.682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142</v>
      </c>
      <c r="AU1630" s="259" t="s">
        <v>83</v>
      </c>
      <c r="AV1630" s="13" t="s">
        <v>140</v>
      </c>
      <c r="AW1630" s="13" t="s">
        <v>30</v>
      </c>
      <c r="AX1630" s="13" t="s">
        <v>81</v>
      </c>
      <c r="AY1630" s="259" t="s">
        <v>133</v>
      </c>
    </row>
    <row r="1631" spans="2:65" s="1" customFormat="1" ht="24" customHeight="1">
      <c r="B1631" s="38"/>
      <c r="C1631" s="224" t="s">
        <v>1946</v>
      </c>
      <c r="D1631" s="224" t="s">
        <v>135</v>
      </c>
      <c r="E1631" s="225" t="s">
        <v>1947</v>
      </c>
      <c r="F1631" s="226" t="s">
        <v>1948</v>
      </c>
      <c r="G1631" s="227" t="s">
        <v>138</v>
      </c>
      <c r="H1631" s="228">
        <v>3.829</v>
      </c>
      <c r="I1631" s="229"/>
      <c r="J1631" s="230">
        <f>ROUND(I1631*H1631,2)</f>
        <v>0</v>
      </c>
      <c r="K1631" s="226" t="s">
        <v>139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8.63952586</v>
      </c>
      <c r="S1631" s="233">
        <v>0</v>
      </c>
      <c r="T1631" s="234">
        <f>S1631*H1631</f>
        <v>0</v>
      </c>
      <c r="AR1631" s="235" t="s">
        <v>140</v>
      </c>
      <c r="AT1631" s="235" t="s">
        <v>135</v>
      </c>
      <c r="AU1631" s="235" t="s">
        <v>83</v>
      </c>
      <c r="AY1631" s="17" t="s">
        <v>133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140</v>
      </c>
      <c r="BM1631" s="235" t="s">
        <v>1949</v>
      </c>
    </row>
    <row r="1632" spans="2:51" s="14" customFormat="1" ht="12">
      <c r="B1632" s="276"/>
      <c r="C1632" s="277"/>
      <c r="D1632" s="239" t="s">
        <v>142</v>
      </c>
      <c r="E1632" s="278" t="s">
        <v>1</v>
      </c>
      <c r="F1632" s="279" t="s">
        <v>1950</v>
      </c>
      <c r="G1632" s="277"/>
      <c r="H1632" s="278" t="s">
        <v>1</v>
      </c>
      <c r="I1632" s="280"/>
      <c r="J1632" s="277"/>
      <c r="K1632" s="277"/>
      <c r="L1632" s="281"/>
      <c r="M1632" s="282"/>
      <c r="N1632" s="283"/>
      <c r="O1632" s="283"/>
      <c r="P1632" s="283"/>
      <c r="Q1632" s="283"/>
      <c r="R1632" s="283"/>
      <c r="S1632" s="283"/>
      <c r="T1632" s="284"/>
      <c r="AT1632" s="285" t="s">
        <v>142</v>
      </c>
      <c r="AU1632" s="285" t="s">
        <v>83</v>
      </c>
      <c r="AV1632" s="14" t="s">
        <v>81</v>
      </c>
      <c r="AW1632" s="14" t="s">
        <v>30</v>
      </c>
      <c r="AX1632" s="14" t="s">
        <v>73</v>
      </c>
      <c r="AY1632" s="285" t="s">
        <v>133</v>
      </c>
    </row>
    <row r="1633" spans="2:51" s="12" customFormat="1" ht="12">
      <c r="B1633" s="237"/>
      <c r="C1633" s="238"/>
      <c r="D1633" s="239" t="s">
        <v>142</v>
      </c>
      <c r="E1633" s="240" t="s">
        <v>1</v>
      </c>
      <c r="F1633" s="241" t="s">
        <v>1951</v>
      </c>
      <c r="G1633" s="238"/>
      <c r="H1633" s="242">
        <v>0.787</v>
      </c>
      <c r="I1633" s="243"/>
      <c r="J1633" s="238"/>
      <c r="K1633" s="238"/>
      <c r="L1633" s="244"/>
      <c r="M1633" s="245"/>
      <c r="N1633" s="246"/>
      <c r="O1633" s="246"/>
      <c r="P1633" s="246"/>
      <c r="Q1633" s="246"/>
      <c r="R1633" s="246"/>
      <c r="S1633" s="246"/>
      <c r="T1633" s="247"/>
      <c r="AT1633" s="248" t="s">
        <v>142</v>
      </c>
      <c r="AU1633" s="248" t="s">
        <v>83</v>
      </c>
      <c r="AV1633" s="12" t="s">
        <v>83</v>
      </c>
      <c r="AW1633" s="12" t="s">
        <v>30</v>
      </c>
      <c r="AX1633" s="12" t="s">
        <v>73</v>
      </c>
      <c r="AY1633" s="248" t="s">
        <v>133</v>
      </c>
    </row>
    <row r="1634" spans="2:51" s="12" customFormat="1" ht="12">
      <c r="B1634" s="237"/>
      <c r="C1634" s="238"/>
      <c r="D1634" s="239" t="s">
        <v>142</v>
      </c>
      <c r="E1634" s="240" t="s">
        <v>1</v>
      </c>
      <c r="F1634" s="241" t="s">
        <v>1952</v>
      </c>
      <c r="G1634" s="238"/>
      <c r="H1634" s="242">
        <v>3.042</v>
      </c>
      <c r="I1634" s="243"/>
      <c r="J1634" s="238"/>
      <c r="K1634" s="238"/>
      <c r="L1634" s="244"/>
      <c r="M1634" s="245"/>
      <c r="N1634" s="246"/>
      <c r="O1634" s="246"/>
      <c r="P1634" s="246"/>
      <c r="Q1634" s="246"/>
      <c r="R1634" s="246"/>
      <c r="S1634" s="246"/>
      <c r="T1634" s="247"/>
      <c r="AT1634" s="248" t="s">
        <v>142</v>
      </c>
      <c r="AU1634" s="248" t="s">
        <v>83</v>
      </c>
      <c r="AV1634" s="12" t="s">
        <v>83</v>
      </c>
      <c r="AW1634" s="12" t="s">
        <v>30</v>
      </c>
      <c r="AX1634" s="12" t="s">
        <v>73</v>
      </c>
      <c r="AY1634" s="248" t="s">
        <v>133</v>
      </c>
    </row>
    <row r="1635" spans="2:51" s="13" customFormat="1" ht="12">
      <c r="B1635" s="249"/>
      <c r="C1635" s="250"/>
      <c r="D1635" s="239" t="s">
        <v>142</v>
      </c>
      <c r="E1635" s="251" t="s">
        <v>1</v>
      </c>
      <c r="F1635" s="252" t="s">
        <v>144</v>
      </c>
      <c r="G1635" s="250"/>
      <c r="H1635" s="253">
        <v>3.829</v>
      </c>
      <c r="I1635" s="254"/>
      <c r="J1635" s="250"/>
      <c r="K1635" s="250"/>
      <c r="L1635" s="255"/>
      <c r="M1635" s="256"/>
      <c r="N1635" s="257"/>
      <c r="O1635" s="257"/>
      <c r="P1635" s="257"/>
      <c r="Q1635" s="257"/>
      <c r="R1635" s="257"/>
      <c r="S1635" s="257"/>
      <c r="T1635" s="258"/>
      <c r="AT1635" s="259" t="s">
        <v>142</v>
      </c>
      <c r="AU1635" s="259" t="s">
        <v>83</v>
      </c>
      <c r="AV1635" s="13" t="s">
        <v>140</v>
      </c>
      <c r="AW1635" s="13" t="s">
        <v>30</v>
      </c>
      <c r="AX1635" s="13" t="s">
        <v>81</v>
      </c>
      <c r="AY1635" s="259" t="s">
        <v>133</v>
      </c>
    </row>
    <row r="1636" spans="2:65" s="1" customFormat="1" ht="24" customHeight="1">
      <c r="B1636" s="38"/>
      <c r="C1636" s="224" t="s">
        <v>1953</v>
      </c>
      <c r="D1636" s="224" t="s">
        <v>135</v>
      </c>
      <c r="E1636" s="225" t="s">
        <v>1954</v>
      </c>
      <c r="F1636" s="226" t="s">
        <v>1955</v>
      </c>
      <c r="G1636" s="227" t="s">
        <v>138</v>
      </c>
      <c r="H1636" s="228">
        <v>54.181</v>
      </c>
      <c r="I1636" s="229"/>
      <c r="J1636" s="230">
        <f>ROUND(I1636*H1636,2)</f>
        <v>0</v>
      </c>
      <c r="K1636" s="226" t="s">
        <v>139</v>
      </c>
      <c r="L1636" s="43"/>
      <c r="M1636" s="231" t="s">
        <v>1</v>
      </c>
      <c r="N1636" s="232" t="s">
        <v>38</v>
      </c>
      <c r="O1636" s="86"/>
      <c r="P1636" s="233">
        <f>O1636*H1636</f>
        <v>0</v>
      </c>
      <c r="Q1636" s="233">
        <v>1.212</v>
      </c>
      <c r="R1636" s="233">
        <f>Q1636*H1636</f>
        <v>65.667372</v>
      </c>
      <c r="S1636" s="233">
        <v>0</v>
      </c>
      <c r="T1636" s="234">
        <f>S1636*H1636</f>
        <v>0</v>
      </c>
      <c r="AR1636" s="235" t="s">
        <v>140</v>
      </c>
      <c r="AT1636" s="235" t="s">
        <v>135</v>
      </c>
      <c r="AU1636" s="235" t="s">
        <v>83</v>
      </c>
      <c r="AY1636" s="17" t="s">
        <v>133</v>
      </c>
      <c r="BE1636" s="236">
        <f>IF(N1636="základní",J1636,0)</f>
        <v>0</v>
      </c>
      <c r="BF1636" s="236">
        <f>IF(N1636="snížená",J1636,0)</f>
        <v>0</v>
      </c>
      <c r="BG1636" s="236">
        <f>IF(N1636="zákl. přenesená",J1636,0)</f>
        <v>0</v>
      </c>
      <c r="BH1636" s="236">
        <f>IF(N1636="sníž. přenesená",J1636,0)</f>
        <v>0</v>
      </c>
      <c r="BI1636" s="236">
        <f>IF(N1636="nulová",J1636,0)</f>
        <v>0</v>
      </c>
      <c r="BJ1636" s="17" t="s">
        <v>81</v>
      </c>
      <c r="BK1636" s="236">
        <f>ROUND(I1636*H1636,2)</f>
        <v>0</v>
      </c>
      <c r="BL1636" s="17" t="s">
        <v>140</v>
      </c>
      <c r="BM1636" s="235" t="s">
        <v>1956</v>
      </c>
    </row>
    <row r="1637" spans="2:51" s="12" customFormat="1" ht="12">
      <c r="B1637" s="237"/>
      <c r="C1637" s="238"/>
      <c r="D1637" s="239" t="s">
        <v>142</v>
      </c>
      <c r="E1637" s="240" t="s">
        <v>1</v>
      </c>
      <c r="F1637" s="241" t="s">
        <v>1957</v>
      </c>
      <c r="G1637" s="238"/>
      <c r="H1637" s="242">
        <v>29.445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142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133</v>
      </c>
    </row>
    <row r="1638" spans="2:51" s="12" customFormat="1" ht="12">
      <c r="B1638" s="237"/>
      <c r="C1638" s="238"/>
      <c r="D1638" s="239" t="s">
        <v>142</v>
      </c>
      <c r="E1638" s="240" t="s">
        <v>1</v>
      </c>
      <c r="F1638" s="241" t="s">
        <v>1958</v>
      </c>
      <c r="G1638" s="238"/>
      <c r="H1638" s="242">
        <v>0.261</v>
      </c>
      <c r="I1638" s="243"/>
      <c r="J1638" s="238"/>
      <c r="K1638" s="238"/>
      <c r="L1638" s="244"/>
      <c r="M1638" s="245"/>
      <c r="N1638" s="246"/>
      <c r="O1638" s="246"/>
      <c r="P1638" s="246"/>
      <c r="Q1638" s="246"/>
      <c r="R1638" s="246"/>
      <c r="S1638" s="246"/>
      <c r="T1638" s="247"/>
      <c r="AT1638" s="248" t="s">
        <v>142</v>
      </c>
      <c r="AU1638" s="248" t="s">
        <v>83</v>
      </c>
      <c r="AV1638" s="12" t="s">
        <v>83</v>
      </c>
      <c r="AW1638" s="12" t="s">
        <v>30</v>
      </c>
      <c r="AX1638" s="12" t="s">
        <v>73</v>
      </c>
      <c r="AY1638" s="248" t="s">
        <v>133</v>
      </c>
    </row>
    <row r="1639" spans="2:51" s="12" customFormat="1" ht="12">
      <c r="B1639" s="237"/>
      <c r="C1639" s="238"/>
      <c r="D1639" s="239" t="s">
        <v>142</v>
      </c>
      <c r="E1639" s="240" t="s">
        <v>1</v>
      </c>
      <c r="F1639" s="241" t="s">
        <v>1959</v>
      </c>
      <c r="G1639" s="238"/>
      <c r="H1639" s="242">
        <v>3.982</v>
      </c>
      <c r="I1639" s="243"/>
      <c r="J1639" s="238"/>
      <c r="K1639" s="238"/>
      <c r="L1639" s="244"/>
      <c r="M1639" s="245"/>
      <c r="N1639" s="246"/>
      <c r="O1639" s="246"/>
      <c r="P1639" s="246"/>
      <c r="Q1639" s="246"/>
      <c r="R1639" s="246"/>
      <c r="S1639" s="246"/>
      <c r="T1639" s="247"/>
      <c r="AT1639" s="248" t="s">
        <v>142</v>
      </c>
      <c r="AU1639" s="248" t="s">
        <v>83</v>
      </c>
      <c r="AV1639" s="12" t="s">
        <v>83</v>
      </c>
      <c r="AW1639" s="12" t="s">
        <v>30</v>
      </c>
      <c r="AX1639" s="12" t="s">
        <v>73</v>
      </c>
      <c r="AY1639" s="248" t="s">
        <v>133</v>
      </c>
    </row>
    <row r="1640" spans="2:51" s="12" customFormat="1" ht="12">
      <c r="B1640" s="237"/>
      <c r="C1640" s="238"/>
      <c r="D1640" s="239" t="s">
        <v>142</v>
      </c>
      <c r="E1640" s="240" t="s">
        <v>1</v>
      </c>
      <c r="F1640" s="241" t="s">
        <v>1960</v>
      </c>
      <c r="G1640" s="238"/>
      <c r="H1640" s="242">
        <v>20.493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142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133</v>
      </c>
    </row>
    <row r="1641" spans="2:51" s="13" customFormat="1" ht="12">
      <c r="B1641" s="249"/>
      <c r="C1641" s="250"/>
      <c r="D1641" s="239" t="s">
        <v>142</v>
      </c>
      <c r="E1641" s="251" t="s">
        <v>1</v>
      </c>
      <c r="F1641" s="252" t="s">
        <v>144</v>
      </c>
      <c r="G1641" s="250"/>
      <c r="H1641" s="253">
        <v>54.181</v>
      </c>
      <c r="I1641" s="254"/>
      <c r="J1641" s="250"/>
      <c r="K1641" s="250"/>
      <c r="L1641" s="255"/>
      <c r="M1641" s="256"/>
      <c r="N1641" s="257"/>
      <c r="O1641" s="257"/>
      <c r="P1641" s="257"/>
      <c r="Q1641" s="257"/>
      <c r="R1641" s="257"/>
      <c r="S1641" s="257"/>
      <c r="T1641" s="258"/>
      <c r="AT1641" s="259" t="s">
        <v>142</v>
      </c>
      <c r="AU1641" s="259" t="s">
        <v>83</v>
      </c>
      <c r="AV1641" s="13" t="s">
        <v>140</v>
      </c>
      <c r="AW1641" s="13" t="s">
        <v>30</v>
      </c>
      <c r="AX1641" s="13" t="s">
        <v>81</v>
      </c>
      <c r="AY1641" s="259" t="s">
        <v>133</v>
      </c>
    </row>
    <row r="1642" spans="2:65" s="1" customFormat="1" ht="16.5" customHeight="1">
      <c r="B1642" s="38"/>
      <c r="C1642" s="224" t="s">
        <v>1961</v>
      </c>
      <c r="D1642" s="224" t="s">
        <v>135</v>
      </c>
      <c r="E1642" s="225" t="s">
        <v>1962</v>
      </c>
      <c r="F1642" s="226" t="s">
        <v>1963</v>
      </c>
      <c r="G1642" s="227" t="s">
        <v>413</v>
      </c>
      <c r="H1642" s="228">
        <v>28.139</v>
      </c>
      <c r="I1642" s="229"/>
      <c r="J1642" s="230">
        <f>ROUND(I1642*H1642,2)</f>
        <v>0</v>
      </c>
      <c r="K1642" s="226" t="s">
        <v>139</v>
      </c>
      <c r="L1642" s="43"/>
      <c r="M1642" s="231" t="s">
        <v>1</v>
      </c>
      <c r="N1642" s="232" t="s">
        <v>38</v>
      </c>
      <c r="O1642" s="86"/>
      <c r="P1642" s="233">
        <f>O1642*H1642</f>
        <v>0</v>
      </c>
      <c r="Q1642" s="233">
        <v>0.01352</v>
      </c>
      <c r="R1642" s="233">
        <f>Q1642*H1642</f>
        <v>0.38043928</v>
      </c>
      <c r="S1642" s="233">
        <v>0</v>
      </c>
      <c r="T1642" s="234">
        <f>S1642*H1642</f>
        <v>0</v>
      </c>
      <c r="AR1642" s="235" t="s">
        <v>140</v>
      </c>
      <c r="AT1642" s="235" t="s">
        <v>135</v>
      </c>
      <c r="AU1642" s="235" t="s">
        <v>83</v>
      </c>
      <c r="AY1642" s="17" t="s">
        <v>133</v>
      </c>
      <c r="BE1642" s="236">
        <f>IF(N1642="základní",J1642,0)</f>
        <v>0</v>
      </c>
      <c r="BF1642" s="236">
        <f>IF(N1642="snížená",J1642,0)</f>
        <v>0</v>
      </c>
      <c r="BG1642" s="236">
        <f>IF(N1642="zákl. přenesená",J1642,0)</f>
        <v>0</v>
      </c>
      <c r="BH1642" s="236">
        <f>IF(N1642="sníž. přenesená",J1642,0)</f>
        <v>0</v>
      </c>
      <c r="BI1642" s="236">
        <f>IF(N1642="nulová",J1642,0)</f>
        <v>0</v>
      </c>
      <c r="BJ1642" s="17" t="s">
        <v>81</v>
      </c>
      <c r="BK1642" s="236">
        <f>ROUND(I1642*H1642,2)</f>
        <v>0</v>
      </c>
      <c r="BL1642" s="17" t="s">
        <v>140</v>
      </c>
      <c r="BM1642" s="235" t="s">
        <v>1964</v>
      </c>
    </row>
    <row r="1643" spans="2:51" s="14" customFormat="1" ht="12">
      <c r="B1643" s="276"/>
      <c r="C1643" s="277"/>
      <c r="D1643" s="239" t="s">
        <v>142</v>
      </c>
      <c r="E1643" s="278" t="s">
        <v>1</v>
      </c>
      <c r="F1643" s="279" t="s">
        <v>1555</v>
      </c>
      <c r="G1643" s="277"/>
      <c r="H1643" s="278" t="s">
        <v>1</v>
      </c>
      <c r="I1643" s="280"/>
      <c r="J1643" s="277"/>
      <c r="K1643" s="277"/>
      <c r="L1643" s="281"/>
      <c r="M1643" s="282"/>
      <c r="N1643" s="283"/>
      <c r="O1643" s="283"/>
      <c r="P1643" s="283"/>
      <c r="Q1643" s="283"/>
      <c r="R1643" s="283"/>
      <c r="S1643" s="283"/>
      <c r="T1643" s="284"/>
      <c r="AT1643" s="285" t="s">
        <v>142</v>
      </c>
      <c r="AU1643" s="285" t="s">
        <v>83</v>
      </c>
      <c r="AV1643" s="14" t="s">
        <v>81</v>
      </c>
      <c r="AW1643" s="14" t="s">
        <v>30</v>
      </c>
      <c r="AX1643" s="14" t="s">
        <v>73</v>
      </c>
      <c r="AY1643" s="285" t="s">
        <v>133</v>
      </c>
    </row>
    <row r="1644" spans="2:51" s="12" customFormat="1" ht="12">
      <c r="B1644" s="237"/>
      <c r="C1644" s="238"/>
      <c r="D1644" s="239" t="s">
        <v>142</v>
      </c>
      <c r="E1644" s="240" t="s">
        <v>1</v>
      </c>
      <c r="F1644" s="241" t="s">
        <v>1965</v>
      </c>
      <c r="G1644" s="238"/>
      <c r="H1644" s="242">
        <v>5.786</v>
      </c>
      <c r="I1644" s="243"/>
      <c r="J1644" s="238"/>
      <c r="K1644" s="238"/>
      <c r="L1644" s="244"/>
      <c r="M1644" s="245"/>
      <c r="N1644" s="246"/>
      <c r="O1644" s="246"/>
      <c r="P1644" s="246"/>
      <c r="Q1644" s="246"/>
      <c r="R1644" s="246"/>
      <c r="S1644" s="246"/>
      <c r="T1644" s="247"/>
      <c r="AT1644" s="248" t="s">
        <v>142</v>
      </c>
      <c r="AU1644" s="248" t="s">
        <v>83</v>
      </c>
      <c r="AV1644" s="12" t="s">
        <v>83</v>
      </c>
      <c r="AW1644" s="12" t="s">
        <v>30</v>
      </c>
      <c r="AX1644" s="12" t="s">
        <v>73</v>
      </c>
      <c r="AY1644" s="248" t="s">
        <v>133</v>
      </c>
    </row>
    <row r="1645" spans="2:51" s="12" customFormat="1" ht="12">
      <c r="B1645" s="237"/>
      <c r="C1645" s="238"/>
      <c r="D1645" s="239" t="s">
        <v>142</v>
      </c>
      <c r="E1645" s="240" t="s">
        <v>1</v>
      </c>
      <c r="F1645" s="241" t="s">
        <v>1966</v>
      </c>
      <c r="G1645" s="238"/>
      <c r="H1645" s="242">
        <v>8.469</v>
      </c>
      <c r="I1645" s="243"/>
      <c r="J1645" s="238"/>
      <c r="K1645" s="238"/>
      <c r="L1645" s="244"/>
      <c r="M1645" s="245"/>
      <c r="N1645" s="246"/>
      <c r="O1645" s="246"/>
      <c r="P1645" s="246"/>
      <c r="Q1645" s="246"/>
      <c r="R1645" s="246"/>
      <c r="S1645" s="246"/>
      <c r="T1645" s="247"/>
      <c r="AT1645" s="248" t="s">
        <v>142</v>
      </c>
      <c r="AU1645" s="248" t="s">
        <v>83</v>
      </c>
      <c r="AV1645" s="12" t="s">
        <v>83</v>
      </c>
      <c r="AW1645" s="12" t="s">
        <v>30</v>
      </c>
      <c r="AX1645" s="12" t="s">
        <v>73</v>
      </c>
      <c r="AY1645" s="248" t="s">
        <v>133</v>
      </c>
    </row>
    <row r="1646" spans="2:51" s="12" customFormat="1" ht="12">
      <c r="B1646" s="237"/>
      <c r="C1646" s="238"/>
      <c r="D1646" s="239" t="s">
        <v>142</v>
      </c>
      <c r="E1646" s="240" t="s">
        <v>1</v>
      </c>
      <c r="F1646" s="241" t="s">
        <v>1967</v>
      </c>
      <c r="G1646" s="238"/>
      <c r="H1646" s="242">
        <v>8.37</v>
      </c>
      <c r="I1646" s="243"/>
      <c r="J1646" s="238"/>
      <c r="K1646" s="238"/>
      <c r="L1646" s="244"/>
      <c r="M1646" s="245"/>
      <c r="N1646" s="246"/>
      <c r="O1646" s="246"/>
      <c r="P1646" s="246"/>
      <c r="Q1646" s="246"/>
      <c r="R1646" s="246"/>
      <c r="S1646" s="246"/>
      <c r="T1646" s="247"/>
      <c r="AT1646" s="248" t="s">
        <v>142</v>
      </c>
      <c r="AU1646" s="248" t="s">
        <v>83</v>
      </c>
      <c r="AV1646" s="12" t="s">
        <v>83</v>
      </c>
      <c r="AW1646" s="12" t="s">
        <v>30</v>
      </c>
      <c r="AX1646" s="12" t="s">
        <v>73</v>
      </c>
      <c r="AY1646" s="248" t="s">
        <v>133</v>
      </c>
    </row>
    <row r="1647" spans="2:51" s="12" customFormat="1" ht="12">
      <c r="B1647" s="237"/>
      <c r="C1647" s="238"/>
      <c r="D1647" s="239" t="s">
        <v>142</v>
      </c>
      <c r="E1647" s="240" t="s">
        <v>1</v>
      </c>
      <c r="F1647" s="241" t="s">
        <v>1968</v>
      </c>
      <c r="G1647" s="238"/>
      <c r="H1647" s="242">
        <v>5.514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142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133</v>
      </c>
    </row>
    <row r="1648" spans="2:51" s="13" customFormat="1" ht="12">
      <c r="B1648" s="249"/>
      <c r="C1648" s="250"/>
      <c r="D1648" s="239" t="s">
        <v>142</v>
      </c>
      <c r="E1648" s="251" t="s">
        <v>1</v>
      </c>
      <c r="F1648" s="252" t="s">
        <v>144</v>
      </c>
      <c r="G1648" s="250"/>
      <c r="H1648" s="253">
        <v>28.139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AT1648" s="259" t="s">
        <v>142</v>
      </c>
      <c r="AU1648" s="259" t="s">
        <v>83</v>
      </c>
      <c r="AV1648" s="13" t="s">
        <v>140</v>
      </c>
      <c r="AW1648" s="13" t="s">
        <v>30</v>
      </c>
      <c r="AX1648" s="13" t="s">
        <v>81</v>
      </c>
      <c r="AY1648" s="259" t="s">
        <v>133</v>
      </c>
    </row>
    <row r="1649" spans="2:65" s="1" customFormat="1" ht="16.5" customHeight="1">
      <c r="B1649" s="38"/>
      <c r="C1649" s="224" t="s">
        <v>1969</v>
      </c>
      <c r="D1649" s="224" t="s">
        <v>135</v>
      </c>
      <c r="E1649" s="225" t="s">
        <v>1970</v>
      </c>
      <c r="F1649" s="226" t="s">
        <v>1971</v>
      </c>
      <c r="G1649" s="227" t="s">
        <v>413</v>
      </c>
      <c r="H1649" s="228">
        <v>28.139</v>
      </c>
      <c r="I1649" s="229"/>
      <c r="J1649" s="230">
        <f>ROUND(I1649*H1649,2)</f>
        <v>0</v>
      </c>
      <c r="K1649" s="226" t="s">
        <v>139</v>
      </c>
      <c r="L1649" s="43"/>
      <c r="M1649" s="231" t="s">
        <v>1</v>
      </c>
      <c r="N1649" s="232" t="s">
        <v>38</v>
      </c>
      <c r="O1649" s="86"/>
      <c r="P1649" s="233">
        <f>O1649*H1649</f>
        <v>0</v>
      </c>
      <c r="Q1649" s="233">
        <v>0</v>
      </c>
      <c r="R1649" s="233">
        <f>Q1649*H1649</f>
        <v>0</v>
      </c>
      <c r="S1649" s="233">
        <v>0</v>
      </c>
      <c r="T1649" s="234">
        <f>S1649*H1649</f>
        <v>0</v>
      </c>
      <c r="AR1649" s="235" t="s">
        <v>140</v>
      </c>
      <c r="AT1649" s="235" t="s">
        <v>135</v>
      </c>
      <c r="AU1649" s="235" t="s">
        <v>83</v>
      </c>
      <c r="AY1649" s="17" t="s">
        <v>133</v>
      </c>
      <c r="BE1649" s="236">
        <f>IF(N1649="základní",J1649,0)</f>
        <v>0</v>
      </c>
      <c r="BF1649" s="236">
        <f>IF(N1649="snížená",J1649,0)</f>
        <v>0</v>
      </c>
      <c r="BG1649" s="236">
        <f>IF(N1649="zákl. přenesená",J1649,0)</f>
        <v>0</v>
      </c>
      <c r="BH1649" s="236">
        <f>IF(N1649="sníž. přenesená",J1649,0)</f>
        <v>0</v>
      </c>
      <c r="BI1649" s="236">
        <f>IF(N1649="nulová",J1649,0)</f>
        <v>0</v>
      </c>
      <c r="BJ1649" s="17" t="s">
        <v>81</v>
      </c>
      <c r="BK1649" s="236">
        <f>ROUND(I1649*H1649,2)</f>
        <v>0</v>
      </c>
      <c r="BL1649" s="17" t="s">
        <v>140</v>
      </c>
      <c r="BM1649" s="235" t="s">
        <v>1972</v>
      </c>
    </row>
    <row r="1650" spans="2:65" s="1" customFormat="1" ht="16.5" customHeight="1">
      <c r="B1650" s="38"/>
      <c r="C1650" s="224" t="s">
        <v>1973</v>
      </c>
      <c r="D1650" s="224" t="s">
        <v>135</v>
      </c>
      <c r="E1650" s="225" t="s">
        <v>1974</v>
      </c>
      <c r="F1650" s="226" t="s">
        <v>1975</v>
      </c>
      <c r="G1650" s="227" t="s">
        <v>187</v>
      </c>
      <c r="H1650" s="228">
        <v>3.572</v>
      </c>
      <c r="I1650" s="229"/>
      <c r="J1650" s="230">
        <f>ROUND(I1650*H1650,2)</f>
        <v>0</v>
      </c>
      <c r="K1650" s="226" t="s">
        <v>139</v>
      </c>
      <c r="L1650" s="43"/>
      <c r="M1650" s="231" t="s">
        <v>1</v>
      </c>
      <c r="N1650" s="232" t="s">
        <v>38</v>
      </c>
      <c r="O1650" s="86"/>
      <c r="P1650" s="233">
        <f>O1650*H1650</f>
        <v>0</v>
      </c>
      <c r="Q1650" s="233">
        <v>1.05306</v>
      </c>
      <c r="R1650" s="233">
        <f>Q1650*H1650</f>
        <v>3.7615303200000003</v>
      </c>
      <c r="S1650" s="233">
        <v>0</v>
      </c>
      <c r="T1650" s="234">
        <f>S1650*H1650</f>
        <v>0</v>
      </c>
      <c r="AR1650" s="235" t="s">
        <v>140</v>
      </c>
      <c r="AT1650" s="235" t="s">
        <v>135</v>
      </c>
      <c r="AU1650" s="235" t="s">
        <v>83</v>
      </c>
      <c r="AY1650" s="17" t="s">
        <v>133</v>
      </c>
      <c r="BE1650" s="236">
        <f>IF(N1650="základní",J1650,0)</f>
        <v>0</v>
      </c>
      <c r="BF1650" s="236">
        <f>IF(N1650="snížená",J1650,0)</f>
        <v>0</v>
      </c>
      <c r="BG1650" s="236">
        <f>IF(N1650="zákl. přenesená",J1650,0)</f>
        <v>0</v>
      </c>
      <c r="BH1650" s="236">
        <f>IF(N1650="sníž. přenesená",J1650,0)</f>
        <v>0</v>
      </c>
      <c r="BI1650" s="236">
        <f>IF(N1650="nulová",J1650,0)</f>
        <v>0</v>
      </c>
      <c r="BJ1650" s="17" t="s">
        <v>81</v>
      </c>
      <c r="BK1650" s="236">
        <f>ROUND(I1650*H1650,2)</f>
        <v>0</v>
      </c>
      <c r="BL1650" s="17" t="s">
        <v>140</v>
      </c>
      <c r="BM1650" s="235" t="s">
        <v>1976</v>
      </c>
    </row>
    <row r="1651" spans="2:51" s="14" customFormat="1" ht="12">
      <c r="B1651" s="276"/>
      <c r="C1651" s="277"/>
      <c r="D1651" s="239" t="s">
        <v>142</v>
      </c>
      <c r="E1651" s="278" t="s">
        <v>1</v>
      </c>
      <c r="F1651" s="279" t="s">
        <v>1977</v>
      </c>
      <c r="G1651" s="277"/>
      <c r="H1651" s="278" t="s">
        <v>1</v>
      </c>
      <c r="I1651" s="280"/>
      <c r="J1651" s="277"/>
      <c r="K1651" s="277"/>
      <c r="L1651" s="281"/>
      <c r="M1651" s="282"/>
      <c r="N1651" s="283"/>
      <c r="O1651" s="283"/>
      <c r="P1651" s="283"/>
      <c r="Q1651" s="283"/>
      <c r="R1651" s="283"/>
      <c r="S1651" s="283"/>
      <c r="T1651" s="284"/>
      <c r="AT1651" s="285" t="s">
        <v>142</v>
      </c>
      <c r="AU1651" s="285" t="s">
        <v>83</v>
      </c>
      <c r="AV1651" s="14" t="s">
        <v>81</v>
      </c>
      <c r="AW1651" s="14" t="s">
        <v>30</v>
      </c>
      <c r="AX1651" s="14" t="s">
        <v>73</v>
      </c>
      <c r="AY1651" s="285" t="s">
        <v>133</v>
      </c>
    </row>
    <row r="1652" spans="2:51" s="12" customFormat="1" ht="12">
      <c r="B1652" s="237"/>
      <c r="C1652" s="238"/>
      <c r="D1652" s="239" t="s">
        <v>142</v>
      </c>
      <c r="E1652" s="240" t="s">
        <v>1</v>
      </c>
      <c r="F1652" s="241" t="s">
        <v>1978</v>
      </c>
      <c r="G1652" s="238"/>
      <c r="H1652" s="242">
        <v>0.824</v>
      </c>
      <c r="I1652" s="243"/>
      <c r="J1652" s="238"/>
      <c r="K1652" s="238"/>
      <c r="L1652" s="244"/>
      <c r="M1652" s="245"/>
      <c r="N1652" s="246"/>
      <c r="O1652" s="246"/>
      <c r="P1652" s="246"/>
      <c r="Q1652" s="246"/>
      <c r="R1652" s="246"/>
      <c r="S1652" s="246"/>
      <c r="T1652" s="247"/>
      <c r="AT1652" s="248" t="s">
        <v>142</v>
      </c>
      <c r="AU1652" s="248" t="s">
        <v>83</v>
      </c>
      <c r="AV1652" s="12" t="s">
        <v>83</v>
      </c>
      <c r="AW1652" s="12" t="s">
        <v>30</v>
      </c>
      <c r="AX1652" s="12" t="s">
        <v>73</v>
      </c>
      <c r="AY1652" s="248" t="s">
        <v>133</v>
      </c>
    </row>
    <row r="1653" spans="2:51" s="12" customFormat="1" ht="12">
      <c r="B1653" s="237"/>
      <c r="C1653" s="238"/>
      <c r="D1653" s="239" t="s">
        <v>142</v>
      </c>
      <c r="E1653" s="240" t="s">
        <v>1</v>
      </c>
      <c r="F1653" s="241" t="s">
        <v>1979</v>
      </c>
      <c r="G1653" s="238"/>
      <c r="H1653" s="242">
        <v>1.71</v>
      </c>
      <c r="I1653" s="243"/>
      <c r="J1653" s="238"/>
      <c r="K1653" s="238"/>
      <c r="L1653" s="244"/>
      <c r="M1653" s="245"/>
      <c r="N1653" s="246"/>
      <c r="O1653" s="246"/>
      <c r="P1653" s="246"/>
      <c r="Q1653" s="246"/>
      <c r="R1653" s="246"/>
      <c r="S1653" s="246"/>
      <c r="T1653" s="247"/>
      <c r="AT1653" s="248" t="s">
        <v>142</v>
      </c>
      <c r="AU1653" s="248" t="s">
        <v>83</v>
      </c>
      <c r="AV1653" s="12" t="s">
        <v>83</v>
      </c>
      <c r="AW1653" s="12" t="s">
        <v>30</v>
      </c>
      <c r="AX1653" s="12" t="s">
        <v>73</v>
      </c>
      <c r="AY1653" s="248" t="s">
        <v>133</v>
      </c>
    </row>
    <row r="1654" spans="2:51" s="12" customFormat="1" ht="12">
      <c r="B1654" s="237"/>
      <c r="C1654" s="238"/>
      <c r="D1654" s="239" t="s">
        <v>142</v>
      </c>
      <c r="E1654" s="240" t="s">
        <v>1</v>
      </c>
      <c r="F1654" s="241" t="s">
        <v>1980</v>
      </c>
      <c r="G1654" s="238"/>
      <c r="H1654" s="242">
        <v>0.533</v>
      </c>
      <c r="I1654" s="243"/>
      <c r="J1654" s="238"/>
      <c r="K1654" s="238"/>
      <c r="L1654" s="244"/>
      <c r="M1654" s="245"/>
      <c r="N1654" s="246"/>
      <c r="O1654" s="246"/>
      <c r="P1654" s="246"/>
      <c r="Q1654" s="246"/>
      <c r="R1654" s="246"/>
      <c r="S1654" s="246"/>
      <c r="T1654" s="247"/>
      <c r="AT1654" s="248" t="s">
        <v>142</v>
      </c>
      <c r="AU1654" s="248" t="s">
        <v>83</v>
      </c>
      <c r="AV1654" s="12" t="s">
        <v>83</v>
      </c>
      <c r="AW1654" s="12" t="s">
        <v>30</v>
      </c>
      <c r="AX1654" s="12" t="s">
        <v>73</v>
      </c>
      <c r="AY1654" s="248" t="s">
        <v>133</v>
      </c>
    </row>
    <row r="1655" spans="2:51" s="12" customFormat="1" ht="12">
      <c r="B1655" s="237"/>
      <c r="C1655" s="238"/>
      <c r="D1655" s="239" t="s">
        <v>142</v>
      </c>
      <c r="E1655" s="240" t="s">
        <v>1</v>
      </c>
      <c r="F1655" s="241" t="s">
        <v>1981</v>
      </c>
      <c r="G1655" s="238"/>
      <c r="H1655" s="242">
        <v>0.184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142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133</v>
      </c>
    </row>
    <row r="1656" spans="2:51" s="12" customFormat="1" ht="12">
      <c r="B1656" s="237"/>
      <c r="C1656" s="238"/>
      <c r="D1656" s="239" t="s">
        <v>142</v>
      </c>
      <c r="E1656" s="240" t="s">
        <v>1</v>
      </c>
      <c r="F1656" s="241" t="s">
        <v>1982</v>
      </c>
      <c r="G1656" s="238"/>
      <c r="H1656" s="242">
        <v>0.321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142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133</v>
      </c>
    </row>
    <row r="1657" spans="2:51" s="13" customFormat="1" ht="12">
      <c r="B1657" s="249"/>
      <c r="C1657" s="250"/>
      <c r="D1657" s="239" t="s">
        <v>142</v>
      </c>
      <c r="E1657" s="251" t="s">
        <v>1</v>
      </c>
      <c r="F1657" s="252" t="s">
        <v>144</v>
      </c>
      <c r="G1657" s="250"/>
      <c r="H1657" s="253">
        <v>3.572</v>
      </c>
      <c r="I1657" s="254"/>
      <c r="J1657" s="250"/>
      <c r="K1657" s="250"/>
      <c r="L1657" s="255"/>
      <c r="M1657" s="256"/>
      <c r="N1657" s="257"/>
      <c r="O1657" s="257"/>
      <c r="P1657" s="257"/>
      <c r="Q1657" s="257"/>
      <c r="R1657" s="257"/>
      <c r="S1657" s="257"/>
      <c r="T1657" s="258"/>
      <c r="AT1657" s="259" t="s">
        <v>142</v>
      </c>
      <c r="AU1657" s="259" t="s">
        <v>83</v>
      </c>
      <c r="AV1657" s="13" t="s">
        <v>140</v>
      </c>
      <c r="AW1657" s="13" t="s">
        <v>30</v>
      </c>
      <c r="AX1657" s="13" t="s">
        <v>81</v>
      </c>
      <c r="AY1657" s="259" t="s">
        <v>133</v>
      </c>
    </row>
    <row r="1658" spans="2:65" s="1" customFormat="1" ht="16.5" customHeight="1">
      <c r="B1658" s="38"/>
      <c r="C1658" s="224" t="s">
        <v>1983</v>
      </c>
      <c r="D1658" s="224" t="s">
        <v>135</v>
      </c>
      <c r="E1658" s="225" t="s">
        <v>1984</v>
      </c>
      <c r="F1658" s="226" t="s">
        <v>1985</v>
      </c>
      <c r="G1658" s="227" t="s">
        <v>413</v>
      </c>
      <c r="H1658" s="228">
        <v>281.52</v>
      </c>
      <c r="I1658" s="229"/>
      <c r="J1658" s="230">
        <f>ROUND(I1658*H1658,2)</f>
        <v>0</v>
      </c>
      <c r="K1658" s="226" t="s">
        <v>1</v>
      </c>
      <c r="L1658" s="43"/>
      <c r="M1658" s="231" t="s">
        <v>1</v>
      </c>
      <c r="N1658" s="232" t="s">
        <v>38</v>
      </c>
      <c r="O1658" s="86"/>
      <c r="P1658" s="233">
        <f>O1658*H1658</f>
        <v>0</v>
      </c>
      <c r="Q1658" s="233">
        <v>0.1428</v>
      </c>
      <c r="R1658" s="233">
        <f>Q1658*H1658</f>
        <v>40.201056</v>
      </c>
      <c r="S1658" s="233">
        <v>0</v>
      </c>
      <c r="T1658" s="234">
        <f>S1658*H1658</f>
        <v>0</v>
      </c>
      <c r="AR1658" s="235" t="s">
        <v>140</v>
      </c>
      <c r="AT1658" s="235" t="s">
        <v>135</v>
      </c>
      <c r="AU1658" s="235" t="s">
        <v>83</v>
      </c>
      <c r="AY1658" s="17" t="s">
        <v>133</v>
      </c>
      <c r="BE1658" s="236">
        <f>IF(N1658="základní",J1658,0)</f>
        <v>0</v>
      </c>
      <c r="BF1658" s="236">
        <f>IF(N1658="snížená",J1658,0)</f>
        <v>0</v>
      </c>
      <c r="BG1658" s="236">
        <f>IF(N1658="zákl. přenesená",J1658,0)</f>
        <v>0</v>
      </c>
      <c r="BH1658" s="236">
        <f>IF(N1658="sníž. přenesená",J1658,0)</f>
        <v>0</v>
      </c>
      <c r="BI1658" s="236">
        <f>IF(N1658="nulová",J1658,0)</f>
        <v>0</v>
      </c>
      <c r="BJ1658" s="17" t="s">
        <v>81</v>
      </c>
      <c r="BK1658" s="236">
        <f>ROUND(I1658*H1658,2)</f>
        <v>0</v>
      </c>
      <c r="BL1658" s="17" t="s">
        <v>140</v>
      </c>
      <c r="BM1658" s="235" t="s">
        <v>1986</v>
      </c>
    </row>
    <row r="1659" spans="2:51" s="12" customFormat="1" ht="12">
      <c r="B1659" s="237"/>
      <c r="C1659" s="238"/>
      <c r="D1659" s="239" t="s">
        <v>142</v>
      </c>
      <c r="E1659" s="240" t="s">
        <v>1</v>
      </c>
      <c r="F1659" s="241" t="s">
        <v>1987</v>
      </c>
      <c r="G1659" s="238"/>
      <c r="H1659" s="242">
        <v>7.93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142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133</v>
      </c>
    </row>
    <row r="1660" spans="2:51" s="12" customFormat="1" ht="12">
      <c r="B1660" s="237"/>
      <c r="C1660" s="238"/>
      <c r="D1660" s="239" t="s">
        <v>142</v>
      </c>
      <c r="E1660" s="240" t="s">
        <v>1</v>
      </c>
      <c r="F1660" s="241" t="s">
        <v>1988</v>
      </c>
      <c r="G1660" s="238"/>
      <c r="H1660" s="242">
        <v>147.16</v>
      </c>
      <c r="I1660" s="243"/>
      <c r="J1660" s="238"/>
      <c r="K1660" s="238"/>
      <c r="L1660" s="244"/>
      <c r="M1660" s="245"/>
      <c r="N1660" s="246"/>
      <c r="O1660" s="246"/>
      <c r="P1660" s="246"/>
      <c r="Q1660" s="246"/>
      <c r="R1660" s="246"/>
      <c r="S1660" s="246"/>
      <c r="T1660" s="247"/>
      <c r="AT1660" s="248" t="s">
        <v>142</v>
      </c>
      <c r="AU1660" s="248" t="s">
        <v>83</v>
      </c>
      <c r="AV1660" s="12" t="s">
        <v>83</v>
      </c>
      <c r="AW1660" s="12" t="s">
        <v>30</v>
      </c>
      <c r="AX1660" s="12" t="s">
        <v>73</v>
      </c>
      <c r="AY1660" s="248" t="s">
        <v>133</v>
      </c>
    </row>
    <row r="1661" spans="2:51" s="12" customFormat="1" ht="12">
      <c r="B1661" s="237"/>
      <c r="C1661" s="238"/>
      <c r="D1661" s="239" t="s">
        <v>142</v>
      </c>
      <c r="E1661" s="240" t="s">
        <v>1</v>
      </c>
      <c r="F1661" s="241" t="s">
        <v>1989</v>
      </c>
      <c r="G1661" s="238"/>
      <c r="H1661" s="242">
        <v>66.7</v>
      </c>
      <c r="I1661" s="243"/>
      <c r="J1661" s="238"/>
      <c r="K1661" s="238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142</v>
      </c>
      <c r="AU1661" s="248" t="s">
        <v>83</v>
      </c>
      <c r="AV1661" s="12" t="s">
        <v>83</v>
      </c>
      <c r="AW1661" s="12" t="s">
        <v>30</v>
      </c>
      <c r="AX1661" s="12" t="s">
        <v>73</v>
      </c>
      <c r="AY1661" s="248" t="s">
        <v>133</v>
      </c>
    </row>
    <row r="1662" spans="2:51" s="12" customFormat="1" ht="12">
      <c r="B1662" s="237"/>
      <c r="C1662" s="238"/>
      <c r="D1662" s="239" t="s">
        <v>142</v>
      </c>
      <c r="E1662" s="240" t="s">
        <v>1</v>
      </c>
      <c r="F1662" s="241" t="s">
        <v>1990</v>
      </c>
      <c r="G1662" s="238"/>
      <c r="H1662" s="242">
        <v>59.73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142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133</v>
      </c>
    </row>
    <row r="1663" spans="2:51" s="13" customFormat="1" ht="12">
      <c r="B1663" s="249"/>
      <c r="C1663" s="250"/>
      <c r="D1663" s="239" t="s">
        <v>142</v>
      </c>
      <c r="E1663" s="251" t="s">
        <v>1</v>
      </c>
      <c r="F1663" s="252" t="s">
        <v>144</v>
      </c>
      <c r="G1663" s="250"/>
      <c r="H1663" s="253">
        <v>281.52</v>
      </c>
      <c r="I1663" s="254"/>
      <c r="J1663" s="250"/>
      <c r="K1663" s="250"/>
      <c r="L1663" s="255"/>
      <c r="M1663" s="256"/>
      <c r="N1663" s="257"/>
      <c r="O1663" s="257"/>
      <c r="P1663" s="257"/>
      <c r="Q1663" s="257"/>
      <c r="R1663" s="257"/>
      <c r="S1663" s="257"/>
      <c r="T1663" s="258"/>
      <c r="AT1663" s="259" t="s">
        <v>142</v>
      </c>
      <c r="AU1663" s="259" t="s">
        <v>83</v>
      </c>
      <c r="AV1663" s="13" t="s">
        <v>140</v>
      </c>
      <c r="AW1663" s="13" t="s">
        <v>30</v>
      </c>
      <c r="AX1663" s="13" t="s">
        <v>81</v>
      </c>
      <c r="AY1663" s="259" t="s">
        <v>133</v>
      </c>
    </row>
    <row r="1664" spans="2:65" s="1" customFormat="1" ht="24" customHeight="1">
      <c r="B1664" s="38"/>
      <c r="C1664" s="224" t="s">
        <v>1991</v>
      </c>
      <c r="D1664" s="224" t="s">
        <v>135</v>
      </c>
      <c r="E1664" s="225" t="s">
        <v>1992</v>
      </c>
      <c r="F1664" s="226" t="s">
        <v>1993</v>
      </c>
      <c r="G1664" s="227" t="s">
        <v>413</v>
      </c>
      <c r="H1664" s="228">
        <v>42.801</v>
      </c>
      <c r="I1664" s="229"/>
      <c r="J1664" s="230">
        <f>ROUND(I1664*H1664,2)</f>
        <v>0</v>
      </c>
      <c r="K1664" s="226" t="s">
        <v>139</v>
      </c>
      <c r="L1664" s="43"/>
      <c r="M1664" s="231" t="s">
        <v>1</v>
      </c>
      <c r="N1664" s="232" t="s">
        <v>38</v>
      </c>
      <c r="O1664" s="86"/>
      <c r="P1664" s="233">
        <f>O1664*H1664</f>
        <v>0</v>
      </c>
      <c r="Q1664" s="233">
        <v>0.1231</v>
      </c>
      <c r="R1664" s="233">
        <f>Q1664*H1664</f>
        <v>5.2688031</v>
      </c>
      <c r="S1664" s="233">
        <v>0</v>
      </c>
      <c r="T1664" s="234">
        <f>S1664*H1664</f>
        <v>0</v>
      </c>
      <c r="AR1664" s="235" t="s">
        <v>140</v>
      </c>
      <c r="AT1664" s="235" t="s">
        <v>135</v>
      </c>
      <c r="AU1664" s="235" t="s">
        <v>83</v>
      </c>
      <c r="AY1664" s="17" t="s">
        <v>133</v>
      </c>
      <c r="BE1664" s="236">
        <f>IF(N1664="základní",J1664,0)</f>
        <v>0</v>
      </c>
      <c r="BF1664" s="236">
        <f>IF(N1664="snížená",J1664,0)</f>
        <v>0</v>
      </c>
      <c r="BG1664" s="236">
        <f>IF(N1664="zákl. přenesená",J1664,0)</f>
        <v>0</v>
      </c>
      <c r="BH1664" s="236">
        <f>IF(N1664="sníž. přenesená",J1664,0)</f>
        <v>0</v>
      </c>
      <c r="BI1664" s="236">
        <f>IF(N1664="nulová",J1664,0)</f>
        <v>0</v>
      </c>
      <c r="BJ1664" s="17" t="s">
        <v>81</v>
      </c>
      <c r="BK1664" s="236">
        <f>ROUND(I1664*H1664,2)</f>
        <v>0</v>
      </c>
      <c r="BL1664" s="17" t="s">
        <v>140</v>
      </c>
      <c r="BM1664" s="235" t="s">
        <v>1994</v>
      </c>
    </row>
    <row r="1665" spans="2:51" s="14" customFormat="1" ht="12">
      <c r="B1665" s="276"/>
      <c r="C1665" s="277"/>
      <c r="D1665" s="239" t="s">
        <v>142</v>
      </c>
      <c r="E1665" s="278" t="s">
        <v>1</v>
      </c>
      <c r="F1665" s="279" t="s">
        <v>1995</v>
      </c>
      <c r="G1665" s="277"/>
      <c r="H1665" s="278" t="s">
        <v>1</v>
      </c>
      <c r="I1665" s="280"/>
      <c r="J1665" s="277"/>
      <c r="K1665" s="277"/>
      <c r="L1665" s="281"/>
      <c r="M1665" s="282"/>
      <c r="N1665" s="283"/>
      <c r="O1665" s="283"/>
      <c r="P1665" s="283"/>
      <c r="Q1665" s="283"/>
      <c r="R1665" s="283"/>
      <c r="S1665" s="283"/>
      <c r="T1665" s="284"/>
      <c r="AT1665" s="285" t="s">
        <v>142</v>
      </c>
      <c r="AU1665" s="285" t="s">
        <v>83</v>
      </c>
      <c r="AV1665" s="14" t="s">
        <v>81</v>
      </c>
      <c r="AW1665" s="14" t="s">
        <v>30</v>
      </c>
      <c r="AX1665" s="14" t="s">
        <v>73</v>
      </c>
      <c r="AY1665" s="285" t="s">
        <v>133</v>
      </c>
    </row>
    <row r="1666" spans="2:51" s="12" customFormat="1" ht="12">
      <c r="B1666" s="237"/>
      <c r="C1666" s="238"/>
      <c r="D1666" s="239" t="s">
        <v>142</v>
      </c>
      <c r="E1666" s="240" t="s">
        <v>1</v>
      </c>
      <c r="F1666" s="241" t="s">
        <v>1996</v>
      </c>
      <c r="G1666" s="238"/>
      <c r="H1666" s="242">
        <v>1.32</v>
      </c>
      <c r="I1666" s="243"/>
      <c r="J1666" s="238"/>
      <c r="K1666" s="238"/>
      <c r="L1666" s="244"/>
      <c r="M1666" s="245"/>
      <c r="N1666" s="246"/>
      <c r="O1666" s="246"/>
      <c r="P1666" s="246"/>
      <c r="Q1666" s="246"/>
      <c r="R1666" s="246"/>
      <c r="S1666" s="246"/>
      <c r="T1666" s="247"/>
      <c r="AT1666" s="248" t="s">
        <v>142</v>
      </c>
      <c r="AU1666" s="248" t="s">
        <v>83</v>
      </c>
      <c r="AV1666" s="12" t="s">
        <v>83</v>
      </c>
      <c r="AW1666" s="12" t="s">
        <v>30</v>
      </c>
      <c r="AX1666" s="12" t="s">
        <v>73</v>
      </c>
      <c r="AY1666" s="248" t="s">
        <v>133</v>
      </c>
    </row>
    <row r="1667" spans="2:51" s="12" customFormat="1" ht="12">
      <c r="B1667" s="237"/>
      <c r="C1667" s="238"/>
      <c r="D1667" s="239" t="s">
        <v>142</v>
      </c>
      <c r="E1667" s="240" t="s">
        <v>1</v>
      </c>
      <c r="F1667" s="241" t="s">
        <v>1997</v>
      </c>
      <c r="G1667" s="238"/>
      <c r="H1667" s="242">
        <v>2.808</v>
      </c>
      <c r="I1667" s="243"/>
      <c r="J1667" s="238"/>
      <c r="K1667" s="238"/>
      <c r="L1667" s="244"/>
      <c r="M1667" s="245"/>
      <c r="N1667" s="246"/>
      <c r="O1667" s="246"/>
      <c r="P1667" s="246"/>
      <c r="Q1667" s="246"/>
      <c r="R1667" s="246"/>
      <c r="S1667" s="246"/>
      <c r="T1667" s="247"/>
      <c r="AT1667" s="248" t="s">
        <v>142</v>
      </c>
      <c r="AU1667" s="248" t="s">
        <v>83</v>
      </c>
      <c r="AV1667" s="12" t="s">
        <v>83</v>
      </c>
      <c r="AW1667" s="12" t="s">
        <v>30</v>
      </c>
      <c r="AX1667" s="12" t="s">
        <v>73</v>
      </c>
      <c r="AY1667" s="248" t="s">
        <v>133</v>
      </c>
    </row>
    <row r="1668" spans="2:51" s="12" customFormat="1" ht="12">
      <c r="B1668" s="237"/>
      <c r="C1668" s="238"/>
      <c r="D1668" s="239" t="s">
        <v>142</v>
      </c>
      <c r="E1668" s="240" t="s">
        <v>1</v>
      </c>
      <c r="F1668" s="241" t="s">
        <v>1998</v>
      </c>
      <c r="G1668" s="238"/>
      <c r="H1668" s="242">
        <v>0.55</v>
      </c>
      <c r="I1668" s="243"/>
      <c r="J1668" s="238"/>
      <c r="K1668" s="238"/>
      <c r="L1668" s="244"/>
      <c r="M1668" s="245"/>
      <c r="N1668" s="246"/>
      <c r="O1668" s="246"/>
      <c r="P1668" s="246"/>
      <c r="Q1668" s="246"/>
      <c r="R1668" s="246"/>
      <c r="S1668" s="246"/>
      <c r="T1668" s="247"/>
      <c r="AT1668" s="248" t="s">
        <v>142</v>
      </c>
      <c r="AU1668" s="248" t="s">
        <v>83</v>
      </c>
      <c r="AV1668" s="12" t="s">
        <v>83</v>
      </c>
      <c r="AW1668" s="12" t="s">
        <v>30</v>
      </c>
      <c r="AX1668" s="12" t="s">
        <v>73</v>
      </c>
      <c r="AY1668" s="248" t="s">
        <v>133</v>
      </c>
    </row>
    <row r="1669" spans="2:51" s="12" customFormat="1" ht="12">
      <c r="B1669" s="237"/>
      <c r="C1669" s="238"/>
      <c r="D1669" s="239" t="s">
        <v>142</v>
      </c>
      <c r="E1669" s="240" t="s">
        <v>1</v>
      </c>
      <c r="F1669" s="241" t="s">
        <v>1999</v>
      </c>
      <c r="G1669" s="238"/>
      <c r="H1669" s="242">
        <v>3.96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142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133</v>
      </c>
    </row>
    <row r="1670" spans="2:51" s="12" customFormat="1" ht="12">
      <c r="B1670" s="237"/>
      <c r="C1670" s="238"/>
      <c r="D1670" s="239" t="s">
        <v>142</v>
      </c>
      <c r="E1670" s="240" t="s">
        <v>1</v>
      </c>
      <c r="F1670" s="241" t="s">
        <v>2000</v>
      </c>
      <c r="G1670" s="238"/>
      <c r="H1670" s="242">
        <v>1.32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142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133</v>
      </c>
    </row>
    <row r="1671" spans="2:51" s="12" customFormat="1" ht="12">
      <c r="B1671" s="237"/>
      <c r="C1671" s="238"/>
      <c r="D1671" s="239" t="s">
        <v>142</v>
      </c>
      <c r="E1671" s="240" t="s">
        <v>1</v>
      </c>
      <c r="F1671" s="241" t="s">
        <v>2001</v>
      </c>
      <c r="G1671" s="238"/>
      <c r="H1671" s="242">
        <v>1.839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142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133</v>
      </c>
    </row>
    <row r="1672" spans="2:51" s="12" customFormat="1" ht="12">
      <c r="B1672" s="237"/>
      <c r="C1672" s="238"/>
      <c r="D1672" s="239" t="s">
        <v>142</v>
      </c>
      <c r="E1672" s="240" t="s">
        <v>1</v>
      </c>
      <c r="F1672" s="241" t="s">
        <v>2002</v>
      </c>
      <c r="G1672" s="238"/>
      <c r="H1672" s="242">
        <v>0.388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142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133</v>
      </c>
    </row>
    <row r="1673" spans="2:51" s="12" customFormat="1" ht="12">
      <c r="B1673" s="237"/>
      <c r="C1673" s="238"/>
      <c r="D1673" s="239" t="s">
        <v>142</v>
      </c>
      <c r="E1673" s="240" t="s">
        <v>1</v>
      </c>
      <c r="F1673" s="241" t="s">
        <v>2003</v>
      </c>
      <c r="G1673" s="238"/>
      <c r="H1673" s="242">
        <v>11.9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142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133</v>
      </c>
    </row>
    <row r="1674" spans="2:51" s="12" customFormat="1" ht="12">
      <c r="B1674" s="237"/>
      <c r="C1674" s="238"/>
      <c r="D1674" s="239" t="s">
        <v>142</v>
      </c>
      <c r="E1674" s="240" t="s">
        <v>1</v>
      </c>
      <c r="F1674" s="241" t="s">
        <v>2004</v>
      </c>
      <c r="G1674" s="238"/>
      <c r="H1674" s="242">
        <v>9.2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142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133</v>
      </c>
    </row>
    <row r="1675" spans="2:51" s="12" customFormat="1" ht="12">
      <c r="B1675" s="237"/>
      <c r="C1675" s="238"/>
      <c r="D1675" s="239" t="s">
        <v>142</v>
      </c>
      <c r="E1675" s="240" t="s">
        <v>1</v>
      </c>
      <c r="F1675" s="241" t="s">
        <v>2005</v>
      </c>
      <c r="G1675" s="238"/>
      <c r="H1675" s="242">
        <v>3.816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142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133</v>
      </c>
    </row>
    <row r="1676" spans="2:51" s="12" customFormat="1" ht="12">
      <c r="B1676" s="237"/>
      <c r="C1676" s="238"/>
      <c r="D1676" s="239" t="s">
        <v>142</v>
      </c>
      <c r="E1676" s="240" t="s">
        <v>1</v>
      </c>
      <c r="F1676" s="241" t="s">
        <v>2006</v>
      </c>
      <c r="G1676" s="238"/>
      <c r="H1676" s="242">
        <v>0.276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142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133</v>
      </c>
    </row>
    <row r="1677" spans="2:51" s="12" customFormat="1" ht="12">
      <c r="B1677" s="237"/>
      <c r="C1677" s="238"/>
      <c r="D1677" s="239" t="s">
        <v>142</v>
      </c>
      <c r="E1677" s="240" t="s">
        <v>1</v>
      </c>
      <c r="F1677" s="241" t="s">
        <v>2007</v>
      </c>
      <c r="G1677" s="238"/>
      <c r="H1677" s="242">
        <v>0.22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142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133</v>
      </c>
    </row>
    <row r="1678" spans="2:51" s="12" customFormat="1" ht="12">
      <c r="B1678" s="237"/>
      <c r="C1678" s="238"/>
      <c r="D1678" s="239" t="s">
        <v>142</v>
      </c>
      <c r="E1678" s="240" t="s">
        <v>1</v>
      </c>
      <c r="F1678" s="241" t="s">
        <v>2008</v>
      </c>
      <c r="G1678" s="238"/>
      <c r="H1678" s="242">
        <v>0.36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142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133</v>
      </c>
    </row>
    <row r="1679" spans="2:51" s="12" customFormat="1" ht="12">
      <c r="B1679" s="237"/>
      <c r="C1679" s="238"/>
      <c r="D1679" s="239" t="s">
        <v>142</v>
      </c>
      <c r="E1679" s="240" t="s">
        <v>1</v>
      </c>
      <c r="F1679" s="241" t="s">
        <v>2009</v>
      </c>
      <c r="G1679" s="238"/>
      <c r="H1679" s="242">
        <v>3.78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142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133</v>
      </c>
    </row>
    <row r="1680" spans="2:51" s="12" customFormat="1" ht="12">
      <c r="B1680" s="237"/>
      <c r="C1680" s="238"/>
      <c r="D1680" s="239" t="s">
        <v>142</v>
      </c>
      <c r="E1680" s="240" t="s">
        <v>1</v>
      </c>
      <c r="F1680" s="241" t="s">
        <v>2010</v>
      </c>
      <c r="G1680" s="238"/>
      <c r="H1680" s="242">
        <v>1.064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142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133</v>
      </c>
    </row>
    <row r="1681" spans="2:51" s="13" customFormat="1" ht="12">
      <c r="B1681" s="249"/>
      <c r="C1681" s="250"/>
      <c r="D1681" s="239" t="s">
        <v>142</v>
      </c>
      <c r="E1681" s="251" t="s">
        <v>1</v>
      </c>
      <c r="F1681" s="252" t="s">
        <v>144</v>
      </c>
      <c r="G1681" s="250"/>
      <c r="H1681" s="253">
        <v>42.801</v>
      </c>
      <c r="I1681" s="254"/>
      <c r="J1681" s="250"/>
      <c r="K1681" s="250"/>
      <c r="L1681" s="255"/>
      <c r="M1681" s="256"/>
      <c r="N1681" s="257"/>
      <c r="O1681" s="257"/>
      <c r="P1681" s="257"/>
      <c r="Q1681" s="257"/>
      <c r="R1681" s="257"/>
      <c r="S1681" s="257"/>
      <c r="T1681" s="258"/>
      <c r="AT1681" s="259" t="s">
        <v>142</v>
      </c>
      <c r="AU1681" s="259" t="s">
        <v>83</v>
      </c>
      <c r="AV1681" s="13" t="s">
        <v>140</v>
      </c>
      <c r="AW1681" s="13" t="s">
        <v>30</v>
      </c>
      <c r="AX1681" s="13" t="s">
        <v>81</v>
      </c>
      <c r="AY1681" s="259" t="s">
        <v>133</v>
      </c>
    </row>
    <row r="1682" spans="2:65" s="1" customFormat="1" ht="16.5" customHeight="1">
      <c r="B1682" s="38"/>
      <c r="C1682" s="224" t="s">
        <v>2011</v>
      </c>
      <c r="D1682" s="224" t="s">
        <v>135</v>
      </c>
      <c r="E1682" s="225" t="s">
        <v>2012</v>
      </c>
      <c r="F1682" s="226" t="s">
        <v>2013</v>
      </c>
      <c r="G1682" s="227" t="s">
        <v>413</v>
      </c>
      <c r="H1682" s="228">
        <v>1281.67</v>
      </c>
      <c r="I1682" s="229"/>
      <c r="J1682" s="230">
        <f>ROUND(I1682*H1682,2)</f>
        <v>0</v>
      </c>
      <c r="K1682" s="226" t="s">
        <v>139</v>
      </c>
      <c r="L1682" s="43"/>
      <c r="M1682" s="231" t="s">
        <v>1</v>
      </c>
      <c r="N1682" s="232" t="s">
        <v>38</v>
      </c>
      <c r="O1682" s="86"/>
      <c r="P1682" s="233">
        <f>O1682*H1682</f>
        <v>0</v>
      </c>
      <c r="Q1682" s="233">
        <v>0.00012</v>
      </c>
      <c r="R1682" s="233">
        <f>Q1682*H1682</f>
        <v>0.1538004</v>
      </c>
      <c r="S1682" s="233">
        <v>0</v>
      </c>
      <c r="T1682" s="234">
        <f>S1682*H1682</f>
        <v>0</v>
      </c>
      <c r="AR1682" s="235" t="s">
        <v>140</v>
      </c>
      <c r="AT1682" s="235" t="s">
        <v>135</v>
      </c>
      <c r="AU1682" s="235" t="s">
        <v>83</v>
      </c>
      <c r="AY1682" s="17" t="s">
        <v>133</v>
      </c>
      <c r="BE1682" s="236">
        <f>IF(N1682="základní",J1682,0)</f>
        <v>0</v>
      </c>
      <c r="BF1682" s="236">
        <f>IF(N1682="snížená",J1682,0)</f>
        <v>0</v>
      </c>
      <c r="BG1682" s="236">
        <f>IF(N1682="zákl. přenesená",J1682,0)</f>
        <v>0</v>
      </c>
      <c r="BH1682" s="236">
        <f>IF(N1682="sníž. přenesená",J1682,0)</f>
        <v>0</v>
      </c>
      <c r="BI1682" s="236">
        <f>IF(N1682="nulová",J1682,0)</f>
        <v>0</v>
      </c>
      <c r="BJ1682" s="17" t="s">
        <v>81</v>
      </c>
      <c r="BK1682" s="236">
        <f>ROUND(I1682*H1682,2)</f>
        <v>0</v>
      </c>
      <c r="BL1682" s="17" t="s">
        <v>140</v>
      </c>
      <c r="BM1682" s="235" t="s">
        <v>2014</v>
      </c>
    </row>
    <row r="1683" spans="2:51" s="12" customFormat="1" ht="12">
      <c r="B1683" s="237"/>
      <c r="C1683" s="238"/>
      <c r="D1683" s="239" t="s">
        <v>142</v>
      </c>
      <c r="E1683" s="240" t="s">
        <v>1</v>
      </c>
      <c r="F1683" s="241" t="s">
        <v>1987</v>
      </c>
      <c r="G1683" s="238"/>
      <c r="H1683" s="242">
        <v>7.93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142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133</v>
      </c>
    </row>
    <row r="1684" spans="2:51" s="12" customFormat="1" ht="12">
      <c r="B1684" s="237"/>
      <c r="C1684" s="238"/>
      <c r="D1684" s="239" t="s">
        <v>142</v>
      </c>
      <c r="E1684" s="240" t="s">
        <v>1</v>
      </c>
      <c r="F1684" s="241" t="s">
        <v>1988</v>
      </c>
      <c r="G1684" s="238"/>
      <c r="H1684" s="242">
        <v>147.16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142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133</v>
      </c>
    </row>
    <row r="1685" spans="2:51" s="12" customFormat="1" ht="12">
      <c r="B1685" s="237"/>
      <c r="C1685" s="238"/>
      <c r="D1685" s="239" t="s">
        <v>142</v>
      </c>
      <c r="E1685" s="240" t="s">
        <v>1</v>
      </c>
      <c r="F1685" s="241" t="s">
        <v>2015</v>
      </c>
      <c r="G1685" s="238"/>
      <c r="H1685" s="242">
        <v>302.69</v>
      </c>
      <c r="I1685" s="243"/>
      <c r="J1685" s="238"/>
      <c r="K1685" s="238"/>
      <c r="L1685" s="244"/>
      <c r="M1685" s="245"/>
      <c r="N1685" s="246"/>
      <c r="O1685" s="246"/>
      <c r="P1685" s="246"/>
      <c r="Q1685" s="246"/>
      <c r="R1685" s="246"/>
      <c r="S1685" s="246"/>
      <c r="T1685" s="247"/>
      <c r="AT1685" s="248" t="s">
        <v>142</v>
      </c>
      <c r="AU1685" s="248" t="s">
        <v>83</v>
      </c>
      <c r="AV1685" s="12" t="s">
        <v>83</v>
      </c>
      <c r="AW1685" s="12" t="s">
        <v>30</v>
      </c>
      <c r="AX1685" s="12" t="s">
        <v>73</v>
      </c>
      <c r="AY1685" s="248" t="s">
        <v>133</v>
      </c>
    </row>
    <row r="1686" spans="2:51" s="12" customFormat="1" ht="12">
      <c r="B1686" s="237"/>
      <c r="C1686" s="238"/>
      <c r="D1686" s="239" t="s">
        <v>142</v>
      </c>
      <c r="E1686" s="240" t="s">
        <v>1</v>
      </c>
      <c r="F1686" s="241" t="s">
        <v>2016</v>
      </c>
      <c r="G1686" s="238"/>
      <c r="H1686" s="242">
        <v>628.03</v>
      </c>
      <c r="I1686" s="243"/>
      <c r="J1686" s="238"/>
      <c r="K1686" s="238"/>
      <c r="L1686" s="244"/>
      <c r="M1686" s="245"/>
      <c r="N1686" s="246"/>
      <c r="O1686" s="246"/>
      <c r="P1686" s="246"/>
      <c r="Q1686" s="246"/>
      <c r="R1686" s="246"/>
      <c r="S1686" s="246"/>
      <c r="T1686" s="247"/>
      <c r="AT1686" s="248" t="s">
        <v>142</v>
      </c>
      <c r="AU1686" s="248" t="s">
        <v>83</v>
      </c>
      <c r="AV1686" s="12" t="s">
        <v>83</v>
      </c>
      <c r="AW1686" s="12" t="s">
        <v>30</v>
      </c>
      <c r="AX1686" s="12" t="s">
        <v>73</v>
      </c>
      <c r="AY1686" s="248" t="s">
        <v>133</v>
      </c>
    </row>
    <row r="1687" spans="2:51" s="12" customFormat="1" ht="12">
      <c r="B1687" s="237"/>
      <c r="C1687" s="238"/>
      <c r="D1687" s="239" t="s">
        <v>142</v>
      </c>
      <c r="E1687" s="240" t="s">
        <v>1</v>
      </c>
      <c r="F1687" s="241" t="s">
        <v>2017</v>
      </c>
      <c r="G1687" s="238"/>
      <c r="H1687" s="242">
        <v>195.86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142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133</v>
      </c>
    </row>
    <row r="1688" spans="2:51" s="13" customFormat="1" ht="12">
      <c r="B1688" s="249"/>
      <c r="C1688" s="250"/>
      <c r="D1688" s="239" t="s">
        <v>142</v>
      </c>
      <c r="E1688" s="251" t="s">
        <v>1</v>
      </c>
      <c r="F1688" s="252" t="s">
        <v>144</v>
      </c>
      <c r="G1688" s="250"/>
      <c r="H1688" s="253">
        <v>1281.67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AT1688" s="259" t="s">
        <v>142</v>
      </c>
      <c r="AU1688" s="259" t="s">
        <v>83</v>
      </c>
      <c r="AV1688" s="13" t="s">
        <v>140</v>
      </c>
      <c r="AW1688" s="13" t="s">
        <v>30</v>
      </c>
      <c r="AX1688" s="13" t="s">
        <v>81</v>
      </c>
      <c r="AY1688" s="259" t="s">
        <v>133</v>
      </c>
    </row>
    <row r="1689" spans="2:65" s="1" customFormat="1" ht="24" customHeight="1">
      <c r="B1689" s="38"/>
      <c r="C1689" s="224" t="s">
        <v>2018</v>
      </c>
      <c r="D1689" s="224" t="s">
        <v>135</v>
      </c>
      <c r="E1689" s="225" t="s">
        <v>2019</v>
      </c>
      <c r="F1689" s="226" t="s">
        <v>2020</v>
      </c>
      <c r="G1689" s="227" t="s">
        <v>165</v>
      </c>
      <c r="H1689" s="228">
        <v>780.79</v>
      </c>
      <c r="I1689" s="229"/>
      <c r="J1689" s="230">
        <f>ROUND(I1689*H1689,2)</f>
        <v>0</v>
      </c>
      <c r="K1689" s="226" t="s">
        <v>139</v>
      </c>
      <c r="L1689" s="43"/>
      <c r="M1689" s="231" t="s">
        <v>1</v>
      </c>
      <c r="N1689" s="232" t="s">
        <v>38</v>
      </c>
      <c r="O1689" s="86"/>
      <c r="P1689" s="233">
        <f>O1689*H1689</f>
        <v>0</v>
      </c>
      <c r="Q1689" s="233">
        <v>6E-05</v>
      </c>
      <c r="R1689" s="233">
        <f>Q1689*H1689</f>
        <v>0.0468474</v>
      </c>
      <c r="S1689" s="233">
        <v>0</v>
      </c>
      <c r="T1689" s="234">
        <f>S1689*H1689</f>
        <v>0</v>
      </c>
      <c r="AR1689" s="235" t="s">
        <v>140</v>
      </c>
      <c r="AT1689" s="235" t="s">
        <v>135</v>
      </c>
      <c r="AU1689" s="235" t="s">
        <v>83</v>
      </c>
      <c r="AY1689" s="17" t="s">
        <v>133</v>
      </c>
      <c r="BE1689" s="236">
        <f>IF(N1689="základní",J1689,0)</f>
        <v>0</v>
      </c>
      <c r="BF1689" s="236">
        <f>IF(N1689="snížená",J1689,0)</f>
        <v>0</v>
      </c>
      <c r="BG1689" s="236">
        <f>IF(N1689="zákl. přenesená",J1689,0)</f>
        <v>0</v>
      </c>
      <c r="BH1689" s="236">
        <f>IF(N1689="sníž. přenesená",J1689,0)</f>
        <v>0</v>
      </c>
      <c r="BI1689" s="236">
        <f>IF(N1689="nulová",J1689,0)</f>
        <v>0</v>
      </c>
      <c r="BJ1689" s="17" t="s">
        <v>81</v>
      </c>
      <c r="BK1689" s="236">
        <f>ROUND(I1689*H1689,2)</f>
        <v>0</v>
      </c>
      <c r="BL1689" s="17" t="s">
        <v>140</v>
      </c>
      <c r="BM1689" s="235" t="s">
        <v>2021</v>
      </c>
    </row>
    <row r="1690" spans="2:51" s="12" customFormat="1" ht="12">
      <c r="B1690" s="237"/>
      <c r="C1690" s="238"/>
      <c r="D1690" s="239" t="s">
        <v>142</v>
      </c>
      <c r="E1690" s="240" t="s">
        <v>1</v>
      </c>
      <c r="F1690" s="241" t="s">
        <v>2015</v>
      </c>
      <c r="G1690" s="238"/>
      <c r="H1690" s="242">
        <v>302.69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142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133</v>
      </c>
    </row>
    <row r="1691" spans="2:51" s="12" customFormat="1" ht="12">
      <c r="B1691" s="237"/>
      <c r="C1691" s="238"/>
      <c r="D1691" s="239" t="s">
        <v>142</v>
      </c>
      <c r="E1691" s="240" t="s">
        <v>1</v>
      </c>
      <c r="F1691" s="241" t="s">
        <v>2017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142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133</v>
      </c>
    </row>
    <row r="1692" spans="2:51" s="12" customFormat="1" ht="12">
      <c r="B1692" s="237"/>
      <c r="C1692" s="238"/>
      <c r="D1692" s="239" t="s">
        <v>142</v>
      </c>
      <c r="E1692" s="240" t="s">
        <v>1</v>
      </c>
      <c r="F1692" s="241" t="s">
        <v>2022</v>
      </c>
      <c r="G1692" s="238"/>
      <c r="H1692" s="242">
        <v>96.53</v>
      </c>
      <c r="I1692" s="243"/>
      <c r="J1692" s="238"/>
      <c r="K1692" s="238"/>
      <c r="L1692" s="244"/>
      <c r="M1692" s="245"/>
      <c r="N1692" s="246"/>
      <c r="O1692" s="246"/>
      <c r="P1692" s="246"/>
      <c r="Q1692" s="246"/>
      <c r="R1692" s="246"/>
      <c r="S1692" s="246"/>
      <c r="T1692" s="247"/>
      <c r="AT1692" s="248" t="s">
        <v>142</v>
      </c>
      <c r="AU1692" s="248" t="s">
        <v>83</v>
      </c>
      <c r="AV1692" s="12" t="s">
        <v>83</v>
      </c>
      <c r="AW1692" s="12" t="s">
        <v>30</v>
      </c>
      <c r="AX1692" s="12" t="s">
        <v>73</v>
      </c>
      <c r="AY1692" s="248" t="s">
        <v>133</v>
      </c>
    </row>
    <row r="1693" spans="2:51" s="12" customFormat="1" ht="12">
      <c r="B1693" s="237"/>
      <c r="C1693" s="238"/>
      <c r="D1693" s="239" t="s">
        <v>142</v>
      </c>
      <c r="E1693" s="240" t="s">
        <v>1</v>
      </c>
      <c r="F1693" s="241" t="s">
        <v>2023</v>
      </c>
      <c r="G1693" s="238"/>
      <c r="H1693" s="242">
        <v>67.67</v>
      </c>
      <c r="I1693" s="243"/>
      <c r="J1693" s="238"/>
      <c r="K1693" s="238"/>
      <c r="L1693" s="244"/>
      <c r="M1693" s="245"/>
      <c r="N1693" s="246"/>
      <c r="O1693" s="246"/>
      <c r="P1693" s="246"/>
      <c r="Q1693" s="246"/>
      <c r="R1693" s="246"/>
      <c r="S1693" s="246"/>
      <c r="T1693" s="247"/>
      <c r="AT1693" s="248" t="s">
        <v>142</v>
      </c>
      <c r="AU1693" s="248" t="s">
        <v>83</v>
      </c>
      <c r="AV1693" s="12" t="s">
        <v>83</v>
      </c>
      <c r="AW1693" s="12" t="s">
        <v>30</v>
      </c>
      <c r="AX1693" s="12" t="s">
        <v>73</v>
      </c>
      <c r="AY1693" s="248" t="s">
        <v>133</v>
      </c>
    </row>
    <row r="1694" spans="2:51" s="12" customFormat="1" ht="12">
      <c r="B1694" s="237"/>
      <c r="C1694" s="238"/>
      <c r="D1694" s="239" t="s">
        <v>142</v>
      </c>
      <c r="E1694" s="240" t="s">
        <v>1</v>
      </c>
      <c r="F1694" s="241" t="s">
        <v>2024</v>
      </c>
      <c r="G1694" s="238"/>
      <c r="H1694" s="242">
        <v>118.04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142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133</v>
      </c>
    </row>
    <row r="1695" spans="2:51" s="13" customFormat="1" ht="12">
      <c r="B1695" s="249"/>
      <c r="C1695" s="250"/>
      <c r="D1695" s="239" t="s">
        <v>142</v>
      </c>
      <c r="E1695" s="251" t="s">
        <v>1</v>
      </c>
      <c r="F1695" s="252" t="s">
        <v>144</v>
      </c>
      <c r="G1695" s="250"/>
      <c r="H1695" s="253">
        <v>780.79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AT1695" s="259" t="s">
        <v>142</v>
      </c>
      <c r="AU1695" s="259" t="s">
        <v>83</v>
      </c>
      <c r="AV1695" s="13" t="s">
        <v>140</v>
      </c>
      <c r="AW1695" s="13" t="s">
        <v>30</v>
      </c>
      <c r="AX1695" s="13" t="s">
        <v>81</v>
      </c>
      <c r="AY1695" s="259" t="s">
        <v>133</v>
      </c>
    </row>
    <row r="1696" spans="2:65" s="1" customFormat="1" ht="24" customHeight="1">
      <c r="B1696" s="38"/>
      <c r="C1696" s="224" t="s">
        <v>2025</v>
      </c>
      <c r="D1696" s="224" t="s">
        <v>135</v>
      </c>
      <c r="E1696" s="225" t="s">
        <v>2026</v>
      </c>
      <c r="F1696" s="226" t="s">
        <v>2027</v>
      </c>
      <c r="G1696" s="227" t="s">
        <v>165</v>
      </c>
      <c r="H1696" s="228">
        <v>281.52</v>
      </c>
      <c r="I1696" s="229"/>
      <c r="J1696" s="230">
        <f>ROUND(I1696*H1696,2)</f>
        <v>0</v>
      </c>
      <c r="K1696" s="226" t="s">
        <v>139</v>
      </c>
      <c r="L1696" s="43"/>
      <c r="M1696" s="231" t="s">
        <v>1</v>
      </c>
      <c r="N1696" s="232" t="s">
        <v>38</v>
      </c>
      <c r="O1696" s="86"/>
      <c r="P1696" s="233">
        <f>O1696*H1696</f>
        <v>0</v>
      </c>
      <c r="Q1696" s="233">
        <v>3E-05</v>
      </c>
      <c r="R1696" s="233">
        <f>Q1696*H1696</f>
        <v>0.0084456</v>
      </c>
      <c r="S1696" s="233">
        <v>0</v>
      </c>
      <c r="T1696" s="234">
        <f>S1696*H1696</f>
        <v>0</v>
      </c>
      <c r="AR1696" s="235" t="s">
        <v>140</v>
      </c>
      <c r="AT1696" s="235" t="s">
        <v>135</v>
      </c>
      <c r="AU1696" s="235" t="s">
        <v>83</v>
      </c>
      <c r="AY1696" s="17" t="s">
        <v>133</v>
      </c>
      <c r="BE1696" s="236">
        <f>IF(N1696="základní",J1696,0)</f>
        <v>0</v>
      </c>
      <c r="BF1696" s="236">
        <f>IF(N1696="snížená",J1696,0)</f>
        <v>0</v>
      </c>
      <c r="BG1696" s="236">
        <f>IF(N1696="zákl. přenesená",J1696,0)</f>
        <v>0</v>
      </c>
      <c r="BH1696" s="236">
        <f>IF(N1696="sníž. přenesená",J1696,0)</f>
        <v>0</v>
      </c>
      <c r="BI1696" s="236">
        <f>IF(N1696="nulová",J1696,0)</f>
        <v>0</v>
      </c>
      <c r="BJ1696" s="17" t="s">
        <v>81</v>
      </c>
      <c r="BK1696" s="236">
        <f>ROUND(I1696*H1696,2)</f>
        <v>0</v>
      </c>
      <c r="BL1696" s="17" t="s">
        <v>140</v>
      </c>
      <c r="BM1696" s="235" t="s">
        <v>2028</v>
      </c>
    </row>
    <row r="1697" spans="2:51" s="12" customFormat="1" ht="12">
      <c r="B1697" s="237"/>
      <c r="C1697" s="238"/>
      <c r="D1697" s="239" t="s">
        <v>142</v>
      </c>
      <c r="E1697" s="240" t="s">
        <v>1</v>
      </c>
      <c r="F1697" s="241" t="s">
        <v>1987</v>
      </c>
      <c r="G1697" s="238"/>
      <c r="H1697" s="242">
        <v>7.93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142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133</v>
      </c>
    </row>
    <row r="1698" spans="2:51" s="12" customFormat="1" ht="12">
      <c r="B1698" s="237"/>
      <c r="C1698" s="238"/>
      <c r="D1698" s="239" t="s">
        <v>142</v>
      </c>
      <c r="E1698" s="240" t="s">
        <v>1</v>
      </c>
      <c r="F1698" s="241" t="s">
        <v>1988</v>
      </c>
      <c r="G1698" s="238"/>
      <c r="H1698" s="242">
        <v>147.16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142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133</v>
      </c>
    </row>
    <row r="1699" spans="2:51" s="12" customFormat="1" ht="12">
      <c r="B1699" s="237"/>
      <c r="C1699" s="238"/>
      <c r="D1699" s="239" t="s">
        <v>142</v>
      </c>
      <c r="E1699" s="240" t="s">
        <v>1</v>
      </c>
      <c r="F1699" s="241" t="s">
        <v>1989</v>
      </c>
      <c r="G1699" s="238"/>
      <c r="H1699" s="242">
        <v>66.7</v>
      </c>
      <c r="I1699" s="243"/>
      <c r="J1699" s="238"/>
      <c r="K1699" s="238"/>
      <c r="L1699" s="244"/>
      <c r="M1699" s="245"/>
      <c r="N1699" s="246"/>
      <c r="O1699" s="246"/>
      <c r="P1699" s="246"/>
      <c r="Q1699" s="246"/>
      <c r="R1699" s="246"/>
      <c r="S1699" s="246"/>
      <c r="T1699" s="247"/>
      <c r="AT1699" s="248" t="s">
        <v>142</v>
      </c>
      <c r="AU1699" s="248" t="s">
        <v>83</v>
      </c>
      <c r="AV1699" s="12" t="s">
        <v>83</v>
      </c>
      <c r="AW1699" s="12" t="s">
        <v>30</v>
      </c>
      <c r="AX1699" s="12" t="s">
        <v>73</v>
      </c>
      <c r="AY1699" s="248" t="s">
        <v>133</v>
      </c>
    </row>
    <row r="1700" spans="2:51" s="12" customFormat="1" ht="12">
      <c r="B1700" s="237"/>
      <c r="C1700" s="238"/>
      <c r="D1700" s="239" t="s">
        <v>142</v>
      </c>
      <c r="E1700" s="240" t="s">
        <v>1</v>
      </c>
      <c r="F1700" s="241" t="s">
        <v>1990</v>
      </c>
      <c r="G1700" s="238"/>
      <c r="H1700" s="242">
        <v>59.73</v>
      </c>
      <c r="I1700" s="243"/>
      <c r="J1700" s="238"/>
      <c r="K1700" s="238"/>
      <c r="L1700" s="244"/>
      <c r="M1700" s="245"/>
      <c r="N1700" s="246"/>
      <c r="O1700" s="246"/>
      <c r="P1700" s="246"/>
      <c r="Q1700" s="246"/>
      <c r="R1700" s="246"/>
      <c r="S1700" s="246"/>
      <c r="T1700" s="247"/>
      <c r="AT1700" s="248" t="s">
        <v>142</v>
      </c>
      <c r="AU1700" s="248" t="s">
        <v>83</v>
      </c>
      <c r="AV1700" s="12" t="s">
        <v>83</v>
      </c>
      <c r="AW1700" s="12" t="s">
        <v>30</v>
      </c>
      <c r="AX1700" s="12" t="s">
        <v>73</v>
      </c>
      <c r="AY1700" s="248" t="s">
        <v>133</v>
      </c>
    </row>
    <row r="1701" spans="2:51" s="13" customFormat="1" ht="12">
      <c r="B1701" s="249"/>
      <c r="C1701" s="250"/>
      <c r="D1701" s="239" t="s">
        <v>142</v>
      </c>
      <c r="E1701" s="251" t="s">
        <v>1</v>
      </c>
      <c r="F1701" s="252" t="s">
        <v>144</v>
      </c>
      <c r="G1701" s="250"/>
      <c r="H1701" s="253">
        <v>281.52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AT1701" s="259" t="s">
        <v>142</v>
      </c>
      <c r="AU1701" s="259" t="s">
        <v>83</v>
      </c>
      <c r="AV1701" s="13" t="s">
        <v>140</v>
      </c>
      <c r="AW1701" s="13" t="s">
        <v>30</v>
      </c>
      <c r="AX1701" s="13" t="s">
        <v>81</v>
      </c>
      <c r="AY1701" s="259" t="s">
        <v>133</v>
      </c>
    </row>
    <row r="1702" spans="2:65" s="1" customFormat="1" ht="16.5" customHeight="1">
      <c r="B1702" s="38"/>
      <c r="C1702" s="224" t="s">
        <v>2029</v>
      </c>
      <c r="D1702" s="224" t="s">
        <v>135</v>
      </c>
      <c r="E1702" s="225" t="s">
        <v>2030</v>
      </c>
      <c r="F1702" s="226" t="s">
        <v>2031</v>
      </c>
      <c r="G1702" s="227" t="s">
        <v>138</v>
      </c>
      <c r="H1702" s="228">
        <v>2.893</v>
      </c>
      <c r="I1702" s="229"/>
      <c r="J1702" s="230">
        <f>ROUND(I1702*H1702,2)</f>
        <v>0</v>
      </c>
      <c r="K1702" s="226" t="s">
        <v>139</v>
      </c>
      <c r="L1702" s="43"/>
      <c r="M1702" s="231" t="s">
        <v>1</v>
      </c>
      <c r="N1702" s="232" t="s">
        <v>38</v>
      </c>
      <c r="O1702" s="86"/>
      <c r="P1702" s="233">
        <f>O1702*H1702</f>
        <v>0</v>
      </c>
      <c r="Q1702" s="233">
        <v>1.98</v>
      </c>
      <c r="R1702" s="233">
        <f>Q1702*H1702</f>
        <v>5.72814</v>
      </c>
      <c r="S1702" s="233">
        <v>0</v>
      </c>
      <c r="T1702" s="234">
        <f>S1702*H1702</f>
        <v>0</v>
      </c>
      <c r="AR1702" s="235" t="s">
        <v>140</v>
      </c>
      <c r="AT1702" s="235" t="s">
        <v>135</v>
      </c>
      <c r="AU1702" s="235" t="s">
        <v>83</v>
      </c>
      <c r="AY1702" s="17" t="s">
        <v>133</v>
      </c>
      <c r="BE1702" s="236">
        <f>IF(N1702="základní",J1702,0)</f>
        <v>0</v>
      </c>
      <c r="BF1702" s="236">
        <f>IF(N1702="snížená",J1702,0)</f>
        <v>0</v>
      </c>
      <c r="BG1702" s="236">
        <f>IF(N1702="zákl. přenesená",J1702,0)</f>
        <v>0</v>
      </c>
      <c r="BH1702" s="236">
        <f>IF(N1702="sníž. přenesená",J1702,0)</f>
        <v>0</v>
      </c>
      <c r="BI1702" s="236">
        <f>IF(N1702="nulová",J1702,0)</f>
        <v>0</v>
      </c>
      <c r="BJ1702" s="17" t="s">
        <v>81</v>
      </c>
      <c r="BK1702" s="236">
        <f>ROUND(I1702*H1702,2)</f>
        <v>0</v>
      </c>
      <c r="BL1702" s="17" t="s">
        <v>140</v>
      </c>
      <c r="BM1702" s="235" t="s">
        <v>2032</v>
      </c>
    </row>
    <row r="1703" spans="2:51" s="14" customFormat="1" ht="12">
      <c r="B1703" s="276"/>
      <c r="C1703" s="277"/>
      <c r="D1703" s="239" t="s">
        <v>142</v>
      </c>
      <c r="E1703" s="278" t="s">
        <v>1</v>
      </c>
      <c r="F1703" s="279" t="s">
        <v>1428</v>
      </c>
      <c r="G1703" s="277"/>
      <c r="H1703" s="278" t="s">
        <v>1</v>
      </c>
      <c r="I1703" s="280"/>
      <c r="J1703" s="277"/>
      <c r="K1703" s="277"/>
      <c r="L1703" s="281"/>
      <c r="M1703" s="282"/>
      <c r="N1703" s="283"/>
      <c r="O1703" s="283"/>
      <c r="P1703" s="283"/>
      <c r="Q1703" s="283"/>
      <c r="R1703" s="283"/>
      <c r="S1703" s="283"/>
      <c r="T1703" s="284"/>
      <c r="AT1703" s="285" t="s">
        <v>142</v>
      </c>
      <c r="AU1703" s="285" t="s">
        <v>83</v>
      </c>
      <c r="AV1703" s="14" t="s">
        <v>81</v>
      </c>
      <c r="AW1703" s="14" t="s">
        <v>30</v>
      </c>
      <c r="AX1703" s="14" t="s">
        <v>73</v>
      </c>
      <c r="AY1703" s="285" t="s">
        <v>133</v>
      </c>
    </row>
    <row r="1704" spans="2:51" s="14" customFormat="1" ht="12">
      <c r="B1704" s="276"/>
      <c r="C1704" s="277"/>
      <c r="D1704" s="239" t="s">
        <v>142</v>
      </c>
      <c r="E1704" s="278" t="s">
        <v>1</v>
      </c>
      <c r="F1704" s="279" t="s">
        <v>1429</v>
      </c>
      <c r="G1704" s="277"/>
      <c r="H1704" s="278" t="s">
        <v>1</v>
      </c>
      <c r="I1704" s="280"/>
      <c r="J1704" s="277"/>
      <c r="K1704" s="277"/>
      <c r="L1704" s="281"/>
      <c r="M1704" s="282"/>
      <c r="N1704" s="283"/>
      <c r="O1704" s="283"/>
      <c r="P1704" s="283"/>
      <c r="Q1704" s="283"/>
      <c r="R1704" s="283"/>
      <c r="S1704" s="283"/>
      <c r="T1704" s="284"/>
      <c r="AT1704" s="285" t="s">
        <v>142</v>
      </c>
      <c r="AU1704" s="285" t="s">
        <v>83</v>
      </c>
      <c r="AV1704" s="14" t="s">
        <v>81</v>
      </c>
      <c r="AW1704" s="14" t="s">
        <v>30</v>
      </c>
      <c r="AX1704" s="14" t="s">
        <v>73</v>
      </c>
      <c r="AY1704" s="285" t="s">
        <v>133</v>
      </c>
    </row>
    <row r="1705" spans="2:51" s="12" customFormat="1" ht="12">
      <c r="B1705" s="237"/>
      <c r="C1705" s="238"/>
      <c r="D1705" s="239" t="s">
        <v>142</v>
      </c>
      <c r="E1705" s="240" t="s">
        <v>1</v>
      </c>
      <c r="F1705" s="241" t="s">
        <v>2033</v>
      </c>
      <c r="G1705" s="238"/>
      <c r="H1705" s="242">
        <v>0.635</v>
      </c>
      <c r="I1705" s="243"/>
      <c r="J1705" s="238"/>
      <c r="K1705" s="238"/>
      <c r="L1705" s="244"/>
      <c r="M1705" s="245"/>
      <c r="N1705" s="246"/>
      <c r="O1705" s="246"/>
      <c r="P1705" s="246"/>
      <c r="Q1705" s="246"/>
      <c r="R1705" s="246"/>
      <c r="S1705" s="246"/>
      <c r="T1705" s="247"/>
      <c r="AT1705" s="248" t="s">
        <v>142</v>
      </c>
      <c r="AU1705" s="248" t="s">
        <v>83</v>
      </c>
      <c r="AV1705" s="12" t="s">
        <v>83</v>
      </c>
      <c r="AW1705" s="12" t="s">
        <v>30</v>
      </c>
      <c r="AX1705" s="12" t="s">
        <v>73</v>
      </c>
      <c r="AY1705" s="248" t="s">
        <v>133</v>
      </c>
    </row>
    <row r="1706" spans="2:51" s="12" customFormat="1" ht="12">
      <c r="B1706" s="237"/>
      <c r="C1706" s="238"/>
      <c r="D1706" s="239" t="s">
        <v>142</v>
      </c>
      <c r="E1706" s="240" t="s">
        <v>1</v>
      </c>
      <c r="F1706" s="241" t="s">
        <v>2034</v>
      </c>
      <c r="G1706" s="238"/>
      <c r="H1706" s="242">
        <v>0.705</v>
      </c>
      <c r="I1706" s="243"/>
      <c r="J1706" s="238"/>
      <c r="K1706" s="238"/>
      <c r="L1706" s="244"/>
      <c r="M1706" s="245"/>
      <c r="N1706" s="246"/>
      <c r="O1706" s="246"/>
      <c r="P1706" s="246"/>
      <c r="Q1706" s="246"/>
      <c r="R1706" s="246"/>
      <c r="S1706" s="246"/>
      <c r="T1706" s="247"/>
      <c r="AT1706" s="248" t="s">
        <v>142</v>
      </c>
      <c r="AU1706" s="248" t="s">
        <v>83</v>
      </c>
      <c r="AV1706" s="12" t="s">
        <v>83</v>
      </c>
      <c r="AW1706" s="12" t="s">
        <v>30</v>
      </c>
      <c r="AX1706" s="12" t="s">
        <v>73</v>
      </c>
      <c r="AY1706" s="248" t="s">
        <v>133</v>
      </c>
    </row>
    <row r="1707" spans="2:51" s="14" customFormat="1" ht="12">
      <c r="B1707" s="276"/>
      <c r="C1707" s="277"/>
      <c r="D1707" s="239" t="s">
        <v>142</v>
      </c>
      <c r="E1707" s="278" t="s">
        <v>1</v>
      </c>
      <c r="F1707" s="279" t="s">
        <v>1434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142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133</v>
      </c>
    </row>
    <row r="1708" spans="2:51" s="12" customFormat="1" ht="12">
      <c r="B1708" s="237"/>
      <c r="C1708" s="238"/>
      <c r="D1708" s="239" t="s">
        <v>142</v>
      </c>
      <c r="E1708" s="240" t="s">
        <v>1</v>
      </c>
      <c r="F1708" s="241" t="s">
        <v>2035</v>
      </c>
      <c r="G1708" s="238"/>
      <c r="H1708" s="242">
        <v>0.674</v>
      </c>
      <c r="I1708" s="243"/>
      <c r="J1708" s="238"/>
      <c r="K1708" s="238"/>
      <c r="L1708" s="244"/>
      <c r="M1708" s="245"/>
      <c r="N1708" s="246"/>
      <c r="O1708" s="246"/>
      <c r="P1708" s="246"/>
      <c r="Q1708" s="246"/>
      <c r="R1708" s="246"/>
      <c r="S1708" s="246"/>
      <c r="T1708" s="247"/>
      <c r="AT1708" s="248" t="s">
        <v>142</v>
      </c>
      <c r="AU1708" s="248" t="s">
        <v>83</v>
      </c>
      <c r="AV1708" s="12" t="s">
        <v>83</v>
      </c>
      <c r="AW1708" s="12" t="s">
        <v>30</v>
      </c>
      <c r="AX1708" s="12" t="s">
        <v>73</v>
      </c>
      <c r="AY1708" s="248" t="s">
        <v>133</v>
      </c>
    </row>
    <row r="1709" spans="2:51" s="14" customFormat="1" ht="12">
      <c r="B1709" s="276"/>
      <c r="C1709" s="277"/>
      <c r="D1709" s="239" t="s">
        <v>142</v>
      </c>
      <c r="E1709" s="278" t="s">
        <v>1</v>
      </c>
      <c r="F1709" s="279" t="s">
        <v>1438</v>
      </c>
      <c r="G1709" s="277"/>
      <c r="H1709" s="278" t="s">
        <v>1</v>
      </c>
      <c r="I1709" s="280"/>
      <c r="J1709" s="277"/>
      <c r="K1709" s="277"/>
      <c r="L1709" s="281"/>
      <c r="M1709" s="282"/>
      <c r="N1709" s="283"/>
      <c r="O1709" s="283"/>
      <c r="P1709" s="283"/>
      <c r="Q1709" s="283"/>
      <c r="R1709" s="283"/>
      <c r="S1709" s="283"/>
      <c r="T1709" s="284"/>
      <c r="AT1709" s="285" t="s">
        <v>142</v>
      </c>
      <c r="AU1709" s="285" t="s">
        <v>83</v>
      </c>
      <c r="AV1709" s="14" t="s">
        <v>81</v>
      </c>
      <c r="AW1709" s="14" t="s">
        <v>30</v>
      </c>
      <c r="AX1709" s="14" t="s">
        <v>73</v>
      </c>
      <c r="AY1709" s="285" t="s">
        <v>133</v>
      </c>
    </row>
    <row r="1710" spans="2:51" s="12" customFormat="1" ht="12">
      <c r="B1710" s="237"/>
      <c r="C1710" s="238"/>
      <c r="D1710" s="239" t="s">
        <v>142</v>
      </c>
      <c r="E1710" s="240" t="s">
        <v>1</v>
      </c>
      <c r="F1710" s="241" t="s">
        <v>2036</v>
      </c>
      <c r="G1710" s="238"/>
      <c r="H1710" s="242">
        <v>0.446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142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133</v>
      </c>
    </row>
    <row r="1711" spans="2:51" s="12" customFormat="1" ht="12">
      <c r="B1711" s="237"/>
      <c r="C1711" s="238"/>
      <c r="D1711" s="239" t="s">
        <v>142</v>
      </c>
      <c r="E1711" s="240" t="s">
        <v>1</v>
      </c>
      <c r="F1711" s="241" t="s">
        <v>1440</v>
      </c>
      <c r="G1711" s="238"/>
      <c r="H1711" s="242">
        <v>0.433</v>
      </c>
      <c r="I1711" s="243"/>
      <c r="J1711" s="238"/>
      <c r="K1711" s="238"/>
      <c r="L1711" s="244"/>
      <c r="M1711" s="245"/>
      <c r="N1711" s="246"/>
      <c r="O1711" s="246"/>
      <c r="P1711" s="246"/>
      <c r="Q1711" s="246"/>
      <c r="R1711" s="246"/>
      <c r="S1711" s="246"/>
      <c r="T1711" s="247"/>
      <c r="AT1711" s="248" t="s">
        <v>142</v>
      </c>
      <c r="AU1711" s="248" t="s">
        <v>83</v>
      </c>
      <c r="AV1711" s="12" t="s">
        <v>83</v>
      </c>
      <c r="AW1711" s="12" t="s">
        <v>30</v>
      </c>
      <c r="AX1711" s="12" t="s">
        <v>73</v>
      </c>
      <c r="AY1711" s="248" t="s">
        <v>133</v>
      </c>
    </row>
    <row r="1712" spans="2:51" s="13" customFormat="1" ht="12">
      <c r="B1712" s="249"/>
      <c r="C1712" s="250"/>
      <c r="D1712" s="239" t="s">
        <v>142</v>
      </c>
      <c r="E1712" s="251" t="s">
        <v>1</v>
      </c>
      <c r="F1712" s="252" t="s">
        <v>144</v>
      </c>
      <c r="G1712" s="250"/>
      <c r="H1712" s="253">
        <v>2.893</v>
      </c>
      <c r="I1712" s="254"/>
      <c r="J1712" s="250"/>
      <c r="K1712" s="250"/>
      <c r="L1712" s="255"/>
      <c r="M1712" s="256"/>
      <c r="N1712" s="257"/>
      <c r="O1712" s="257"/>
      <c r="P1712" s="257"/>
      <c r="Q1712" s="257"/>
      <c r="R1712" s="257"/>
      <c r="S1712" s="257"/>
      <c r="T1712" s="258"/>
      <c r="AT1712" s="259" t="s">
        <v>142</v>
      </c>
      <c r="AU1712" s="259" t="s">
        <v>83</v>
      </c>
      <c r="AV1712" s="13" t="s">
        <v>140</v>
      </c>
      <c r="AW1712" s="13" t="s">
        <v>30</v>
      </c>
      <c r="AX1712" s="13" t="s">
        <v>81</v>
      </c>
      <c r="AY1712" s="259" t="s">
        <v>133</v>
      </c>
    </row>
    <row r="1713" spans="2:65" s="1" customFormat="1" ht="24" customHeight="1">
      <c r="B1713" s="38"/>
      <c r="C1713" s="224" t="s">
        <v>2037</v>
      </c>
      <c r="D1713" s="224" t="s">
        <v>135</v>
      </c>
      <c r="E1713" s="225" t="s">
        <v>2038</v>
      </c>
      <c r="F1713" s="226" t="s">
        <v>2039</v>
      </c>
      <c r="G1713" s="227" t="s">
        <v>138</v>
      </c>
      <c r="H1713" s="228">
        <v>3.15</v>
      </c>
      <c r="I1713" s="229"/>
      <c r="J1713" s="230">
        <f>ROUND(I1713*H1713,2)</f>
        <v>0</v>
      </c>
      <c r="K1713" s="226" t="s">
        <v>139</v>
      </c>
      <c r="L1713" s="43"/>
      <c r="M1713" s="231" t="s">
        <v>1</v>
      </c>
      <c r="N1713" s="232" t="s">
        <v>38</v>
      </c>
      <c r="O1713" s="86"/>
      <c r="P1713" s="233">
        <f>O1713*H1713</f>
        <v>0</v>
      </c>
      <c r="Q1713" s="233">
        <v>2.16</v>
      </c>
      <c r="R1713" s="233">
        <f>Q1713*H1713</f>
        <v>6.804</v>
      </c>
      <c r="S1713" s="233">
        <v>0</v>
      </c>
      <c r="T1713" s="234">
        <f>S1713*H1713</f>
        <v>0</v>
      </c>
      <c r="AR1713" s="235" t="s">
        <v>140</v>
      </c>
      <c r="AT1713" s="235" t="s">
        <v>135</v>
      </c>
      <c r="AU1713" s="235" t="s">
        <v>83</v>
      </c>
      <c r="AY1713" s="17" t="s">
        <v>133</v>
      </c>
      <c r="BE1713" s="236">
        <f>IF(N1713="základní",J1713,0)</f>
        <v>0</v>
      </c>
      <c r="BF1713" s="236">
        <f>IF(N1713="snížená",J1713,0)</f>
        <v>0</v>
      </c>
      <c r="BG1713" s="236">
        <f>IF(N1713="zákl. přenesená",J1713,0)</f>
        <v>0</v>
      </c>
      <c r="BH1713" s="236">
        <f>IF(N1713="sníž. přenesená",J1713,0)</f>
        <v>0</v>
      </c>
      <c r="BI1713" s="236">
        <f>IF(N1713="nulová",J1713,0)</f>
        <v>0</v>
      </c>
      <c r="BJ1713" s="17" t="s">
        <v>81</v>
      </c>
      <c r="BK1713" s="236">
        <f>ROUND(I1713*H1713,2)</f>
        <v>0</v>
      </c>
      <c r="BL1713" s="17" t="s">
        <v>140</v>
      </c>
      <c r="BM1713" s="235" t="s">
        <v>2040</v>
      </c>
    </row>
    <row r="1714" spans="2:51" s="14" customFormat="1" ht="12">
      <c r="B1714" s="276"/>
      <c r="C1714" s="277"/>
      <c r="D1714" s="239" t="s">
        <v>142</v>
      </c>
      <c r="E1714" s="278" t="s">
        <v>1</v>
      </c>
      <c r="F1714" s="279" t="s">
        <v>2041</v>
      </c>
      <c r="G1714" s="277"/>
      <c r="H1714" s="278" t="s">
        <v>1</v>
      </c>
      <c r="I1714" s="280"/>
      <c r="J1714" s="277"/>
      <c r="K1714" s="277"/>
      <c r="L1714" s="281"/>
      <c r="M1714" s="282"/>
      <c r="N1714" s="283"/>
      <c r="O1714" s="283"/>
      <c r="P1714" s="283"/>
      <c r="Q1714" s="283"/>
      <c r="R1714" s="283"/>
      <c r="S1714" s="283"/>
      <c r="T1714" s="284"/>
      <c r="AT1714" s="285" t="s">
        <v>142</v>
      </c>
      <c r="AU1714" s="285" t="s">
        <v>83</v>
      </c>
      <c r="AV1714" s="14" t="s">
        <v>81</v>
      </c>
      <c r="AW1714" s="14" t="s">
        <v>30</v>
      </c>
      <c r="AX1714" s="14" t="s">
        <v>73</v>
      </c>
      <c r="AY1714" s="285" t="s">
        <v>133</v>
      </c>
    </row>
    <row r="1715" spans="2:51" s="12" customFormat="1" ht="12">
      <c r="B1715" s="237"/>
      <c r="C1715" s="238"/>
      <c r="D1715" s="239" t="s">
        <v>142</v>
      </c>
      <c r="E1715" s="240" t="s">
        <v>1</v>
      </c>
      <c r="F1715" s="241" t="s">
        <v>2042</v>
      </c>
      <c r="G1715" s="238"/>
      <c r="H1715" s="242">
        <v>3.15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142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133</v>
      </c>
    </row>
    <row r="1716" spans="2:51" s="13" customFormat="1" ht="12">
      <c r="B1716" s="249"/>
      <c r="C1716" s="250"/>
      <c r="D1716" s="239" t="s">
        <v>142</v>
      </c>
      <c r="E1716" s="251" t="s">
        <v>1</v>
      </c>
      <c r="F1716" s="252" t="s">
        <v>144</v>
      </c>
      <c r="G1716" s="250"/>
      <c r="H1716" s="253">
        <v>3.15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142</v>
      </c>
      <c r="AU1716" s="259" t="s">
        <v>83</v>
      </c>
      <c r="AV1716" s="13" t="s">
        <v>140</v>
      </c>
      <c r="AW1716" s="13" t="s">
        <v>30</v>
      </c>
      <c r="AX1716" s="13" t="s">
        <v>81</v>
      </c>
      <c r="AY1716" s="259" t="s">
        <v>133</v>
      </c>
    </row>
    <row r="1717" spans="2:65" s="1" customFormat="1" ht="24" customHeight="1">
      <c r="B1717" s="38"/>
      <c r="C1717" s="224" t="s">
        <v>2043</v>
      </c>
      <c r="D1717" s="224" t="s">
        <v>135</v>
      </c>
      <c r="E1717" s="225" t="s">
        <v>2044</v>
      </c>
      <c r="F1717" s="226" t="s">
        <v>2045</v>
      </c>
      <c r="G1717" s="227" t="s">
        <v>413</v>
      </c>
      <c r="H1717" s="228">
        <v>266.864</v>
      </c>
      <c r="I1717" s="229"/>
      <c r="J1717" s="230">
        <f>ROUND(I1717*H1717,2)</f>
        <v>0</v>
      </c>
      <c r="K1717" s="226" t="s">
        <v>139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0.00313</v>
      </c>
      <c r="R1717" s="233">
        <f>Q1717*H1717</f>
        <v>0.83528432</v>
      </c>
      <c r="S1717" s="233">
        <v>0</v>
      </c>
      <c r="T1717" s="234">
        <f>S1717*H1717</f>
        <v>0</v>
      </c>
      <c r="AR1717" s="235" t="s">
        <v>140</v>
      </c>
      <c r="AT1717" s="235" t="s">
        <v>135</v>
      </c>
      <c r="AU1717" s="235" t="s">
        <v>83</v>
      </c>
      <c r="AY1717" s="17" t="s">
        <v>133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140</v>
      </c>
      <c r="BM1717" s="235" t="s">
        <v>2046</v>
      </c>
    </row>
    <row r="1718" spans="2:51" s="12" customFormat="1" ht="12">
      <c r="B1718" s="237"/>
      <c r="C1718" s="238"/>
      <c r="D1718" s="239" t="s">
        <v>142</v>
      </c>
      <c r="E1718" s="240" t="s">
        <v>1</v>
      </c>
      <c r="F1718" s="241" t="s">
        <v>2047</v>
      </c>
      <c r="G1718" s="238"/>
      <c r="H1718" s="242">
        <v>60.713</v>
      </c>
      <c r="I1718" s="243"/>
      <c r="J1718" s="238"/>
      <c r="K1718" s="238"/>
      <c r="L1718" s="244"/>
      <c r="M1718" s="245"/>
      <c r="N1718" s="246"/>
      <c r="O1718" s="246"/>
      <c r="P1718" s="246"/>
      <c r="Q1718" s="246"/>
      <c r="R1718" s="246"/>
      <c r="S1718" s="246"/>
      <c r="T1718" s="247"/>
      <c r="AT1718" s="248" t="s">
        <v>142</v>
      </c>
      <c r="AU1718" s="248" t="s">
        <v>83</v>
      </c>
      <c r="AV1718" s="12" t="s">
        <v>83</v>
      </c>
      <c r="AW1718" s="12" t="s">
        <v>30</v>
      </c>
      <c r="AX1718" s="12" t="s">
        <v>73</v>
      </c>
      <c r="AY1718" s="248" t="s">
        <v>133</v>
      </c>
    </row>
    <row r="1719" spans="2:51" s="12" customFormat="1" ht="12">
      <c r="B1719" s="237"/>
      <c r="C1719" s="238"/>
      <c r="D1719" s="239" t="s">
        <v>142</v>
      </c>
      <c r="E1719" s="240" t="s">
        <v>1</v>
      </c>
      <c r="F1719" s="241" t="s">
        <v>2048</v>
      </c>
      <c r="G1719" s="238"/>
      <c r="H1719" s="242">
        <v>206.151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142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133</v>
      </c>
    </row>
    <row r="1720" spans="2:51" s="13" customFormat="1" ht="12">
      <c r="B1720" s="249"/>
      <c r="C1720" s="250"/>
      <c r="D1720" s="239" t="s">
        <v>142</v>
      </c>
      <c r="E1720" s="251" t="s">
        <v>1</v>
      </c>
      <c r="F1720" s="252" t="s">
        <v>144</v>
      </c>
      <c r="G1720" s="250"/>
      <c r="H1720" s="253">
        <v>266.864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142</v>
      </c>
      <c r="AU1720" s="259" t="s">
        <v>83</v>
      </c>
      <c r="AV1720" s="13" t="s">
        <v>140</v>
      </c>
      <c r="AW1720" s="13" t="s">
        <v>30</v>
      </c>
      <c r="AX1720" s="13" t="s">
        <v>81</v>
      </c>
      <c r="AY1720" s="259" t="s">
        <v>133</v>
      </c>
    </row>
    <row r="1721" spans="2:65" s="1" customFormat="1" ht="16.5" customHeight="1">
      <c r="B1721" s="38"/>
      <c r="C1721" s="260" t="s">
        <v>2049</v>
      </c>
      <c r="D1721" s="260" t="s">
        <v>168</v>
      </c>
      <c r="E1721" s="261" t="s">
        <v>2050</v>
      </c>
      <c r="F1721" s="262" t="s">
        <v>2051</v>
      </c>
      <c r="G1721" s="263" t="s">
        <v>413</v>
      </c>
      <c r="H1721" s="264">
        <v>299.421</v>
      </c>
      <c r="I1721" s="265"/>
      <c r="J1721" s="266">
        <f>ROUND(I1721*H1721,2)</f>
        <v>0</v>
      </c>
      <c r="K1721" s="262" t="s">
        <v>1</v>
      </c>
      <c r="L1721" s="267"/>
      <c r="M1721" s="268" t="s">
        <v>1</v>
      </c>
      <c r="N1721" s="269" t="s">
        <v>38</v>
      </c>
      <c r="O1721" s="86"/>
      <c r="P1721" s="233">
        <f>O1721*H1721</f>
        <v>0</v>
      </c>
      <c r="Q1721" s="233">
        <v>0.008</v>
      </c>
      <c r="R1721" s="233">
        <f>Q1721*H1721</f>
        <v>2.395368</v>
      </c>
      <c r="S1721" s="233">
        <v>0</v>
      </c>
      <c r="T1721" s="234">
        <f>S1721*H1721</f>
        <v>0</v>
      </c>
      <c r="AR1721" s="235" t="s">
        <v>172</v>
      </c>
      <c r="AT1721" s="235" t="s">
        <v>168</v>
      </c>
      <c r="AU1721" s="235" t="s">
        <v>83</v>
      </c>
      <c r="AY1721" s="17" t="s">
        <v>133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140</v>
      </c>
      <c r="BM1721" s="235" t="s">
        <v>2052</v>
      </c>
    </row>
    <row r="1722" spans="2:51" s="12" customFormat="1" ht="12">
      <c r="B1722" s="237"/>
      <c r="C1722" s="238"/>
      <c r="D1722" s="239" t="s">
        <v>142</v>
      </c>
      <c r="E1722" s="240" t="s">
        <v>1</v>
      </c>
      <c r="F1722" s="241" t="s">
        <v>2053</v>
      </c>
      <c r="G1722" s="238"/>
      <c r="H1722" s="242">
        <v>293.55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142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133</v>
      </c>
    </row>
    <row r="1723" spans="2:51" s="13" customFormat="1" ht="12">
      <c r="B1723" s="249"/>
      <c r="C1723" s="250"/>
      <c r="D1723" s="239" t="s">
        <v>142</v>
      </c>
      <c r="E1723" s="251" t="s">
        <v>1</v>
      </c>
      <c r="F1723" s="252" t="s">
        <v>144</v>
      </c>
      <c r="G1723" s="250"/>
      <c r="H1723" s="253">
        <v>293.55</v>
      </c>
      <c r="I1723" s="254"/>
      <c r="J1723" s="250"/>
      <c r="K1723" s="250"/>
      <c r="L1723" s="255"/>
      <c r="M1723" s="256"/>
      <c r="N1723" s="257"/>
      <c r="O1723" s="257"/>
      <c r="P1723" s="257"/>
      <c r="Q1723" s="257"/>
      <c r="R1723" s="257"/>
      <c r="S1723" s="257"/>
      <c r="T1723" s="258"/>
      <c r="AT1723" s="259" t="s">
        <v>142</v>
      </c>
      <c r="AU1723" s="259" t="s">
        <v>83</v>
      </c>
      <c r="AV1723" s="13" t="s">
        <v>140</v>
      </c>
      <c r="AW1723" s="13" t="s">
        <v>30</v>
      </c>
      <c r="AX1723" s="13" t="s">
        <v>73</v>
      </c>
      <c r="AY1723" s="259" t="s">
        <v>133</v>
      </c>
    </row>
    <row r="1724" spans="2:51" s="12" customFormat="1" ht="12">
      <c r="B1724" s="237"/>
      <c r="C1724" s="238"/>
      <c r="D1724" s="239" t="s">
        <v>142</v>
      </c>
      <c r="E1724" s="240" t="s">
        <v>1</v>
      </c>
      <c r="F1724" s="241" t="s">
        <v>2054</v>
      </c>
      <c r="G1724" s="238"/>
      <c r="H1724" s="242">
        <v>299.421</v>
      </c>
      <c r="I1724" s="243"/>
      <c r="J1724" s="238"/>
      <c r="K1724" s="238"/>
      <c r="L1724" s="244"/>
      <c r="M1724" s="245"/>
      <c r="N1724" s="246"/>
      <c r="O1724" s="246"/>
      <c r="P1724" s="246"/>
      <c r="Q1724" s="246"/>
      <c r="R1724" s="246"/>
      <c r="S1724" s="246"/>
      <c r="T1724" s="247"/>
      <c r="AT1724" s="248" t="s">
        <v>142</v>
      </c>
      <c r="AU1724" s="248" t="s">
        <v>83</v>
      </c>
      <c r="AV1724" s="12" t="s">
        <v>83</v>
      </c>
      <c r="AW1724" s="12" t="s">
        <v>30</v>
      </c>
      <c r="AX1724" s="12" t="s">
        <v>81</v>
      </c>
      <c r="AY1724" s="248" t="s">
        <v>133</v>
      </c>
    </row>
    <row r="1725" spans="2:65" s="1" customFormat="1" ht="24" customHeight="1">
      <c r="B1725" s="38"/>
      <c r="C1725" s="224" t="s">
        <v>2055</v>
      </c>
      <c r="D1725" s="224" t="s">
        <v>135</v>
      </c>
      <c r="E1725" s="225" t="s">
        <v>2056</v>
      </c>
      <c r="F1725" s="226" t="s">
        <v>2057</v>
      </c>
      <c r="G1725" s="227" t="s">
        <v>413</v>
      </c>
      <c r="H1725" s="228">
        <v>67.67</v>
      </c>
      <c r="I1725" s="229"/>
      <c r="J1725" s="230">
        <f>ROUND(I1725*H1725,2)</f>
        <v>0</v>
      </c>
      <c r="K1725" s="226" t="s">
        <v>1</v>
      </c>
      <c r="L1725" s="43"/>
      <c r="M1725" s="231" t="s">
        <v>1</v>
      </c>
      <c r="N1725" s="232" t="s">
        <v>38</v>
      </c>
      <c r="O1725" s="86"/>
      <c r="P1725" s="233">
        <f>O1725*H1725</f>
        <v>0</v>
      </c>
      <c r="Q1725" s="233">
        <v>0.02556</v>
      </c>
      <c r="R1725" s="233">
        <f>Q1725*H1725</f>
        <v>1.7296452</v>
      </c>
      <c r="S1725" s="233">
        <v>0</v>
      </c>
      <c r="T1725" s="234">
        <f>S1725*H1725</f>
        <v>0</v>
      </c>
      <c r="AR1725" s="235" t="s">
        <v>140</v>
      </c>
      <c r="AT1725" s="235" t="s">
        <v>135</v>
      </c>
      <c r="AU1725" s="235" t="s">
        <v>83</v>
      </c>
      <c r="AY1725" s="17" t="s">
        <v>133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140</v>
      </c>
      <c r="BM1725" s="235" t="s">
        <v>2058</v>
      </c>
    </row>
    <row r="1726" spans="2:51" s="12" customFormat="1" ht="12">
      <c r="B1726" s="237"/>
      <c r="C1726" s="238"/>
      <c r="D1726" s="239" t="s">
        <v>142</v>
      </c>
      <c r="E1726" s="240" t="s">
        <v>1</v>
      </c>
      <c r="F1726" s="241" t="s">
        <v>2023</v>
      </c>
      <c r="G1726" s="238"/>
      <c r="H1726" s="242">
        <v>67.67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142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133</v>
      </c>
    </row>
    <row r="1727" spans="2:51" s="13" customFormat="1" ht="12">
      <c r="B1727" s="249"/>
      <c r="C1727" s="250"/>
      <c r="D1727" s="239" t="s">
        <v>142</v>
      </c>
      <c r="E1727" s="251" t="s">
        <v>1</v>
      </c>
      <c r="F1727" s="252" t="s">
        <v>144</v>
      </c>
      <c r="G1727" s="250"/>
      <c r="H1727" s="253">
        <v>67.67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142</v>
      </c>
      <c r="AU1727" s="259" t="s">
        <v>83</v>
      </c>
      <c r="AV1727" s="13" t="s">
        <v>140</v>
      </c>
      <c r="AW1727" s="13" t="s">
        <v>30</v>
      </c>
      <c r="AX1727" s="13" t="s">
        <v>81</v>
      </c>
      <c r="AY1727" s="259" t="s">
        <v>133</v>
      </c>
    </row>
    <row r="1728" spans="2:65" s="1" customFormat="1" ht="24" customHeight="1">
      <c r="B1728" s="38"/>
      <c r="C1728" s="224" t="s">
        <v>2059</v>
      </c>
      <c r="D1728" s="224" t="s">
        <v>135</v>
      </c>
      <c r="E1728" s="225" t="s">
        <v>2060</v>
      </c>
      <c r="F1728" s="226" t="s">
        <v>2061</v>
      </c>
      <c r="G1728" s="227" t="s">
        <v>171</v>
      </c>
      <c r="H1728" s="228">
        <v>30</v>
      </c>
      <c r="I1728" s="229"/>
      <c r="J1728" s="230">
        <f>ROUND(I1728*H1728,2)</f>
        <v>0</v>
      </c>
      <c r="K1728" s="226" t="s">
        <v>139</v>
      </c>
      <c r="L1728" s="43"/>
      <c r="M1728" s="231" t="s">
        <v>1</v>
      </c>
      <c r="N1728" s="232" t="s">
        <v>38</v>
      </c>
      <c r="O1728" s="86"/>
      <c r="P1728" s="233">
        <f>O1728*H1728</f>
        <v>0</v>
      </c>
      <c r="Q1728" s="233">
        <v>0.01698</v>
      </c>
      <c r="R1728" s="233">
        <f>Q1728*H1728</f>
        <v>0.5094</v>
      </c>
      <c r="S1728" s="233">
        <v>0</v>
      </c>
      <c r="T1728" s="234">
        <f>S1728*H1728</f>
        <v>0</v>
      </c>
      <c r="AR1728" s="235" t="s">
        <v>140</v>
      </c>
      <c r="AT1728" s="235" t="s">
        <v>135</v>
      </c>
      <c r="AU1728" s="235" t="s">
        <v>83</v>
      </c>
      <c r="AY1728" s="17" t="s">
        <v>133</v>
      </c>
      <c r="BE1728" s="236">
        <f>IF(N1728="základní",J1728,0)</f>
        <v>0</v>
      </c>
      <c r="BF1728" s="236">
        <f>IF(N1728="snížená",J1728,0)</f>
        <v>0</v>
      </c>
      <c r="BG1728" s="236">
        <f>IF(N1728="zákl. přenesená",J1728,0)</f>
        <v>0</v>
      </c>
      <c r="BH1728" s="236">
        <f>IF(N1728="sníž. přenesená",J1728,0)</f>
        <v>0</v>
      </c>
      <c r="BI1728" s="236">
        <f>IF(N1728="nulová",J1728,0)</f>
        <v>0</v>
      </c>
      <c r="BJ1728" s="17" t="s">
        <v>81</v>
      </c>
      <c r="BK1728" s="236">
        <f>ROUND(I1728*H1728,2)</f>
        <v>0</v>
      </c>
      <c r="BL1728" s="17" t="s">
        <v>140</v>
      </c>
      <c r="BM1728" s="235" t="s">
        <v>2062</v>
      </c>
    </row>
    <row r="1729" spans="2:51" s="12" customFormat="1" ht="12">
      <c r="B1729" s="237"/>
      <c r="C1729" s="238"/>
      <c r="D1729" s="239" t="s">
        <v>142</v>
      </c>
      <c r="E1729" s="240" t="s">
        <v>1</v>
      </c>
      <c r="F1729" s="241" t="s">
        <v>2063</v>
      </c>
      <c r="G1729" s="238"/>
      <c r="H1729" s="242">
        <v>11</v>
      </c>
      <c r="I1729" s="243"/>
      <c r="J1729" s="238"/>
      <c r="K1729" s="238"/>
      <c r="L1729" s="244"/>
      <c r="M1729" s="245"/>
      <c r="N1729" s="246"/>
      <c r="O1729" s="246"/>
      <c r="P1729" s="246"/>
      <c r="Q1729" s="246"/>
      <c r="R1729" s="246"/>
      <c r="S1729" s="246"/>
      <c r="T1729" s="247"/>
      <c r="AT1729" s="248" t="s">
        <v>142</v>
      </c>
      <c r="AU1729" s="248" t="s">
        <v>83</v>
      </c>
      <c r="AV1729" s="12" t="s">
        <v>83</v>
      </c>
      <c r="AW1729" s="12" t="s">
        <v>30</v>
      </c>
      <c r="AX1729" s="12" t="s">
        <v>73</v>
      </c>
      <c r="AY1729" s="248" t="s">
        <v>133</v>
      </c>
    </row>
    <row r="1730" spans="2:51" s="12" customFormat="1" ht="12">
      <c r="B1730" s="237"/>
      <c r="C1730" s="238"/>
      <c r="D1730" s="239" t="s">
        <v>142</v>
      </c>
      <c r="E1730" s="240" t="s">
        <v>1</v>
      </c>
      <c r="F1730" s="241" t="s">
        <v>2064</v>
      </c>
      <c r="G1730" s="238"/>
      <c r="H1730" s="242">
        <v>9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142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133</v>
      </c>
    </row>
    <row r="1731" spans="2:51" s="12" customFormat="1" ht="12">
      <c r="B1731" s="237"/>
      <c r="C1731" s="238"/>
      <c r="D1731" s="239" t="s">
        <v>142</v>
      </c>
      <c r="E1731" s="240" t="s">
        <v>1</v>
      </c>
      <c r="F1731" s="241" t="s">
        <v>2065</v>
      </c>
      <c r="G1731" s="238"/>
      <c r="H1731" s="242">
        <v>5</v>
      </c>
      <c r="I1731" s="243"/>
      <c r="J1731" s="238"/>
      <c r="K1731" s="238"/>
      <c r="L1731" s="244"/>
      <c r="M1731" s="245"/>
      <c r="N1731" s="246"/>
      <c r="O1731" s="246"/>
      <c r="P1731" s="246"/>
      <c r="Q1731" s="246"/>
      <c r="R1731" s="246"/>
      <c r="S1731" s="246"/>
      <c r="T1731" s="247"/>
      <c r="AT1731" s="248" t="s">
        <v>142</v>
      </c>
      <c r="AU1731" s="248" t="s">
        <v>83</v>
      </c>
      <c r="AV1731" s="12" t="s">
        <v>83</v>
      </c>
      <c r="AW1731" s="12" t="s">
        <v>30</v>
      </c>
      <c r="AX1731" s="12" t="s">
        <v>73</v>
      </c>
      <c r="AY1731" s="248" t="s">
        <v>133</v>
      </c>
    </row>
    <row r="1732" spans="2:51" s="12" customFormat="1" ht="12">
      <c r="B1732" s="237"/>
      <c r="C1732" s="238"/>
      <c r="D1732" s="239" t="s">
        <v>142</v>
      </c>
      <c r="E1732" s="240" t="s">
        <v>1</v>
      </c>
      <c r="F1732" s="241" t="s">
        <v>2066</v>
      </c>
      <c r="G1732" s="238"/>
      <c r="H1732" s="242">
        <v>1</v>
      </c>
      <c r="I1732" s="243"/>
      <c r="J1732" s="238"/>
      <c r="K1732" s="238"/>
      <c r="L1732" s="244"/>
      <c r="M1732" s="245"/>
      <c r="N1732" s="246"/>
      <c r="O1732" s="246"/>
      <c r="P1732" s="246"/>
      <c r="Q1732" s="246"/>
      <c r="R1732" s="246"/>
      <c r="S1732" s="246"/>
      <c r="T1732" s="247"/>
      <c r="AT1732" s="248" t="s">
        <v>142</v>
      </c>
      <c r="AU1732" s="248" t="s">
        <v>83</v>
      </c>
      <c r="AV1732" s="12" t="s">
        <v>83</v>
      </c>
      <c r="AW1732" s="12" t="s">
        <v>30</v>
      </c>
      <c r="AX1732" s="12" t="s">
        <v>73</v>
      </c>
      <c r="AY1732" s="248" t="s">
        <v>133</v>
      </c>
    </row>
    <row r="1733" spans="2:51" s="12" customFormat="1" ht="12">
      <c r="B1733" s="237"/>
      <c r="C1733" s="238"/>
      <c r="D1733" s="239" t="s">
        <v>142</v>
      </c>
      <c r="E1733" s="240" t="s">
        <v>1</v>
      </c>
      <c r="F1733" s="241" t="s">
        <v>2067</v>
      </c>
      <c r="G1733" s="238"/>
      <c r="H1733" s="242">
        <v>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142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133</v>
      </c>
    </row>
    <row r="1734" spans="2:51" s="12" customFormat="1" ht="12">
      <c r="B1734" s="237"/>
      <c r="C1734" s="238"/>
      <c r="D1734" s="239" t="s">
        <v>142</v>
      </c>
      <c r="E1734" s="240" t="s">
        <v>1</v>
      </c>
      <c r="F1734" s="241" t="s">
        <v>2068</v>
      </c>
      <c r="G1734" s="238"/>
      <c r="H1734" s="242">
        <v>2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142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133</v>
      </c>
    </row>
    <row r="1735" spans="2:51" s="12" customFormat="1" ht="12">
      <c r="B1735" s="237"/>
      <c r="C1735" s="238"/>
      <c r="D1735" s="239" t="s">
        <v>142</v>
      </c>
      <c r="E1735" s="240" t="s">
        <v>1</v>
      </c>
      <c r="F1735" s="241" t="s">
        <v>2069</v>
      </c>
      <c r="G1735" s="238"/>
      <c r="H1735" s="242">
        <v>1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142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133</v>
      </c>
    </row>
    <row r="1736" spans="2:51" s="13" customFormat="1" ht="12">
      <c r="B1736" s="249"/>
      <c r="C1736" s="250"/>
      <c r="D1736" s="239" t="s">
        <v>142</v>
      </c>
      <c r="E1736" s="251" t="s">
        <v>1</v>
      </c>
      <c r="F1736" s="252" t="s">
        <v>144</v>
      </c>
      <c r="G1736" s="250"/>
      <c r="H1736" s="253">
        <v>30</v>
      </c>
      <c r="I1736" s="254"/>
      <c r="J1736" s="250"/>
      <c r="K1736" s="250"/>
      <c r="L1736" s="255"/>
      <c r="M1736" s="256"/>
      <c r="N1736" s="257"/>
      <c r="O1736" s="257"/>
      <c r="P1736" s="257"/>
      <c r="Q1736" s="257"/>
      <c r="R1736" s="257"/>
      <c r="S1736" s="257"/>
      <c r="T1736" s="258"/>
      <c r="AT1736" s="259" t="s">
        <v>142</v>
      </c>
      <c r="AU1736" s="259" t="s">
        <v>83</v>
      </c>
      <c r="AV1736" s="13" t="s">
        <v>140</v>
      </c>
      <c r="AW1736" s="13" t="s">
        <v>30</v>
      </c>
      <c r="AX1736" s="13" t="s">
        <v>81</v>
      </c>
      <c r="AY1736" s="259" t="s">
        <v>133</v>
      </c>
    </row>
    <row r="1737" spans="2:65" s="1" customFormat="1" ht="16.5" customHeight="1">
      <c r="B1737" s="38"/>
      <c r="C1737" s="260" t="s">
        <v>2070</v>
      </c>
      <c r="D1737" s="260" t="s">
        <v>168</v>
      </c>
      <c r="E1737" s="261" t="s">
        <v>2071</v>
      </c>
      <c r="F1737" s="262" t="s">
        <v>2072</v>
      </c>
      <c r="G1737" s="263" t="s">
        <v>171</v>
      </c>
      <c r="H1737" s="264">
        <v>20</v>
      </c>
      <c r="I1737" s="265"/>
      <c r="J1737" s="266">
        <f>ROUND(I1737*H1737,2)</f>
        <v>0</v>
      </c>
      <c r="K1737" s="262" t="s">
        <v>1</v>
      </c>
      <c r="L1737" s="267"/>
      <c r="M1737" s="268" t="s">
        <v>1</v>
      </c>
      <c r="N1737" s="269" t="s">
        <v>38</v>
      </c>
      <c r="O1737" s="86"/>
      <c r="P1737" s="233">
        <f>O1737*H1737</f>
        <v>0</v>
      </c>
      <c r="Q1737" s="233">
        <v>0.011</v>
      </c>
      <c r="R1737" s="233">
        <f>Q1737*H1737</f>
        <v>0.21999999999999997</v>
      </c>
      <c r="S1737" s="233">
        <v>0</v>
      </c>
      <c r="T1737" s="234">
        <f>S1737*H1737</f>
        <v>0</v>
      </c>
      <c r="AR1737" s="235" t="s">
        <v>172</v>
      </c>
      <c r="AT1737" s="235" t="s">
        <v>168</v>
      </c>
      <c r="AU1737" s="235" t="s">
        <v>83</v>
      </c>
      <c r="AY1737" s="17" t="s">
        <v>133</v>
      </c>
      <c r="BE1737" s="236">
        <f>IF(N1737="základní",J1737,0)</f>
        <v>0</v>
      </c>
      <c r="BF1737" s="236">
        <f>IF(N1737="snížená",J1737,0)</f>
        <v>0</v>
      </c>
      <c r="BG1737" s="236">
        <f>IF(N1737="zákl. přenesená",J1737,0)</f>
        <v>0</v>
      </c>
      <c r="BH1737" s="236">
        <f>IF(N1737="sníž. přenesená",J1737,0)</f>
        <v>0</v>
      </c>
      <c r="BI1737" s="236">
        <f>IF(N1737="nulová",J1737,0)</f>
        <v>0</v>
      </c>
      <c r="BJ1737" s="17" t="s">
        <v>81</v>
      </c>
      <c r="BK1737" s="236">
        <f>ROUND(I1737*H1737,2)</f>
        <v>0</v>
      </c>
      <c r="BL1737" s="17" t="s">
        <v>140</v>
      </c>
      <c r="BM1737" s="235" t="s">
        <v>2073</v>
      </c>
    </row>
    <row r="1738" spans="2:51" s="12" customFormat="1" ht="12">
      <c r="B1738" s="237"/>
      <c r="C1738" s="238"/>
      <c r="D1738" s="239" t="s">
        <v>142</v>
      </c>
      <c r="E1738" s="240" t="s">
        <v>1</v>
      </c>
      <c r="F1738" s="241" t="s">
        <v>2063</v>
      </c>
      <c r="G1738" s="238"/>
      <c r="H1738" s="242">
        <v>11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142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133</v>
      </c>
    </row>
    <row r="1739" spans="2:51" s="12" customFormat="1" ht="12">
      <c r="B1739" s="237"/>
      <c r="C1739" s="238"/>
      <c r="D1739" s="239" t="s">
        <v>142</v>
      </c>
      <c r="E1739" s="240" t="s">
        <v>1</v>
      </c>
      <c r="F1739" s="241" t="s">
        <v>2064</v>
      </c>
      <c r="G1739" s="238"/>
      <c r="H1739" s="242">
        <v>9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142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133</v>
      </c>
    </row>
    <row r="1740" spans="2:51" s="13" customFormat="1" ht="12">
      <c r="B1740" s="249"/>
      <c r="C1740" s="250"/>
      <c r="D1740" s="239" t="s">
        <v>142</v>
      </c>
      <c r="E1740" s="251" t="s">
        <v>1</v>
      </c>
      <c r="F1740" s="252" t="s">
        <v>144</v>
      </c>
      <c r="G1740" s="250"/>
      <c r="H1740" s="253">
        <v>20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142</v>
      </c>
      <c r="AU1740" s="259" t="s">
        <v>83</v>
      </c>
      <c r="AV1740" s="13" t="s">
        <v>140</v>
      </c>
      <c r="AW1740" s="13" t="s">
        <v>30</v>
      </c>
      <c r="AX1740" s="13" t="s">
        <v>81</v>
      </c>
      <c r="AY1740" s="259" t="s">
        <v>133</v>
      </c>
    </row>
    <row r="1741" spans="2:65" s="1" customFormat="1" ht="16.5" customHeight="1">
      <c r="B1741" s="38"/>
      <c r="C1741" s="260" t="s">
        <v>2074</v>
      </c>
      <c r="D1741" s="260" t="s">
        <v>168</v>
      </c>
      <c r="E1741" s="261" t="s">
        <v>2075</v>
      </c>
      <c r="F1741" s="262" t="s">
        <v>2076</v>
      </c>
      <c r="G1741" s="263" t="s">
        <v>171</v>
      </c>
      <c r="H1741" s="264">
        <v>6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0.0112</v>
      </c>
      <c r="R1741" s="233">
        <f>Q1741*H1741</f>
        <v>0.0672</v>
      </c>
      <c r="S1741" s="233">
        <v>0</v>
      </c>
      <c r="T1741" s="234">
        <f>S1741*H1741</f>
        <v>0</v>
      </c>
      <c r="AR1741" s="235" t="s">
        <v>172</v>
      </c>
      <c r="AT1741" s="235" t="s">
        <v>168</v>
      </c>
      <c r="AU1741" s="235" t="s">
        <v>83</v>
      </c>
      <c r="AY1741" s="17" t="s">
        <v>133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140</v>
      </c>
      <c r="BM1741" s="235" t="s">
        <v>2077</v>
      </c>
    </row>
    <row r="1742" spans="2:51" s="12" customFormat="1" ht="12">
      <c r="B1742" s="237"/>
      <c r="C1742" s="238"/>
      <c r="D1742" s="239" t="s">
        <v>142</v>
      </c>
      <c r="E1742" s="240" t="s">
        <v>1</v>
      </c>
      <c r="F1742" s="241" t="s">
        <v>2065</v>
      </c>
      <c r="G1742" s="238"/>
      <c r="H1742" s="242">
        <v>5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142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133</v>
      </c>
    </row>
    <row r="1743" spans="2:51" s="12" customFormat="1" ht="12">
      <c r="B1743" s="237"/>
      <c r="C1743" s="238"/>
      <c r="D1743" s="239" t="s">
        <v>142</v>
      </c>
      <c r="E1743" s="240" t="s">
        <v>1</v>
      </c>
      <c r="F1743" s="241" t="s">
        <v>2066</v>
      </c>
      <c r="G1743" s="238"/>
      <c r="H1743" s="242">
        <v>1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142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133</v>
      </c>
    </row>
    <row r="1744" spans="2:51" s="13" customFormat="1" ht="12">
      <c r="B1744" s="249"/>
      <c r="C1744" s="250"/>
      <c r="D1744" s="239" t="s">
        <v>142</v>
      </c>
      <c r="E1744" s="251" t="s">
        <v>1</v>
      </c>
      <c r="F1744" s="252" t="s">
        <v>144</v>
      </c>
      <c r="G1744" s="250"/>
      <c r="H1744" s="253">
        <v>6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142</v>
      </c>
      <c r="AU1744" s="259" t="s">
        <v>83</v>
      </c>
      <c r="AV1744" s="13" t="s">
        <v>140</v>
      </c>
      <c r="AW1744" s="13" t="s">
        <v>30</v>
      </c>
      <c r="AX1744" s="13" t="s">
        <v>81</v>
      </c>
      <c r="AY1744" s="259" t="s">
        <v>133</v>
      </c>
    </row>
    <row r="1745" spans="2:65" s="1" customFormat="1" ht="16.5" customHeight="1">
      <c r="B1745" s="38"/>
      <c r="C1745" s="260" t="s">
        <v>2078</v>
      </c>
      <c r="D1745" s="260" t="s">
        <v>168</v>
      </c>
      <c r="E1745" s="261" t="s">
        <v>2079</v>
      </c>
      <c r="F1745" s="262" t="s">
        <v>2080</v>
      </c>
      <c r="G1745" s="263" t="s">
        <v>171</v>
      </c>
      <c r="H1745" s="264">
        <v>1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0.0108</v>
      </c>
      <c r="R1745" s="233">
        <f>Q1745*H1745</f>
        <v>0.0108</v>
      </c>
      <c r="S1745" s="233">
        <v>0</v>
      </c>
      <c r="T1745" s="234">
        <f>S1745*H1745</f>
        <v>0</v>
      </c>
      <c r="AR1745" s="235" t="s">
        <v>172</v>
      </c>
      <c r="AT1745" s="235" t="s">
        <v>168</v>
      </c>
      <c r="AU1745" s="235" t="s">
        <v>83</v>
      </c>
      <c r="AY1745" s="17" t="s">
        <v>133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140</v>
      </c>
      <c r="BM1745" s="235" t="s">
        <v>2081</v>
      </c>
    </row>
    <row r="1746" spans="2:51" s="12" customFormat="1" ht="12">
      <c r="B1746" s="237"/>
      <c r="C1746" s="238"/>
      <c r="D1746" s="239" t="s">
        <v>142</v>
      </c>
      <c r="E1746" s="240" t="s">
        <v>1</v>
      </c>
      <c r="F1746" s="241" t="s">
        <v>2067</v>
      </c>
      <c r="G1746" s="238"/>
      <c r="H1746" s="242">
        <v>1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142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133</v>
      </c>
    </row>
    <row r="1747" spans="2:51" s="13" customFormat="1" ht="12">
      <c r="B1747" s="249"/>
      <c r="C1747" s="250"/>
      <c r="D1747" s="239" t="s">
        <v>142</v>
      </c>
      <c r="E1747" s="251" t="s">
        <v>1</v>
      </c>
      <c r="F1747" s="252" t="s">
        <v>144</v>
      </c>
      <c r="G1747" s="250"/>
      <c r="H1747" s="253">
        <v>1</v>
      </c>
      <c r="I1747" s="254"/>
      <c r="J1747" s="250"/>
      <c r="K1747" s="250"/>
      <c r="L1747" s="255"/>
      <c r="M1747" s="256"/>
      <c r="N1747" s="257"/>
      <c r="O1747" s="257"/>
      <c r="P1747" s="257"/>
      <c r="Q1747" s="257"/>
      <c r="R1747" s="257"/>
      <c r="S1747" s="257"/>
      <c r="T1747" s="258"/>
      <c r="AT1747" s="259" t="s">
        <v>142</v>
      </c>
      <c r="AU1747" s="259" t="s">
        <v>83</v>
      </c>
      <c r="AV1747" s="13" t="s">
        <v>140</v>
      </c>
      <c r="AW1747" s="13" t="s">
        <v>30</v>
      </c>
      <c r="AX1747" s="13" t="s">
        <v>81</v>
      </c>
      <c r="AY1747" s="259" t="s">
        <v>133</v>
      </c>
    </row>
    <row r="1748" spans="2:65" s="1" customFormat="1" ht="16.5" customHeight="1">
      <c r="B1748" s="38"/>
      <c r="C1748" s="260" t="s">
        <v>2082</v>
      </c>
      <c r="D1748" s="260" t="s">
        <v>168</v>
      </c>
      <c r="E1748" s="261" t="s">
        <v>2083</v>
      </c>
      <c r="F1748" s="262" t="s">
        <v>2084</v>
      </c>
      <c r="G1748" s="263" t="s">
        <v>171</v>
      </c>
      <c r="H1748" s="264">
        <v>2</v>
      </c>
      <c r="I1748" s="265"/>
      <c r="J1748" s="266">
        <f>ROUND(I1748*H1748,2)</f>
        <v>0</v>
      </c>
      <c r="K1748" s="262" t="s">
        <v>1</v>
      </c>
      <c r="L1748" s="267"/>
      <c r="M1748" s="268" t="s">
        <v>1</v>
      </c>
      <c r="N1748" s="269" t="s">
        <v>38</v>
      </c>
      <c r="O1748" s="86"/>
      <c r="P1748" s="233">
        <f>O1748*H1748</f>
        <v>0</v>
      </c>
      <c r="Q1748" s="233">
        <v>0.011</v>
      </c>
      <c r="R1748" s="233">
        <f>Q1748*H1748</f>
        <v>0.022</v>
      </c>
      <c r="S1748" s="233">
        <v>0</v>
      </c>
      <c r="T1748" s="234">
        <f>S1748*H1748</f>
        <v>0</v>
      </c>
      <c r="AR1748" s="235" t="s">
        <v>172</v>
      </c>
      <c r="AT1748" s="235" t="s">
        <v>168</v>
      </c>
      <c r="AU1748" s="235" t="s">
        <v>83</v>
      </c>
      <c r="AY1748" s="17" t="s">
        <v>133</v>
      </c>
      <c r="BE1748" s="236">
        <f>IF(N1748="základní",J1748,0)</f>
        <v>0</v>
      </c>
      <c r="BF1748" s="236">
        <f>IF(N1748="snížená",J1748,0)</f>
        <v>0</v>
      </c>
      <c r="BG1748" s="236">
        <f>IF(N1748="zákl. přenesená",J1748,0)</f>
        <v>0</v>
      </c>
      <c r="BH1748" s="236">
        <f>IF(N1748="sníž. přenesená",J1748,0)</f>
        <v>0</v>
      </c>
      <c r="BI1748" s="236">
        <f>IF(N1748="nulová",J1748,0)</f>
        <v>0</v>
      </c>
      <c r="BJ1748" s="17" t="s">
        <v>81</v>
      </c>
      <c r="BK1748" s="236">
        <f>ROUND(I1748*H1748,2)</f>
        <v>0</v>
      </c>
      <c r="BL1748" s="17" t="s">
        <v>140</v>
      </c>
      <c r="BM1748" s="235" t="s">
        <v>2085</v>
      </c>
    </row>
    <row r="1749" spans="2:51" s="12" customFormat="1" ht="12">
      <c r="B1749" s="237"/>
      <c r="C1749" s="238"/>
      <c r="D1749" s="239" t="s">
        <v>142</v>
      </c>
      <c r="E1749" s="240" t="s">
        <v>1</v>
      </c>
      <c r="F1749" s="241" t="s">
        <v>2068</v>
      </c>
      <c r="G1749" s="238"/>
      <c r="H1749" s="242">
        <v>2</v>
      </c>
      <c r="I1749" s="243"/>
      <c r="J1749" s="238"/>
      <c r="K1749" s="238"/>
      <c r="L1749" s="244"/>
      <c r="M1749" s="245"/>
      <c r="N1749" s="246"/>
      <c r="O1749" s="246"/>
      <c r="P1749" s="246"/>
      <c r="Q1749" s="246"/>
      <c r="R1749" s="246"/>
      <c r="S1749" s="246"/>
      <c r="T1749" s="247"/>
      <c r="AT1749" s="248" t="s">
        <v>142</v>
      </c>
      <c r="AU1749" s="248" t="s">
        <v>83</v>
      </c>
      <c r="AV1749" s="12" t="s">
        <v>83</v>
      </c>
      <c r="AW1749" s="12" t="s">
        <v>30</v>
      </c>
      <c r="AX1749" s="12" t="s">
        <v>73</v>
      </c>
      <c r="AY1749" s="248" t="s">
        <v>133</v>
      </c>
    </row>
    <row r="1750" spans="2:51" s="13" customFormat="1" ht="12">
      <c r="B1750" s="249"/>
      <c r="C1750" s="250"/>
      <c r="D1750" s="239" t="s">
        <v>142</v>
      </c>
      <c r="E1750" s="251" t="s">
        <v>1</v>
      </c>
      <c r="F1750" s="252" t="s">
        <v>144</v>
      </c>
      <c r="G1750" s="250"/>
      <c r="H1750" s="253">
        <v>2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AT1750" s="259" t="s">
        <v>142</v>
      </c>
      <c r="AU1750" s="259" t="s">
        <v>83</v>
      </c>
      <c r="AV1750" s="13" t="s">
        <v>140</v>
      </c>
      <c r="AW1750" s="13" t="s">
        <v>30</v>
      </c>
      <c r="AX1750" s="13" t="s">
        <v>81</v>
      </c>
      <c r="AY1750" s="259" t="s">
        <v>133</v>
      </c>
    </row>
    <row r="1751" spans="2:65" s="1" customFormat="1" ht="16.5" customHeight="1">
      <c r="B1751" s="38"/>
      <c r="C1751" s="260" t="s">
        <v>2086</v>
      </c>
      <c r="D1751" s="260" t="s">
        <v>168</v>
      </c>
      <c r="E1751" s="261" t="s">
        <v>2087</v>
      </c>
      <c r="F1751" s="262" t="s">
        <v>2088</v>
      </c>
      <c r="G1751" s="263" t="s">
        <v>171</v>
      </c>
      <c r="H1751" s="264">
        <v>1</v>
      </c>
      <c r="I1751" s="265"/>
      <c r="J1751" s="266">
        <f>ROUND(I1751*H1751,2)</f>
        <v>0</v>
      </c>
      <c r="K1751" s="262" t="s">
        <v>1</v>
      </c>
      <c r="L1751" s="267"/>
      <c r="M1751" s="268" t="s">
        <v>1</v>
      </c>
      <c r="N1751" s="269" t="s">
        <v>38</v>
      </c>
      <c r="O1751" s="86"/>
      <c r="P1751" s="233">
        <f>O1751*H1751</f>
        <v>0</v>
      </c>
      <c r="Q1751" s="233">
        <v>0.0127</v>
      </c>
      <c r="R1751" s="233">
        <f>Q1751*H1751</f>
        <v>0.0127</v>
      </c>
      <c r="S1751" s="233">
        <v>0</v>
      </c>
      <c r="T1751" s="234">
        <f>S1751*H1751</f>
        <v>0</v>
      </c>
      <c r="AR1751" s="235" t="s">
        <v>172</v>
      </c>
      <c r="AT1751" s="235" t="s">
        <v>168</v>
      </c>
      <c r="AU1751" s="235" t="s">
        <v>83</v>
      </c>
      <c r="AY1751" s="17" t="s">
        <v>133</v>
      </c>
      <c r="BE1751" s="236">
        <f>IF(N1751="základní",J1751,0)</f>
        <v>0</v>
      </c>
      <c r="BF1751" s="236">
        <f>IF(N1751="snížená",J1751,0)</f>
        <v>0</v>
      </c>
      <c r="BG1751" s="236">
        <f>IF(N1751="zákl. přenesená",J1751,0)</f>
        <v>0</v>
      </c>
      <c r="BH1751" s="236">
        <f>IF(N1751="sníž. přenesená",J1751,0)</f>
        <v>0</v>
      </c>
      <c r="BI1751" s="236">
        <f>IF(N1751="nulová",J1751,0)</f>
        <v>0</v>
      </c>
      <c r="BJ1751" s="17" t="s">
        <v>81</v>
      </c>
      <c r="BK1751" s="236">
        <f>ROUND(I1751*H1751,2)</f>
        <v>0</v>
      </c>
      <c r="BL1751" s="17" t="s">
        <v>140</v>
      </c>
      <c r="BM1751" s="235" t="s">
        <v>2089</v>
      </c>
    </row>
    <row r="1752" spans="2:51" s="12" customFormat="1" ht="12">
      <c r="B1752" s="237"/>
      <c r="C1752" s="238"/>
      <c r="D1752" s="239" t="s">
        <v>142</v>
      </c>
      <c r="E1752" s="240" t="s">
        <v>1</v>
      </c>
      <c r="F1752" s="241" t="s">
        <v>2069</v>
      </c>
      <c r="G1752" s="238"/>
      <c r="H1752" s="242">
        <v>1</v>
      </c>
      <c r="I1752" s="243"/>
      <c r="J1752" s="238"/>
      <c r="K1752" s="238"/>
      <c r="L1752" s="244"/>
      <c r="M1752" s="245"/>
      <c r="N1752" s="246"/>
      <c r="O1752" s="246"/>
      <c r="P1752" s="246"/>
      <c r="Q1752" s="246"/>
      <c r="R1752" s="246"/>
      <c r="S1752" s="246"/>
      <c r="T1752" s="247"/>
      <c r="AT1752" s="248" t="s">
        <v>142</v>
      </c>
      <c r="AU1752" s="248" t="s">
        <v>83</v>
      </c>
      <c r="AV1752" s="12" t="s">
        <v>83</v>
      </c>
      <c r="AW1752" s="12" t="s">
        <v>30</v>
      </c>
      <c r="AX1752" s="12" t="s">
        <v>73</v>
      </c>
      <c r="AY1752" s="248" t="s">
        <v>133</v>
      </c>
    </row>
    <row r="1753" spans="2:51" s="13" customFormat="1" ht="12">
      <c r="B1753" s="249"/>
      <c r="C1753" s="250"/>
      <c r="D1753" s="239" t="s">
        <v>142</v>
      </c>
      <c r="E1753" s="251" t="s">
        <v>1</v>
      </c>
      <c r="F1753" s="252" t="s">
        <v>144</v>
      </c>
      <c r="G1753" s="250"/>
      <c r="H1753" s="253">
        <v>1</v>
      </c>
      <c r="I1753" s="254"/>
      <c r="J1753" s="250"/>
      <c r="K1753" s="250"/>
      <c r="L1753" s="255"/>
      <c r="M1753" s="256"/>
      <c r="N1753" s="257"/>
      <c r="O1753" s="257"/>
      <c r="P1753" s="257"/>
      <c r="Q1753" s="257"/>
      <c r="R1753" s="257"/>
      <c r="S1753" s="257"/>
      <c r="T1753" s="258"/>
      <c r="AT1753" s="259" t="s">
        <v>142</v>
      </c>
      <c r="AU1753" s="259" t="s">
        <v>83</v>
      </c>
      <c r="AV1753" s="13" t="s">
        <v>140</v>
      </c>
      <c r="AW1753" s="13" t="s">
        <v>30</v>
      </c>
      <c r="AX1753" s="13" t="s">
        <v>81</v>
      </c>
      <c r="AY1753" s="259" t="s">
        <v>133</v>
      </c>
    </row>
    <row r="1754" spans="2:65" s="1" customFormat="1" ht="24" customHeight="1">
      <c r="B1754" s="38"/>
      <c r="C1754" s="224" t="s">
        <v>2090</v>
      </c>
      <c r="D1754" s="224" t="s">
        <v>135</v>
      </c>
      <c r="E1754" s="225" t="s">
        <v>2091</v>
      </c>
      <c r="F1754" s="226" t="s">
        <v>2092</v>
      </c>
      <c r="G1754" s="227" t="s">
        <v>165</v>
      </c>
      <c r="H1754" s="228">
        <v>81.01</v>
      </c>
      <c r="I1754" s="229"/>
      <c r="J1754" s="230">
        <f>ROUND(I1754*H1754,2)</f>
        <v>0</v>
      </c>
      <c r="K1754" s="226" t="s">
        <v>1</v>
      </c>
      <c r="L1754" s="43"/>
      <c r="M1754" s="231" t="s">
        <v>1</v>
      </c>
      <c r="N1754" s="232" t="s">
        <v>38</v>
      </c>
      <c r="O1754" s="86"/>
      <c r="P1754" s="233">
        <f>O1754*H1754</f>
        <v>0</v>
      </c>
      <c r="Q1754" s="233">
        <v>0.00885</v>
      </c>
      <c r="R1754" s="233">
        <f>Q1754*H1754</f>
        <v>0.7169385</v>
      </c>
      <c r="S1754" s="233">
        <v>0</v>
      </c>
      <c r="T1754" s="234">
        <f>S1754*H1754</f>
        <v>0</v>
      </c>
      <c r="AR1754" s="235" t="s">
        <v>140</v>
      </c>
      <c r="AT1754" s="235" t="s">
        <v>135</v>
      </c>
      <c r="AU1754" s="235" t="s">
        <v>83</v>
      </c>
      <c r="AY1754" s="17" t="s">
        <v>133</v>
      </c>
      <c r="BE1754" s="236">
        <f>IF(N1754="základní",J1754,0)</f>
        <v>0</v>
      </c>
      <c r="BF1754" s="236">
        <f>IF(N1754="snížená",J1754,0)</f>
        <v>0</v>
      </c>
      <c r="BG1754" s="236">
        <f>IF(N1754="zákl. přenesená",J1754,0)</f>
        <v>0</v>
      </c>
      <c r="BH1754" s="236">
        <f>IF(N1754="sníž. přenesená",J1754,0)</f>
        <v>0</v>
      </c>
      <c r="BI1754" s="236">
        <f>IF(N1754="nulová",J1754,0)</f>
        <v>0</v>
      </c>
      <c r="BJ1754" s="17" t="s">
        <v>81</v>
      </c>
      <c r="BK1754" s="236">
        <f>ROUND(I1754*H1754,2)</f>
        <v>0</v>
      </c>
      <c r="BL1754" s="17" t="s">
        <v>140</v>
      </c>
      <c r="BM1754" s="235" t="s">
        <v>2093</v>
      </c>
    </row>
    <row r="1755" spans="2:51" s="12" customFormat="1" ht="12">
      <c r="B1755" s="237"/>
      <c r="C1755" s="238"/>
      <c r="D1755" s="239" t="s">
        <v>142</v>
      </c>
      <c r="E1755" s="240" t="s">
        <v>1</v>
      </c>
      <c r="F1755" s="241" t="s">
        <v>2094</v>
      </c>
      <c r="G1755" s="238"/>
      <c r="H1755" s="242">
        <v>7.08</v>
      </c>
      <c r="I1755" s="243"/>
      <c r="J1755" s="238"/>
      <c r="K1755" s="238"/>
      <c r="L1755" s="244"/>
      <c r="M1755" s="245"/>
      <c r="N1755" s="246"/>
      <c r="O1755" s="246"/>
      <c r="P1755" s="246"/>
      <c r="Q1755" s="246"/>
      <c r="R1755" s="246"/>
      <c r="S1755" s="246"/>
      <c r="T1755" s="247"/>
      <c r="AT1755" s="248" t="s">
        <v>142</v>
      </c>
      <c r="AU1755" s="248" t="s">
        <v>83</v>
      </c>
      <c r="AV1755" s="12" t="s">
        <v>83</v>
      </c>
      <c r="AW1755" s="12" t="s">
        <v>30</v>
      </c>
      <c r="AX1755" s="12" t="s">
        <v>73</v>
      </c>
      <c r="AY1755" s="248" t="s">
        <v>133</v>
      </c>
    </row>
    <row r="1756" spans="2:51" s="12" customFormat="1" ht="12">
      <c r="B1756" s="237"/>
      <c r="C1756" s="238"/>
      <c r="D1756" s="239" t="s">
        <v>142</v>
      </c>
      <c r="E1756" s="240" t="s">
        <v>1</v>
      </c>
      <c r="F1756" s="241" t="s">
        <v>2095</v>
      </c>
      <c r="G1756" s="238"/>
      <c r="H1756" s="242">
        <v>18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142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133</v>
      </c>
    </row>
    <row r="1757" spans="2:51" s="12" customFormat="1" ht="12">
      <c r="B1757" s="237"/>
      <c r="C1757" s="238"/>
      <c r="D1757" s="239" t="s">
        <v>142</v>
      </c>
      <c r="E1757" s="240" t="s">
        <v>1</v>
      </c>
      <c r="F1757" s="241" t="s">
        <v>2096</v>
      </c>
      <c r="G1757" s="238"/>
      <c r="H1757" s="242">
        <v>4.18</v>
      </c>
      <c r="I1757" s="243"/>
      <c r="J1757" s="238"/>
      <c r="K1757" s="238"/>
      <c r="L1757" s="244"/>
      <c r="M1757" s="245"/>
      <c r="N1757" s="246"/>
      <c r="O1757" s="246"/>
      <c r="P1757" s="246"/>
      <c r="Q1757" s="246"/>
      <c r="R1757" s="246"/>
      <c r="S1757" s="246"/>
      <c r="T1757" s="247"/>
      <c r="AT1757" s="248" t="s">
        <v>142</v>
      </c>
      <c r="AU1757" s="248" t="s">
        <v>83</v>
      </c>
      <c r="AV1757" s="12" t="s">
        <v>83</v>
      </c>
      <c r="AW1757" s="12" t="s">
        <v>30</v>
      </c>
      <c r="AX1757" s="12" t="s">
        <v>73</v>
      </c>
      <c r="AY1757" s="248" t="s">
        <v>133</v>
      </c>
    </row>
    <row r="1758" spans="2:51" s="12" customFormat="1" ht="12">
      <c r="B1758" s="237"/>
      <c r="C1758" s="238"/>
      <c r="D1758" s="239" t="s">
        <v>142</v>
      </c>
      <c r="E1758" s="240" t="s">
        <v>1</v>
      </c>
      <c r="F1758" s="241" t="s">
        <v>2097</v>
      </c>
      <c r="G1758" s="238"/>
      <c r="H1758" s="242">
        <v>51.75</v>
      </c>
      <c r="I1758" s="243"/>
      <c r="J1758" s="238"/>
      <c r="K1758" s="238"/>
      <c r="L1758" s="244"/>
      <c r="M1758" s="245"/>
      <c r="N1758" s="246"/>
      <c r="O1758" s="246"/>
      <c r="P1758" s="246"/>
      <c r="Q1758" s="246"/>
      <c r="R1758" s="246"/>
      <c r="S1758" s="246"/>
      <c r="T1758" s="247"/>
      <c r="AT1758" s="248" t="s">
        <v>142</v>
      </c>
      <c r="AU1758" s="248" t="s">
        <v>83</v>
      </c>
      <c r="AV1758" s="12" t="s">
        <v>83</v>
      </c>
      <c r="AW1758" s="12" t="s">
        <v>30</v>
      </c>
      <c r="AX1758" s="12" t="s">
        <v>73</v>
      </c>
      <c r="AY1758" s="248" t="s">
        <v>133</v>
      </c>
    </row>
    <row r="1759" spans="2:51" s="13" customFormat="1" ht="12">
      <c r="B1759" s="249"/>
      <c r="C1759" s="250"/>
      <c r="D1759" s="239" t="s">
        <v>142</v>
      </c>
      <c r="E1759" s="251" t="s">
        <v>1</v>
      </c>
      <c r="F1759" s="252" t="s">
        <v>144</v>
      </c>
      <c r="G1759" s="250"/>
      <c r="H1759" s="253">
        <v>81.01</v>
      </c>
      <c r="I1759" s="254"/>
      <c r="J1759" s="250"/>
      <c r="K1759" s="250"/>
      <c r="L1759" s="255"/>
      <c r="M1759" s="256"/>
      <c r="N1759" s="257"/>
      <c r="O1759" s="257"/>
      <c r="P1759" s="257"/>
      <c r="Q1759" s="257"/>
      <c r="R1759" s="257"/>
      <c r="S1759" s="257"/>
      <c r="T1759" s="258"/>
      <c r="AT1759" s="259" t="s">
        <v>142</v>
      </c>
      <c r="AU1759" s="259" t="s">
        <v>83</v>
      </c>
      <c r="AV1759" s="13" t="s">
        <v>140</v>
      </c>
      <c r="AW1759" s="13" t="s">
        <v>30</v>
      </c>
      <c r="AX1759" s="13" t="s">
        <v>81</v>
      </c>
      <c r="AY1759" s="259" t="s">
        <v>133</v>
      </c>
    </row>
    <row r="1760" spans="2:65" s="1" customFormat="1" ht="16.5" customHeight="1">
      <c r="B1760" s="38"/>
      <c r="C1760" s="260" t="s">
        <v>2098</v>
      </c>
      <c r="D1760" s="260" t="s">
        <v>168</v>
      </c>
      <c r="E1760" s="261" t="s">
        <v>2099</v>
      </c>
      <c r="F1760" s="262" t="s">
        <v>2100</v>
      </c>
      <c r="G1760" s="263" t="s">
        <v>165</v>
      </c>
      <c r="H1760" s="264">
        <v>85.061</v>
      </c>
      <c r="I1760" s="265"/>
      <c r="J1760" s="266">
        <f>ROUND(I1760*H1760,2)</f>
        <v>0</v>
      </c>
      <c r="K1760" s="262" t="s">
        <v>1</v>
      </c>
      <c r="L1760" s="267"/>
      <c r="M1760" s="268" t="s">
        <v>1</v>
      </c>
      <c r="N1760" s="269" t="s">
        <v>38</v>
      </c>
      <c r="O1760" s="86"/>
      <c r="P1760" s="233">
        <f>O1760*H1760</f>
        <v>0</v>
      </c>
      <c r="Q1760" s="233">
        <v>0.0033</v>
      </c>
      <c r="R1760" s="233">
        <f>Q1760*H1760</f>
        <v>0.28070130000000004</v>
      </c>
      <c r="S1760" s="233">
        <v>0</v>
      </c>
      <c r="T1760" s="234">
        <f>S1760*H1760</f>
        <v>0</v>
      </c>
      <c r="AR1760" s="235" t="s">
        <v>172</v>
      </c>
      <c r="AT1760" s="235" t="s">
        <v>168</v>
      </c>
      <c r="AU1760" s="235" t="s">
        <v>83</v>
      </c>
      <c r="AY1760" s="17" t="s">
        <v>133</v>
      </c>
      <c r="BE1760" s="236">
        <f>IF(N1760="základní",J1760,0)</f>
        <v>0</v>
      </c>
      <c r="BF1760" s="236">
        <f>IF(N1760="snížená",J1760,0)</f>
        <v>0</v>
      </c>
      <c r="BG1760" s="236">
        <f>IF(N1760="zákl. přenesená",J1760,0)</f>
        <v>0</v>
      </c>
      <c r="BH1760" s="236">
        <f>IF(N1760="sníž. přenesená",J1760,0)</f>
        <v>0</v>
      </c>
      <c r="BI1760" s="236">
        <f>IF(N1760="nulová",J1760,0)</f>
        <v>0</v>
      </c>
      <c r="BJ1760" s="17" t="s">
        <v>81</v>
      </c>
      <c r="BK1760" s="236">
        <f>ROUND(I1760*H1760,2)</f>
        <v>0</v>
      </c>
      <c r="BL1760" s="17" t="s">
        <v>140</v>
      </c>
      <c r="BM1760" s="235" t="s">
        <v>2101</v>
      </c>
    </row>
    <row r="1761" spans="2:51" s="12" customFormat="1" ht="12">
      <c r="B1761" s="237"/>
      <c r="C1761" s="238"/>
      <c r="D1761" s="239" t="s">
        <v>142</v>
      </c>
      <c r="E1761" s="240" t="s">
        <v>1</v>
      </c>
      <c r="F1761" s="241" t="s">
        <v>2102</v>
      </c>
      <c r="G1761" s="238"/>
      <c r="H1761" s="242">
        <v>85.061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142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133</v>
      </c>
    </row>
    <row r="1762" spans="2:51" s="13" customFormat="1" ht="12">
      <c r="B1762" s="249"/>
      <c r="C1762" s="250"/>
      <c r="D1762" s="239" t="s">
        <v>142</v>
      </c>
      <c r="E1762" s="251" t="s">
        <v>1</v>
      </c>
      <c r="F1762" s="252" t="s">
        <v>144</v>
      </c>
      <c r="G1762" s="250"/>
      <c r="H1762" s="253">
        <v>85.061</v>
      </c>
      <c r="I1762" s="254"/>
      <c r="J1762" s="250"/>
      <c r="K1762" s="250"/>
      <c r="L1762" s="255"/>
      <c r="M1762" s="256"/>
      <c r="N1762" s="257"/>
      <c r="O1762" s="257"/>
      <c r="P1762" s="257"/>
      <c r="Q1762" s="257"/>
      <c r="R1762" s="257"/>
      <c r="S1762" s="257"/>
      <c r="T1762" s="258"/>
      <c r="AT1762" s="259" t="s">
        <v>142</v>
      </c>
      <c r="AU1762" s="259" t="s">
        <v>83</v>
      </c>
      <c r="AV1762" s="13" t="s">
        <v>140</v>
      </c>
      <c r="AW1762" s="13" t="s">
        <v>30</v>
      </c>
      <c r="AX1762" s="13" t="s">
        <v>81</v>
      </c>
      <c r="AY1762" s="259" t="s">
        <v>133</v>
      </c>
    </row>
    <row r="1763" spans="2:65" s="1" customFormat="1" ht="36" customHeight="1">
      <c r="B1763" s="38"/>
      <c r="C1763" s="224" t="s">
        <v>2103</v>
      </c>
      <c r="D1763" s="224" t="s">
        <v>135</v>
      </c>
      <c r="E1763" s="225" t="s">
        <v>2104</v>
      </c>
      <c r="F1763" s="226" t="s">
        <v>2105</v>
      </c>
      <c r="G1763" s="227" t="s">
        <v>165</v>
      </c>
      <c r="H1763" s="228">
        <v>115</v>
      </c>
      <c r="I1763" s="229"/>
      <c r="J1763" s="230">
        <f>ROUND(I1763*H1763,2)</f>
        <v>0</v>
      </c>
      <c r="K1763" s="226" t="s">
        <v>1</v>
      </c>
      <c r="L1763" s="43"/>
      <c r="M1763" s="231" t="s">
        <v>1</v>
      </c>
      <c r="N1763" s="232" t="s">
        <v>38</v>
      </c>
      <c r="O1763" s="86"/>
      <c r="P1763" s="233">
        <f>O1763*H1763</f>
        <v>0</v>
      </c>
      <c r="Q1763" s="233">
        <v>0.00885</v>
      </c>
      <c r="R1763" s="233">
        <f>Q1763*H1763</f>
        <v>1.01775</v>
      </c>
      <c r="S1763" s="233">
        <v>0</v>
      </c>
      <c r="T1763" s="234">
        <f>S1763*H1763</f>
        <v>0</v>
      </c>
      <c r="AR1763" s="235" t="s">
        <v>140</v>
      </c>
      <c r="AT1763" s="235" t="s">
        <v>135</v>
      </c>
      <c r="AU1763" s="235" t="s">
        <v>83</v>
      </c>
      <c r="AY1763" s="17" t="s">
        <v>133</v>
      </c>
      <c r="BE1763" s="236">
        <f>IF(N1763="základní",J1763,0)</f>
        <v>0</v>
      </c>
      <c r="BF1763" s="236">
        <f>IF(N1763="snížená",J1763,0)</f>
        <v>0</v>
      </c>
      <c r="BG1763" s="236">
        <f>IF(N1763="zákl. přenesená",J1763,0)</f>
        <v>0</v>
      </c>
      <c r="BH1763" s="236">
        <f>IF(N1763="sníž. přenesená",J1763,0)</f>
        <v>0</v>
      </c>
      <c r="BI1763" s="236">
        <f>IF(N1763="nulová",J1763,0)</f>
        <v>0</v>
      </c>
      <c r="BJ1763" s="17" t="s">
        <v>81</v>
      </c>
      <c r="BK1763" s="236">
        <f>ROUND(I1763*H1763,2)</f>
        <v>0</v>
      </c>
      <c r="BL1763" s="17" t="s">
        <v>140</v>
      </c>
      <c r="BM1763" s="235" t="s">
        <v>2106</v>
      </c>
    </row>
    <row r="1764" spans="2:51" s="12" customFormat="1" ht="12">
      <c r="B1764" s="237"/>
      <c r="C1764" s="238"/>
      <c r="D1764" s="239" t="s">
        <v>142</v>
      </c>
      <c r="E1764" s="240" t="s">
        <v>1</v>
      </c>
      <c r="F1764" s="241" t="s">
        <v>2107</v>
      </c>
      <c r="G1764" s="238"/>
      <c r="H1764" s="242">
        <v>115</v>
      </c>
      <c r="I1764" s="243"/>
      <c r="J1764" s="238"/>
      <c r="K1764" s="238"/>
      <c r="L1764" s="244"/>
      <c r="M1764" s="245"/>
      <c r="N1764" s="246"/>
      <c r="O1764" s="246"/>
      <c r="P1764" s="246"/>
      <c r="Q1764" s="246"/>
      <c r="R1764" s="246"/>
      <c r="S1764" s="246"/>
      <c r="T1764" s="247"/>
      <c r="AT1764" s="248" t="s">
        <v>142</v>
      </c>
      <c r="AU1764" s="248" t="s">
        <v>83</v>
      </c>
      <c r="AV1764" s="12" t="s">
        <v>83</v>
      </c>
      <c r="AW1764" s="12" t="s">
        <v>30</v>
      </c>
      <c r="AX1764" s="12" t="s">
        <v>73</v>
      </c>
      <c r="AY1764" s="248" t="s">
        <v>133</v>
      </c>
    </row>
    <row r="1765" spans="2:51" s="13" customFormat="1" ht="12">
      <c r="B1765" s="249"/>
      <c r="C1765" s="250"/>
      <c r="D1765" s="239" t="s">
        <v>142</v>
      </c>
      <c r="E1765" s="251" t="s">
        <v>1</v>
      </c>
      <c r="F1765" s="252" t="s">
        <v>144</v>
      </c>
      <c r="G1765" s="250"/>
      <c r="H1765" s="253">
        <v>115</v>
      </c>
      <c r="I1765" s="254"/>
      <c r="J1765" s="250"/>
      <c r="K1765" s="250"/>
      <c r="L1765" s="255"/>
      <c r="M1765" s="256"/>
      <c r="N1765" s="257"/>
      <c r="O1765" s="257"/>
      <c r="P1765" s="257"/>
      <c r="Q1765" s="257"/>
      <c r="R1765" s="257"/>
      <c r="S1765" s="257"/>
      <c r="T1765" s="258"/>
      <c r="AT1765" s="259" t="s">
        <v>142</v>
      </c>
      <c r="AU1765" s="259" t="s">
        <v>83</v>
      </c>
      <c r="AV1765" s="13" t="s">
        <v>140</v>
      </c>
      <c r="AW1765" s="13" t="s">
        <v>30</v>
      </c>
      <c r="AX1765" s="13" t="s">
        <v>81</v>
      </c>
      <c r="AY1765" s="259" t="s">
        <v>133</v>
      </c>
    </row>
    <row r="1766" spans="2:63" s="11" customFormat="1" ht="22.8" customHeight="1">
      <c r="B1766" s="208"/>
      <c r="C1766" s="209"/>
      <c r="D1766" s="210" t="s">
        <v>72</v>
      </c>
      <c r="E1766" s="222" t="s">
        <v>172</v>
      </c>
      <c r="F1766" s="222" t="s">
        <v>2108</v>
      </c>
      <c r="G1766" s="209"/>
      <c r="H1766" s="209"/>
      <c r="I1766" s="212"/>
      <c r="J1766" s="223">
        <f>BK1766</f>
        <v>0</v>
      </c>
      <c r="K1766" s="209"/>
      <c r="L1766" s="214"/>
      <c r="M1766" s="215"/>
      <c r="N1766" s="216"/>
      <c r="O1766" s="216"/>
      <c r="P1766" s="217">
        <f>SUM(P1767:P1834)</f>
        <v>0</v>
      </c>
      <c r="Q1766" s="216"/>
      <c r="R1766" s="217">
        <f>SUM(R1767:R1834)</f>
        <v>104.75589539999999</v>
      </c>
      <c r="S1766" s="216"/>
      <c r="T1766" s="218">
        <f>SUM(T1767:T1834)</f>
        <v>0</v>
      </c>
      <c r="AR1766" s="219" t="s">
        <v>81</v>
      </c>
      <c r="AT1766" s="220" t="s">
        <v>72</v>
      </c>
      <c r="AU1766" s="220" t="s">
        <v>81</v>
      </c>
      <c r="AY1766" s="219" t="s">
        <v>133</v>
      </c>
      <c r="BK1766" s="221">
        <f>SUM(BK1767:BK1834)</f>
        <v>0</v>
      </c>
    </row>
    <row r="1767" spans="2:65" s="1" customFormat="1" ht="24" customHeight="1">
      <c r="B1767" s="38"/>
      <c r="C1767" s="224" t="s">
        <v>2109</v>
      </c>
      <c r="D1767" s="224" t="s">
        <v>135</v>
      </c>
      <c r="E1767" s="225" t="s">
        <v>2110</v>
      </c>
      <c r="F1767" s="226" t="s">
        <v>2111</v>
      </c>
      <c r="G1767" s="227" t="s">
        <v>165</v>
      </c>
      <c r="H1767" s="228">
        <v>46.4</v>
      </c>
      <c r="I1767" s="229"/>
      <c r="J1767" s="230">
        <f>ROUND(I1767*H1767,2)</f>
        <v>0</v>
      </c>
      <c r="K1767" s="226" t="s">
        <v>139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0.00159</v>
      </c>
      <c r="R1767" s="233">
        <f>Q1767*H1767</f>
        <v>0.073776</v>
      </c>
      <c r="S1767" s="233">
        <v>0</v>
      </c>
      <c r="T1767" s="234">
        <f>S1767*H1767</f>
        <v>0</v>
      </c>
      <c r="AR1767" s="235" t="s">
        <v>140</v>
      </c>
      <c r="AT1767" s="235" t="s">
        <v>135</v>
      </c>
      <c r="AU1767" s="235" t="s">
        <v>83</v>
      </c>
      <c r="AY1767" s="17" t="s">
        <v>133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140</v>
      </c>
      <c r="BM1767" s="235" t="s">
        <v>2112</v>
      </c>
    </row>
    <row r="1768" spans="2:51" s="12" customFormat="1" ht="12">
      <c r="B1768" s="237"/>
      <c r="C1768" s="238"/>
      <c r="D1768" s="239" t="s">
        <v>142</v>
      </c>
      <c r="E1768" s="240" t="s">
        <v>1</v>
      </c>
      <c r="F1768" s="241" t="s">
        <v>2113</v>
      </c>
      <c r="G1768" s="238"/>
      <c r="H1768" s="242">
        <v>46.4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142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133</v>
      </c>
    </row>
    <row r="1769" spans="2:51" s="13" customFormat="1" ht="12">
      <c r="B1769" s="249"/>
      <c r="C1769" s="250"/>
      <c r="D1769" s="239" t="s">
        <v>142</v>
      </c>
      <c r="E1769" s="251" t="s">
        <v>1</v>
      </c>
      <c r="F1769" s="252" t="s">
        <v>144</v>
      </c>
      <c r="G1769" s="250"/>
      <c r="H1769" s="253">
        <v>46.4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142</v>
      </c>
      <c r="AU1769" s="259" t="s">
        <v>83</v>
      </c>
      <c r="AV1769" s="13" t="s">
        <v>140</v>
      </c>
      <c r="AW1769" s="13" t="s">
        <v>30</v>
      </c>
      <c r="AX1769" s="13" t="s">
        <v>81</v>
      </c>
      <c r="AY1769" s="259" t="s">
        <v>133</v>
      </c>
    </row>
    <row r="1770" spans="2:65" s="1" customFormat="1" ht="24" customHeight="1">
      <c r="B1770" s="38"/>
      <c r="C1770" s="224" t="s">
        <v>2114</v>
      </c>
      <c r="D1770" s="224" t="s">
        <v>135</v>
      </c>
      <c r="E1770" s="225" t="s">
        <v>2115</v>
      </c>
      <c r="F1770" s="226" t="s">
        <v>2116</v>
      </c>
      <c r="G1770" s="227" t="s">
        <v>165</v>
      </c>
      <c r="H1770" s="228">
        <v>1.85</v>
      </c>
      <c r="I1770" s="229"/>
      <c r="J1770" s="230">
        <f>ROUND(I1770*H1770,2)</f>
        <v>0</v>
      </c>
      <c r="K1770" s="226" t="s">
        <v>139</v>
      </c>
      <c r="L1770" s="43"/>
      <c r="M1770" s="231" t="s">
        <v>1</v>
      </c>
      <c r="N1770" s="232" t="s">
        <v>38</v>
      </c>
      <c r="O1770" s="86"/>
      <c r="P1770" s="233">
        <f>O1770*H1770</f>
        <v>0</v>
      </c>
      <c r="Q1770" s="233">
        <v>0.00206</v>
      </c>
      <c r="R1770" s="233">
        <f>Q1770*H1770</f>
        <v>0.0038110000000000006</v>
      </c>
      <c r="S1770" s="233">
        <v>0</v>
      </c>
      <c r="T1770" s="234">
        <f>S1770*H1770</f>
        <v>0</v>
      </c>
      <c r="AR1770" s="235" t="s">
        <v>140</v>
      </c>
      <c r="AT1770" s="235" t="s">
        <v>135</v>
      </c>
      <c r="AU1770" s="235" t="s">
        <v>83</v>
      </c>
      <c r="AY1770" s="17" t="s">
        <v>133</v>
      </c>
      <c r="BE1770" s="236">
        <f>IF(N1770="základní",J1770,0)</f>
        <v>0</v>
      </c>
      <c r="BF1770" s="236">
        <f>IF(N1770="snížená",J1770,0)</f>
        <v>0</v>
      </c>
      <c r="BG1770" s="236">
        <f>IF(N1770="zákl. přenesená",J1770,0)</f>
        <v>0</v>
      </c>
      <c r="BH1770" s="236">
        <f>IF(N1770="sníž. přenesená",J1770,0)</f>
        <v>0</v>
      </c>
      <c r="BI1770" s="236">
        <f>IF(N1770="nulová",J1770,0)</f>
        <v>0</v>
      </c>
      <c r="BJ1770" s="17" t="s">
        <v>81</v>
      </c>
      <c r="BK1770" s="236">
        <f>ROUND(I1770*H1770,2)</f>
        <v>0</v>
      </c>
      <c r="BL1770" s="17" t="s">
        <v>140</v>
      </c>
      <c r="BM1770" s="235" t="s">
        <v>2117</v>
      </c>
    </row>
    <row r="1771" spans="2:51" s="12" customFormat="1" ht="12">
      <c r="B1771" s="237"/>
      <c r="C1771" s="238"/>
      <c r="D1771" s="239" t="s">
        <v>142</v>
      </c>
      <c r="E1771" s="240" t="s">
        <v>1</v>
      </c>
      <c r="F1771" s="241" t="s">
        <v>2118</v>
      </c>
      <c r="G1771" s="238"/>
      <c r="H1771" s="242">
        <v>1.85</v>
      </c>
      <c r="I1771" s="243"/>
      <c r="J1771" s="238"/>
      <c r="K1771" s="238"/>
      <c r="L1771" s="244"/>
      <c r="M1771" s="245"/>
      <c r="N1771" s="246"/>
      <c r="O1771" s="246"/>
      <c r="P1771" s="246"/>
      <c r="Q1771" s="246"/>
      <c r="R1771" s="246"/>
      <c r="S1771" s="246"/>
      <c r="T1771" s="247"/>
      <c r="AT1771" s="248" t="s">
        <v>142</v>
      </c>
      <c r="AU1771" s="248" t="s">
        <v>83</v>
      </c>
      <c r="AV1771" s="12" t="s">
        <v>83</v>
      </c>
      <c r="AW1771" s="12" t="s">
        <v>30</v>
      </c>
      <c r="AX1771" s="12" t="s">
        <v>73</v>
      </c>
      <c r="AY1771" s="248" t="s">
        <v>133</v>
      </c>
    </row>
    <row r="1772" spans="2:51" s="13" customFormat="1" ht="12">
      <c r="B1772" s="249"/>
      <c r="C1772" s="250"/>
      <c r="D1772" s="239" t="s">
        <v>142</v>
      </c>
      <c r="E1772" s="251" t="s">
        <v>1</v>
      </c>
      <c r="F1772" s="252" t="s">
        <v>144</v>
      </c>
      <c r="G1772" s="250"/>
      <c r="H1772" s="253">
        <v>1.85</v>
      </c>
      <c r="I1772" s="254"/>
      <c r="J1772" s="250"/>
      <c r="K1772" s="250"/>
      <c r="L1772" s="255"/>
      <c r="M1772" s="256"/>
      <c r="N1772" s="257"/>
      <c r="O1772" s="257"/>
      <c r="P1772" s="257"/>
      <c r="Q1772" s="257"/>
      <c r="R1772" s="257"/>
      <c r="S1772" s="257"/>
      <c r="T1772" s="258"/>
      <c r="AT1772" s="259" t="s">
        <v>142</v>
      </c>
      <c r="AU1772" s="259" t="s">
        <v>83</v>
      </c>
      <c r="AV1772" s="13" t="s">
        <v>140</v>
      </c>
      <c r="AW1772" s="13" t="s">
        <v>30</v>
      </c>
      <c r="AX1772" s="13" t="s">
        <v>81</v>
      </c>
      <c r="AY1772" s="259" t="s">
        <v>133</v>
      </c>
    </row>
    <row r="1773" spans="2:65" s="1" customFormat="1" ht="24" customHeight="1">
      <c r="B1773" s="38"/>
      <c r="C1773" s="224" t="s">
        <v>2119</v>
      </c>
      <c r="D1773" s="224" t="s">
        <v>135</v>
      </c>
      <c r="E1773" s="225" t="s">
        <v>2120</v>
      </c>
      <c r="F1773" s="226" t="s">
        <v>2121</v>
      </c>
      <c r="G1773" s="227" t="s">
        <v>165</v>
      </c>
      <c r="H1773" s="228">
        <v>74.4</v>
      </c>
      <c r="I1773" s="229"/>
      <c r="J1773" s="230">
        <f>ROUND(I1773*H1773,2)</f>
        <v>0</v>
      </c>
      <c r="K1773" s="226" t="s">
        <v>139</v>
      </c>
      <c r="L1773" s="43"/>
      <c r="M1773" s="231" t="s">
        <v>1</v>
      </c>
      <c r="N1773" s="232" t="s">
        <v>38</v>
      </c>
      <c r="O1773" s="86"/>
      <c r="P1773" s="233">
        <f>O1773*H1773</f>
        <v>0</v>
      </c>
      <c r="Q1773" s="233">
        <v>0.0033</v>
      </c>
      <c r="R1773" s="233">
        <f>Q1773*H1773</f>
        <v>0.24552000000000002</v>
      </c>
      <c r="S1773" s="233">
        <v>0</v>
      </c>
      <c r="T1773" s="234">
        <f>S1773*H1773</f>
        <v>0</v>
      </c>
      <c r="AR1773" s="235" t="s">
        <v>140</v>
      </c>
      <c r="AT1773" s="235" t="s">
        <v>135</v>
      </c>
      <c r="AU1773" s="235" t="s">
        <v>83</v>
      </c>
      <c r="AY1773" s="17" t="s">
        <v>133</v>
      </c>
      <c r="BE1773" s="236">
        <f>IF(N1773="základní",J1773,0)</f>
        <v>0</v>
      </c>
      <c r="BF1773" s="236">
        <f>IF(N1773="snížená",J1773,0)</f>
        <v>0</v>
      </c>
      <c r="BG1773" s="236">
        <f>IF(N1773="zákl. přenesená",J1773,0)</f>
        <v>0</v>
      </c>
      <c r="BH1773" s="236">
        <f>IF(N1773="sníž. přenesená",J1773,0)</f>
        <v>0</v>
      </c>
      <c r="BI1773" s="236">
        <f>IF(N1773="nulová",J1773,0)</f>
        <v>0</v>
      </c>
      <c r="BJ1773" s="17" t="s">
        <v>81</v>
      </c>
      <c r="BK1773" s="236">
        <f>ROUND(I1773*H1773,2)</f>
        <v>0</v>
      </c>
      <c r="BL1773" s="17" t="s">
        <v>140</v>
      </c>
      <c r="BM1773" s="235" t="s">
        <v>2122</v>
      </c>
    </row>
    <row r="1774" spans="2:51" s="12" customFormat="1" ht="12">
      <c r="B1774" s="237"/>
      <c r="C1774" s="238"/>
      <c r="D1774" s="239" t="s">
        <v>142</v>
      </c>
      <c r="E1774" s="240" t="s">
        <v>1</v>
      </c>
      <c r="F1774" s="241" t="s">
        <v>2123</v>
      </c>
      <c r="G1774" s="238"/>
      <c r="H1774" s="242">
        <v>74.4</v>
      </c>
      <c r="I1774" s="243"/>
      <c r="J1774" s="238"/>
      <c r="K1774" s="238"/>
      <c r="L1774" s="244"/>
      <c r="M1774" s="245"/>
      <c r="N1774" s="246"/>
      <c r="O1774" s="246"/>
      <c r="P1774" s="246"/>
      <c r="Q1774" s="246"/>
      <c r="R1774" s="246"/>
      <c r="S1774" s="246"/>
      <c r="T1774" s="247"/>
      <c r="AT1774" s="248" t="s">
        <v>142</v>
      </c>
      <c r="AU1774" s="248" t="s">
        <v>83</v>
      </c>
      <c r="AV1774" s="12" t="s">
        <v>83</v>
      </c>
      <c r="AW1774" s="12" t="s">
        <v>30</v>
      </c>
      <c r="AX1774" s="12" t="s">
        <v>73</v>
      </c>
      <c r="AY1774" s="248" t="s">
        <v>133</v>
      </c>
    </row>
    <row r="1775" spans="2:51" s="13" customFormat="1" ht="12">
      <c r="B1775" s="249"/>
      <c r="C1775" s="250"/>
      <c r="D1775" s="239" t="s">
        <v>142</v>
      </c>
      <c r="E1775" s="251" t="s">
        <v>1</v>
      </c>
      <c r="F1775" s="252" t="s">
        <v>144</v>
      </c>
      <c r="G1775" s="250"/>
      <c r="H1775" s="253">
        <v>74.4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AT1775" s="259" t="s">
        <v>142</v>
      </c>
      <c r="AU1775" s="259" t="s">
        <v>83</v>
      </c>
      <c r="AV1775" s="13" t="s">
        <v>140</v>
      </c>
      <c r="AW1775" s="13" t="s">
        <v>30</v>
      </c>
      <c r="AX1775" s="13" t="s">
        <v>81</v>
      </c>
      <c r="AY1775" s="259" t="s">
        <v>133</v>
      </c>
    </row>
    <row r="1776" spans="2:65" s="1" customFormat="1" ht="24" customHeight="1">
      <c r="B1776" s="38"/>
      <c r="C1776" s="224" t="s">
        <v>2124</v>
      </c>
      <c r="D1776" s="224" t="s">
        <v>135</v>
      </c>
      <c r="E1776" s="225" t="s">
        <v>2125</v>
      </c>
      <c r="F1776" s="226" t="s">
        <v>2126</v>
      </c>
      <c r="G1776" s="227" t="s">
        <v>165</v>
      </c>
      <c r="H1776" s="228">
        <v>50.4</v>
      </c>
      <c r="I1776" s="229"/>
      <c r="J1776" s="230">
        <f>ROUND(I1776*H1776,2)</f>
        <v>0</v>
      </c>
      <c r="K1776" s="226" t="s">
        <v>139</v>
      </c>
      <c r="L1776" s="43"/>
      <c r="M1776" s="231" t="s">
        <v>1</v>
      </c>
      <c r="N1776" s="232" t="s">
        <v>38</v>
      </c>
      <c r="O1776" s="86"/>
      <c r="P1776" s="233">
        <f>O1776*H1776</f>
        <v>0</v>
      </c>
      <c r="Q1776" s="233">
        <v>0.00482</v>
      </c>
      <c r="R1776" s="233">
        <f>Q1776*H1776</f>
        <v>0.24292799999999998</v>
      </c>
      <c r="S1776" s="233">
        <v>0</v>
      </c>
      <c r="T1776" s="234">
        <f>S1776*H1776</f>
        <v>0</v>
      </c>
      <c r="AR1776" s="235" t="s">
        <v>140</v>
      </c>
      <c r="AT1776" s="235" t="s">
        <v>135</v>
      </c>
      <c r="AU1776" s="235" t="s">
        <v>83</v>
      </c>
      <c r="AY1776" s="17" t="s">
        <v>133</v>
      </c>
      <c r="BE1776" s="236">
        <f>IF(N1776="základní",J1776,0)</f>
        <v>0</v>
      </c>
      <c r="BF1776" s="236">
        <f>IF(N1776="snížená",J1776,0)</f>
        <v>0</v>
      </c>
      <c r="BG1776" s="236">
        <f>IF(N1776="zákl. přenesená",J1776,0)</f>
        <v>0</v>
      </c>
      <c r="BH1776" s="236">
        <f>IF(N1776="sníž. přenesená",J1776,0)</f>
        <v>0</v>
      </c>
      <c r="BI1776" s="236">
        <f>IF(N1776="nulová",J1776,0)</f>
        <v>0</v>
      </c>
      <c r="BJ1776" s="17" t="s">
        <v>81</v>
      </c>
      <c r="BK1776" s="236">
        <f>ROUND(I1776*H1776,2)</f>
        <v>0</v>
      </c>
      <c r="BL1776" s="17" t="s">
        <v>140</v>
      </c>
      <c r="BM1776" s="235" t="s">
        <v>2127</v>
      </c>
    </row>
    <row r="1777" spans="2:51" s="12" customFormat="1" ht="12">
      <c r="B1777" s="237"/>
      <c r="C1777" s="238"/>
      <c r="D1777" s="239" t="s">
        <v>142</v>
      </c>
      <c r="E1777" s="240" t="s">
        <v>1</v>
      </c>
      <c r="F1777" s="241" t="s">
        <v>2128</v>
      </c>
      <c r="G1777" s="238"/>
      <c r="H1777" s="242">
        <v>50.4</v>
      </c>
      <c r="I1777" s="243"/>
      <c r="J1777" s="238"/>
      <c r="K1777" s="238"/>
      <c r="L1777" s="244"/>
      <c r="M1777" s="245"/>
      <c r="N1777" s="246"/>
      <c r="O1777" s="246"/>
      <c r="P1777" s="246"/>
      <c r="Q1777" s="246"/>
      <c r="R1777" s="246"/>
      <c r="S1777" s="246"/>
      <c r="T1777" s="247"/>
      <c r="AT1777" s="248" t="s">
        <v>142</v>
      </c>
      <c r="AU1777" s="248" t="s">
        <v>83</v>
      </c>
      <c r="AV1777" s="12" t="s">
        <v>83</v>
      </c>
      <c r="AW1777" s="12" t="s">
        <v>30</v>
      </c>
      <c r="AX1777" s="12" t="s">
        <v>73</v>
      </c>
      <c r="AY1777" s="248" t="s">
        <v>133</v>
      </c>
    </row>
    <row r="1778" spans="2:51" s="13" customFormat="1" ht="12">
      <c r="B1778" s="249"/>
      <c r="C1778" s="250"/>
      <c r="D1778" s="239" t="s">
        <v>142</v>
      </c>
      <c r="E1778" s="251" t="s">
        <v>1</v>
      </c>
      <c r="F1778" s="252" t="s">
        <v>144</v>
      </c>
      <c r="G1778" s="250"/>
      <c r="H1778" s="253">
        <v>50.4</v>
      </c>
      <c r="I1778" s="254"/>
      <c r="J1778" s="250"/>
      <c r="K1778" s="250"/>
      <c r="L1778" s="255"/>
      <c r="M1778" s="256"/>
      <c r="N1778" s="257"/>
      <c r="O1778" s="257"/>
      <c r="P1778" s="257"/>
      <c r="Q1778" s="257"/>
      <c r="R1778" s="257"/>
      <c r="S1778" s="257"/>
      <c r="T1778" s="258"/>
      <c r="AT1778" s="259" t="s">
        <v>142</v>
      </c>
      <c r="AU1778" s="259" t="s">
        <v>83</v>
      </c>
      <c r="AV1778" s="13" t="s">
        <v>140</v>
      </c>
      <c r="AW1778" s="13" t="s">
        <v>30</v>
      </c>
      <c r="AX1778" s="13" t="s">
        <v>81</v>
      </c>
      <c r="AY1778" s="259" t="s">
        <v>133</v>
      </c>
    </row>
    <row r="1779" spans="2:65" s="1" customFormat="1" ht="24" customHeight="1">
      <c r="B1779" s="38"/>
      <c r="C1779" s="224" t="s">
        <v>2129</v>
      </c>
      <c r="D1779" s="224" t="s">
        <v>135</v>
      </c>
      <c r="E1779" s="225" t="s">
        <v>2130</v>
      </c>
      <c r="F1779" s="226" t="s">
        <v>2131</v>
      </c>
      <c r="G1779" s="227" t="s">
        <v>165</v>
      </c>
      <c r="H1779" s="228">
        <v>31.2</v>
      </c>
      <c r="I1779" s="229"/>
      <c r="J1779" s="230">
        <f>ROUND(I1779*H1779,2)</f>
        <v>0</v>
      </c>
      <c r="K1779" s="226" t="s">
        <v>139</v>
      </c>
      <c r="L1779" s="43"/>
      <c r="M1779" s="231" t="s">
        <v>1</v>
      </c>
      <c r="N1779" s="232" t="s">
        <v>38</v>
      </c>
      <c r="O1779" s="86"/>
      <c r="P1779" s="233">
        <f>O1779*H1779</f>
        <v>0</v>
      </c>
      <c r="Q1779" s="233">
        <v>0.00724</v>
      </c>
      <c r="R1779" s="233">
        <f>Q1779*H1779</f>
        <v>0.225888</v>
      </c>
      <c r="S1779" s="233">
        <v>0</v>
      </c>
      <c r="T1779" s="234">
        <f>S1779*H1779</f>
        <v>0</v>
      </c>
      <c r="AR1779" s="235" t="s">
        <v>140</v>
      </c>
      <c r="AT1779" s="235" t="s">
        <v>135</v>
      </c>
      <c r="AU1779" s="235" t="s">
        <v>83</v>
      </c>
      <c r="AY1779" s="17" t="s">
        <v>133</v>
      </c>
      <c r="BE1779" s="236">
        <f>IF(N1779="základní",J1779,0)</f>
        <v>0</v>
      </c>
      <c r="BF1779" s="236">
        <f>IF(N1779="snížená",J1779,0)</f>
        <v>0</v>
      </c>
      <c r="BG1779" s="236">
        <f>IF(N1779="zákl. přenesená",J1779,0)</f>
        <v>0</v>
      </c>
      <c r="BH1779" s="236">
        <f>IF(N1779="sníž. přenesená",J1779,0)</f>
        <v>0</v>
      </c>
      <c r="BI1779" s="236">
        <f>IF(N1779="nulová",J1779,0)</f>
        <v>0</v>
      </c>
      <c r="BJ1779" s="17" t="s">
        <v>81</v>
      </c>
      <c r="BK1779" s="236">
        <f>ROUND(I1779*H1779,2)</f>
        <v>0</v>
      </c>
      <c r="BL1779" s="17" t="s">
        <v>140</v>
      </c>
      <c r="BM1779" s="235" t="s">
        <v>2132</v>
      </c>
    </row>
    <row r="1780" spans="2:51" s="12" customFormat="1" ht="12">
      <c r="B1780" s="237"/>
      <c r="C1780" s="238"/>
      <c r="D1780" s="239" t="s">
        <v>142</v>
      </c>
      <c r="E1780" s="240" t="s">
        <v>1</v>
      </c>
      <c r="F1780" s="241" t="s">
        <v>2133</v>
      </c>
      <c r="G1780" s="238"/>
      <c r="H1780" s="242">
        <v>31.2</v>
      </c>
      <c r="I1780" s="243"/>
      <c r="J1780" s="238"/>
      <c r="K1780" s="238"/>
      <c r="L1780" s="244"/>
      <c r="M1780" s="245"/>
      <c r="N1780" s="246"/>
      <c r="O1780" s="246"/>
      <c r="P1780" s="246"/>
      <c r="Q1780" s="246"/>
      <c r="R1780" s="246"/>
      <c r="S1780" s="246"/>
      <c r="T1780" s="247"/>
      <c r="AT1780" s="248" t="s">
        <v>142</v>
      </c>
      <c r="AU1780" s="248" t="s">
        <v>83</v>
      </c>
      <c r="AV1780" s="12" t="s">
        <v>83</v>
      </c>
      <c r="AW1780" s="12" t="s">
        <v>30</v>
      </c>
      <c r="AX1780" s="12" t="s">
        <v>73</v>
      </c>
      <c r="AY1780" s="248" t="s">
        <v>133</v>
      </c>
    </row>
    <row r="1781" spans="2:51" s="13" customFormat="1" ht="12">
      <c r="B1781" s="249"/>
      <c r="C1781" s="250"/>
      <c r="D1781" s="239" t="s">
        <v>142</v>
      </c>
      <c r="E1781" s="251" t="s">
        <v>1</v>
      </c>
      <c r="F1781" s="252" t="s">
        <v>144</v>
      </c>
      <c r="G1781" s="250"/>
      <c r="H1781" s="253">
        <v>31.2</v>
      </c>
      <c r="I1781" s="254"/>
      <c r="J1781" s="250"/>
      <c r="K1781" s="250"/>
      <c r="L1781" s="255"/>
      <c r="M1781" s="256"/>
      <c r="N1781" s="257"/>
      <c r="O1781" s="257"/>
      <c r="P1781" s="257"/>
      <c r="Q1781" s="257"/>
      <c r="R1781" s="257"/>
      <c r="S1781" s="257"/>
      <c r="T1781" s="258"/>
      <c r="AT1781" s="259" t="s">
        <v>142</v>
      </c>
      <c r="AU1781" s="259" t="s">
        <v>83</v>
      </c>
      <c r="AV1781" s="13" t="s">
        <v>140</v>
      </c>
      <c r="AW1781" s="13" t="s">
        <v>30</v>
      </c>
      <c r="AX1781" s="13" t="s">
        <v>81</v>
      </c>
      <c r="AY1781" s="259" t="s">
        <v>133</v>
      </c>
    </row>
    <row r="1782" spans="2:65" s="1" customFormat="1" ht="24" customHeight="1">
      <c r="B1782" s="38"/>
      <c r="C1782" s="224" t="s">
        <v>2134</v>
      </c>
      <c r="D1782" s="224" t="s">
        <v>135</v>
      </c>
      <c r="E1782" s="225" t="s">
        <v>2135</v>
      </c>
      <c r="F1782" s="226" t="s">
        <v>2136</v>
      </c>
      <c r="G1782" s="227" t="s">
        <v>165</v>
      </c>
      <c r="H1782" s="228">
        <v>31.5</v>
      </c>
      <c r="I1782" s="229"/>
      <c r="J1782" s="230">
        <f>ROUND(I1782*H1782,2)</f>
        <v>0</v>
      </c>
      <c r="K1782" s="226" t="s">
        <v>139</v>
      </c>
      <c r="L1782" s="43"/>
      <c r="M1782" s="231" t="s">
        <v>1</v>
      </c>
      <c r="N1782" s="232" t="s">
        <v>38</v>
      </c>
      <c r="O1782" s="86"/>
      <c r="P1782" s="233">
        <f>O1782*H1782</f>
        <v>0</v>
      </c>
      <c r="Q1782" s="233">
        <v>0.01146</v>
      </c>
      <c r="R1782" s="233">
        <f>Q1782*H1782</f>
        <v>0.36099</v>
      </c>
      <c r="S1782" s="233">
        <v>0</v>
      </c>
      <c r="T1782" s="234">
        <f>S1782*H1782</f>
        <v>0</v>
      </c>
      <c r="AR1782" s="235" t="s">
        <v>140</v>
      </c>
      <c r="AT1782" s="235" t="s">
        <v>135</v>
      </c>
      <c r="AU1782" s="235" t="s">
        <v>83</v>
      </c>
      <c r="AY1782" s="17" t="s">
        <v>133</v>
      </c>
      <c r="BE1782" s="236">
        <f>IF(N1782="základní",J1782,0)</f>
        <v>0</v>
      </c>
      <c r="BF1782" s="236">
        <f>IF(N1782="snížená",J1782,0)</f>
        <v>0</v>
      </c>
      <c r="BG1782" s="236">
        <f>IF(N1782="zákl. přenesená",J1782,0)</f>
        <v>0</v>
      </c>
      <c r="BH1782" s="236">
        <f>IF(N1782="sníž. přenesená",J1782,0)</f>
        <v>0</v>
      </c>
      <c r="BI1782" s="236">
        <f>IF(N1782="nulová",J1782,0)</f>
        <v>0</v>
      </c>
      <c r="BJ1782" s="17" t="s">
        <v>81</v>
      </c>
      <c r="BK1782" s="236">
        <f>ROUND(I1782*H1782,2)</f>
        <v>0</v>
      </c>
      <c r="BL1782" s="17" t="s">
        <v>140</v>
      </c>
      <c r="BM1782" s="235" t="s">
        <v>2137</v>
      </c>
    </row>
    <row r="1783" spans="2:51" s="12" customFormat="1" ht="12">
      <c r="B1783" s="237"/>
      <c r="C1783" s="238"/>
      <c r="D1783" s="239" t="s">
        <v>142</v>
      </c>
      <c r="E1783" s="240" t="s">
        <v>1</v>
      </c>
      <c r="F1783" s="241" t="s">
        <v>2138</v>
      </c>
      <c r="G1783" s="238"/>
      <c r="H1783" s="242">
        <v>31.5</v>
      </c>
      <c r="I1783" s="243"/>
      <c r="J1783" s="238"/>
      <c r="K1783" s="238"/>
      <c r="L1783" s="244"/>
      <c r="M1783" s="245"/>
      <c r="N1783" s="246"/>
      <c r="O1783" s="246"/>
      <c r="P1783" s="246"/>
      <c r="Q1783" s="246"/>
      <c r="R1783" s="246"/>
      <c r="S1783" s="246"/>
      <c r="T1783" s="247"/>
      <c r="AT1783" s="248" t="s">
        <v>142</v>
      </c>
      <c r="AU1783" s="248" t="s">
        <v>83</v>
      </c>
      <c r="AV1783" s="12" t="s">
        <v>83</v>
      </c>
      <c r="AW1783" s="12" t="s">
        <v>30</v>
      </c>
      <c r="AX1783" s="12" t="s">
        <v>73</v>
      </c>
      <c r="AY1783" s="248" t="s">
        <v>133</v>
      </c>
    </row>
    <row r="1784" spans="2:51" s="13" customFormat="1" ht="12">
      <c r="B1784" s="249"/>
      <c r="C1784" s="250"/>
      <c r="D1784" s="239" t="s">
        <v>142</v>
      </c>
      <c r="E1784" s="251" t="s">
        <v>1</v>
      </c>
      <c r="F1784" s="252" t="s">
        <v>144</v>
      </c>
      <c r="G1784" s="250"/>
      <c r="H1784" s="253">
        <v>31.5</v>
      </c>
      <c r="I1784" s="254"/>
      <c r="J1784" s="250"/>
      <c r="K1784" s="250"/>
      <c r="L1784" s="255"/>
      <c r="M1784" s="256"/>
      <c r="N1784" s="257"/>
      <c r="O1784" s="257"/>
      <c r="P1784" s="257"/>
      <c r="Q1784" s="257"/>
      <c r="R1784" s="257"/>
      <c r="S1784" s="257"/>
      <c r="T1784" s="258"/>
      <c r="AT1784" s="259" t="s">
        <v>142</v>
      </c>
      <c r="AU1784" s="259" t="s">
        <v>83</v>
      </c>
      <c r="AV1784" s="13" t="s">
        <v>140</v>
      </c>
      <c r="AW1784" s="13" t="s">
        <v>30</v>
      </c>
      <c r="AX1784" s="13" t="s">
        <v>81</v>
      </c>
      <c r="AY1784" s="259" t="s">
        <v>133</v>
      </c>
    </row>
    <row r="1785" spans="2:65" s="1" customFormat="1" ht="24" customHeight="1">
      <c r="B1785" s="38"/>
      <c r="C1785" s="224" t="s">
        <v>2139</v>
      </c>
      <c r="D1785" s="224" t="s">
        <v>135</v>
      </c>
      <c r="E1785" s="225" t="s">
        <v>2140</v>
      </c>
      <c r="F1785" s="226" t="s">
        <v>2141</v>
      </c>
      <c r="G1785" s="227" t="s">
        <v>138</v>
      </c>
      <c r="H1785" s="228">
        <v>2.16</v>
      </c>
      <c r="I1785" s="229"/>
      <c r="J1785" s="230">
        <f>ROUND(I1785*H1785,2)</f>
        <v>0</v>
      </c>
      <c r="K1785" s="226" t="s">
        <v>139</v>
      </c>
      <c r="L1785" s="43"/>
      <c r="M1785" s="231" t="s">
        <v>1</v>
      </c>
      <c r="N1785" s="232" t="s">
        <v>38</v>
      </c>
      <c r="O1785" s="86"/>
      <c r="P1785" s="233">
        <f>O1785*H1785</f>
        <v>0</v>
      </c>
      <c r="Q1785" s="233">
        <v>1.47064</v>
      </c>
      <c r="R1785" s="233">
        <f>Q1785*H1785</f>
        <v>3.1765824</v>
      </c>
      <c r="S1785" s="233">
        <v>0</v>
      </c>
      <c r="T1785" s="234">
        <f>S1785*H1785</f>
        <v>0</v>
      </c>
      <c r="AR1785" s="235" t="s">
        <v>140</v>
      </c>
      <c r="AT1785" s="235" t="s">
        <v>135</v>
      </c>
      <c r="AU1785" s="235" t="s">
        <v>83</v>
      </c>
      <c r="AY1785" s="17" t="s">
        <v>133</v>
      </c>
      <c r="BE1785" s="236">
        <f>IF(N1785="základní",J1785,0)</f>
        <v>0</v>
      </c>
      <c r="BF1785" s="236">
        <f>IF(N1785="snížená",J1785,0)</f>
        <v>0</v>
      </c>
      <c r="BG1785" s="236">
        <f>IF(N1785="zákl. přenesená",J1785,0)</f>
        <v>0</v>
      </c>
      <c r="BH1785" s="236">
        <f>IF(N1785="sníž. přenesená",J1785,0)</f>
        <v>0</v>
      </c>
      <c r="BI1785" s="236">
        <f>IF(N1785="nulová",J1785,0)</f>
        <v>0</v>
      </c>
      <c r="BJ1785" s="17" t="s">
        <v>81</v>
      </c>
      <c r="BK1785" s="236">
        <f>ROUND(I1785*H1785,2)</f>
        <v>0</v>
      </c>
      <c r="BL1785" s="17" t="s">
        <v>140</v>
      </c>
      <c r="BM1785" s="235" t="s">
        <v>2142</v>
      </c>
    </row>
    <row r="1786" spans="2:51" s="12" customFormat="1" ht="12">
      <c r="B1786" s="237"/>
      <c r="C1786" s="238"/>
      <c r="D1786" s="239" t="s">
        <v>142</v>
      </c>
      <c r="E1786" s="240" t="s">
        <v>1</v>
      </c>
      <c r="F1786" s="241" t="s">
        <v>2143</v>
      </c>
      <c r="G1786" s="238"/>
      <c r="H1786" s="242">
        <v>2.16</v>
      </c>
      <c r="I1786" s="243"/>
      <c r="J1786" s="238"/>
      <c r="K1786" s="238"/>
      <c r="L1786" s="244"/>
      <c r="M1786" s="245"/>
      <c r="N1786" s="246"/>
      <c r="O1786" s="246"/>
      <c r="P1786" s="246"/>
      <c r="Q1786" s="246"/>
      <c r="R1786" s="246"/>
      <c r="S1786" s="246"/>
      <c r="T1786" s="247"/>
      <c r="AT1786" s="248" t="s">
        <v>142</v>
      </c>
      <c r="AU1786" s="248" t="s">
        <v>83</v>
      </c>
      <c r="AV1786" s="12" t="s">
        <v>83</v>
      </c>
      <c r="AW1786" s="12" t="s">
        <v>30</v>
      </c>
      <c r="AX1786" s="12" t="s">
        <v>73</v>
      </c>
      <c r="AY1786" s="248" t="s">
        <v>133</v>
      </c>
    </row>
    <row r="1787" spans="2:51" s="13" customFormat="1" ht="12">
      <c r="B1787" s="249"/>
      <c r="C1787" s="250"/>
      <c r="D1787" s="239" t="s">
        <v>142</v>
      </c>
      <c r="E1787" s="251" t="s">
        <v>1</v>
      </c>
      <c r="F1787" s="252" t="s">
        <v>144</v>
      </c>
      <c r="G1787" s="250"/>
      <c r="H1787" s="253">
        <v>2.16</v>
      </c>
      <c r="I1787" s="254"/>
      <c r="J1787" s="250"/>
      <c r="K1787" s="250"/>
      <c r="L1787" s="255"/>
      <c r="M1787" s="256"/>
      <c r="N1787" s="257"/>
      <c r="O1787" s="257"/>
      <c r="P1787" s="257"/>
      <c r="Q1787" s="257"/>
      <c r="R1787" s="257"/>
      <c r="S1787" s="257"/>
      <c r="T1787" s="258"/>
      <c r="AT1787" s="259" t="s">
        <v>142</v>
      </c>
      <c r="AU1787" s="259" t="s">
        <v>83</v>
      </c>
      <c r="AV1787" s="13" t="s">
        <v>140</v>
      </c>
      <c r="AW1787" s="13" t="s">
        <v>30</v>
      </c>
      <c r="AX1787" s="13" t="s">
        <v>81</v>
      </c>
      <c r="AY1787" s="259" t="s">
        <v>133</v>
      </c>
    </row>
    <row r="1788" spans="2:65" s="1" customFormat="1" ht="24" customHeight="1">
      <c r="B1788" s="38"/>
      <c r="C1788" s="224" t="s">
        <v>2144</v>
      </c>
      <c r="D1788" s="224" t="s">
        <v>135</v>
      </c>
      <c r="E1788" s="225" t="s">
        <v>2145</v>
      </c>
      <c r="F1788" s="226" t="s">
        <v>2146</v>
      </c>
      <c r="G1788" s="227" t="s">
        <v>171</v>
      </c>
      <c r="H1788" s="228">
        <v>5</v>
      </c>
      <c r="I1788" s="229"/>
      <c r="J1788" s="230">
        <f>ROUND(I1788*H1788,2)</f>
        <v>0</v>
      </c>
      <c r="K1788" s="226" t="s">
        <v>1</v>
      </c>
      <c r="L1788" s="43"/>
      <c r="M1788" s="231" t="s">
        <v>1</v>
      </c>
      <c r="N1788" s="232" t="s">
        <v>38</v>
      </c>
      <c r="O1788" s="86"/>
      <c r="P1788" s="233">
        <f>O1788*H1788</f>
        <v>0</v>
      </c>
      <c r="Q1788" s="233">
        <v>2.25689</v>
      </c>
      <c r="R1788" s="233">
        <f>Q1788*H1788</f>
        <v>11.28445</v>
      </c>
      <c r="S1788" s="233">
        <v>0</v>
      </c>
      <c r="T1788" s="234">
        <f>S1788*H1788</f>
        <v>0</v>
      </c>
      <c r="AR1788" s="235" t="s">
        <v>140</v>
      </c>
      <c r="AT1788" s="235" t="s">
        <v>135</v>
      </c>
      <c r="AU1788" s="235" t="s">
        <v>83</v>
      </c>
      <c r="AY1788" s="17" t="s">
        <v>133</v>
      </c>
      <c r="BE1788" s="236">
        <f>IF(N1788="základní",J1788,0)</f>
        <v>0</v>
      </c>
      <c r="BF1788" s="236">
        <f>IF(N1788="snížená",J1788,0)</f>
        <v>0</v>
      </c>
      <c r="BG1788" s="236">
        <f>IF(N1788="zákl. přenesená",J1788,0)</f>
        <v>0</v>
      </c>
      <c r="BH1788" s="236">
        <f>IF(N1788="sníž. přenesená",J1788,0)</f>
        <v>0</v>
      </c>
      <c r="BI1788" s="236">
        <f>IF(N1788="nulová",J1788,0)</f>
        <v>0</v>
      </c>
      <c r="BJ1788" s="17" t="s">
        <v>81</v>
      </c>
      <c r="BK1788" s="236">
        <f>ROUND(I1788*H1788,2)</f>
        <v>0</v>
      </c>
      <c r="BL1788" s="17" t="s">
        <v>140</v>
      </c>
      <c r="BM1788" s="235" t="s">
        <v>2147</v>
      </c>
    </row>
    <row r="1789" spans="2:65" s="1" customFormat="1" ht="24" customHeight="1">
      <c r="B1789" s="38"/>
      <c r="C1789" s="260" t="s">
        <v>2148</v>
      </c>
      <c r="D1789" s="260" t="s">
        <v>168</v>
      </c>
      <c r="E1789" s="261" t="s">
        <v>2149</v>
      </c>
      <c r="F1789" s="262" t="s">
        <v>2150</v>
      </c>
      <c r="G1789" s="263" t="s">
        <v>171</v>
      </c>
      <c r="H1789" s="264">
        <v>5</v>
      </c>
      <c r="I1789" s="265"/>
      <c r="J1789" s="266">
        <f>ROUND(I1789*H1789,2)</f>
        <v>0</v>
      </c>
      <c r="K1789" s="262" t="s">
        <v>139</v>
      </c>
      <c r="L1789" s="267"/>
      <c r="M1789" s="268" t="s">
        <v>1</v>
      </c>
      <c r="N1789" s="269" t="s">
        <v>38</v>
      </c>
      <c r="O1789" s="86"/>
      <c r="P1789" s="233">
        <f>O1789*H1789</f>
        <v>0</v>
      </c>
      <c r="Q1789" s="233">
        <v>2.1</v>
      </c>
      <c r="R1789" s="233">
        <f>Q1789*H1789</f>
        <v>10.5</v>
      </c>
      <c r="S1789" s="233">
        <v>0</v>
      </c>
      <c r="T1789" s="234">
        <f>S1789*H1789</f>
        <v>0</v>
      </c>
      <c r="AR1789" s="235" t="s">
        <v>172</v>
      </c>
      <c r="AT1789" s="235" t="s">
        <v>168</v>
      </c>
      <c r="AU1789" s="235" t="s">
        <v>83</v>
      </c>
      <c r="AY1789" s="17" t="s">
        <v>133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140</v>
      </c>
      <c r="BM1789" s="235" t="s">
        <v>2151</v>
      </c>
    </row>
    <row r="1790" spans="2:65" s="1" customFormat="1" ht="24" customHeight="1">
      <c r="B1790" s="38"/>
      <c r="C1790" s="260" t="s">
        <v>2152</v>
      </c>
      <c r="D1790" s="260" t="s">
        <v>168</v>
      </c>
      <c r="E1790" s="261" t="s">
        <v>2153</v>
      </c>
      <c r="F1790" s="262" t="s">
        <v>2154</v>
      </c>
      <c r="G1790" s="263" t="s">
        <v>171</v>
      </c>
      <c r="H1790" s="264">
        <v>24</v>
      </c>
      <c r="I1790" s="265"/>
      <c r="J1790" s="266">
        <f>ROUND(I1790*H1790,2)</f>
        <v>0</v>
      </c>
      <c r="K1790" s="262" t="s">
        <v>1</v>
      </c>
      <c r="L1790" s="267"/>
      <c r="M1790" s="268" t="s">
        <v>1</v>
      </c>
      <c r="N1790" s="269" t="s">
        <v>38</v>
      </c>
      <c r="O1790" s="86"/>
      <c r="P1790" s="233">
        <f>O1790*H1790</f>
        <v>0</v>
      </c>
      <c r="Q1790" s="233">
        <v>0.002</v>
      </c>
      <c r="R1790" s="233">
        <f>Q1790*H1790</f>
        <v>0.048</v>
      </c>
      <c r="S1790" s="233">
        <v>0</v>
      </c>
      <c r="T1790" s="234">
        <f>S1790*H1790</f>
        <v>0</v>
      </c>
      <c r="AR1790" s="235" t="s">
        <v>172</v>
      </c>
      <c r="AT1790" s="235" t="s">
        <v>168</v>
      </c>
      <c r="AU1790" s="235" t="s">
        <v>83</v>
      </c>
      <c r="AY1790" s="17" t="s">
        <v>133</v>
      </c>
      <c r="BE1790" s="236">
        <f>IF(N1790="základní",J1790,0)</f>
        <v>0</v>
      </c>
      <c r="BF1790" s="236">
        <f>IF(N1790="snížená",J1790,0)</f>
        <v>0</v>
      </c>
      <c r="BG1790" s="236">
        <f>IF(N1790="zákl. přenesená",J1790,0)</f>
        <v>0</v>
      </c>
      <c r="BH1790" s="236">
        <f>IF(N1790="sníž. přenesená",J1790,0)</f>
        <v>0</v>
      </c>
      <c r="BI1790" s="236">
        <f>IF(N1790="nulová",J1790,0)</f>
        <v>0</v>
      </c>
      <c r="BJ1790" s="17" t="s">
        <v>81</v>
      </c>
      <c r="BK1790" s="236">
        <f>ROUND(I1790*H1790,2)</f>
        <v>0</v>
      </c>
      <c r="BL1790" s="17" t="s">
        <v>140</v>
      </c>
      <c r="BM1790" s="235" t="s">
        <v>2155</v>
      </c>
    </row>
    <row r="1791" spans="2:51" s="12" customFormat="1" ht="12">
      <c r="B1791" s="237"/>
      <c r="C1791" s="238"/>
      <c r="D1791" s="239" t="s">
        <v>142</v>
      </c>
      <c r="E1791" s="240" t="s">
        <v>1</v>
      </c>
      <c r="F1791" s="241" t="s">
        <v>2156</v>
      </c>
      <c r="G1791" s="238"/>
      <c r="H1791" s="242">
        <v>24</v>
      </c>
      <c r="I1791" s="243"/>
      <c r="J1791" s="238"/>
      <c r="K1791" s="238"/>
      <c r="L1791" s="244"/>
      <c r="M1791" s="245"/>
      <c r="N1791" s="246"/>
      <c r="O1791" s="246"/>
      <c r="P1791" s="246"/>
      <c r="Q1791" s="246"/>
      <c r="R1791" s="246"/>
      <c r="S1791" s="246"/>
      <c r="T1791" s="247"/>
      <c r="AT1791" s="248" t="s">
        <v>142</v>
      </c>
      <c r="AU1791" s="248" t="s">
        <v>83</v>
      </c>
      <c r="AV1791" s="12" t="s">
        <v>83</v>
      </c>
      <c r="AW1791" s="12" t="s">
        <v>30</v>
      </c>
      <c r="AX1791" s="12" t="s">
        <v>73</v>
      </c>
      <c r="AY1791" s="248" t="s">
        <v>133</v>
      </c>
    </row>
    <row r="1792" spans="2:51" s="13" customFormat="1" ht="12">
      <c r="B1792" s="249"/>
      <c r="C1792" s="250"/>
      <c r="D1792" s="239" t="s">
        <v>142</v>
      </c>
      <c r="E1792" s="251" t="s">
        <v>1</v>
      </c>
      <c r="F1792" s="252" t="s">
        <v>144</v>
      </c>
      <c r="G1792" s="250"/>
      <c r="H1792" s="253">
        <v>24</v>
      </c>
      <c r="I1792" s="254"/>
      <c r="J1792" s="250"/>
      <c r="K1792" s="250"/>
      <c r="L1792" s="255"/>
      <c r="M1792" s="256"/>
      <c r="N1792" s="257"/>
      <c r="O1792" s="257"/>
      <c r="P1792" s="257"/>
      <c r="Q1792" s="257"/>
      <c r="R1792" s="257"/>
      <c r="S1792" s="257"/>
      <c r="T1792" s="258"/>
      <c r="AT1792" s="259" t="s">
        <v>142</v>
      </c>
      <c r="AU1792" s="259" t="s">
        <v>83</v>
      </c>
      <c r="AV1792" s="13" t="s">
        <v>140</v>
      </c>
      <c r="AW1792" s="13" t="s">
        <v>30</v>
      </c>
      <c r="AX1792" s="13" t="s">
        <v>81</v>
      </c>
      <c r="AY1792" s="259" t="s">
        <v>133</v>
      </c>
    </row>
    <row r="1793" spans="2:65" s="1" customFormat="1" ht="24" customHeight="1">
      <c r="B1793" s="38"/>
      <c r="C1793" s="224" t="s">
        <v>2157</v>
      </c>
      <c r="D1793" s="224" t="s">
        <v>135</v>
      </c>
      <c r="E1793" s="225" t="s">
        <v>2158</v>
      </c>
      <c r="F1793" s="226" t="s">
        <v>2159</v>
      </c>
      <c r="G1793" s="227" t="s">
        <v>171</v>
      </c>
      <c r="H1793" s="228">
        <v>20</v>
      </c>
      <c r="I1793" s="229"/>
      <c r="J1793" s="230">
        <f>ROUND(I1793*H1793,2)</f>
        <v>0</v>
      </c>
      <c r="K1793" s="226" t="s">
        <v>139</v>
      </c>
      <c r="L1793" s="43"/>
      <c r="M1793" s="231" t="s">
        <v>1</v>
      </c>
      <c r="N1793" s="232" t="s">
        <v>38</v>
      </c>
      <c r="O1793" s="86"/>
      <c r="P1793" s="233">
        <f>O1793*H1793</f>
        <v>0</v>
      </c>
      <c r="Q1793" s="233">
        <v>0.00918</v>
      </c>
      <c r="R1793" s="233">
        <f>Q1793*H1793</f>
        <v>0.1836</v>
      </c>
      <c r="S1793" s="233">
        <v>0</v>
      </c>
      <c r="T1793" s="234">
        <f>S1793*H1793</f>
        <v>0</v>
      </c>
      <c r="AR1793" s="235" t="s">
        <v>140</v>
      </c>
      <c r="AT1793" s="235" t="s">
        <v>135</v>
      </c>
      <c r="AU1793" s="235" t="s">
        <v>83</v>
      </c>
      <c r="AY1793" s="17" t="s">
        <v>133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140</v>
      </c>
      <c r="BM1793" s="235" t="s">
        <v>2160</v>
      </c>
    </row>
    <row r="1794" spans="2:51" s="12" customFormat="1" ht="12">
      <c r="B1794" s="237"/>
      <c r="C1794" s="238"/>
      <c r="D1794" s="239" t="s">
        <v>142</v>
      </c>
      <c r="E1794" s="240" t="s">
        <v>1</v>
      </c>
      <c r="F1794" s="241" t="s">
        <v>243</v>
      </c>
      <c r="G1794" s="238"/>
      <c r="H1794" s="242">
        <v>20</v>
      </c>
      <c r="I1794" s="243"/>
      <c r="J1794" s="238"/>
      <c r="K1794" s="238"/>
      <c r="L1794" s="244"/>
      <c r="M1794" s="245"/>
      <c r="N1794" s="246"/>
      <c r="O1794" s="246"/>
      <c r="P1794" s="246"/>
      <c r="Q1794" s="246"/>
      <c r="R1794" s="246"/>
      <c r="S1794" s="246"/>
      <c r="T1794" s="247"/>
      <c r="AT1794" s="248" t="s">
        <v>142</v>
      </c>
      <c r="AU1794" s="248" t="s">
        <v>83</v>
      </c>
      <c r="AV1794" s="12" t="s">
        <v>83</v>
      </c>
      <c r="AW1794" s="12" t="s">
        <v>30</v>
      </c>
      <c r="AX1794" s="12" t="s">
        <v>73</v>
      </c>
      <c r="AY1794" s="248" t="s">
        <v>133</v>
      </c>
    </row>
    <row r="1795" spans="2:51" s="13" customFormat="1" ht="12">
      <c r="B1795" s="249"/>
      <c r="C1795" s="250"/>
      <c r="D1795" s="239" t="s">
        <v>142</v>
      </c>
      <c r="E1795" s="251" t="s">
        <v>1</v>
      </c>
      <c r="F1795" s="252" t="s">
        <v>144</v>
      </c>
      <c r="G1795" s="250"/>
      <c r="H1795" s="253">
        <v>20</v>
      </c>
      <c r="I1795" s="254"/>
      <c r="J1795" s="250"/>
      <c r="K1795" s="250"/>
      <c r="L1795" s="255"/>
      <c r="M1795" s="256"/>
      <c r="N1795" s="257"/>
      <c r="O1795" s="257"/>
      <c r="P1795" s="257"/>
      <c r="Q1795" s="257"/>
      <c r="R1795" s="257"/>
      <c r="S1795" s="257"/>
      <c r="T1795" s="258"/>
      <c r="AT1795" s="259" t="s">
        <v>142</v>
      </c>
      <c r="AU1795" s="259" t="s">
        <v>83</v>
      </c>
      <c r="AV1795" s="13" t="s">
        <v>140</v>
      </c>
      <c r="AW1795" s="13" t="s">
        <v>30</v>
      </c>
      <c r="AX1795" s="13" t="s">
        <v>81</v>
      </c>
      <c r="AY1795" s="259" t="s">
        <v>133</v>
      </c>
    </row>
    <row r="1796" spans="2:65" s="1" customFormat="1" ht="16.5" customHeight="1">
      <c r="B1796" s="38"/>
      <c r="C1796" s="260" t="s">
        <v>2161</v>
      </c>
      <c r="D1796" s="260" t="s">
        <v>168</v>
      </c>
      <c r="E1796" s="261" t="s">
        <v>2162</v>
      </c>
      <c r="F1796" s="262" t="s">
        <v>2163</v>
      </c>
      <c r="G1796" s="263" t="s">
        <v>171</v>
      </c>
      <c r="H1796" s="264">
        <v>3</v>
      </c>
      <c r="I1796" s="265"/>
      <c r="J1796" s="266">
        <f>ROUND(I1796*H1796,2)</f>
        <v>0</v>
      </c>
      <c r="K1796" s="262" t="s">
        <v>139</v>
      </c>
      <c r="L1796" s="267"/>
      <c r="M1796" s="268" t="s">
        <v>1</v>
      </c>
      <c r="N1796" s="269" t="s">
        <v>38</v>
      </c>
      <c r="O1796" s="86"/>
      <c r="P1796" s="233">
        <f>O1796*H1796</f>
        <v>0</v>
      </c>
      <c r="Q1796" s="233">
        <v>0.25</v>
      </c>
      <c r="R1796" s="233">
        <f>Q1796*H1796</f>
        <v>0.75</v>
      </c>
      <c r="S1796" s="233">
        <v>0</v>
      </c>
      <c r="T1796" s="234">
        <f>S1796*H1796</f>
        <v>0</v>
      </c>
      <c r="AR1796" s="235" t="s">
        <v>172</v>
      </c>
      <c r="AT1796" s="235" t="s">
        <v>168</v>
      </c>
      <c r="AU1796" s="235" t="s">
        <v>83</v>
      </c>
      <c r="AY1796" s="17" t="s">
        <v>133</v>
      </c>
      <c r="BE1796" s="236">
        <f>IF(N1796="základní",J1796,0)</f>
        <v>0</v>
      </c>
      <c r="BF1796" s="236">
        <f>IF(N1796="snížená",J1796,0)</f>
        <v>0</v>
      </c>
      <c r="BG1796" s="236">
        <f>IF(N1796="zákl. přenesená",J1796,0)</f>
        <v>0</v>
      </c>
      <c r="BH1796" s="236">
        <f>IF(N1796="sníž. přenesená",J1796,0)</f>
        <v>0</v>
      </c>
      <c r="BI1796" s="236">
        <f>IF(N1796="nulová",J1796,0)</f>
        <v>0</v>
      </c>
      <c r="BJ1796" s="17" t="s">
        <v>81</v>
      </c>
      <c r="BK1796" s="236">
        <f>ROUND(I1796*H1796,2)</f>
        <v>0</v>
      </c>
      <c r="BL1796" s="17" t="s">
        <v>140</v>
      </c>
      <c r="BM1796" s="235" t="s">
        <v>2164</v>
      </c>
    </row>
    <row r="1797" spans="2:51" s="12" customFormat="1" ht="12">
      <c r="B1797" s="237"/>
      <c r="C1797" s="238"/>
      <c r="D1797" s="239" t="s">
        <v>142</v>
      </c>
      <c r="E1797" s="240" t="s">
        <v>1</v>
      </c>
      <c r="F1797" s="241" t="s">
        <v>149</v>
      </c>
      <c r="G1797" s="238"/>
      <c r="H1797" s="242">
        <v>3</v>
      </c>
      <c r="I1797" s="243"/>
      <c r="J1797" s="238"/>
      <c r="K1797" s="238"/>
      <c r="L1797" s="244"/>
      <c r="M1797" s="245"/>
      <c r="N1797" s="246"/>
      <c r="O1797" s="246"/>
      <c r="P1797" s="246"/>
      <c r="Q1797" s="246"/>
      <c r="R1797" s="246"/>
      <c r="S1797" s="246"/>
      <c r="T1797" s="247"/>
      <c r="AT1797" s="248" t="s">
        <v>142</v>
      </c>
      <c r="AU1797" s="248" t="s">
        <v>83</v>
      </c>
      <c r="AV1797" s="12" t="s">
        <v>83</v>
      </c>
      <c r="AW1797" s="12" t="s">
        <v>30</v>
      </c>
      <c r="AX1797" s="12" t="s">
        <v>73</v>
      </c>
      <c r="AY1797" s="248" t="s">
        <v>133</v>
      </c>
    </row>
    <row r="1798" spans="2:51" s="13" customFormat="1" ht="12">
      <c r="B1798" s="249"/>
      <c r="C1798" s="250"/>
      <c r="D1798" s="239" t="s">
        <v>142</v>
      </c>
      <c r="E1798" s="251" t="s">
        <v>1</v>
      </c>
      <c r="F1798" s="252" t="s">
        <v>144</v>
      </c>
      <c r="G1798" s="250"/>
      <c r="H1798" s="253">
        <v>3</v>
      </c>
      <c r="I1798" s="254"/>
      <c r="J1798" s="250"/>
      <c r="K1798" s="250"/>
      <c r="L1798" s="255"/>
      <c r="M1798" s="256"/>
      <c r="N1798" s="257"/>
      <c r="O1798" s="257"/>
      <c r="P1798" s="257"/>
      <c r="Q1798" s="257"/>
      <c r="R1798" s="257"/>
      <c r="S1798" s="257"/>
      <c r="T1798" s="258"/>
      <c r="AT1798" s="259" t="s">
        <v>142</v>
      </c>
      <c r="AU1798" s="259" t="s">
        <v>83</v>
      </c>
      <c r="AV1798" s="13" t="s">
        <v>140</v>
      </c>
      <c r="AW1798" s="13" t="s">
        <v>30</v>
      </c>
      <c r="AX1798" s="13" t="s">
        <v>81</v>
      </c>
      <c r="AY1798" s="259" t="s">
        <v>133</v>
      </c>
    </row>
    <row r="1799" spans="2:65" s="1" customFormat="1" ht="16.5" customHeight="1">
      <c r="B1799" s="38"/>
      <c r="C1799" s="260" t="s">
        <v>2165</v>
      </c>
      <c r="D1799" s="260" t="s">
        <v>168</v>
      </c>
      <c r="E1799" s="261" t="s">
        <v>2166</v>
      </c>
      <c r="F1799" s="262" t="s">
        <v>2167</v>
      </c>
      <c r="G1799" s="263" t="s">
        <v>171</v>
      </c>
      <c r="H1799" s="264">
        <v>2</v>
      </c>
      <c r="I1799" s="265"/>
      <c r="J1799" s="266">
        <f>ROUND(I1799*H1799,2)</f>
        <v>0</v>
      </c>
      <c r="K1799" s="262" t="s">
        <v>139</v>
      </c>
      <c r="L1799" s="267"/>
      <c r="M1799" s="268" t="s">
        <v>1</v>
      </c>
      <c r="N1799" s="269" t="s">
        <v>38</v>
      </c>
      <c r="O1799" s="86"/>
      <c r="P1799" s="233">
        <f>O1799*H1799</f>
        <v>0</v>
      </c>
      <c r="Q1799" s="233">
        <v>0.5</v>
      </c>
      <c r="R1799" s="233">
        <f>Q1799*H1799</f>
        <v>1</v>
      </c>
      <c r="S1799" s="233">
        <v>0</v>
      </c>
      <c r="T1799" s="234">
        <f>S1799*H1799</f>
        <v>0</v>
      </c>
      <c r="AR1799" s="235" t="s">
        <v>172</v>
      </c>
      <c r="AT1799" s="235" t="s">
        <v>168</v>
      </c>
      <c r="AU1799" s="235" t="s">
        <v>83</v>
      </c>
      <c r="AY1799" s="17" t="s">
        <v>133</v>
      </c>
      <c r="BE1799" s="236">
        <f>IF(N1799="základní",J1799,0)</f>
        <v>0</v>
      </c>
      <c r="BF1799" s="236">
        <f>IF(N1799="snížená",J1799,0)</f>
        <v>0</v>
      </c>
      <c r="BG1799" s="236">
        <f>IF(N1799="zákl. přenesená",J1799,0)</f>
        <v>0</v>
      </c>
      <c r="BH1799" s="236">
        <f>IF(N1799="sníž. přenesená",J1799,0)</f>
        <v>0</v>
      </c>
      <c r="BI1799" s="236">
        <f>IF(N1799="nulová",J1799,0)</f>
        <v>0</v>
      </c>
      <c r="BJ1799" s="17" t="s">
        <v>81</v>
      </c>
      <c r="BK1799" s="236">
        <f>ROUND(I1799*H1799,2)</f>
        <v>0</v>
      </c>
      <c r="BL1799" s="17" t="s">
        <v>140</v>
      </c>
      <c r="BM1799" s="235" t="s">
        <v>2168</v>
      </c>
    </row>
    <row r="1800" spans="2:51" s="12" customFormat="1" ht="12">
      <c r="B1800" s="237"/>
      <c r="C1800" s="238"/>
      <c r="D1800" s="239" t="s">
        <v>142</v>
      </c>
      <c r="E1800" s="240" t="s">
        <v>1</v>
      </c>
      <c r="F1800" s="241" t="s">
        <v>83</v>
      </c>
      <c r="G1800" s="238"/>
      <c r="H1800" s="242">
        <v>2</v>
      </c>
      <c r="I1800" s="243"/>
      <c r="J1800" s="238"/>
      <c r="K1800" s="238"/>
      <c r="L1800" s="244"/>
      <c r="M1800" s="245"/>
      <c r="N1800" s="246"/>
      <c r="O1800" s="246"/>
      <c r="P1800" s="246"/>
      <c r="Q1800" s="246"/>
      <c r="R1800" s="246"/>
      <c r="S1800" s="246"/>
      <c r="T1800" s="247"/>
      <c r="AT1800" s="248" t="s">
        <v>142</v>
      </c>
      <c r="AU1800" s="248" t="s">
        <v>83</v>
      </c>
      <c r="AV1800" s="12" t="s">
        <v>83</v>
      </c>
      <c r="AW1800" s="12" t="s">
        <v>30</v>
      </c>
      <c r="AX1800" s="12" t="s">
        <v>73</v>
      </c>
      <c r="AY1800" s="248" t="s">
        <v>133</v>
      </c>
    </row>
    <row r="1801" spans="2:51" s="13" customFormat="1" ht="12">
      <c r="B1801" s="249"/>
      <c r="C1801" s="250"/>
      <c r="D1801" s="239" t="s">
        <v>142</v>
      </c>
      <c r="E1801" s="251" t="s">
        <v>1</v>
      </c>
      <c r="F1801" s="252" t="s">
        <v>144</v>
      </c>
      <c r="G1801" s="250"/>
      <c r="H1801" s="253">
        <v>2</v>
      </c>
      <c r="I1801" s="254"/>
      <c r="J1801" s="250"/>
      <c r="K1801" s="250"/>
      <c r="L1801" s="255"/>
      <c r="M1801" s="256"/>
      <c r="N1801" s="257"/>
      <c r="O1801" s="257"/>
      <c r="P1801" s="257"/>
      <c r="Q1801" s="257"/>
      <c r="R1801" s="257"/>
      <c r="S1801" s="257"/>
      <c r="T1801" s="258"/>
      <c r="AT1801" s="259" t="s">
        <v>142</v>
      </c>
      <c r="AU1801" s="259" t="s">
        <v>83</v>
      </c>
      <c r="AV1801" s="13" t="s">
        <v>140</v>
      </c>
      <c r="AW1801" s="13" t="s">
        <v>30</v>
      </c>
      <c r="AX1801" s="13" t="s">
        <v>81</v>
      </c>
      <c r="AY1801" s="259" t="s">
        <v>133</v>
      </c>
    </row>
    <row r="1802" spans="2:65" s="1" customFormat="1" ht="16.5" customHeight="1">
      <c r="B1802" s="38"/>
      <c r="C1802" s="260" t="s">
        <v>2169</v>
      </c>
      <c r="D1802" s="260" t="s">
        <v>168</v>
      </c>
      <c r="E1802" s="261" t="s">
        <v>2170</v>
      </c>
      <c r="F1802" s="262" t="s">
        <v>2171</v>
      </c>
      <c r="G1802" s="263" t="s">
        <v>171</v>
      </c>
      <c r="H1802" s="264">
        <v>15</v>
      </c>
      <c r="I1802" s="265"/>
      <c r="J1802" s="266">
        <f>ROUND(I1802*H1802,2)</f>
        <v>0</v>
      </c>
      <c r="K1802" s="262" t="s">
        <v>139</v>
      </c>
      <c r="L1802" s="267"/>
      <c r="M1802" s="268" t="s">
        <v>1</v>
      </c>
      <c r="N1802" s="269" t="s">
        <v>38</v>
      </c>
      <c r="O1802" s="86"/>
      <c r="P1802" s="233">
        <f>O1802*H1802</f>
        <v>0</v>
      </c>
      <c r="Q1802" s="233">
        <v>1</v>
      </c>
      <c r="R1802" s="233">
        <f>Q1802*H1802</f>
        <v>15</v>
      </c>
      <c r="S1802" s="233">
        <v>0</v>
      </c>
      <c r="T1802" s="234">
        <f>S1802*H1802</f>
        <v>0</v>
      </c>
      <c r="AR1802" s="235" t="s">
        <v>172</v>
      </c>
      <c r="AT1802" s="235" t="s">
        <v>168</v>
      </c>
      <c r="AU1802" s="235" t="s">
        <v>83</v>
      </c>
      <c r="AY1802" s="17" t="s">
        <v>133</v>
      </c>
      <c r="BE1802" s="236">
        <f>IF(N1802="základní",J1802,0)</f>
        <v>0</v>
      </c>
      <c r="BF1802" s="236">
        <f>IF(N1802="snížená",J1802,0)</f>
        <v>0</v>
      </c>
      <c r="BG1802" s="236">
        <f>IF(N1802="zákl. přenesená",J1802,0)</f>
        <v>0</v>
      </c>
      <c r="BH1802" s="236">
        <f>IF(N1802="sníž. přenesená",J1802,0)</f>
        <v>0</v>
      </c>
      <c r="BI1802" s="236">
        <f>IF(N1802="nulová",J1802,0)</f>
        <v>0</v>
      </c>
      <c r="BJ1802" s="17" t="s">
        <v>81</v>
      </c>
      <c r="BK1802" s="236">
        <f>ROUND(I1802*H1802,2)</f>
        <v>0</v>
      </c>
      <c r="BL1802" s="17" t="s">
        <v>140</v>
      </c>
      <c r="BM1802" s="235" t="s">
        <v>2172</v>
      </c>
    </row>
    <row r="1803" spans="2:51" s="12" customFormat="1" ht="12">
      <c r="B1803" s="237"/>
      <c r="C1803" s="238"/>
      <c r="D1803" s="239" t="s">
        <v>142</v>
      </c>
      <c r="E1803" s="240" t="s">
        <v>1</v>
      </c>
      <c r="F1803" s="241" t="s">
        <v>8</v>
      </c>
      <c r="G1803" s="238"/>
      <c r="H1803" s="242">
        <v>15</v>
      </c>
      <c r="I1803" s="243"/>
      <c r="J1803" s="238"/>
      <c r="K1803" s="238"/>
      <c r="L1803" s="244"/>
      <c r="M1803" s="245"/>
      <c r="N1803" s="246"/>
      <c r="O1803" s="246"/>
      <c r="P1803" s="246"/>
      <c r="Q1803" s="246"/>
      <c r="R1803" s="246"/>
      <c r="S1803" s="246"/>
      <c r="T1803" s="247"/>
      <c r="AT1803" s="248" t="s">
        <v>142</v>
      </c>
      <c r="AU1803" s="248" t="s">
        <v>83</v>
      </c>
      <c r="AV1803" s="12" t="s">
        <v>83</v>
      </c>
      <c r="AW1803" s="12" t="s">
        <v>30</v>
      </c>
      <c r="AX1803" s="12" t="s">
        <v>73</v>
      </c>
      <c r="AY1803" s="248" t="s">
        <v>133</v>
      </c>
    </row>
    <row r="1804" spans="2:51" s="13" customFormat="1" ht="12">
      <c r="B1804" s="249"/>
      <c r="C1804" s="250"/>
      <c r="D1804" s="239" t="s">
        <v>142</v>
      </c>
      <c r="E1804" s="251" t="s">
        <v>1</v>
      </c>
      <c r="F1804" s="252" t="s">
        <v>144</v>
      </c>
      <c r="G1804" s="250"/>
      <c r="H1804" s="253">
        <v>15</v>
      </c>
      <c r="I1804" s="254"/>
      <c r="J1804" s="250"/>
      <c r="K1804" s="250"/>
      <c r="L1804" s="255"/>
      <c r="M1804" s="256"/>
      <c r="N1804" s="257"/>
      <c r="O1804" s="257"/>
      <c r="P1804" s="257"/>
      <c r="Q1804" s="257"/>
      <c r="R1804" s="257"/>
      <c r="S1804" s="257"/>
      <c r="T1804" s="258"/>
      <c r="AT1804" s="259" t="s">
        <v>142</v>
      </c>
      <c r="AU1804" s="259" t="s">
        <v>83</v>
      </c>
      <c r="AV1804" s="13" t="s">
        <v>140</v>
      </c>
      <c r="AW1804" s="13" t="s">
        <v>30</v>
      </c>
      <c r="AX1804" s="13" t="s">
        <v>81</v>
      </c>
      <c r="AY1804" s="259" t="s">
        <v>133</v>
      </c>
    </row>
    <row r="1805" spans="2:65" s="1" customFormat="1" ht="24" customHeight="1">
      <c r="B1805" s="38"/>
      <c r="C1805" s="224" t="s">
        <v>2173</v>
      </c>
      <c r="D1805" s="224" t="s">
        <v>135</v>
      </c>
      <c r="E1805" s="225" t="s">
        <v>2174</v>
      </c>
      <c r="F1805" s="226" t="s">
        <v>2175</v>
      </c>
      <c r="G1805" s="227" t="s">
        <v>171</v>
      </c>
      <c r="H1805" s="228">
        <v>5</v>
      </c>
      <c r="I1805" s="229"/>
      <c r="J1805" s="230">
        <f>ROUND(I1805*H1805,2)</f>
        <v>0</v>
      </c>
      <c r="K1805" s="226" t="s">
        <v>139</v>
      </c>
      <c r="L1805" s="43"/>
      <c r="M1805" s="231" t="s">
        <v>1</v>
      </c>
      <c r="N1805" s="232" t="s">
        <v>38</v>
      </c>
      <c r="O1805" s="86"/>
      <c r="P1805" s="233">
        <f>O1805*H1805</f>
        <v>0</v>
      </c>
      <c r="Q1805" s="233">
        <v>0.01147</v>
      </c>
      <c r="R1805" s="233">
        <f>Q1805*H1805</f>
        <v>0.05735</v>
      </c>
      <c r="S1805" s="233">
        <v>0</v>
      </c>
      <c r="T1805" s="234">
        <f>S1805*H1805</f>
        <v>0</v>
      </c>
      <c r="AR1805" s="235" t="s">
        <v>140</v>
      </c>
      <c r="AT1805" s="235" t="s">
        <v>135</v>
      </c>
      <c r="AU1805" s="235" t="s">
        <v>83</v>
      </c>
      <c r="AY1805" s="17" t="s">
        <v>133</v>
      </c>
      <c r="BE1805" s="236">
        <f>IF(N1805="základní",J1805,0)</f>
        <v>0</v>
      </c>
      <c r="BF1805" s="236">
        <f>IF(N1805="snížená",J1805,0)</f>
        <v>0</v>
      </c>
      <c r="BG1805" s="236">
        <f>IF(N1805="zákl. přenesená",J1805,0)</f>
        <v>0</v>
      </c>
      <c r="BH1805" s="236">
        <f>IF(N1805="sníž. přenesená",J1805,0)</f>
        <v>0</v>
      </c>
      <c r="BI1805" s="236">
        <f>IF(N1805="nulová",J1805,0)</f>
        <v>0</v>
      </c>
      <c r="BJ1805" s="17" t="s">
        <v>81</v>
      </c>
      <c r="BK1805" s="236">
        <f>ROUND(I1805*H1805,2)</f>
        <v>0</v>
      </c>
      <c r="BL1805" s="17" t="s">
        <v>140</v>
      </c>
      <c r="BM1805" s="235" t="s">
        <v>2176</v>
      </c>
    </row>
    <row r="1806" spans="2:65" s="1" customFormat="1" ht="24" customHeight="1">
      <c r="B1806" s="38"/>
      <c r="C1806" s="260" t="s">
        <v>2177</v>
      </c>
      <c r="D1806" s="260" t="s">
        <v>168</v>
      </c>
      <c r="E1806" s="261" t="s">
        <v>2178</v>
      </c>
      <c r="F1806" s="262" t="s">
        <v>2179</v>
      </c>
      <c r="G1806" s="263" t="s">
        <v>171</v>
      </c>
      <c r="H1806" s="264">
        <v>5</v>
      </c>
      <c r="I1806" s="265"/>
      <c r="J1806" s="266">
        <f>ROUND(I1806*H1806,2)</f>
        <v>0</v>
      </c>
      <c r="K1806" s="262" t="s">
        <v>139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0.585</v>
      </c>
      <c r="R1806" s="233">
        <f>Q1806*H1806</f>
        <v>2.925</v>
      </c>
      <c r="S1806" s="233">
        <v>0</v>
      </c>
      <c r="T1806" s="234">
        <f>S1806*H1806</f>
        <v>0</v>
      </c>
      <c r="AR1806" s="235" t="s">
        <v>172</v>
      </c>
      <c r="AT1806" s="235" t="s">
        <v>168</v>
      </c>
      <c r="AU1806" s="235" t="s">
        <v>83</v>
      </c>
      <c r="AY1806" s="17" t="s">
        <v>133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140</v>
      </c>
      <c r="BM1806" s="235" t="s">
        <v>2180</v>
      </c>
    </row>
    <row r="1807" spans="2:65" s="1" customFormat="1" ht="36" customHeight="1">
      <c r="B1807" s="38"/>
      <c r="C1807" s="224" t="s">
        <v>2181</v>
      </c>
      <c r="D1807" s="224" t="s">
        <v>135</v>
      </c>
      <c r="E1807" s="225" t="s">
        <v>2182</v>
      </c>
      <c r="F1807" s="226" t="s">
        <v>2183</v>
      </c>
      <c r="G1807" s="227" t="s">
        <v>171</v>
      </c>
      <c r="H1807" s="228">
        <v>11</v>
      </c>
      <c r="I1807" s="229"/>
      <c r="J1807" s="230">
        <f>ROUND(I1807*H1807,2)</f>
        <v>0</v>
      </c>
      <c r="K1807" s="226" t="s">
        <v>139</v>
      </c>
      <c r="L1807" s="43"/>
      <c r="M1807" s="231" t="s">
        <v>1</v>
      </c>
      <c r="N1807" s="232" t="s">
        <v>38</v>
      </c>
      <c r="O1807" s="86"/>
      <c r="P1807" s="233">
        <f>O1807*H1807</f>
        <v>0</v>
      </c>
      <c r="Q1807" s="233">
        <v>0.07279</v>
      </c>
      <c r="R1807" s="233">
        <f>Q1807*H1807</f>
        <v>0.8006899999999999</v>
      </c>
      <c r="S1807" s="233">
        <v>0</v>
      </c>
      <c r="T1807" s="234">
        <f>S1807*H1807</f>
        <v>0</v>
      </c>
      <c r="AR1807" s="235" t="s">
        <v>140</v>
      </c>
      <c r="AT1807" s="235" t="s">
        <v>135</v>
      </c>
      <c r="AU1807" s="235" t="s">
        <v>83</v>
      </c>
      <c r="AY1807" s="17" t="s">
        <v>133</v>
      </c>
      <c r="BE1807" s="236">
        <f>IF(N1807="základní",J1807,0)</f>
        <v>0</v>
      </c>
      <c r="BF1807" s="236">
        <f>IF(N1807="snížená",J1807,0)</f>
        <v>0</v>
      </c>
      <c r="BG1807" s="236">
        <f>IF(N1807="zákl. přenesená",J1807,0)</f>
        <v>0</v>
      </c>
      <c r="BH1807" s="236">
        <f>IF(N1807="sníž. přenesená",J1807,0)</f>
        <v>0</v>
      </c>
      <c r="BI1807" s="236">
        <f>IF(N1807="nulová",J1807,0)</f>
        <v>0</v>
      </c>
      <c r="BJ1807" s="17" t="s">
        <v>81</v>
      </c>
      <c r="BK1807" s="236">
        <f>ROUND(I1807*H1807,2)</f>
        <v>0</v>
      </c>
      <c r="BL1807" s="17" t="s">
        <v>140</v>
      </c>
      <c r="BM1807" s="235" t="s">
        <v>2184</v>
      </c>
    </row>
    <row r="1808" spans="2:65" s="1" customFormat="1" ht="24" customHeight="1">
      <c r="B1808" s="38"/>
      <c r="C1808" s="224" t="s">
        <v>2185</v>
      </c>
      <c r="D1808" s="224" t="s">
        <v>135</v>
      </c>
      <c r="E1808" s="225" t="s">
        <v>2186</v>
      </c>
      <c r="F1808" s="226" t="s">
        <v>2187</v>
      </c>
      <c r="G1808" s="227" t="s">
        <v>171</v>
      </c>
      <c r="H1808" s="228">
        <v>7</v>
      </c>
      <c r="I1808" s="229"/>
      <c r="J1808" s="230">
        <f>ROUND(I1808*H1808,2)</f>
        <v>0</v>
      </c>
      <c r="K1808" s="226" t="s">
        <v>139</v>
      </c>
      <c r="L1808" s="43"/>
      <c r="M1808" s="231" t="s">
        <v>1</v>
      </c>
      <c r="N1808" s="232" t="s">
        <v>38</v>
      </c>
      <c r="O1808" s="86"/>
      <c r="P1808" s="233">
        <f>O1808*H1808</f>
        <v>0</v>
      </c>
      <c r="Q1808" s="233">
        <v>0.10661</v>
      </c>
      <c r="R1808" s="233">
        <f>Q1808*H1808</f>
        <v>0.74627</v>
      </c>
      <c r="S1808" s="233">
        <v>0</v>
      </c>
      <c r="T1808" s="234">
        <f>S1808*H1808</f>
        <v>0</v>
      </c>
      <c r="AR1808" s="235" t="s">
        <v>140</v>
      </c>
      <c r="AT1808" s="235" t="s">
        <v>135</v>
      </c>
      <c r="AU1808" s="235" t="s">
        <v>83</v>
      </c>
      <c r="AY1808" s="17" t="s">
        <v>133</v>
      </c>
      <c r="BE1808" s="236">
        <f>IF(N1808="základní",J1808,0)</f>
        <v>0</v>
      </c>
      <c r="BF1808" s="236">
        <f>IF(N1808="snížená",J1808,0)</f>
        <v>0</v>
      </c>
      <c r="BG1808" s="236">
        <f>IF(N1808="zákl. přenesená",J1808,0)</f>
        <v>0</v>
      </c>
      <c r="BH1808" s="236">
        <f>IF(N1808="sníž. přenesená",J1808,0)</f>
        <v>0</v>
      </c>
      <c r="BI1808" s="236">
        <f>IF(N1808="nulová",J1808,0)</f>
        <v>0</v>
      </c>
      <c r="BJ1808" s="17" t="s">
        <v>81</v>
      </c>
      <c r="BK1808" s="236">
        <f>ROUND(I1808*H1808,2)</f>
        <v>0</v>
      </c>
      <c r="BL1808" s="17" t="s">
        <v>140</v>
      </c>
      <c r="BM1808" s="235" t="s">
        <v>2188</v>
      </c>
    </row>
    <row r="1809" spans="2:65" s="1" customFormat="1" ht="24" customHeight="1">
      <c r="B1809" s="38"/>
      <c r="C1809" s="224" t="s">
        <v>2189</v>
      </c>
      <c r="D1809" s="224" t="s">
        <v>135</v>
      </c>
      <c r="E1809" s="225" t="s">
        <v>2190</v>
      </c>
      <c r="F1809" s="226" t="s">
        <v>2191</v>
      </c>
      <c r="G1809" s="227" t="s">
        <v>171</v>
      </c>
      <c r="H1809" s="228">
        <v>2</v>
      </c>
      <c r="I1809" s="229"/>
      <c r="J1809" s="230">
        <f>ROUND(I1809*H1809,2)</f>
        <v>0</v>
      </c>
      <c r="K1809" s="226" t="s">
        <v>139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0.10863</v>
      </c>
      <c r="R1809" s="233">
        <f>Q1809*H1809</f>
        <v>0.21726</v>
      </c>
      <c r="S1809" s="233">
        <v>0</v>
      </c>
      <c r="T1809" s="234">
        <f>S1809*H1809</f>
        <v>0</v>
      </c>
      <c r="AR1809" s="235" t="s">
        <v>140</v>
      </c>
      <c r="AT1809" s="235" t="s">
        <v>135</v>
      </c>
      <c r="AU1809" s="235" t="s">
        <v>83</v>
      </c>
      <c r="AY1809" s="17" t="s">
        <v>133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140</v>
      </c>
      <c r="BM1809" s="235" t="s">
        <v>2192</v>
      </c>
    </row>
    <row r="1810" spans="2:65" s="1" customFormat="1" ht="24" customHeight="1">
      <c r="B1810" s="38"/>
      <c r="C1810" s="224" t="s">
        <v>2193</v>
      </c>
      <c r="D1810" s="224" t="s">
        <v>135</v>
      </c>
      <c r="E1810" s="225" t="s">
        <v>2194</v>
      </c>
      <c r="F1810" s="226" t="s">
        <v>2195</v>
      </c>
      <c r="G1810" s="227" t="s">
        <v>171</v>
      </c>
      <c r="H1810" s="228">
        <v>2</v>
      </c>
      <c r="I1810" s="229"/>
      <c r="J1810" s="230">
        <f>ROUND(I1810*H1810,2)</f>
        <v>0</v>
      </c>
      <c r="K1810" s="226" t="s">
        <v>139</v>
      </c>
      <c r="L1810" s="43"/>
      <c r="M1810" s="231" t="s">
        <v>1</v>
      </c>
      <c r="N1810" s="232" t="s">
        <v>38</v>
      </c>
      <c r="O1810" s="86"/>
      <c r="P1810" s="233">
        <f>O1810*H1810</f>
        <v>0</v>
      </c>
      <c r="Q1810" s="233">
        <v>0.11217</v>
      </c>
      <c r="R1810" s="233">
        <f>Q1810*H1810</f>
        <v>0.22434</v>
      </c>
      <c r="S1810" s="233">
        <v>0</v>
      </c>
      <c r="T1810" s="234">
        <f>S1810*H1810</f>
        <v>0</v>
      </c>
      <c r="AR1810" s="235" t="s">
        <v>140</v>
      </c>
      <c r="AT1810" s="235" t="s">
        <v>135</v>
      </c>
      <c r="AU1810" s="235" t="s">
        <v>83</v>
      </c>
      <c r="AY1810" s="17" t="s">
        <v>133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140</v>
      </c>
      <c r="BM1810" s="235" t="s">
        <v>2196</v>
      </c>
    </row>
    <row r="1811" spans="2:65" s="1" customFormat="1" ht="24" customHeight="1">
      <c r="B1811" s="38"/>
      <c r="C1811" s="224" t="s">
        <v>2197</v>
      </c>
      <c r="D1811" s="224" t="s">
        <v>135</v>
      </c>
      <c r="E1811" s="225" t="s">
        <v>2198</v>
      </c>
      <c r="F1811" s="226" t="s">
        <v>2199</v>
      </c>
      <c r="G1811" s="227" t="s">
        <v>171</v>
      </c>
      <c r="H1811" s="228">
        <v>10</v>
      </c>
      <c r="I1811" s="229"/>
      <c r="J1811" s="230">
        <f>ROUND(I1811*H1811,2)</f>
        <v>0</v>
      </c>
      <c r="K1811" s="226" t="s">
        <v>139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0.04848</v>
      </c>
      <c r="R1811" s="233">
        <f>Q1811*H1811</f>
        <v>0.4848</v>
      </c>
      <c r="S1811" s="233">
        <v>0</v>
      </c>
      <c r="T1811" s="234">
        <f>S1811*H1811</f>
        <v>0</v>
      </c>
      <c r="AR1811" s="235" t="s">
        <v>140</v>
      </c>
      <c r="AT1811" s="235" t="s">
        <v>135</v>
      </c>
      <c r="AU1811" s="235" t="s">
        <v>83</v>
      </c>
      <c r="AY1811" s="17" t="s">
        <v>133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140</v>
      </c>
      <c r="BM1811" s="235" t="s">
        <v>2200</v>
      </c>
    </row>
    <row r="1812" spans="2:65" s="1" customFormat="1" ht="24" customHeight="1">
      <c r="B1812" s="38"/>
      <c r="C1812" s="224" t="s">
        <v>2201</v>
      </c>
      <c r="D1812" s="224" t="s">
        <v>135</v>
      </c>
      <c r="E1812" s="225" t="s">
        <v>2202</v>
      </c>
      <c r="F1812" s="226" t="s">
        <v>2203</v>
      </c>
      <c r="G1812" s="227" t="s">
        <v>171</v>
      </c>
      <c r="H1812" s="228">
        <v>10</v>
      </c>
      <c r="I1812" s="229"/>
      <c r="J1812" s="230">
        <f>ROUND(I1812*H1812,2)</f>
        <v>0</v>
      </c>
      <c r="K1812" s="226" t="s">
        <v>139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</v>
      </c>
      <c r="R1812" s="233">
        <f>Q1812*H1812</f>
        <v>0</v>
      </c>
      <c r="S1812" s="233">
        <v>0</v>
      </c>
      <c r="T1812" s="234">
        <f>S1812*H1812</f>
        <v>0</v>
      </c>
      <c r="AR1812" s="235" t="s">
        <v>140</v>
      </c>
      <c r="AT1812" s="235" t="s">
        <v>135</v>
      </c>
      <c r="AU1812" s="235" t="s">
        <v>83</v>
      </c>
      <c r="AY1812" s="17" t="s">
        <v>133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140</v>
      </c>
      <c r="BM1812" s="235" t="s">
        <v>2204</v>
      </c>
    </row>
    <row r="1813" spans="2:65" s="1" customFormat="1" ht="24" customHeight="1">
      <c r="B1813" s="38"/>
      <c r="C1813" s="224" t="s">
        <v>2205</v>
      </c>
      <c r="D1813" s="224" t="s">
        <v>135</v>
      </c>
      <c r="E1813" s="225" t="s">
        <v>2206</v>
      </c>
      <c r="F1813" s="226" t="s">
        <v>2207</v>
      </c>
      <c r="G1813" s="227" t="s">
        <v>171</v>
      </c>
      <c r="H1813" s="228">
        <v>10</v>
      </c>
      <c r="I1813" s="229"/>
      <c r="J1813" s="230">
        <f>ROUND(I1813*H1813,2)</f>
        <v>0</v>
      </c>
      <c r="K1813" s="226" t="s">
        <v>139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0.21008</v>
      </c>
      <c r="R1813" s="233">
        <f>Q1813*H1813</f>
        <v>2.1008</v>
      </c>
      <c r="S1813" s="233">
        <v>0</v>
      </c>
      <c r="T1813" s="234">
        <f>S1813*H1813</f>
        <v>0</v>
      </c>
      <c r="AR1813" s="235" t="s">
        <v>140</v>
      </c>
      <c r="AT1813" s="235" t="s">
        <v>135</v>
      </c>
      <c r="AU1813" s="235" t="s">
        <v>83</v>
      </c>
      <c r="AY1813" s="17" t="s">
        <v>133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140</v>
      </c>
      <c r="BM1813" s="235" t="s">
        <v>2208</v>
      </c>
    </row>
    <row r="1814" spans="2:65" s="1" customFormat="1" ht="24" customHeight="1">
      <c r="B1814" s="38"/>
      <c r="C1814" s="224" t="s">
        <v>2209</v>
      </c>
      <c r="D1814" s="224" t="s">
        <v>135</v>
      </c>
      <c r="E1814" s="225" t="s">
        <v>2210</v>
      </c>
      <c r="F1814" s="226" t="s">
        <v>2211</v>
      </c>
      <c r="G1814" s="227" t="s">
        <v>171</v>
      </c>
      <c r="H1814" s="228">
        <v>4</v>
      </c>
      <c r="I1814" s="229"/>
      <c r="J1814" s="230">
        <f>ROUND(I1814*H1814,2)</f>
        <v>0</v>
      </c>
      <c r="K1814" s="226" t="s">
        <v>139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0.17891</v>
      </c>
      <c r="R1814" s="233">
        <f>Q1814*H1814</f>
        <v>0.71564</v>
      </c>
      <c r="S1814" s="233">
        <v>0</v>
      </c>
      <c r="T1814" s="234">
        <f>S1814*H1814</f>
        <v>0</v>
      </c>
      <c r="AR1814" s="235" t="s">
        <v>140</v>
      </c>
      <c r="AT1814" s="235" t="s">
        <v>135</v>
      </c>
      <c r="AU1814" s="235" t="s">
        <v>83</v>
      </c>
      <c r="AY1814" s="17" t="s">
        <v>133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140</v>
      </c>
      <c r="BM1814" s="235" t="s">
        <v>2212</v>
      </c>
    </row>
    <row r="1815" spans="2:65" s="1" customFormat="1" ht="24" customHeight="1">
      <c r="B1815" s="38"/>
      <c r="C1815" s="224" t="s">
        <v>2213</v>
      </c>
      <c r="D1815" s="224" t="s">
        <v>135</v>
      </c>
      <c r="E1815" s="225" t="s">
        <v>2214</v>
      </c>
      <c r="F1815" s="226" t="s">
        <v>2215</v>
      </c>
      <c r="G1815" s="227" t="s">
        <v>171</v>
      </c>
      <c r="H1815" s="228">
        <v>6</v>
      </c>
      <c r="I1815" s="229"/>
      <c r="J1815" s="230">
        <f>ROUND(I1815*H1815,2)</f>
        <v>0</v>
      </c>
      <c r="K1815" s="226" t="s">
        <v>139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0.01082</v>
      </c>
      <c r="R1815" s="233">
        <f>Q1815*H1815</f>
        <v>0.06492</v>
      </c>
      <c r="S1815" s="233">
        <v>0</v>
      </c>
      <c r="T1815" s="234">
        <f>S1815*H1815</f>
        <v>0</v>
      </c>
      <c r="AR1815" s="235" t="s">
        <v>140</v>
      </c>
      <c r="AT1815" s="235" t="s">
        <v>135</v>
      </c>
      <c r="AU1815" s="235" t="s">
        <v>83</v>
      </c>
      <c r="AY1815" s="17" t="s">
        <v>133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140</v>
      </c>
      <c r="BM1815" s="235" t="s">
        <v>2216</v>
      </c>
    </row>
    <row r="1816" spans="2:65" s="1" customFormat="1" ht="24" customHeight="1">
      <c r="B1816" s="38"/>
      <c r="C1816" s="224" t="s">
        <v>2217</v>
      </c>
      <c r="D1816" s="224" t="s">
        <v>135</v>
      </c>
      <c r="E1816" s="225" t="s">
        <v>2218</v>
      </c>
      <c r="F1816" s="226" t="s">
        <v>2219</v>
      </c>
      <c r="G1816" s="227" t="s">
        <v>171</v>
      </c>
      <c r="H1816" s="228">
        <v>24</v>
      </c>
      <c r="I1816" s="229"/>
      <c r="J1816" s="230">
        <f>ROUND(I1816*H1816,2)</f>
        <v>0</v>
      </c>
      <c r="K1816" s="226" t="s">
        <v>139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0.03313</v>
      </c>
      <c r="R1816" s="233">
        <f>Q1816*H1816</f>
        <v>0.79512</v>
      </c>
      <c r="S1816" s="233">
        <v>0</v>
      </c>
      <c r="T1816" s="234">
        <f>S1816*H1816</f>
        <v>0</v>
      </c>
      <c r="AR1816" s="235" t="s">
        <v>140</v>
      </c>
      <c r="AT1816" s="235" t="s">
        <v>135</v>
      </c>
      <c r="AU1816" s="235" t="s">
        <v>83</v>
      </c>
      <c r="AY1816" s="17" t="s">
        <v>133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140</v>
      </c>
      <c r="BM1816" s="235" t="s">
        <v>2220</v>
      </c>
    </row>
    <row r="1817" spans="2:51" s="12" customFormat="1" ht="12">
      <c r="B1817" s="237"/>
      <c r="C1817" s="238"/>
      <c r="D1817" s="239" t="s">
        <v>142</v>
      </c>
      <c r="E1817" s="240" t="s">
        <v>1</v>
      </c>
      <c r="F1817" s="241" t="s">
        <v>2221</v>
      </c>
      <c r="G1817" s="238"/>
      <c r="H1817" s="242">
        <v>24</v>
      </c>
      <c r="I1817" s="243"/>
      <c r="J1817" s="238"/>
      <c r="K1817" s="238"/>
      <c r="L1817" s="244"/>
      <c r="M1817" s="245"/>
      <c r="N1817" s="246"/>
      <c r="O1817" s="246"/>
      <c r="P1817" s="246"/>
      <c r="Q1817" s="246"/>
      <c r="R1817" s="246"/>
      <c r="S1817" s="246"/>
      <c r="T1817" s="247"/>
      <c r="AT1817" s="248" t="s">
        <v>142</v>
      </c>
      <c r="AU1817" s="248" t="s">
        <v>83</v>
      </c>
      <c r="AV1817" s="12" t="s">
        <v>83</v>
      </c>
      <c r="AW1817" s="12" t="s">
        <v>30</v>
      </c>
      <c r="AX1817" s="12" t="s">
        <v>73</v>
      </c>
      <c r="AY1817" s="248" t="s">
        <v>133</v>
      </c>
    </row>
    <row r="1818" spans="2:51" s="13" customFormat="1" ht="12">
      <c r="B1818" s="249"/>
      <c r="C1818" s="250"/>
      <c r="D1818" s="239" t="s">
        <v>142</v>
      </c>
      <c r="E1818" s="251" t="s">
        <v>1</v>
      </c>
      <c r="F1818" s="252" t="s">
        <v>144</v>
      </c>
      <c r="G1818" s="250"/>
      <c r="H1818" s="253">
        <v>24</v>
      </c>
      <c r="I1818" s="254"/>
      <c r="J1818" s="250"/>
      <c r="K1818" s="250"/>
      <c r="L1818" s="255"/>
      <c r="M1818" s="256"/>
      <c r="N1818" s="257"/>
      <c r="O1818" s="257"/>
      <c r="P1818" s="257"/>
      <c r="Q1818" s="257"/>
      <c r="R1818" s="257"/>
      <c r="S1818" s="257"/>
      <c r="T1818" s="258"/>
      <c r="AT1818" s="259" t="s">
        <v>142</v>
      </c>
      <c r="AU1818" s="259" t="s">
        <v>83</v>
      </c>
      <c r="AV1818" s="13" t="s">
        <v>140</v>
      </c>
      <c r="AW1818" s="13" t="s">
        <v>30</v>
      </c>
      <c r="AX1818" s="13" t="s">
        <v>81</v>
      </c>
      <c r="AY1818" s="259" t="s">
        <v>133</v>
      </c>
    </row>
    <row r="1819" spans="2:65" s="1" customFormat="1" ht="24" customHeight="1">
      <c r="B1819" s="38"/>
      <c r="C1819" s="224" t="s">
        <v>2222</v>
      </c>
      <c r="D1819" s="224" t="s">
        <v>135</v>
      </c>
      <c r="E1819" s="225" t="s">
        <v>2223</v>
      </c>
      <c r="F1819" s="226" t="s">
        <v>2224</v>
      </c>
      <c r="G1819" s="227" t="s">
        <v>171</v>
      </c>
      <c r="H1819" s="228">
        <v>6</v>
      </c>
      <c r="I1819" s="229"/>
      <c r="J1819" s="230">
        <f>ROUND(I1819*H1819,2)</f>
        <v>0</v>
      </c>
      <c r="K1819" s="226" t="s">
        <v>139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0.05434</v>
      </c>
      <c r="R1819" s="233">
        <f>Q1819*H1819</f>
        <v>0.32604</v>
      </c>
      <c r="S1819" s="233">
        <v>0</v>
      </c>
      <c r="T1819" s="234">
        <f>S1819*H1819</f>
        <v>0</v>
      </c>
      <c r="AR1819" s="235" t="s">
        <v>140</v>
      </c>
      <c r="AT1819" s="235" t="s">
        <v>135</v>
      </c>
      <c r="AU1819" s="235" t="s">
        <v>83</v>
      </c>
      <c r="AY1819" s="17" t="s">
        <v>133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140</v>
      </c>
      <c r="BM1819" s="235" t="s">
        <v>2225</v>
      </c>
    </row>
    <row r="1820" spans="2:65" s="1" customFormat="1" ht="24" customHeight="1">
      <c r="B1820" s="38"/>
      <c r="C1820" s="224" t="s">
        <v>2226</v>
      </c>
      <c r="D1820" s="224" t="s">
        <v>135</v>
      </c>
      <c r="E1820" s="225" t="s">
        <v>2227</v>
      </c>
      <c r="F1820" s="226" t="s">
        <v>2228</v>
      </c>
      <c r="G1820" s="227" t="s">
        <v>171</v>
      </c>
      <c r="H1820" s="228">
        <v>6</v>
      </c>
      <c r="I1820" s="229"/>
      <c r="J1820" s="230">
        <f>ROUND(I1820*H1820,2)</f>
        <v>0</v>
      </c>
      <c r="K1820" s="226" t="s">
        <v>139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</v>
      </c>
      <c r="R1820" s="233">
        <f>Q1820*H1820</f>
        <v>0</v>
      </c>
      <c r="S1820" s="233">
        <v>0</v>
      </c>
      <c r="T1820" s="234">
        <f>S1820*H1820</f>
        <v>0</v>
      </c>
      <c r="AR1820" s="235" t="s">
        <v>140</v>
      </c>
      <c r="AT1820" s="235" t="s">
        <v>135</v>
      </c>
      <c r="AU1820" s="235" t="s">
        <v>83</v>
      </c>
      <c r="AY1820" s="17" t="s">
        <v>133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140</v>
      </c>
      <c r="BM1820" s="235" t="s">
        <v>2229</v>
      </c>
    </row>
    <row r="1821" spans="2:65" s="1" customFormat="1" ht="16.5" customHeight="1">
      <c r="B1821" s="38"/>
      <c r="C1821" s="224" t="s">
        <v>2230</v>
      </c>
      <c r="D1821" s="224" t="s">
        <v>135</v>
      </c>
      <c r="E1821" s="225" t="s">
        <v>2231</v>
      </c>
      <c r="F1821" s="226" t="s">
        <v>2232</v>
      </c>
      <c r="G1821" s="227" t="s">
        <v>171</v>
      </c>
      <c r="H1821" s="228">
        <v>3</v>
      </c>
      <c r="I1821" s="229"/>
      <c r="J1821" s="230">
        <f>ROUND(I1821*H1821,2)</f>
        <v>0</v>
      </c>
      <c r="K1821" s="226" t="s">
        <v>1</v>
      </c>
      <c r="L1821" s="43"/>
      <c r="M1821" s="231" t="s">
        <v>1</v>
      </c>
      <c r="N1821" s="232" t="s">
        <v>38</v>
      </c>
      <c r="O1821" s="86"/>
      <c r="P1821" s="233">
        <f>O1821*H1821</f>
        <v>0</v>
      </c>
      <c r="Q1821" s="233">
        <v>0.3409</v>
      </c>
      <c r="R1821" s="233">
        <f>Q1821*H1821</f>
        <v>1.0227</v>
      </c>
      <c r="S1821" s="233">
        <v>0</v>
      </c>
      <c r="T1821" s="234">
        <f>S1821*H1821</f>
        <v>0</v>
      </c>
      <c r="AR1821" s="235" t="s">
        <v>140</v>
      </c>
      <c r="AT1821" s="235" t="s">
        <v>135</v>
      </c>
      <c r="AU1821" s="235" t="s">
        <v>83</v>
      </c>
      <c r="AY1821" s="17" t="s">
        <v>133</v>
      </c>
      <c r="BE1821" s="236">
        <f>IF(N1821="základní",J1821,0)</f>
        <v>0</v>
      </c>
      <c r="BF1821" s="236">
        <f>IF(N1821="snížená",J1821,0)</f>
        <v>0</v>
      </c>
      <c r="BG1821" s="236">
        <f>IF(N1821="zákl. přenesená",J1821,0)</f>
        <v>0</v>
      </c>
      <c r="BH1821" s="236">
        <f>IF(N1821="sníž. přenesená",J1821,0)</f>
        <v>0</v>
      </c>
      <c r="BI1821" s="236">
        <f>IF(N1821="nulová",J1821,0)</f>
        <v>0</v>
      </c>
      <c r="BJ1821" s="17" t="s">
        <v>81</v>
      </c>
      <c r="BK1821" s="236">
        <f>ROUND(I1821*H1821,2)</f>
        <v>0</v>
      </c>
      <c r="BL1821" s="17" t="s">
        <v>140</v>
      </c>
      <c r="BM1821" s="235" t="s">
        <v>2233</v>
      </c>
    </row>
    <row r="1822" spans="2:65" s="1" customFormat="1" ht="24" customHeight="1">
      <c r="B1822" s="38"/>
      <c r="C1822" s="260" t="s">
        <v>2234</v>
      </c>
      <c r="D1822" s="260" t="s">
        <v>168</v>
      </c>
      <c r="E1822" s="261" t="s">
        <v>2235</v>
      </c>
      <c r="F1822" s="262" t="s">
        <v>2236</v>
      </c>
      <c r="G1822" s="263" t="s">
        <v>171</v>
      </c>
      <c r="H1822" s="264">
        <v>3</v>
      </c>
      <c r="I1822" s="265"/>
      <c r="J1822" s="266">
        <f>ROUND(I1822*H1822,2)</f>
        <v>0</v>
      </c>
      <c r="K1822" s="262" t="s">
        <v>139</v>
      </c>
      <c r="L1822" s="267"/>
      <c r="M1822" s="268" t="s">
        <v>1</v>
      </c>
      <c r="N1822" s="269" t="s">
        <v>38</v>
      </c>
      <c r="O1822" s="86"/>
      <c r="P1822" s="233">
        <f>O1822*H1822</f>
        <v>0</v>
      </c>
      <c r="Q1822" s="233">
        <v>0.027</v>
      </c>
      <c r="R1822" s="233">
        <f>Q1822*H1822</f>
        <v>0.081</v>
      </c>
      <c r="S1822" s="233">
        <v>0</v>
      </c>
      <c r="T1822" s="234">
        <f>S1822*H1822</f>
        <v>0</v>
      </c>
      <c r="AR1822" s="235" t="s">
        <v>172</v>
      </c>
      <c r="AT1822" s="235" t="s">
        <v>168</v>
      </c>
      <c r="AU1822" s="235" t="s">
        <v>83</v>
      </c>
      <c r="AY1822" s="17" t="s">
        <v>133</v>
      </c>
      <c r="BE1822" s="236">
        <f>IF(N1822="základní",J1822,0)</f>
        <v>0</v>
      </c>
      <c r="BF1822" s="236">
        <f>IF(N1822="snížená",J1822,0)</f>
        <v>0</v>
      </c>
      <c r="BG1822" s="236">
        <f>IF(N1822="zákl. přenesená",J1822,0)</f>
        <v>0</v>
      </c>
      <c r="BH1822" s="236">
        <f>IF(N1822="sníž. přenesená",J1822,0)</f>
        <v>0</v>
      </c>
      <c r="BI1822" s="236">
        <f>IF(N1822="nulová",J1822,0)</f>
        <v>0</v>
      </c>
      <c r="BJ1822" s="17" t="s">
        <v>81</v>
      </c>
      <c r="BK1822" s="236">
        <f>ROUND(I1822*H1822,2)</f>
        <v>0</v>
      </c>
      <c r="BL1822" s="17" t="s">
        <v>140</v>
      </c>
      <c r="BM1822" s="235" t="s">
        <v>2237</v>
      </c>
    </row>
    <row r="1823" spans="2:65" s="1" customFormat="1" ht="16.5" customHeight="1">
      <c r="B1823" s="38"/>
      <c r="C1823" s="260" t="s">
        <v>2238</v>
      </c>
      <c r="D1823" s="260" t="s">
        <v>168</v>
      </c>
      <c r="E1823" s="261" t="s">
        <v>2239</v>
      </c>
      <c r="F1823" s="262" t="s">
        <v>2240</v>
      </c>
      <c r="G1823" s="263" t="s">
        <v>171</v>
      </c>
      <c r="H1823" s="264">
        <v>3</v>
      </c>
      <c r="I1823" s="265"/>
      <c r="J1823" s="266">
        <f>ROUND(I1823*H1823,2)</f>
        <v>0</v>
      </c>
      <c r="K1823" s="262" t="s">
        <v>139</v>
      </c>
      <c r="L1823" s="267"/>
      <c r="M1823" s="268" t="s">
        <v>1</v>
      </c>
      <c r="N1823" s="269" t="s">
        <v>38</v>
      </c>
      <c r="O1823" s="86"/>
      <c r="P1823" s="233">
        <f>O1823*H1823</f>
        <v>0</v>
      </c>
      <c r="Q1823" s="233">
        <v>0.004</v>
      </c>
      <c r="R1823" s="233">
        <f>Q1823*H1823</f>
        <v>0.012</v>
      </c>
      <c r="S1823" s="233">
        <v>0</v>
      </c>
      <c r="T1823" s="234">
        <f>S1823*H1823</f>
        <v>0</v>
      </c>
      <c r="AR1823" s="235" t="s">
        <v>172</v>
      </c>
      <c r="AT1823" s="235" t="s">
        <v>168</v>
      </c>
      <c r="AU1823" s="235" t="s">
        <v>83</v>
      </c>
      <c r="AY1823" s="17" t="s">
        <v>133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140</v>
      </c>
      <c r="BM1823" s="235" t="s">
        <v>2241</v>
      </c>
    </row>
    <row r="1824" spans="2:65" s="1" customFormat="1" ht="16.5" customHeight="1">
      <c r="B1824" s="38"/>
      <c r="C1824" s="260" t="s">
        <v>2242</v>
      </c>
      <c r="D1824" s="260" t="s">
        <v>168</v>
      </c>
      <c r="E1824" s="261" t="s">
        <v>2243</v>
      </c>
      <c r="F1824" s="262" t="s">
        <v>2244</v>
      </c>
      <c r="G1824" s="263" t="s">
        <v>171</v>
      </c>
      <c r="H1824" s="264">
        <v>3</v>
      </c>
      <c r="I1824" s="265"/>
      <c r="J1824" s="266">
        <f>ROUND(I1824*H1824,2)</f>
        <v>0</v>
      </c>
      <c r="K1824" s="262" t="s">
        <v>139</v>
      </c>
      <c r="L1824" s="267"/>
      <c r="M1824" s="268" t="s">
        <v>1</v>
      </c>
      <c r="N1824" s="269" t="s">
        <v>38</v>
      </c>
      <c r="O1824" s="86"/>
      <c r="P1824" s="233">
        <f>O1824*H1824</f>
        <v>0</v>
      </c>
      <c r="Q1824" s="233">
        <v>0.06</v>
      </c>
      <c r="R1824" s="233">
        <f>Q1824*H1824</f>
        <v>0.18</v>
      </c>
      <c r="S1824" s="233">
        <v>0</v>
      </c>
      <c r="T1824" s="234">
        <f>S1824*H1824</f>
        <v>0</v>
      </c>
      <c r="AR1824" s="235" t="s">
        <v>172</v>
      </c>
      <c r="AT1824" s="235" t="s">
        <v>168</v>
      </c>
      <c r="AU1824" s="235" t="s">
        <v>83</v>
      </c>
      <c r="AY1824" s="17" t="s">
        <v>133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140</v>
      </c>
      <c r="BM1824" s="235" t="s">
        <v>2245</v>
      </c>
    </row>
    <row r="1825" spans="2:65" s="1" customFormat="1" ht="16.5" customHeight="1">
      <c r="B1825" s="38"/>
      <c r="C1825" s="260" t="s">
        <v>2246</v>
      </c>
      <c r="D1825" s="260" t="s">
        <v>168</v>
      </c>
      <c r="E1825" s="261" t="s">
        <v>2247</v>
      </c>
      <c r="F1825" s="262" t="s">
        <v>2248</v>
      </c>
      <c r="G1825" s="263" t="s">
        <v>171</v>
      </c>
      <c r="H1825" s="264">
        <v>3</v>
      </c>
      <c r="I1825" s="265"/>
      <c r="J1825" s="266">
        <f>ROUND(I1825*H1825,2)</f>
        <v>0</v>
      </c>
      <c r="K1825" s="262" t="s">
        <v>139</v>
      </c>
      <c r="L1825" s="267"/>
      <c r="M1825" s="268" t="s">
        <v>1</v>
      </c>
      <c r="N1825" s="269" t="s">
        <v>38</v>
      </c>
      <c r="O1825" s="86"/>
      <c r="P1825" s="233">
        <f>O1825*H1825</f>
        <v>0</v>
      </c>
      <c r="Q1825" s="233">
        <v>0.058</v>
      </c>
      <c r="R1825" s="233">
        <f>Q1825*H1825</f>
        <v>0.17400000000000002</v>
      </c>
      <c r="S1825" s="233">
        <v>0</v>
      </c>
      <c r="T1825" s="234">
        <f>S1825*H1825</f>
        <v>0</v>
      </c>
      <c r="AR1825" s="235" t="s">
        <v>172</v>
      </c>
      <c r="AT1825" s="235" t="s">
        <v>168</v>
      </c>
      <c r="AU1825" s="235" t="s">
        <v>83</v>
      </c>
      <c r="AY1825" s="17" t="s">
        <v>133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140</v>
      </c>
      <c r="BM1825" s="235" t="s">
        <v>2249</v>
      </c>
    </row>
    <row r="1826" spans="2:65" s="1" customFormat="1" ht="24" customHeight="1">
      <c r="B1826" s="38"/>
      <c r="C1826" s="224" t="s">
        <v>2250</v>
      </c>
      <c r="D1826" s="224" t="s">
        <v>135</v>
      </c>
      <c r="E1826" s="225" t="s">
        <v>2251</v>
      </c>
      <c r="F1826" s="226" t="s">
        <v>2252</v>
      </c>
      <c r="G1826" s="227" t="s">
        <v>223</v>
      </c>
      <c r="H1826" s="228">
        <v>1</v>
      </c>
      <c r="I1826" s="229"/>
      <c r="J1826" s="230">
        <f>ROUND(I1826*H1826,2)</f>
        <v>0</v>
      </c>
      <c r="K1826" s="226" t="s">
        <v>139</v>
      </c>
      <c r="L1826" s="43"/>
      <c r="M1826" s="231" t="s">
        <v>1</v>
      </c>
      <c r="N1826" s="232" t="s">
        <v>38</v>
      </c>
      <c r="O1826" s="86"/>
      <c r="P1826" s="233">
        <f>O1826*H1826</f>
        <v>0</v>
      </c>
      <c r="Q1826" s="233">
        <v>8.21156</v>
      </c>
      <c r="R1826" s="233">
        <f>Q1826*H1826</f>
        <v>8.21156</v>
      </c>
      <c r="S1826" s="233">
        <v>0</v>
      </c>
      <c r="T1826" s="234">
        <f>S1826*H1826</f>
        <v>0</v>
      </c>
      <c r="AR1826" s="235" t="s">
        <v>140</v>
      </c>
      <c r="AT1826" s="235" t="s">
        <v>135</v>
      </c>
      <c r="AU1826" s="235" t="s">
        <v>83</v>
      </c>
      <c r="AY1826" s="17" t="s">
        <v>133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140</v>
      </c>
      <c r="BM1826" s="235" t="s">
        <v>2253</v>
      </c>
    </row>
    <row r="1827" spans="2:51" s="12" customFormat="1" ht="12">
      <c r="B1827" s="237"/>
      <c r="C1827" s="238"/>
      <c r="D1827" s="239" t="s">
        <v>142</v>
      </c>
      <c r="E1827" s="240" t="s">
        <v>1</v>
      </c>
      <c r="F1827" s="241" t="s">
        <v>2254</v>
      </c>
      <c r="G1827" s="238"/>
      <c r="H1827" s="242">
        <v>1</v>
      </c>
      <c r="I1827" s="243"/>
      <c r="J1827" s="238"/>
      <c r="K1827" s="238"/>
      <c r="L1827" s="244"/>
      <c r="M1827" s="245"/>
      <c r="N1827" s="246"/>
      <c r="O1827" s="246"/>
      <c r="P1827" s="246"/>
      <c r="Q1827" s="246"/>
      <c r="R1827" s="246"/>
      <c r="S1827" s="246"/>
      <c r="T1827" s="247"/>
      <c r="AT1827" s="248" t="s">
        <v>142</v>
      </c>
      <c r="AU1827" s="248" t="s">
        <v>83</v>
      </c>
      <c r="AV1827" s="12" t="s">
        <v>83</v>
      </c>
      <c r="AW1827" s="12" t="s">
        <v>30</v>
      </c>
      <c r="AX1827" s="12" t="s">
        <v>73</v>
      </c>
      <c r="AY1827" s="248" t="s">
        <v>133</v>
      </c>
    </row>
    <row r="1828" spans="2:51" s="13" customFormat="1" ht="12">
      <c r="B1828" s="249"/>
      <c r="C1828" s="250"/>
      <c r="D1828" s="239" t="s">
        <v>142</v>
      </c>
      <c r="E1828" s="251" t="s">
        <v>1</v>
      </c>
      <c r="F1828" s="252" t="s">
        <v>144</v>
      </c>
      <c r="G1828" s="250"/>
      <c r="H1828" s="253">
        <v>1</v>
      </c>
      <c r="I1828" s="254"/>
      <c r="J1828" s="250"/>
      <c r="K1828" s="250"/>
      <c r="L1828" s="255"/>
      <c r="M1828" s="256"/>
      <c r="N1828" s="257"/>
      <c r="O1828" s="257"/>
      <c r="P1828" s="257"/>
      <c r="Q1828" s="257"/>
      <c r="R1828" s="257"/>
      <c r="S1828" s="257"/>
      <c r="T1828" s="258"/>
      <c r="AT1828" s="259" t="s">
        <v>142</v>
      </c>
      <c r="AU1828" s="259" t="s">
        <v>83</v>
      </c>
      <c r="AV1828" s="13" t="s">
        <v>140</v>
      </c>
      <c r="AW1828" s="13" t="s">
        <v>30</v>
      </c>
      <c r="AX1828" s="13" t="s">
        <v>81</v>
      </c>
      <c r="AY1828" s="259" t="s">
        <v>133</v>
      </c>
    </row>
    <row r="1829" spans="2:65" s="1" customFormat="1" ht="24" customHeight="1">
      <c r="B1829" s="38"/>
      <c r="C1829" s="224" t="s">
        <v>2255</v>
      </c>
      <c r="D1829" s="224" t="s">
        <v>135</v>
      </c>
      <c r="E1829" s="225" t="s">
        <v>2256</v>
      </c>
      <c r="F1829" s="226" t="s">
        <v>2257</v>
      </c>
      <c r="G1829" s="227" t="s">
        <v>223</v>
      </c>
      <c r="H1829" s="228">
        <v>1</v>
      </c>
      <c r="I1829" s="229"/>
      <c r="J1829" s="230">
        <f>ROUND(I1829*H1829,2)</f>
        <v>0</v>
      </c>
      <c r="K1829" s="226" t="s">
        <v>139</v>
      </c>
      <c r="L1829" s="43"/>
      <c r="M1829" s="231" t="s">
        <v>1</v>
      </c>
      <c r="N1829" s="232" t="s">
        <v>38</v>
      </c>
      <c r="O1829" s="86"/>
      <c r="P1829" s="233">
        <f>O1829*H1829</f>
        <v>0</v>
      </c>
      <c r="Q1829" s="233">
        <v>42.21276</v>
      </c>
      <c r="R1829" s="233">
        <f>Q1829*H1829</f>
        <v>42.21276</v>
      </c>
      <c r="S1829" s="233">
        <v>0</v>
      </c>
      <c r="T1829" s="234">
        <f>S1829*H1829</f>
        <v>0</v>
      </c>
      <c r="AR1829" s="235" t="s">
        <v>140</v>
      </c>
      <c r="AT1829" s="235" t="s">
        <v>135</v>
      </c>
      <c r="AU1829" s="235" t="s">
        <v>83</v>
      </c>
      <c r="AY1829" s="17" t="s">
        <v>133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140</v>
      </c>
      <c r="BM1829" s="235" t="s">
        <v>2258</v>
      </c>
    </row>
    <row r="1830" spans="2:51" s="12" customFormat="1" ht="12">
      <c r="B1830" s="237"/>
      <c r="C1830" s="238"/>
      <c r="D1830" s="239" t="s">
        <v>142</v>
      </c>
      <c r="E1830" s="240" t="s">
        <v>1</v>
      </c>
      <c r="F1830" s="241" t="s">
        <v>2259</v>
      </c>
      <c r="G1830" s="238"/>
      <c r="H1830" s="242">
        <v>1</v>
      </c>
      <c r="I1830" s="243"/>
      <c r="J1830" s="238"/>
      <c r="K1830" s="238"/>
      <c r="L1830" s="244"/>
      <c r="M1830" s="245"/>
      <c r="N1830" s="246"/>
      <c r="O1830" s="246"/>
      <c r="P1830" s="246"/>
      <c r="Q1830" s="246"/>
      <c r="R1830" s="246"/>
      <c r="S1830" s="246"/>
      <c r="T1830" s="247"/>
      <c r="AT1830" s="248" t="s">
        <v>142</v>
      </c>
      <c r="AU1830" s="248" t="s">
        <v>83</v>
      </c>
      <c r="AV1830" s="12" t="s">
        <v>83</v>
      </c>
      <c r="AW1830" s="12" t="s">
        <v>30</v>
      </c>
      <c r="AX1830" s="12" t="s">
        <v>73</v>
      </c>
      <c r="AY1830" s="248" t="s">
        <v>133</v>
      </c>
    </row>
    <row r="1831" spans="2:51" s="13" customFormat="1" ht="12">
      <c r="B1831" s="249"/>
      <c r="C1831" s="250"/>
      <c r="D1831" s="239" t="s">
        <v>142</v>
      </c>
      <c r="E1831" s="251" t="s">
        <v>1</v>
      </c>
      <c r="F1831" s="252" t="s">
        <v>144</v>
      </c>
      <c r="G1831" s="250"/>
      <c r="H1831" s="253">
        <v>1</v>
      </c>
      <c r="I1831" s="254"/>
      <c r="J1831" s="250"/>
      <c r="K1831" s="250"/>
      <c r="L1831" s="255"/>
      <c r="M1831" s="256"/>
      <c r="N1831" s="257"/>
      <c r="O1831" s="257"/>
      <c r="P1831" s="257"/>
      <c r="Q1831" s="257"/>
      <c r="R1831" s="257"/>
      <c r="S1831" s="257"/>
      <c r="T1831" s="258"/>
      <c r="AT1831" s="259" t="s">
        <v>142</v>
      </c>
      <c r="AU1831" s="259" t="s">
        <v>83</v>
      </c>
      <c r="AV1831" s="13" t="s">
        <v>140</v>
      </c>
      <c r="AW1831" s="13" t="s">
        <v>30</v>
      </c>
      <c r="AX1831" s="13" t="s">
        <v>81</v>
      </c>
      <c r="AY1831" s="259" t="s">
        <v>133</v>
      </c>
    </row>
    <row r="1832" spans="2:65" s="1" customFormat="1" ht="16.5" customHeight="1">
      <c r="B1832" s="38"/>
      <c r="C1832" s="224" t="s">
        <v>2260</v>
      </c>
      <c r="D1832" s="224" t="s">
        <v>135</v>
      </c>
      <c r="E1832" s="225" t="s">
        <v>2261</v>
      </c>
      <c r="F1832" s="226" t="s">
        <v>2262</v>
      </c>
      <c r="G1832" s="227" t="s">
        <v>2263</v>
      </c>
      <c r="H1832" s="228">
        <v>1</v>
      </c>
      <c r="I1832" s="229"/>
      <c r="J1832" s="230">
        <f>ROUND(I1832*H1832,2)</f>
        <v>0</v>
      </c>
      <c r="K1832" s="226" t="s">
        <v>1</v>
      </c>
      <c r="L1832" s="43"/>
      <c r="M1832" s="231" t="s">
        <v>1</v>
      </c>
      <c r="N1832" s="232" t="s">
        <v>38</v>
      </c>
      <c r="O1832" s="86"/>
      <c r="P1832" s="233">
        <f>O1832*H1832</f>
        <v>0</v>
      </c>
      <c r="Q1832" s="233">
        <v>0</v>
      </c>
      <c r="R1832" s="233">
        <f>Q1832*H1832</f>
        <v>0</v>
      </c>
      <c r="S1832" s="233">
        <v>0</v>
      </c>
      <c r="T1832" s="234">
        <f>S1832*H1832</f>
        <v>0</v>
      </c>
      <c r="AR1832" s="235" t="s">
        <v>140</v>
      </c>
      <c r="AT1832" s="235" t="s">
        <v>135</v>
      </c>
      <c r="AU1832" s="235" t="s">
        <v>83</v>
      </c>
      <c r="AY1832" s="17" t="s">
        <v>133</v>
      </c>
      <c r="BE1832" s="236">
        <f>IF(N1832="základní",J1832,0)</f>
        <v>0</v>
      </c>
      <c r="BF1832" s="236">
        <f>IF(N1832="snížená",J1832,0)</f>
        <v>0</v>
      </c>
      <c r="BG1832" s="236">
        <f>IF(N1832="zákl. přenesená",J1832,0)</f>
        <v>0</v>
      </c>
      <c r="BH1832" s="236">
        <f>IF(N1832="sníž. přenesená",J1832,0)</f>
        <v>0</v>
      </c>
      <c r="BI1832" s="236">
        <f>IF(N1832="nulová",J1832,0)</f>
        <v>0</v>
      </c>
      <c r="BJ1832" s="17" t="s">
        <v>81</v>
      </c>
      <c r="BK1832" s="236">
        <f>ROUND(I1832*H1832,2)</f>
        <v>0</v>
      </c>
      <c r="BL1832" s="17" t="s">
        <v>140</v>
      </c>
      <c r="BM1832" s="235" t="s">
        <v>2264</v>
      </c>
    </row>
    <row r="1833" spans="2:65" s="1" customFormat="1" ht="24" customHeight="1">
      <c r="B1833" s="38"/>
      <c r="C1833" s="224" t="s">
        <v>2265</v>
      </c>
      <c r="D1833" s="224" t="s">
        <v>135</v>
      </c>
      <c r="E1833" s="225" t="s">
        <v>2266</v>
      </c>
      <c r="F1833" s="226" t="s">
        <v>2267</v>
      </c>
      <c r="G1833" s="227" t="s">
        <v>171</v>
      </c>
      <c r="H1833" s="228">
        <v>5</v>
      </c>
      <c r="I1833" s="229"/>
      <c r="J1833" s="230">
        <f>ROUND(I1833*H1833,2)</f>
        <v>0</v>
      </c>
      <c r="K1833" s="226" t="s">
        <v>139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0.00702</v>
      </c>
      <c r="R1833" s="233">
        <f>Q1833*H1833</f>
        <v>0.0351</v>
      </c>
      <c r="S1833" s="233">
        <v>0</v>
      </c>
      <c r="T1833" s="234">
        <f>S1833*H1833</f>
        <v>0</v>
      </c>
      <c r="AR1833" s="235" t="s">
        <v>140</v>
      </c>
      <c r="AT1833" s="235" t="s">
        <v>135</v>
      </c>
      <c r="AU1833" s="235" t="s">
        <v>83</v>
      </c>
      <c r="AY1833" s="17" t="s">
        <v>133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140</v>
      </c>
      <c r="BM1833" s="235" t="s">
        <v>2268</v>
      </c>
    </row>
    <row r="1834" spans="2:65" s="1" customFormat="1" ht="24" customHeight="1">
      <c r="B1834" s="38"/>
      <c r="C1834" s="260" t="s">
        <v>2269</v>
      </c>
      <c r="D1834" s="260" t="s">
        <v>168</v>
      </c>
      <c r="E1834" s="261" t="s">
        <v>2270</v>
      </c>
      <c r="F1834" s="262" t="s">
        <v>2271</v>
      </c>
      <c r="G1834" s="263" t="s">
        <v>171</v>
      </c>
      <c r="H1834" s="264">
        <v>5</v>
      </c>
      <c r="I1834" s="265"/>
      <c r="J1834" s="266">
        <f>ROUND(I1834*H1834,2)</f>
        <v>0</v>
      </c>
      <c r="K1834" s="262" t="s">
        <v>1</v>
      </c>
      <c r="L1834" s="267"/>
      <c r="M1834" s="268" t="s">
        <v>1</v>
      </c>
      <c r="N1834" s="269" t="s">
        <v>38</v>
      </c>
      <c r="O1834" s="86"/>
      <c r="P1834" s="233">
        <f>O1834*H1834</f>
        <v>0</v>
      </c>
      <c r="Q1834" s="233">
        <v>0.0546</v>
      </c>
      <c r="R1834" s="233">
        <f>Q1834*H1834</f>
        <v>0.273</v>
      </c>
      <c r="S1834" s="233">
        <v>0</v>
      </c>
      <c r="T1834" s="234">
        <f>S1834*H1834</f>
        <v>0</v>
      </c>
      <c r="AR1834" s="235" t="s">
        <v>172</v>
      </c>
      <c r="AT1834" s="235" t="s">
        <v>168</v>
      </c>
      <c r="AU1834" s="235" t="s">
        <v>83</v>
      </c>
      <c r="AY1834" s="17" t="s">
        <v>133</v>
      </c>
      <c r="BE1834" s="236">
        <f>IF(N1834="základní",J1834,0)</f>
        <v>0</v>
      </c>
      <c r="BF1834" s="236">
        <f>IF(N1834="snížená",J1834,0)</f>
        <v>0</v>
      </c>
      <c r="BG1834" s="236">
        <f>IF(N1834="zákl. přenesená",J1834,0)</f>
        <v>0</v>
      </c>
      <c r="BH1834" s="236">
        <f>IF(N1834="sníž. přenesená",J1834,0)</f>
        <v>0</v>
      </c>
      <c r="BI1834" s="236">
        <f>IF(N1834="nulová",J1834,0)</f>
        <v>0</v>
      </c>
      <c r="BJ1834" s="17" t="s">
        <v>81</v>
      </c>
      <c r="BK1834" s="236">
        <f>ROUND(I1834*H1834,2)</f>
        <v>0</v>
      </c>
      <c r="BL1834" s="17" t="s">
        <v>140</v>
      </c>
      <c r="BM1834" s="235" t="s">
        <v>2272</v>
      </c>
    </row>
    <row r="1835" spans="2:63" s="11" customFormat="1" ht="22.8" customHeight="1">
      <c r="B1835" s="208"/>
      <c r="C1835" s="209"/>
      <c r="D1835" s="210" t="s">
        <v>72</v>
      </c>
      <c r="E1835" s="222" t="s">
        <v>180</v>
      </c>
      <c r="F1835" s="222" t="s">
        <v>2273</v>
      </c>
      <c r="G1835" s="209"/>
      <c r="H1835" s="209"/>
      <c r="I1835" s="212"/>
      <c r="J1835" s="223">
        <f>BK1835</f>
        <v>0</v>
      </c>
      <c r="K1835" s="209"/>
      <c r="L1835" s="214"/>
      <c r="M1835" s="215"/>
      <c r="N1835" s="216"/>
      <c r="O1835" s="216"/>
      <c r="P1835" s="217">
        <f>SUM(P1836:P1967)</f>
        <v>0</v>
      </c>
      <c r="Q1835" s="216"/>
      <c r="R1835" s="217">
        <f>SUM(R1836:R1967)</f>
        <v>7.566195000000002</v>
      </c>
      <c r="S1835" s="216"/>
      <c r="T1835" s="218">
        <f>SUM(T1836:T1967)</f>
        <v>106.40770199999999</v>
      </c>
      <c r="AR1835" s="219" t="s">
        <v>81</v>
      </c>
      <c r="AT1835" s="220" t="s">
        <v>72</v>
      </c>
      <c r="AU1835" s="220" t="s">
        <v>81</v>
      </c>
      <c r="AY1835" s="219" t="s">
        <v>133</v>
      </c>
      <c r="BK1835" s="221">
        <f>SUM(BK1836:BK1967)</f>
        <v>0</v>
      </c>
    </row>
    <row r="1836" spans="2:65" s="1" customFormat="1" ht="36" customHeight="1">
      <c r="B1836" s="38"/>
      <c r="C1836" s="224" t="s">
        <v>2274</v>
      </c>
      <c r="D1836" s="224" t="s">
        <v>135</v>
      </c>
      <c r="E1836" s="225" t="s">
        <v>2275</v>
      </c>
      <c r="F1836" s="226" t="s">
        <v>2276</v>
      </c>
      <c r="G1836" s="227" t="s">
        <v>171</v>
      </c>
      <c r="H1836" s="228">
        <v>13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140</v>
      </c>
      <c r="AT1836" s="235" t="s">
        <v>135</v>
      </c>
      <c r="AU1836" s="235" t="s">
        <v>83</v>
      </c>
      <c r="AY1836" s="17" t="s">
        <v>133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140</v>
      </c>
      <c r="BM1836" s="235" t="s">
        <v>2277</v>
      </c>
    </row>
    <row r="1837" spans="2:65" s="1" customFormat="1" ht="24" customHeight="1">
      <c r="B1837" s="38"/>
      <c r="C1837" s="224" t="s">
        <v>2278</v>
      </c>
      <c r="D1837" s="224" t="s">
        <v>135</v>
      </c>
      <c r="E1837" s="225" t="s">
        <v>2279</v>
      </c>
      <c r="F1837" s="226" t="s">
        <v>2280</v>
      </c>
      <c r="G1837" s="227" t="s">
        <v>165</v>
      </c>
      <c r="H1837" s="228">
        <v>22.5</v>
      </c>
      <c r="I1837" s="229"/>
      <c r="J1837" s="230">
        <f>ROUND(I1837*H1837,2)</f>
        <v>0</v>
      </c>
      <c r="K1837" s="226" t="s">
        <v>139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0.29221</v>
      </c>
      <c r="R1837" s="233">
        <f>Q1837*H1837</f>
        <v>6.574725000000001</v>
      </c>
      <c r="S1837" s="233">
        <v>0</v>
      </c>
      <c r="T1837" s="234">
        <f>S1837*H1837</f>
        <v>0</v>
      </c>
      <c r="AR1837" s="235" t="s">
        <v>140</v>
      </c>
      <c r="AT1837" s="235" t="s">
        <v>135</v>
      </c>
      <c r="AU1837" s="235" t="s">
        <v>83</v>
      </c>
      <c r="AY1837" s="17" t="s">
        <v>133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140</v>
      </c>
      <c r="BM1837" s="235" t="s">
        <v>2281</v>
      </c>
    </row>
    <row r="1838" spans="2:51" s="12" customFormat="1" ht="12">
      <c r="B1838" s="237"/>
      <c r="C1838" s="238"/>
      <c r="D1838" s="239" t="s">
        <v>142</v>
      </c>
      <c r="E1838" s="240" t="s">
        <v>1</v>
      </c>
      <c r="F1838" s="241" t="s">
        <v>2282</v>
      </c>
      <c r="G1838" s="238"/>
      <c r="H1838" s="242">
        <v>2</v>
      </c>
      <c r="I1838" s="243"/>
      <c r="J1838" s="238"/>
      <c r="K1838" s="238"/>
      <c r="L1838" s="244"/>
      <c r="M1838" s="245"/>
      <c r="N1838" s="246"/>
      <c r="O1838" s="246"/>
      <c r="P1838" s="246"/>
      <c r="Q1838" s="246"/>
      <c r="R1838" s="246"/>
      <c r="S1838" s="246"/>
      <c r="T1838" s="247"/>
      <c r="AT1838" s="248" t="s">
        <v>142</v>
      </c>
      <c r="AU1838" s="248" t="s">
        <v>83</v>
      </c>
      <c r="AV1838" s="12" t="s">
        <v>83</v>
      </c>
      <c r="AW1838" s="12" t="s">
        <v>30</v>
      </c>
      <c r="AX1838" s="12" t="s">
        <v>73</v>
      </c>
      <c r="AY1838" s="248" t="s">
        <v>133</v>
      </c>
    </row>
    <row r="1839" spans="2:51" s="12" customFormat="1" ht="12">
      <c r="B1839" s="237"/>
      <c r="C1839" s="238"/>
      <c r="D1839" s="239" t="s">
        <v>142</v>
      </c>
      <c r="E1839" s="240" t="s">
        <v>1</v>
      </c>
      <c r="F1839" s="241" t="s">
        <v>2283</v>
      </c>
      <c r="G1839" s="238"/>
      <c r="H1839" s="242">
        <v>1.5</v>
      </c>
      <c r="I1839" s="243"/>
      <c r="J1839" s="238"/>
      <c r="K1839" s="238"/>
      <c r="L1839" s="244"/>
      <c r="M1839" s="245"/>
      <c r="N1839" s="246"/>
      <c r="O1839" s="246"/>
      <c r="P1839" s="246"/>
      <c r="Q1839" s="246"/>
      <c r="R1839" s="246"/>
      <c r="S1839" s="246"/>
      <c r="T1839" s="247"/>
      <c r="AT1839" s="248" t="s">
        <v>142</v>
      </c>
      <c r="AU1839" s="248" t="s">
        <v>83</v>
      </c>
      <c r="AV1839" s="12" t="s">
        <v>83</v>
      </c>
      <c r="AW1839" s="12" t="s">
        <v>30</v>
      </c>
      <c r="AX1839" s="12" t="s">
        <v>73</v>
      </c>
      <c r="AY1839" s="248" t="s">
        <v>133</v>
      </c>
    </row>
    <row r="1840" spans="2:51" s="12" customFormat="1" ht="12">
      <c r="B1840" s="237"/>
      <c r="C1840" s="238"/>
      <c r="D1840" s="239" t="s">
        <v>142</v>
      </c>
      <c r="E1840" s="240" t="s">
        <v>1</v>
      </c>
      <c r="F1840" s="241" t="s">
        <v>2284</v>
      </c>
      <c r="G1840" s="238"/>
      <c r="H1840" s="242">
        <v>12</v>
      </c>
      <c r="I1840" s="243"/>
      <c r="J1840" s="238"/>
      <c r="K1840" s="238"/>
      <c r="L1840" s="244"/>
      <c r="M1840" s="245"/>
      <c r="N1840" s="246"/>
      <c r="O1840" s="246"/>
      <c r="P1840" s="246"/>
      <c r="Q1840" s="246"/>
      <c r="R1840" s="246"/>
      <c r="S1840" s="246"/>
      <c r="T1840" s="247"/>
      <c r="AT1840" s="248" t="s">
        <v>142</v>
      </c>
      <c r="AU1840" s="248" t="s">
        <v>83</v>
      </c>
      <c r="AV1840" s="12" t="s">
        <v>83</v>
      </c>
      <c r="AW1840" s="12" t="s">
        <v>30</v>
      </c>
      <c r="AX1840" s="12" t="s">
        <v>73</v>
      </c>
      <c r="AY1840" s="248" t="s">
        <v>133</v>
      </c>
    </row>
    <row r="1841" spans="2:51" s="12" customFormat="1" ht="12">
      <c r="B1841" s="237"/>
      <c r="C1841" s="238"/>
      <c r="D1841" s="239" t="s">
        <v>142</v>
      </c>
      <c r="E1841" s="240" t="s">
        <v>1</v>
      </c>
      <c r="F1841" s="241" t="s">
        <v>2285</v>
      </c>
      <c r="G1841" s="238"/>
      <c r="H1841" s="242">
        <v>7</v>
      </c>
      <c r="I1841" s="243"/>
      <c r="J1841" s="238"/>
      <c r="K1841" s="238"/>
      <c r="L1841" s="244"/>
      <c r="M1841" s="245"/>
      <c r="N1841" s="246"/>
      <c r="O1841" s="246"/>
      <c r="P1841" s="246"/>
      <c r="Q1841" s="246"/>
      <c r="R1841" s="246"/>
      <c r="S1841" s="246"/>
      <c r="T1841" s="247"/>
      <c r="AT1841" s="248" t="s">
        <v>142</v>
      </c>
      <c r="AU1841" s="248" t="s">
        <v>83</v>
      </c>
      <c r="AV1841" s="12" t="s">
        <v>83</v>
      </c>
      <c r="AW1841" s="12" t="s">
        <v>30</v>
      </c>
      <c r="AX1841" s="12" t="s">
        <v>73</v>
      </c>
      <c r="AY1841" s="248" t="s">
        <v>133</v>
      </c>
    </row>
    <row r="1842" spans="2:51" s="13" customFormat="1" ht="12">
      <c r="B1842" s="249"/>
      <c r="C1842" s="250"/>
      <c r="D1842" s="239" t="s">
        <v>142</v>
      </c>
      <c r="E1842" s="251" t="s">
        <v>1</v>
      </c>
      <c r="F1842" s="252" t="s">
        <v>144</v>
      </c>
      <c r="G1842" s="250"/>
      <c r="H1842" s="253">
        <v>22.5</v>
      </c>
      <c r="I1842" s="254"/>
      <c r="J1842" s="250"/>
      <c r="K1842" s="250"/>
      <c r="L1842" s="255"/>
      <c r="M1842" s="256"/>
      <c r="N1842" s="257"/>
      <c r="O1842" s="257"/>
      <c r="P1842" s="257"/>
      <c r="Q1842" s="257"/>
      <c r="R1842" s="257"/>
      <c r="S1842" s="257"/>
      <c r="T1842" s="258"/>
      <c r="AT1842" s="259" t="s">
        <v>142</v>
      </c>
      <c r="AU1842" s="259" t="s">
        <v>83</v>
      </c>
      <c r="AV1842" s="13" t="s">
        <v>140</v>
      </c>
      <c r="AW1842" s="13" t="s">
        <v>30</v>
      </c>
      <c r="AX1842" s="13" t="s">
        <v>81</v>
      </c>
      <c r="AY1842" s="259" t="s">
        <v>133</v>
      </c>
    </row>
    <row r="1843" spans="2:65" s="1" customFormat="1" ht="16.5" customHeight="1">
      <c r="B1843" s="38"/>
      <c r="C1843" s="260" t="s">
        <v>2286</v>
      </c>
      <c r="D1843" s="260" t="s">
        <v>168</v>
      </c>
      <c r="E1843" s="261" t="s">
        <v>2287</v>
      </c>
      <c r="F1843" s="262" t="s">
        <v>2288</v>
      </c>
      <c r="G1843" s="263" t="s">
        <v>171</v>
      </c>
      <c r="H1843" s="264">
        <v>23</v>
      </c>
      <c r="I1843" s="265"/>
      <c r="J1843" s="266">
        <f>ROUND(I1843*H1843,2)</f>
        <v>0</v>
      </c>
      <c r="K1843" s="262" t="s">
        <v>1</v>
      </c>
      <c r="L1843" s="267"/>
      <c r="M1843" s="268" t="s">
        <v>1</v>
      </c>
      <c r="N1843" s="269" t="s">
        <v>38</v>
      </c>
      <c r="O1843" s="86"/>
      <c r="P1843" s="233">
        <f>O1843*H1843</f>
        <v>0</v>
      </c>
      <c r="Q1843" s="233">
        <v>0.0156</v>
      </c>
      <c r="R1843" s="233">
        <f>Q1843*H1843</f>
        <v>0.3588</v>
      </c>
      <c r="S1843" s="233">
        <v>0</v>
      </c>
      <c r="T1843" s="234">
        <f>S1843*H1843</f>
        <v>0</v>
      </c>
      <c r="AR1843" s="235" t="s">
        <v>172</v>
      </c>
      <c r="AT1843" s="235" t="s">
        <v>168</v>
      </c>
      <c r="AU1843" s="235" t="s">
        <v>83</v>
      </c>
      <c r="AY1843" s="17" t="s">
        <v>133</v>
      </c>
      <c r="BE1843" s="236">
        <f>IF(N1843="základní",J1843,0)</f>
        <v>0</v>
      </c>
      <c r="BF1843" s="236">
        <f>IF(N1843="snížená",J1843,0)</f>
        <v>0</v>
      </c>
      <c r="BG1843" s="236">
        <f>IF(N1843="zákl. přenesená",J1843,0)</f>
        <v>0</v>
      </c>
      <c r="BH1843" s="236">
        <f>IF(N1843="sníž. přenesená",J1843,0)</f>
        <v>0</v>
      </c>
      <c r="BI1843" s="236">
        <f>IF(N1843="nulová",J1843,0)</f>
        <v>0</v>
      </c>
      <c r="BJ1843" s="17" t="s">
        <v>81</v>
      </c>
      <c r="BK1843" s="236">
        <f>ROUND(I1843*H1843,2)</f>
        <v>0</v>
      </c>
      <c r="BL1843" s="17" t="s">
        <v>140</v>
      </c>
      <c r="BM1843" s="235" t="s">
        <v>2289</v>
      </c>
    </row>
    <row r="1844" spans="2:51" s="12" customFormat="1" ht="12">
      <c r="B1844" s="237"/>
      <c r="C1844" s="238"/>
      <c r="D1844" s="239" t="s">
        <v>142</v>
      </c>
      <c r="E1844" s="240" t="s">
        <v>1</v>
      </c>
      <c r="F1844" s="241" t="s">
        <v>255</v>
      </c>
      <c r="G1844" s="238"/>
      <c r="H1844" s="242">
        <v>23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142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133</v>
      </c>
    </row>
    <row r="1845" spans="2:51" s="13" customFormat="1" ht="12">
      <c r="B1845" s="249"/>
      <c r="C1845" s="250"/>
      <c r="D1845" s="239" t="s">
        <v>142</v>
      </c>
      <c r="E1845" s="251" t="s">
        <v>1</v>
      </c>
      <c r="F1845" s="252" t="s">
        <v>144</v>
      </c>
      <c r="G1845" s="250"/>
      <c r="H1845" s="253">
        <v>23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AT1845" s="259" t="s">
        <v>142</v>
      </c>
      <c r="AU1845" s="259" t="s">
        <v>83</v>
      </c>
      <c r="AV1845" s="13" t="s">
        <v>140</v>
      </c>
      <c r="AW1845" s="13" t="s">
        <v>30</v>
      </c>
      <c r="AX1845" s="13" t="s">
        <v>81</v>
      </c>
      <c r="AY1845" s="259" t="s">
        <v>133</v>
      </c>
    </row>
    <row r="1846" spans="2:65" s="1" customFormat="1" ht="24" customHeight="1">
      <c r="B1846" s="38"/>
      <c r="C1846" s="260" t="s">
        <v>2290</v>
      </c>
      <c r="D1846" s="260" t="s">
        <v>168</v>
      </c>
      <c r="E1846" s="261" t="s">
        <v>2291</v>
      </c>
      <c r="F1846" s="262" t="s">
        <v>2292</v>
      </c>
      <c r="G1846" s="263" t="s">
        <v>171</v>
      </c>
      <c r="H1846" s="264">
        <v>49</v>
      </c>
      <c r="I1846" s="265"/>
      <c r="J1846" s="266">
        <f>ROUND(I1846*H1846,2)</f>
        <v>0</v>
      </c>
      <c r="K1846" s="262" t="s">
        <v>139</v>
      </c>
      <c r="L1846" s="267"/>
      <c r="M1846" s="268" t="s">
        <v>1</v>
      </c>
      <c r="N1846" s="269" t="s">
        <v>38</v>
      </c>
      <c r="O1846" s="86"/>
      <c r="P1846" s="233">
        <f>O1846*H1846</f>
        <v>0</v>
      </c>
      <c r="Q1846" s="233">
        <v>0.0029</v>
      </c>
      <c r="R1846" s="233">
        <f>Q1846*H1846</f>
        <v>0.1421</v>
      </c>
      <c r="S1846" s="233">
        <v>0</v>
      </c>
      <c r="T1846" s="234">
        <f>S1846*H1846</f>
        <v>0</v>
      </c>
      <c r="AR1846" s="235" t="s">
        <v>172</v>
      </c>
      <c r="AT1846" s="235" t="s">
        <v>168</v>
      </c>
      <c r="AU1846" s="235" t="s">
        <v>83</v>
      </c>
      <c r="AY1846" s="17" t="s">
        <v>133</v>
      </c>
      <c r="BE1846" s="236">
        <f>IF(N1846="základní",J1846,0)</f>
        <v>0</v>
      </c>
      <c r="BF1846" s="236">
        <f>IF(N1846="snížená",J1846,0)</f>
        <v>0</v>
      </c>
      <c r="BG1846" s="236">
        <f>IF(N1846="zákl. přenesená",J1846,0)</f>
        <v>0</v>
      </c>
      <c r="BH1846" s="236">
        <f>IF(N1846="sníž. přenesená",J1846,0)</f>
        <v>0</v>
      </c>
      <c r="BI1846" s="236">
        <f>IF(N1846="nulová",J1846,0)</f>
        <v>0</v>
      </c>
      <c r="BJ1846" s="17" t="s">
        <v>81</v>
      </c>
      <c r="BK1846" s="236">
        <f>ROUND(I1846*H1846,2)</f>
        <v>0</v>
      </c>
      <c r="BL1846" s="17" t="s">
        <v>140</v>
      </c>
      <c r="BM1846" s="235" t="s">
        <v>2293</v>
      </c>
    </row>
    <row r="1847" spans="2:51" s="12" customFormat="1" ht="12">
      <c r="B1847" s="237"/>
      <c r="C1847" s="238"/>
      <c r="D1847" s="239" t="s">
        <v>142</v>
      </c>
      <c r="E1847" s="240" t="s">
        <v>1</v>
      </c>
      <c r="F1847" s="241" t="s">
        <v>2294</v>
      </c>
      <c r="G1847" s="238"/>
      <c r="H1847" s="242">
        <v>49</v>
      </c>
      <c r="I1847" s="243"/>
      <c r="J1847" s="238"/>
      <c r="K1847" s="238"/>
      <c r="L1847" s="244"/>
      <c r="M1847" s="245"/>
      <c r="N1847" s="246"/>
      <c r="O1847" s="246"/>
      <c r="P1847" s="246"/>
      <c r="Q1847" s="246"/>
      <c r="R1847" s="246"/>
      <c r="S1847" s="246"/>
      <c r="T1847" s="247"/>
      <c r="AT1847" s="248" t="s">
        <v>142</v>
      </c>
      <c r="AU1847" s="248" t="s">
        <v>83</v>
      </c>
      <c r="AV1847" s="12" t="s">
        <v>83</v>
      </c>
      <c r="AW1847" s="12" t="s">
        <v>30</v>
      </c>
      <c r="AX1847" s="12" t="s">
        <v>73</v>
      </c>
      <c r="AY1847" s="248" t="s">
        <v>133</v>
      </c>
    </row>
    <row r="1848" spans="2:51" s="13" customFormat="1" ht="12">
      <c r="B1848" s="249"/>
      <c r="C1848" s="250"/>
      <c r="D1848" s="239" t="s">
        <v>142</v>
      </c>
      <c r="E1848" s="251" t="s">
        <v>1</v>
      </c>
      <c r="F1848" s="252" t="s">
        <v>144</v>
      </c>
      <c r="G1848" s="250"/>
      <c r="H1848" s="253">
        <v>49</v>
      </c>
      <c r="I1848" s="254"/>
      <c r="J1848" s="250"/>
      <c r="K1848" s="250"/>
      <c r="L1848" s="255"/>
      <c r="M1848" s="256"/>
      <c r="N1848" s="257"/>
      <c r="O1848" s="257"/>
      <c r="P1848" s="257"/>
      <c r="Q1848" s="257"/>
      <c r="R1848" s="257"/>
      <c r="S1848" s="257"/>
      <c r="T1848" s="258"/>
      <c r="AT1848" s="259" t="s">
        <v>142</v>
      </c>
      <c r="AU1848" s="259" t="s">
        <v>83</v>
      </c>
      <c r="AV1848" s="13" t="s">
        <v>140</v>
      </c>
      <c r="AW1848" s="13" t="s">
        <v>30</v>
      </c>
      <c r="AX1848" s="13" t="s">
        <v>81</v>
      </c>
      <c r="AY1848" s="259" t="s">
        <v>133</v>
      </c>
    </row>
    <row r="1849" spans="2:65" s="1" customFormat="1" ht="24" customHeight="1">
      <c r="B1849" s="38"/>
      <c r="C1849" s="260" t="s">
        <v>2295</v>
      </c>
      <c r="D1849" s="260" t="s">
        <v>168</v>
      </c>
      <c r="E1849" s="261" t="s">
        <v>2296</v>
      </c>
      <c r="F1849" s="262" t="s">
        <v>2297</v>
      </c>
      <c r="G1849" s="263" t="s">
        <v>171</v>
      </c>
      <c r="H1849" s="264">
        <v>4</v>
      </c>
      <c r="I1849" s="265"/>
      <c r="J1849" s="266">
        <f>ROUND(I1849*H1849,2)</f>
        <v>0</v>
      </c>
      <c r="K1849" s="262" t="s">
        <v>139</v>
      </c>
      <c r="L1849" s="267"/>
      <c r="M1849" s="268" t="s">
        <v>1</v>
      </c>
      <c r="N1849" s="269" t="s">
        <v>38</v>
      </c>
      <c r="O1849" s="86"/>
      <c r="P1849" s="233">
        <f>O1849*H1849</f>
        <v>0</v>
      </c>
      <c r="Q1849" s="233">
        <v>0.0219</v>
      </c>
      <c r="R1849" s="233">
        <f>Q1849*H1849</f>
        <v>0.0876</v>
      </c>
      <c r="S1849" s="233">
        <v>0</v>
      </c>
      <c r="T1849" s="234">
        <f>S1849*H1849</f>
        <v>0</v>
      </c>
      <c r="AR1849" s="235" t="s">
        <v>172</v>
      </c>
      <c r="AT1849" s="235" t="s">
        <v>168</v>
      </c>
      <c r="AU1849" s="235" t="s">
        <v>83</v>
      </c>
      <c r="AY1849" s="17" t="s">
        <v>133</v>
      </c>
      <c r="BE1849" s="236">
        <f>IF(N1849="základní",J1849,0)</f>
        <v>0</v>
      </c>
      <c r="BF1849" s="236">
        <f>IF(N1849="snížená",J1849,0)</f>
        <v>0</v>
      </c>
      <c r="BG1849" s="236">
        <f>IF(N1849="zákl. přenesená",J1849,0)</f>
        <v>0</v>
      </c>
      <c r="BH1849" s="236">
        <f>IF(N1849="sníž. přenesená",J1849,0)</f>
        <v>0</v>
      </c>
      <c r="BI1849" s="236">
        <f>IF(N1849="nulová",J1849,0)</f>
        <v>0</v>
      </c>
      <c r="BJ1849" s="17" t="s">
        <v>81</v>
      </c>
      <c r="BK1849" s="236">
        <f>ROUND(I1849*H1849,2)</f>
        <v>0</v>
      </c>
      <c r="BL1849" s="17" t="s">
        <v>140</v>
      </c>
      <c r="BM1849" s="235" t="s">
        <v>2298</v>
      </c>
    </row>
    <row r="1850" spans="2:51" s="12" customFormat="1" ht="12">
      <c r="B1850" s="237"/>
      <c r="C1850" s="238"/>
      <c r="D1850" s="239" t="s">
        <v>142</v>
      </c>
      <c r="E1850" s="240" t="s">
        <v>1</v>
      </c>
      <c r="F1850" s="241" t="s">
        <v>140</v>
      </c>
      <c r="G1850" s="238"/>
      <c r="H1850" s="242">
        <v>4</v>
      </c>
      <c r="I1850" s="243"/>
      <c r="J1850" s="238"/>
      <c r="K1850" s="238"/>
      <c r="L1850" s="244"/>
      <c r="M1850" s="245"/>
      <c r="N1850" s="246"/>
      <c r="O1850" s="246"/>
      <c r="P1850" s="246"/>
      <c r="Q1850" s="246"/>
      <c r="R1850" s="246"/>
      <c r="S1850" s="246"/>
      <c r="T1850" s="247"/>
      <c r="AT1850" s="248" t="s">
        <v>142</v>
      </c>
      <c r="AU1850" s="248" t="s">
        <v>83</v>
      </c>
      <c r="AV1850" s="12" t="s">
        <v>83</v>
      </c>
      <c r="AW1850" s="12" t="s">
        <v>30</v>
      </c>
      <c r="AX1850" s="12" t="s">
        <v>73</v>
      </c>
      <c r="AY1850" s="248" t="s">
        <v>133</v>
      </c>
    </row>
    <row r="1851" spans="2:51" s="13" customFormat="1" ht="12">
      <c r="B1851" s="249"/>
      <c r="C1851" s="250"/>
      <c r="D1851" s="239" t="s">
        <v>142</v>
      </c>
      <c r="E1851" s="251" t="s">
        <v>1</v>
      </c>
      <c r="F1851" s="252" t="s">
        <v>144</v>
      </c>
      <c r="G1851" s="250"/>
      <c r="H1851" s="253">
        <v>4</v>
      </c>
      <c r="I1851" s="254"/>
      <c r="J1851" s="250"/>
      <c r="K1851" s="250"/>
      <c r="L1851" s="255"/>
      <c r="M1851" s="256"/>
      <c r="N1851" s="257"/>
      <c r="O1851" s="257"/>
      <c r="P1851" s="257"/>
      <c r="Q1851" s="257"/>
      <c r="R1851" s="257"/>
      <c r="S1851" s="257"/>
      <c r="T1851" s="258"/>
      <c r="AT1851" s="259" t="s">
        <v>142</v>
      </c>
      <c r="AU1851" s="259" t="s">
        <v>83</v>
      </c>
      <c r="AV1851" s="13" t="s">
        <v>140</v>
      </c>
      <c r="AW1851" s="13" t="s">
        <v>30</v>
      </c>
      <c r="AX1851" s="13" t="s">
        <v>81</v>
      </c>
      <c r="AY1851" s="259" t="s">
        <v>133</v>
      </c>
    </row>
    <row r="1852" spans="2:65" s="1" customFormat="1" ht="24" customHeight="1">
      <c r="B1852" s="38"/>
      <c r="C1852" s="260" t="s">
        <v>2299</v>
      </c>
      <c r="D1852" s="260" t="s">
        <v>168</v>
      </c>
      <c r="E1852" s="261" t="s">
        <v>2300</v>
      </c>
      <c r="F1852" s="262" t="s">
        <v>2301</v>
      </c>
      <c r="G1852" s="263" t="s">
        <v>171</v>
      </c>
      <c r="H1852" s="264">
        <v>8</v>
      </c>
      <c r="I1852" s="265"/>
      <c r="J1852" s="266">
        <f>ROUND(I1852*H1852,2)</f>
        <v>0</v>
      </c>
      <c r="K1852" s="262" t="s">
        <v>139</v>
      </c>
      <c r="L1852" s="267"/>
      <c r="M1852" s="268" t="s">
        <v>1</v>
      </c>
      <c r="N1852" s="269" t="s">
        <v>38</v>
      </c>
      <c r="O1852" s="86"/>
      <c r="P1852" s="233">
        <f>O1852*H1852</f>
        <v>0</v>
      </c>
      <c r="Q1852" s="233">
        <v>0.00135</v>
      </c>
      <c r="R1852" s="233">
        <f>Q1852*H1852</f>
        <v>0.0108</v>
      </c>
      <c r="S1852" s="233">
        <v>0</v>
      </c>
      <c r="T1852" s="234">
        <f>S1852*H1852</f>
        <v>0</v>
      </c>
      <c r="AR1852" s="235" t="s">
        <v>172</v>
      </c>
      <c r="AT1852" s="235" t="s">
        <v>168</v>
      </c>
      <c r="AU1852" s="235" t="s">
        <v>83</v>
      </c>
      <c r="AY1852" s="17" t="s">
        <v>133</v>
      </c>
      <c r="BE1852" s="236">
        <f>IF(N1852="základní",J1852,0)</f>
        <v>0</v>
      </c>
      <c r="BF1852" s="236">
        <f>IF(N1852="snížená",J1852,0)</f>
        <v>0</v>
      </c>
      <c r="BG1852" s="236">
        <f>IF(N1852="zákl. přenesená",J1852,0)</f>
        <v>0</v>
      </c>
      <c r="BH1852" s="236">
        <f>IF(N1852="sníž. přenesená",J1852,0)</f>
        <v>0</v>
      </c>
      <c r="BI1852" s="236">
        <f>IF(N1852="nulová",J1852,0)</f>
        <v>0</v>
      </c>
      <c r="BJ1852" s="17" t="s">
        <v>81</v>
      </c>
      <c r="BK1852" s="236">
        <f>ROUND(I1852*H1852,2)</f>
        <v>0</v>
      </c>
      <c r="BL1852" s="17" t="s">
        <v>140</v>
      </c>
      <c r="BM1852" s="235" t="s">
        <v>2302</v>
      </c>
    </row>
    <row r="1853" spans="2:51" s="12" customFormat="1" ht="12">
      <c r="B1853" s="237"/>
      <c r="C1853" s="238"/>
      <c r="D1853" s="239" t="s">
        <v>142</v>
      </c>
      <c r="E1853" s="240" t="s">
        <v>1</v>
      </c>
      <c r="F1853" s="241" t="s">
        <v>2303</v>
      </c>
      <c r="G1853" s="238"/>
      <c r="H1853" s="242">
        <v>8</v>
      </c>
      <c r="I1853" s="243"/>
      <c r="J1853" s="238"/>
      <c r="K1853" s="238"/>
      <c r="L1853" s="244"/>
      <c r="M1853" s="245"/>
      <c r="N1853" s="246"/>
      <c r="O1853" s="246"/>
      <c r="P1853" s="246"/>
      <c r="Q1853" s="246"/>
      <c r="R1853" s="246"/>
      <c r="S1853" s="246"/>
      <c r="T1853" s="247"/>
      <c r="AT1853" s="248" t="s">
        <v>142</v>
      </c>
      <c r="AU1853" s="248" t="s">
        <v>83</v>
      </c>
      <c r="AV1853" s="12" t="s">
        <v>83</v>
      </c>
      <c r="AW1853" s="12" t="s">
        <v>30</v>
      </c>
      <c r="AX1853" s="12" t="s">
        <v>73</v>
      </c>
      <c r="AY1853" s="248" t="s">
        <v>133</v>
      </c>
    </row>
    <row r="1854" spans="2:51" s="13" customFormat="1" ht="12">
      <c r="B1854" s="249"/>
      <c r="C1854" s="250"/>
      <c r="D1854" s="239" t="s">
        <v>142</v>
      </c>
      <c r="E1854" s="251" t="s">
        <v>1</v>
      </c>
      <c r="F1854" s="252" t="s">
        <v>144</v>
      </c>
      <c r="G1854" s="250"/>
      <c r="H1854" s="253">
        <v>8</v>
      </c>
      <c r="I1854" s="254"/>
      <c r="J1854" s="250"/>
      <c r="K1854" s="250"/>
      <c r="L1854" s="255"/>
      <c r="M1854" s="256"/>
      <c r="N1854" s="257"/>
      <c r="O1854" s="257"/>
      <c r="P1854" s="257"/>
      <c r="Q1854" s="257"/>
      <c r="R1854" s="257"/>
      <c r="S1854" s="257"/>
      <c r="T1854" s="258"/>
      <c r="AT1854" s="259" t="s">
        <v>142</v>
      </c>
      <c r="AU1854" s="259" t="s">
        <v>83</v>
      </c>
      <c r="AV1854" s="13" t="s">
        <v>140</v>
      </c>
      <c r="AW1854" s="13" t="s">
        <v>30</v>
      </c>
      <c r="AX1854" s="13" t="s">
        <v>81</v>
      </c>
      <c r="AY1854" s="259" t="s">
        <v>133</v>
      </c>
    </row>
    <row r="1855" spans="2:65" s="1" customFormat="1" ht="24" customHeight="1">
      <c r="B1855" s="38"/>
      <c r="C1855" s="224" t="s">
        <v>2304</v>
      </c>
      <c r="D1855" s="224" t="s">
        <v>135</v>
      </c>
      <c r="E1855" s="225" t="s">
        <v>2305</v>
      </c>
      <c r="F1855" s="226" t="s">
        <v>2306</v>
      </c>
      <c r="G1855" s="227" t="s">
        <v>413</v>
      </c>
      <c r="H1855" s="228">
        <v>1788.37</v>
      </c>
      <c r="I1855" s="229"/>
      <c r="J1855" s="230">
        <f>ROUND(I1855*H1855,2)</f>
        <v>0</v>
      </c>
      <c r="K1855" s="226" t="s">
        <v>139</v>
      </c>
      <c r="L1855" s="43"/>
      <c r="M1855" s="231" t="s">
        <v>1</v>
      </c>
      <c r="N1855" s="232" t="s">
        <v>38</v>
      </c>
      <c r="O1855" s="86"/>
      <c r="P1855" s="233">
        <f>O1855*H1855</f>
        <v>0</v>
      </c>
      <c r="Q1855" s="233">
        <v>4E-05</v>
      </c>
      <c r="R1855" s="233">
        <f>Q1855*H1855</f>
        <v>0.0715348</v>
      </c>
      <c r="S1855" s="233">
        <v>0</v>
      </c>
      <c r="T1855" s="234">
        <f>S1855*H1855</f>
        <v>0</v>
      </c>
      <c r="AR1855" s="235" t="s">
        <v>140</v>
      </c>
      <c r="AT1855" s="235" t="s">
        <v>135</v>
      </c>
      <c r="AU1855" s="235" t="s">
        <v>83</v>
      </c>
      <c r="AY1855" s="17" t="s">
        <v>133</v>
      </c>
      <c r="BE1855" s="236">
        <f>IF(N1855="základní",J1855,0)</f>
        <v>0</v>
      </c>
      <c r="BF1855" s="236">
        <f>IF(N1855="snížená",J1855,0)</f>
        <v>0</v>
      </c>
      <c r="BG1855" s="236">
        <f>IF(N1855="zákl. přenesená",J1855,0)</f>
        <v>0</v>
      </c>
      <c r="BH1855" s="236">
        <f>IF(N1855="sníž. přenesená",J1855,0)</f>
        <v>0</v>
      </c>
      <c r="BI1855" s="236">
        <f>IF(N1855="nulová",J1855,0)</f>
        <v>0</v>
      </c>
      <c r="BJ1855" s="17" t="s">
        <v>81</v>
      </c>
      <c r="BK1855" s="236">
        <f>ROUND(I1855*H1855,2)</f>
        <v>0</v>
      </c>
      <c r="BL1855" s="17" t="s">
        <v>140</v>
      </c>
      <c r="BM1855" s="235" t="s">
        <v>2307</v>
      </c>
    </row>
    <row r="1856" spans="2:51" s="12" customFormat="1" ht="12">
      <c r="B1856" s="237"/>
      <c r="C1856" s="238"/>
      <c r="D1856" s="239" t="s">
        <v>142</v>
      </c>
      <c r="E1856" s="240" t="s">
        <v>1</v>
      </c>
      <c r="F1856" s="241" t="s">
        <v>2308</v>
      </c>
      <c r="G1856" s="238"/>
      <c r="H1856" s="242">
        <v>1371.45</v>
      </c>
      <c r="I1856" s="243"/>
      <c r="J1856" s="238"/>
      <c r="K1856" s="238"/>
      <c r="L1856" s="244"/>
      <c r="M1856" s="245"/>
      <c r="N1856" s="246"/>
      <c r="O1856" s="246"/>
      <c r="P1856" s="246"/>
      <c r="Q1856" s="246"/>
      <c r="R1856" s="246"/>
      <c r="S1856" s="246"/>
      <c r="T1856" s="247"/>
      <c r="AT1856" s="248" t="s">
        <v>142</v>
      </c>
      <c r="AU1856" s="248" t="s">
        <v>83</v>
      </c>
      <c r="AV1856" s="12" t="s">
        <v>83</v>
      </c>
      <c r="AW1856" s="12" t="s">
        <v>30</v>
      </c>
      <c r="AX1856" s="12" t="s">
        <v>73</v>
      </c>
      <c r="AY1856" s="248" t="s">
        <v>133</v>
      </c>
    </row>
    <row r="1857" spans="2:51" s="12" customFormat="1" ht="12">
      <c r="B1857" s="237"/>
      <c r="C1857" s="238"/>
      <c r="D1857" s="239" t="s">
        <v>142</v>
      </c>
      <c r="E1857" s="240" t="s">
        <v>1</v>
      </c>
      <c r="F1857" s="241" t="s">
        <v>2309</v>
      </c>
      <c r="G1857" s="238"/>
      <c r="H1857" s="242">
        <v>416.92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142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133</v>
      </c>
    </row>
    <row r="1858" spans="2:51" s="13" customFormat="1" ht="12">
      <c r="B1858" s="249"/>
      <c r="C1858" s="250"/>
      <c r="D1858" s="239" t="s">
        <v>142</v>
      </c>
      <c r="E1858" s="251" t="s">
        <v>1</v>
      </c>
      <c r="F1858" s="252" t="s">
        <v>144</v>
      </c>
      <c r="G1858" s="250"/>
      <c r="H1858" s="253">
        <v>1788.37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142</v>
      </c>
      <c r="AU1858" s="259" t="s">
        <v>83</v>
      </c>
      <c r="AV1858" s="13" t="s">
        <v>140</v>
      </c>
      <c r="AW1858" s="13" t="s">
        <v>30</v>
      </c>
      <c r="AX1858" s="13" t="s">
        <v>81</v>
      </c>
      <c r="AY1858" s="259" t="s">
        <v>133</v>
      </c>
    </row>
    <row r="1859" spans="2:65" s="1" customFormat="1" ht="24" customHeight="1">
      <c r="B1859" s="38"/>
      <c r="C1859" s="224" t="s">
        <v>2310</v>
      </c>
      <c r="D1859" s="224" t="s">
        <v>135</v>
      </c>
      <c r="E1859" s="225" t="s">
        <v>2311</v>
      </c>
      <c r="F1859" s="226" t="s">
        <v>2312</v>
      </c>
      <c r="G1859" s="227" t="s">
        <v>413</v>
      </c>
      <c r="H1859" s="228">
        <v>134.375</v>
      </c>
      <c r="I1859" s="229"/>
      <c r="J1859" s="230">
        <f>ROUND(I1859*H1859,2)</f>
        <v>0</v>
      </c>
      <c r="K1859" s="226" t="s">
        <v>139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0.00072</v>
      </c>
      <c r="R1859" s="233">
        <f>Q1859*H1859</f>
        <v>0.09675</v>
      </c>
      <c r="S1859" s="233">
        <v>0</v>
      </c>
      <c r="T1859" s="234">
        <f>S1859*H1859</f>
        <v>0</v>
      </c>
      <c r="AR1859" s="235" t="s">
        <v>140</v>
      </c>
      <c r="AT1859" s="235" t="s">
        <v>135</v>
      </c>
      <c r="AU1859" s="235" t="s">
        <v>83</v>
      </c>
      <c r="AY1859" s="17" t="s">
        <v>133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140</v>
      </c>
      <c r="BM1859" s="235" t="s">
        <v>2313</v>
      </c>
    </row>
    <row r="1860" spans="2:51" s="12" customFormat="1" ht="12">
      <c r="B1860" s="237"/>
      <c r="C1860" s="238"/>
      <c r="D1860" s="239" t="s">
        <v>142</v>
      </c>
      <c r="E1860" s="240" t="s">
        <v>1</v>
      </c>
      <c r="F1860" s="241" t="s">
        <v>2314</v>
      </c>
      <c r="G1860" s="238"/>
      <c r="H1860" s="242">
        <v>134.375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142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133</v>
      </c>
    </row>
    <row r="1861" spans="2:51" s="13" customFormat="1" ht="12">
      <c r="B1861" s="249"/>
      <c r="C1861" s="250"/>
      <c r="D1861" s="239" t="s">
        <v>142</v>
      </c>
      <c r="E1861" s="251" t="s">
        <v>1</v>
      </c>
      <c r="F1861" s="252" t="s">
        <v>144</v>
      </c>
      <c r="G1861" s="250"/>
      <c r="H1861" s="253">
        <v>134.375</v>
      </c>
      <c r="I1861" s="254"/>
      <c r="J1861" s="250"/>
      <c r="K1861" s="250"/>
      <c r="L1861" s="255"/>
      <c r="M1861" s="256"/>
      <c r="N1861" s="257"/>
      <c r="O1861" s="257"/>
      <c r="P1861" s="257"/>
      <c r="Q1861" s="257"/>
      <c r="R1861" s="257"/>
      <c r="S1861" s="257"/>
      <c r="T1861" s="258"/>
      <c r="AT1861" s="259" t="s">
        <v>142</v>
      </c>
      <c r="AU1861" s="259" t="s">
        <v>83</v>
      </c>
      <c r="AV1861" s="13" t="s">
        <v>140</v>
      </c>
      <c r="AW1861" s="13" t="s">
        <v>30</v>
      </c>
      <c r="AX1861" s="13" t="s">
        <v>81</v>
      </c>
      <c r="AY1861" s="259" t="s">
        <v>133</v>
      </c>
    </row>
    <row r="1862" spans="2:65" s="1" customFormat="1" ht="24" customHeight="1">
      <c r="B1862" s="38"/>
      <c r="C1862" s="224" t="s">
        <v>2315</v>
      </c>
      <c r="D1862" s="224" t="s">
        <v>135</v>
      </c>
      <c r="E1862" s="225" t="s">
        <v>2316</v>
      </c>
      <c r="F1862" s="226" t="s">
        <v>2317</v>
      </c>
      <c r="G1862" s="227" t="s">
        <v>413</v>
      </c>
      <c r="H1862" s="228">
        <v>85.352</v>
      </c>
      <c r="I1862" s="229"/>
      <c r="J1862" s="230">
        <f>ROUND(I1862*H1862,2)</f>
        <v>0</v>
      </c>
      <c r="K1862" s="226" t="s">
        <v>139</v>
      </c>
      <c r="L1862" s="43"/>
      <c r="M1862" s="231" t="s">
        <v>1</v>
      </c>
      <c r="N1862" s="232" t="s">
        <v>38</v>
      </c>
      <c r="O1862" s="86"/>
      <c r="P1862" s="233">
        <f>O1862*H1862</f>
        <v>0</v>
      </c>
      <c r="Q1862" s="233">
        <v>0.00095</v>
      </c>
      <c r="R1862" s="233">
        <f>Q1862*H1862</f>
        <v>0.0810844</v>
      </c>
      <c r="S1862" s="233">
        <v>0</v>
      </c>
      <c r="T1862" s="234">
        <f>S1862*H1862</f>
        <v>0</v>
      </c>
      <c r="AR1862" s="235" t="s">
        <v>140</v>
      </c>
      <c r="AT1862" s="235" t="s">
        <v>135</v>
      </c>
      <c r="AU1862" s="235" t="s">
        <v>83</v>
      </c>
      <c r="AY1862" s="17" t="s">
        <v>133</v>
      </c>
      <c r="BE1862" s="236">
        <f>IF(N1862="základní",J1862,0)</f>
        <v>0</v>
      </c>
      <c r="BF1862" s="236">
        <f>IF(N1862="snížená",J1862,0)</f>
        <v>0</v>
      </c>
      <c r="BG1862" s="236">
        <f>IF(N1862="zákl. přenesená",J1862,0)</f>
        <v>0</v>
      </c>
      <c r="BH1862" s="236">
        <f>IF(N1862="sníž. přenesená",J1862,0)</f>
        <v>0</v>
      </c>
      <c r="BI1862" s="236">
        <f>IF(N1862="nulová",J1862,0)</f>
        <v>0</v>
      </c>
      <c r="BJ1862" s="17" t="s">
        <v>81</v>
      </c>
      <c r="BK1862" s="236">
        <f>ROUND(I1862*H1862,2)</f>
        <v>0</v>
      </c>
      <c r="BL1862" s="17" t="s">
        <v>140</v>
      </c>
      <c r="BM1862" s="235" t="s">
        <v>2318</v>
      </c>
    </row>
    <row r="1863" spans="2:51" s="12" customFormat="1" ht="12">
      <c r="B1863" s="237"/>
      <c r="C1863" s="238"/>
      <c r="D1863" s="239" t="s">
        <v>142</v>
      </c>
      <c r="E1863" s="240" t="s">
        <v>1</v>
      </c>
      <c r="F1863" s="241" t="s">
        <v>2319</v>
      </c>
      <c r="G1863" s="238"/>
      <c r="H1863" s="242">
        <v>38.688</v>
      </c>
      <c r="I1863" s="243"/>
      <c r="J1863" s="238"/>
      <c r="K1863" s="238"/>
      <c r="L1863" s="244"/>
      <c r="M1863" s="245"/>
      <c r="N1863" s="246"/>
      <c r="O1863" s="246"/>
      <c r="P1863" s="246"/>
      <c r="Q1863" s="246"/>
      <c r="R1863" s="246"/>
      <c r="S1863" s="246"/>
      <c r="T1863" s="247"/>
      <c r="AT1863" s="248" t="s">
        <v>142</v>
      </c>
      <c r="AU1863" s="248" t="s">
        <v>83</v>
      </c>
      <c r="AV1863" s="12" t="s">
        <v>83</v>
      </c>
      <c r="AW1863" s="12" t="s">
        <v>30</v>
      </c>
      <c r="AX1863" s="12" t="s">
        <v>73</v>
      </c>
      <c r="AY1863" s="248" t="s">
        <v>133</v>
      </c>
    </row>
    <row r="1864" spans="2:51" s="12" customFormat="1" ht="12">
      <c r="B1864" s="237"/>
      <c r="C1864" s="238"/>
      <c r="D1864" s="239" t="s">
        <v>142</v>
      </c>
      <c r="E1864" s="240" t="s">
        <v>1</v>
      </c>
      <c r="F1864" s="241" t="s">
        <v>2320</v>
      </c>
      <c r="G1864" s="238"/>
      <c r="H1864" s="242">
        <v>12.904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142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133</v>
      </c>
    </row>
    <row r="1865" spans="2:51" s="12" customFormat="1" ht="12">
      <c r="B1865" s="237"/>
      <c r="C1865" s="238"/>
      <c r="D1865" s="239" t="s">
        <v>142</v>
      </c>
      <c r="E1865" s="240" t="s">
        <v>1</v>
      </c>
      <c r="F1865" s="241" t="s">
        <v>2321</v>
      </c>
      <c r="G1865" s="238"/>
      <c r="H1865" s="242">
        <v>33.76</v>
      </c>
      <c r="I1865" s="243"/>
      <c r="J1865" s="238"/>
      <c r="K1865" s="238"/>
      <c r="L1865" s="244"/>
      <c r="M1865" s="245"/>
      <c r="N1865" s="246"/>
      <c r="O1865" s="246"/>
      <c r="P1865" s="246"/>
      <c r="Q1865" s="246"/>
      <c r="R1865" s="246"/>
      <c r="S1865" s="246"/>
      <c r="T1865" s="247"/>
      <c r="AT1865" s="248" t="s">
        <v>142</v>
      </c>
      <c r="AU1865" s="248" t="s">
        <v>83</v>
      </c>
      <c r="AV1865" s="12" t="s">
        <v>83</v>
      </c>
      <c r="AW1865" s="12" t="s">
        <v>30</v>
      </c>
      <c r="AX1865" s="12" t="s">
        <v>73</v>
      </c>
      <c r="AY1865" s="248" t="s">
        <v>133</v>
      </c>
    </row>
    <row r="1866" spans="2:51" s="13" customFormat="1" ht="12">
      <c r="B1866" s="249"/>
      <c r="C1866" s="250"/>
      <c r="D1866" s="239" t="s">
        <v>142</v>
      </c>
      <c r="E1866" s="251" t="s">
        <v>1</v>
      </c>
      <c r="F1866" s="252" t="s">
        <v>144</v>
      </c>
      <c r="G1866" s="250"/>
      <c r="H1866" s="253">
        <v>85.352</v>
      </c>
      <c r="I1866" s="254"/>
      <c r="J1866" s="250"/>
      <c r="K1866" s="250"/>
      <c r="L1866" s="255"/>
      <c r="M1866" s="256"/>
      <c r="N1866" s="257"/>
      <c r="O1866" s="257"/>
      <c r="P1866" s="257"/>
      <c r="Q1866" s="257"/>
      <c r="R1866" s="257"/>
      <c r="S1866" s="257"/>
      <c r="T1866" s="258"/>
      <c r="AT1866" s="259" t="s">
        <v>142</v>
      </c>
      <c r="AU1866" s="259" t="s">
        <v>83</v>
      </c>
      <c r="AV1866" s="13" t="s">
        <v>140</v>
      </c>
      <c r="AW1866" s="13" t="s">
        <v>30</v>
      </c>
      <c r="AX1866" s="13" t="s">
        <v>81</v>
      </c>
      <c r="AY1866" s="259" t="s">
        <v>133</v>
      </c>
    </row>
    <row r="1867" spans="2:65" s="1" customFormat="1" ht="24" customHeight="1">
      <c r="B1867" s="38"/>
      <c r="C1867" s="224" t="s">
        <v>2322</v>
      </c>
      <c r="D1867" s="224" t="s">
        <v>135</v>
      </c>
      <c r="E1867" s="225" t="s">
        <v>2323</v>
      </c>
      <c r="F1867" s="226" t="s">
        <v>2324</v>
      </c>
      <c r="G1867" s="227" t="s">
        <v>171</v>
      </c>
      <c r="H1867" s="228">
        <v>10</v>
      </c>
      <c r="I1867" s="229"/>
      <c r="J1867" s="230">
        <f>ROUND(I1867*H1867,2)</f>
        <v>0</v>
      </c>
      <c r="K1867" s="226" t="s">
        <v>139</v>
      </c>
      <c r="L1867" s="43"/>
      <c r="M1867" s="231" t="s">
        <v>1</v>
      </c>
      <c r="N1867" s="232" t="s">
        <v>38</v>
      </c>
      <c r="O1867" s="86"/>
      <c r="P1867" s="233">
        <f>O1867*H1867</f>
        <v>0</v>
      </c>
      <c r="Q1867" s="233">
        <v>0.00025</v>
      </c>
      <c r="R1867" s="233">
        <f>Q1867*H1867</f>
        <v>0.0025</v>
      </c>
      <c r="S1867" s="233">
        <v>0</v>
      </c>
      <c r="T1867" s="234">
        <f>S1867*H1867</f>
        <v>0</v>
      </c>
      <c r="AR1867" s="235" t="s">
        <v>140</v>
      </c>
      <c r="AT1867" s="235" t="s">
        <v>135</v>
      </c>
      <c r="AU1867" s="235" t="s">
        <v>83</v>
      </c>
      <c r="AY1867" s="17" t="s">
        <v>133</v>
      </c>
      <c r="BE1867" s="236">
        <f>IF(N1867="základní",J1867,0)</f>
        <v>0</v>
      </c>
      <c r="BF1867" s="236">
        <f>IF(N1867="snížená",J1867,0)</f>
        <v>0</v>
      </c>
      <c r="BG1867" s="236">
        <f>IF(N1867="zákl. přenesená",J1867,0)</f>
        <v>0</v>
      </c>
      <c r="BH1867" s="236">
        <f>IF(N1867="sníž. přenesená",J1867,0)</f>
        <v>0</v>
      </c>
      <c r="BI1867" s="236">
        <f>IF(N1867="nulová",J1867,0)</f>
        <v>0</v>
      </c>
      <c r="BJ1867" s="17" t="s">
        <v>81</v>
      </c>
      <c r="BK1867" s="236">
        <f>ROUND(I1867*H1867,2)</f>
        <v>0</v>
      </c>
      <c r="BL1867" s="17" t="s">
        <v>140</v>
      </c>
      <c r="BM1867" s="235" t="s">
        <v>2325</v>
      </c>
    </row>
    <row r="1868" spans="2:51" s="12" customFormat="1" ht="12">
      <c r="B1868" s="237"/>
      <c r="C1868" s="238"/>
      <c r="D1868" s="239" t="s">
        <v>142</v>
      </c>
      <c r="E1868" s="240" t="s">
        <v>1</v>
      </c>
      <c r="F1868" s="241" t="s">
        <v>2326</v>
      </c>
      <c r="G1868" s="238"/>
      <c r="H1868" s="242">
        <v>10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142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133</v>
      </c>
    </row>
    <row r="1869" spans="2:51" s="13" customFormat="1" ht="12">
      <c r="B1869" s="249"/>
      <c r="C1869" s="250"/>
      <c r="D1869" s="239" t="s">
        <v>142</v>
      </c>
      <c r="E1869" s="251" t="s">
        <v>1</v>
      </c>
      <c r="F1869" s="252" t="s">
        <v>144</v>
      </c>
      <c r="G1869" s="250"/>
      <c r="H1869" s="253">
        <v>10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AT1869" s="259" t="s">
        <v>142</v>
      </c>
      <c r="AU1869" s="259" t="s">
        <v>83</v>
      </c>
      <c r="AV1869" s="13" t="s">
        <v>140</v>
      </c>
      <c r="AW1869" s="13" t="s">
        <v>30</v>
      </c>
      <c r="AX1869" s="13" t="s">
        <v>81</v>
      </c>
      <c r="AY1869" s="259" t="s">
        <v>133</v>
      </c>
    </row>
    <row r="1870" spans="2:65" s="1" customFormat="1" ht="16.5" customHeight="1">
      <c r="B1870" s="38"/>
      <c r="C1870" s="224" t="s">
        <v>2327</v>
      </c>
      <c r="D1870" s="224" t="s">
        <v>135</v>
      </c>
      <c r="E1870" s="225" t="s">
        <v>2328</v>
      </c>
      <c r="F1870" s="226" t="s">
        <v>2329</v>
      </c>
      <c r="G1870" s="227" t="s">
        <v>171</v>
      </c>
      <c r="H1870" s="228">
        <v>10</v>
      </c>
      <c r="I1870" s="229"/>
      <c r="J1870" s="230">
        <f>ROUND(I1870*H1870,2)</f>
        <v>0</v>
      </c>
      <c r="K1870" s="226" t="s">
        <v>1</v>
      </c>
      <c r="L1870" s="43"/>
      <c r="M1870" s="231" t="s">
        <v>1</v>
      </c>
      <c r="N1870" s="232" t="s">
        <v>38</v>
      </c>
      <c r="O1870" s="86"/>
      <c r="P1870" s="233">
        <f>O1870*H1870</f>
        <v>0</v>
      </c>
      <c r="Q1870" s="233">
        <v>0.0105</v>
      </c>
      <c r="R1870" s="233">
        <f>Q1870*H1870</f>
        <v>0.10500000000000001</v>
      </c>
      <c r="S1870" s="233">
        <v>0</v>
      </c>
      <c r="T1870" s="234">
        <f>S1870*H1870</f>
        <v>0</v>
      </c>
      <c r="AR1870" s="235" t="s">
        <v>140</v>
      </c>
      <c r="AT1870" s="235" t="s">
        <v>135</v>
      </c>
      <c r="AU1870" s="235" t="s">
        <v>83</v>
      </c>
      <c r="AY1870" s="17" t="s">
        <v>133</v>
      </c>
      <c r="BE1870" s="236">
        <f>IF(N1870="základní",J1870,0)</f>
        <v>0</v>
      </c>
      <c r="BF1870" s="236">
        <f>IF(N1870="snížená",J1870,0)</f>
        <v>0</v>
      </c>
      <c r="BG1870" s="236">
        <f>IF(N1870="zákl. přenesená",J1870,0)</f>
        <v>0</v>
      </c>
      <c r="BH1870" s="236">
        <f>IF(N1870="sníž. přenesená",J1870,0)</f>
        <v>0</v>
      </c>
      <c r="BI1870" s="236">
        <f>IF(N1870="nulová",J1870,0)</f>
        <v>0</v>
      </c>
      <c r="BJ1870" s="17" t="s">
        <v>81</v>
      </c>
      <c r="BK1870" s="236">
        <f>ROUND(I1870*H1870,2)</f>
        <v>0</v>
      </c>
      <c r="BL1870" s="17" t="s">
        <v>140</v>
      </c>
      <c r="BM1870" s="235" t="s">
        <v>2330</v>
      </c>
    </row>
    <row r="1871" spans="2:51" s="12" customFormat="1" ht="12">
      <c r="B1871" s="237"/>
      <c r="C1871" s="238"/>
      <c r="D1871" s="239" t="s">
        <v>142</v>
      </c>
      <c r="E1871" s="240" t="s">
        <v>1</v>
      </c>
      <c r="F1871" s="241" t="s">
        <v>2326</v>
      </c>
      <c r="G1871" s="238"/>
      <c r="H1871" s="242">
        <v>10</v>
      </c>
      <c r="I1871" s="243"/>
      <c r="J1871" s="238"/>
      <c r="K1871" s="238"/>
      <c r="L1871" s="244"/>
      <c r="M1871" s="245"/>
      <c r="N1871" s="246"/>
      <c r="O1871" s="246"/>
      <c r="P1871" s="246"/>
      <c r="Q1871" s="246"/>
      <c r="R1871" s="246"/>
      <c r="S1871" s="246"/>
      <c r="T1871" s="247"/>
      <c r="AT1871" s="248" t="s">
        <v>142</v>
      </c>
      <c r="AU1871" s="248" t="s">
        <v>83</v>
      </c>
      <c r="AV1871" s="12" t="s">
        <v>83</v>
      </c>
      <c r="AW1871" s="12" t="s">
        <v>30</v>
      </c>
      <c r="AX1871" s="12" t="s">
        <v>73</v>
      </c>
      <c r="AY1871" s="248" t="s">
        <v>133</v>
      </c>
    </row>
    <row r="1872" spans="2:51" s="13" customFormat="1" ht="12">
      <c r="B1872" s="249"/>
      <c r="C1872" s="250"/>
      <c r="D1872" s="239" t="s">
        <v>142</v>
      </c>
      <c r="E1872" s="251" t="s">
        <v>1</v>
      </c>
      <c r="F1872" s="252" t="s">
        <v>144</v>
      </c>
      <c r="G1872" s="250"/>
      <c r="H1872" s="253">
        <v>10</v>
      </c>
      <c r="I1872" s="254"/>
      <c r="J1872" s="250"/>
      <c r="K1872" s="250"/>
      <c r="L1872" s="255"/>
      <c r="M1872" s="256"/>
      <c r="N1872" s="257"/>
      <c r="O1872" s="257"/>
      <c r="P1872" s="257"/>
      <c r="Q1872" s="257"/>
      <c r="R1872" s="257"/>
      <c r="S1872" s="257"/>
      <c r="T1872" s="258"/>
      <c r="AT1872" s="259" t="s">
        <v>142</v>
      </c>
      <c r="AU1872" s="259" t="s">
        <v>83</v>
      </c>
      <c r="AV1872" s="13" t="s">
        <v>140</v>
      </c>
      <c r="AW1872" s="13" t="s">
        <v>30</v>
      </c>
      <c r="AX1872" s="13" t="s">
        <v>81</v>
      </c>
      <c r="AY1872" s="259" t="s">
        <v>133</v>
      </c>
    </row>
    <row r="1873" spans="2:65" s="1" customFormat="1" ht="24" customHeight="1">
      <c r="B1873" s="38"/>
      <c r="C1873" s="224" t="s">
        <v>2331</v>
      </c>
      <c r="D1873" s="224" t="s">
        <v>135</v>
      </c>
      <c r="E1873" s="225" t="s">
        <v>2332</v>
      </c>
      <c r="F1873" s="226" t="s">
        <v>2333</v>
      </c>
      <c r="G1873" s="227" t="s">
        <v>171</v>
      </c>
      <c r="H1873" s="228">
        <v>44</v>
      </c>
      <c r="I1873" s="229"/>
      <c r="J1873" s="230">
        <f>ROUND(I1873*H1873,2)</f>
        <v>0</v>
      </c>
      <c r="K1873" s="226" t="s">
        <v>139</v>
      </c>
      <c r="L1873" s="43"/>
      <c r="M1873" s="231" t="s">
        <v>1</v>
      </c>
      <c r="N1873" s="232" t="s">
        <v>38</v>
      </c>
      <c r="O1873" s="86"/>
      <c r="P1873" s="233">
        <f>O1873*H1873</f>
        <v>0</v>
      </c>
      <c r="Q1873" s="233">
        <v>1E-05</v>
      </c>
      <c r="R1873" s="233">
        <f>Q1873*H1873</f>
        <v>0.00044</v>
      </c>
      <c r="S1873" s="233">
        <v>0</v>
      </c>
      <c r="T1873" s="234">
        <f>S1873*H1873</f>
        <v>0</v>
      </c>
      <c r="AR1873" s="235" t="s">
        <v>140</v>
      </c>
      <c r="AT1873" s="235" t="s">
        <v>135</v>
      </c>
      <c r="AU1873" s="235" t="s">
        <v>83</v>
      </c>
      <c r="AY1873" s="17" t="s">
        <v>133</v>
      </c>
      <c r="BE1873" s="236">
        <f>IF(N1873="základní",J1873,0)</f>
        <v>0</v>
      </c>
      <c r="BF1873" s="236">
        <f>IF(N1873="snížená",J1873,0)</f>
        <v>0</v>
      </c>
      <c r="BG1873" s="236">
        <f>IF(N1873="zákl. přenesená",J1873,0)</f>
        <v>0</v>
      </c>
      <c r="BH1873" s="236">
        <f>IF(N1873="sníž. přenesená",J1873,0)</f>
        <v>0</v>
      </c>
      <c r="BI1873" s="236">
        <f>IF(N1873="nulová",J1873,0)</f>
        <v>0</v>
      </c>
      <c r="BJ1873" s="17" t="s">
        <v>81</v>
      </c>
      <c r="BK1873" s="236">
        <f>ROUND(I1873*H1873,2)</f>
        <v>0</v>
      </c>
      <c r="BL1873" s="17" t="s">
        <v>140</v>
      </c>
      <c r="BM1873" s="235" t="s">
        <v>2334</v>
      </c>
    </row>
    <row r="1874" spans="2:51" s="12" customFormat="1" ht="12">
      <c r="B1874" s="237"/>
      <c r="C1874" s="238"/>
      <c r="D1874" s="239" t="s">
        <v>142</v>
      </c>
      <c r="E1874" s="240" t="s">
        <v>1</v>
      </c>
      <c r="F1874" s="241" t="s">
        <v>2335</v>
      </c>
      <c r="G1874" s="238"/>
      <c r="H1874" s="242">
        <v>44</v>
      </c>
      <c r="I1874" s="243"/>
      <c r="J1874" s="238"/>
      <c r="K1874" s="238"/>
      <c r="L1874" s="244"/>
      <c r="M1874" s="245"/>
      <c r="N1874" s="246"/>
      <c r="O1874" s="246"/>
      <c r="P1874" s="246"/>
      <c r="Q1874" s="246"/>
      <c r="R1874" s="246"/>
      <c r="S1874" s="246"/>
      <c r="T1874" s="247"/>
      <c r="AT1874" s="248" t="s">
        <v>142</v>
      </c>
      <c r="AU1874" s="248" t="s">
        <v>83</v>
      </c>
      <c r="AV1874" s="12" t="s">
        <v>83</v>
      </c>
      <c r="AW1874" s="12" t="s">
        <v>30</v>
      </c>
      <c r="AX1874" s="12" t="s">
        <v>73</v>
      </c>
      <c r="AY1874" s="248" t="s">
        <v>133</v>
      </c>
    </row>
    <row r="1875" spans="2:51" s="13" customFormat="1" ht="12">
      <c r="B1875" s="249"/>
      <c r="C1875" s="250"/>
      <c r="D1875" s="239" t="s">
        <v>142</v>
      </c>
      <c r="E1875" s="251" t="s">
        <v>1</v>
      </c>
      <c r="F1875" s="252" t="s">
        <v>144</v>
      </c>
      <c r="G1875" s="250"/>
      <c r="H1875" s="253">
        <v>44</v>
      </c>
      <c r="I1875" s="254"/>
      <c r="J1875" s="250"/>
      <c r="K1875" s="250"/>
      <c r="L1875" s="255"/>
      <c r="M1875" s="256"/>
      <c r="N1875" s="257"/>
      <c r="O1875" s="257"/>
      <c r="P1875" s="257"/>
      <c r="Q1875" s="257"/>
      <c r="R1875" s="257"/>
      <c r="S1875" s="257"/>
      <c r="T1875" s="258"/>
      <c r="AT1875" s="259" t="s">
        <v>142</v>
      </c>
      <c r="AU1875" s="259" t="s">
        <v>83</v>
      </c>
      <c r="AV1875" s="13" t="s">
        <v>140</v>
      </c>
      <c r="AW1875" s="13" t="s">
        <v>30</v>
      </c>
      <c r="AX1875" s="13" t="s">
        <v>81</v>
      </c>
      <c r="AY1875" s="259" t="s">
        <v>133</v>
      </c>
    </row>
    <row r="1876" spans="2:65" s="1" customFormat="1" ht="16.5" customHeight="1">
      <c r="B1876" s="38"/>
      <c r="C1876" s="224" t="s">
        <v>2336</v>
      </c>
      <c r="D1876" s="224" t="s">
        <v>135</v>
      </c>
      <c r="E1876" s="225" t="s">
        <v>2337</v>
      </c>
      <c r="F1876" s="226" t="s">
        <v>2338</v>
      </c>
      <c r="G1876" s="227" t="s">
        <v>171</v>
      </c>
      <c r="H1876" s="228">
        <v>44</v>
      </c>
      <c r="I1876" s="229"/>
      <c r="J1876" s="230">
        <f>ROUND(I1876*H1876,2)</f>
        <v>0</v>
      </c>
      <c r="K1876" s="226" t="s">
        <v>139</v>
      </c>
      <c r="L1876" s="43"/>
      <c r="M1876" s="231" t="s">
        <v>1</v>
      </c>
      <c r="N1876" s="232" t="s">
        <v>38</v>
      </c>
      <c r="O1876" s="86"/>
      <c r="P1876" s="233">
        <f>O1876*H1876</f>
        <v>0</v>
      </c>
      <c r="Q1876" s="233">
        <v>0.00018</v>
      </c>
      <c r="R1876" s="233">
        <f>Q1876*H1876</f>
        <v>0.00792</v>
      </c>
      <c r="S1876" s="233">
        <v>0</v>
      </c>
      <c r="T1876" s="234">
        <f>S1876*H1876</f>
        <v>0</v>
      </c>
      <c r="AR1876" s="235" t="s">
        <v>140</v>
      </c>
      <c r="AT1876" s="235" t="s">
        <v>135</v>
      </c>
      <c r="AU1876" s="235" t="s">
        <v>83</v>
      </c>
      <c r="AY1876" s="17" t="s">
        <v>133</v>
      </c>
      <c r="BE1876" s="236">
        <f>IF(N1876="základní",J1876,0)</f>
        <v>0</v>
      </c>
      <c r="BF1876" s="236">
        <f>IF(N1876="snížená",J1876,0)</f>
        <v>0</v>
      </c>
      <c r="BG1876" s="236">
        <f>IF(N1876="zákl. přenesená",J1876,0)</f>
        <v>0</v>
      </c>
      <c r="BH1876" s="236">
        <f>IF(N1876="sníž. přenesená",J1876,0)</f>
        <v>0</v>
      </c>
      <c r="BI1876" s="236">
        <f>IF(N1876="nulová",J1876,0)</f>
        <v>0</v>
      </c>
      <c r="BJ1876" s="17" t="s">
        <v>81</v>
      </c>
      <c r="BK1876" s="236">
        <f>ROUND(I1876*H1876,2)</f>
        <v>0</v>
      </c>
      <c r="BL1876" s="17" t="s">
        <v>140</v>
      </c>
      <c r="BM1876" s="235" t="s">
        <v>2339</v>
      </c>
    </row>
    <row r="1877" spans="2:51" s="12" customFormat="1" ht="12">
      <c r="B1877" s="237"/>
      <c r="C1877" s="238"/>
      <c r="D1877" s="239" t="s">
        <v>142</v>
      </c>
      <c r="E1877" s="240" t="s">
        <v>1</v>
      </c>
      <c r="F1877" s="241" t="s">
        <v>2335</v>
      </c>
      <c r="G1877" s="238"/>
      <c r="H1877" s="242">
        <v>44</v>
      </c>
      <c r="I1877" s="243"/>
      <c r="J1877" s="238"/>
      <c r="K1877" s="238"/>
      <c r="L1877" s="244"/>
      <c r="M1877" s="245"/>
      <c r="N1877" s="246"/>
      <c r="O1877" s="246"/>
      <c r="P1877" s="246"/>
      <c r="Q1877" s="246"/>
      <c r="R1877" s="246"/>
      <c r="S1877" s="246"/>
      <c r="T1877" s="247"/>
      <c r="AT1877" s="248" t="s">
        <v>142</v>
      </c>
      <c r="AU1877" s="248" t="s">
        <v>83</v>
      </c>
      <c r="AV1877" s="12" t="s">
        <v>83</v>
      </c>
      <c r="AW1877" s="12" t="s">
        <v>30</v>
      </c>
      <c r="AX1877" s="12" t="s">
        <v>73</v>
      </c>
      <c r="AY1877" s="248" t="s">
        <v>133</v>
      </c>
    </row>
    <row r="1878" spans="2:51" s="13" customFormat="1" ht="12">
      <c r="B1878" s="249"/>
      <c r="C1878" s="250"/>
      <c r="D1878" s="239" t="s">
        <v>142</v>
      </c>
      <c r="E1878" s="251" t="s">
        <v>1</v>
      </c>
      <c r="F1878" s="252" t="s">
        <v>144</v>
      </c>
      <c r="G1878" s="250"/>
      <c r="H1878" s="253">
        <v>44</v>
      </c>
      <c r="I1878" s="254"/>
      <c r="J1878" s="250"/>
      <c r="K1878" s="250"/>
      <c r="L1878" s="255"/>
      <c r="M1878" s="256"/>
      <c r="N1878" s="257"/>
      <c r="O1878" s="257"/>
      <c r="P1878" s="257"/>
      <c r="Q1878" s="257"/>
      <c r="R1878" s="257"/>
      <c r="S1878" s="257"/>
      <c r="T1878" s="258"/>
      <c r="AT1878" s="259" t="s">
        <v>142</v>
      </c>
      <c r="AU1878" s="259" t="s">
        <v>83</v>
      </c>
      <c r="AV1878" s="13" t="s">
        <v>140</v>
      </c>
      <c r="AW1878" s="13" t="s">
        <v>30</v>
      </c>
      <c r="AX1878" s="13" t="s">
        <v>81</v>
      </c>
      <c r="AY1878" s="259" t="s">
        <v>133</v>
      </c>
    </row>
    <row r="1879" spans="2:65" s="1" customFormat="1" ht="24" customHeight="1">
      <c r="B1879" s="38"/>
      <c r="C1879" s="260" t="s">
        <v>2340</v>
      </c>
      <c r="D1879" s="260" t="s">
        <v>168</v>
      </c>
      <c r="E1879" s="261" t="s">
        <v>2341</v>
      </c>
      <c r="F1879" s="262" t="s">
        <v>2342</v>
      </c>
      <c r="G1879" s="263" t="s">
        <v>2343</v>
      </c>
      <c r="H1879" s="264">
        <v>0.044</v>
      </c>
      <c r="I1879" s="265"/>
      <c r="J1879" s="266">
        <f>ROUND(I1879*H1879,2)</f>
        <v>0</v>
      </c>
      <c r="K1879" s="262" t="s">
        <v>139</v>
      </c>
      <c r="L1879" s="267"/>
      <c r="M1879" s="268" t="s">
        <v>1</v>
      </c>
      <c r="N1879" s="269" t="s">
        <v>38</v>
      </c>
      <c r="O1879" s="86"/>
      <c r="P1879" s="233">
        <f>O1879*H1879</f>
        <v>0</v>
      </c>
      <c r="Q1879" s="233">
        <v>0.0041</v>
      </c>
      <c r="R1879" s="233">
        <f>Q1879*H1879</f>
        <v>0.0001804</v>
      </c>
      <c r="S1879" s="233">
        <v>0</v>
      </c>
      <c r="T1879" s="234">
        <f>S1879*H1879</f>
        <v>0</v>
      </c>
      <c r="AR1879" s="235" t="s">
        <v>172</v>
      </c>
      <c r="AT1879" s="235" t="s">
        <v>168</v>
      </c>
      <c r="AU1879" s="235" t="s">
        <v>83</v>
      </c>
      <c r="AY1879" s="17" t="s">
        <v>133</v>
      </c>
      <c r="BE1879" s="236">
        <f>IF(N1879="základní",J1879,0)</f>
        <v>0</v>
      </c>
      <c r="BF1879" s="236">
        <f>IF(N1879="snížená",J1879,0)</f>
        <v>0</v>
      </c>
      <c r="BG1879" s="236">
        <f>IF(N1879="zákl. přenesená",J1879,0)</f>
        <v>0</v>
      </c>
      <c r="BH1879" s="236">
        <f>IF(N1879="sníž. přenesená",J1879,0)</f>
        <v>0</v>
      </c>
      <c r="BI1879" s="236">
        <f>IF(N1879="nulová",J1879,0)</f>
        <v>0</v>
      </c>
      <c r="BJ1879" s="17" t="s">
        <v>81</v>
      </c>
      <c r="BK1879" s="236">
        <f>ROUND(I1879*H1879,2)</f>
        <v>0</v>
      </c>
      <c r="BL1879" s="17" t="s">
        <v>140</v>
      </c>
      <c r="BM1879" s="235" t="s">
        <v>2344</v>
      </c>
    </row>
    <row r="1880" spans="2:51" s="12" customFormat="1" ht="12">
      <c r="B1880" s="237"/>
      <c r="C1880" s="238"/>
      <c r="D1880" s="239" t="s">
        <v>142</v>
      </c>
      <c r="E1880" s="240" t="s">
        <v>1</v>
      </c>
      <c r="F1880" s="241" t="s">
        <v>2345</v>
      </c>
      <c r="G1880" s="238"/>
      <c r="H1880" s="242">
        <v>0.044</v>
      </c>
      <c r="I1880" s="243"/>
      <c r="J1880" s="238"/>
      <c r="K1880" s="238"/>
      <c r="L1880" s="244"/>
      <c r="M1880" s="245"/>
      <c r="N1880" s="246"/>
      <c r="O1880" s="246"/>
      <c r="P1880" s="246"/>
      <c r="Q1880" s="246"/>
      <c r="R1880" s="246"/>
      <c r="S1880" s="246"/>
      <c r="T1880" s="247"/>
      <c r="AT1880" s="248" t="s">
        <v>142</v>
      </c>
      <c r="AU1880" s="248" t="s">
        <v>83</v>
      </c>
      <c r="AV1880" s="12" t="s">
        <v>83</v>
      </c>
      <c r="AW1880" s="12" t="s">
        <v>30</v>
      </c>
      <c r="AX1880" s="12" t="s">
        <v>73</v>
      </c>
      <c r="AY1880" s="248" t="s">
        <v>133</v>
      </c>
    </row>
    <row r="1881" spans="2:51" s="13" customFormat="1" ht="12">
      <c r="B1881" s="249"/>
      <c r="C1881" s="250"/>
      <c r="D1881" s="239" t="s">
        <v>142</v>
      </c>
      <c r="E1881" s="251" t="s">
        <v>1</v>
      </c>
      <c r="F1881" s="252" t="s">
        <v>144</v>
      </c>
      <c r="G1881" s="250"/>
      <c r="H1881" s="253">
        <v>0.044</v>
      </c>
      <c r="I1881" s="254"/>
      <c r="J1881" s="250"/>
      <c r="K1881" s="250"/>
      <c r="L1881" s="255"/>
      <c r="M1881" s="256"/>
      <c r="N1881" s="257"/>
      <c r="O1881" s="257"/>
      <c r="P1881" s="257"/>
      <c r="Q1881" s="257"/>
      <c r="R1881" s="257"/>
      <c r="S1881" s="257"/>
      <c r="T1881" s="258"/>
      <c r="AT1881" s="259" t="s">
        <v>142</v>
      </c>
      <c r="AU1881" s="259" t="s">
        <v>83</v>
      </c>
      <c r="AV1881" s="13" t="s">
        <v>140</v>
      </c>
      <c r="AW1881" s="13" t="s">
        <v>30</v>
      </c>
      <c r="AX1881" s="13" t="s">
        <v>81</v>
      </c>
      <c r="AY1881" s="259" t="s">
        <v>133</v>
      </c>
    </row>
    <row r="1882" spans="2:65" s="1" customFormat="1" ht="24" customHeight="1">
      <c r="B1882" s="38"/>
      <c r="C1882" s="260" t="s">
        <v>2346</v>
      </c>
      <c r="D1882" s="260" t="s">
        <v>168</v>
      </c>
      <c r="E1882" s="261" t="s">
        <v>2347</v>
      </c>
      <c r="F1882" s="262" t="s">
        <v>2348</v>
      </c>
      <c r="G1882" s="263" t="s">
        <v>2343</v>
      </c>
      <c r="H1882" s="264">
        <v>0.044</v>
      </c>
      <c r="I1882" s="265"/>
      <c r="J1882" s="266">
        <f>ROUND(I1882*H1882,2)</f>
        <v>0</v>
      </c>
      <c r="K1882" s="262" t="s">
        <v>139</v>
      </c>
      <c r="L1882" s="267"/>
      <c r="M1882" s="268" t="s">
        <v>1</v>
      </c>
      <c r="N1882" s="269" t="s">
        <v>38</v>
      </c>
      <c r="O1882" s="86"/>
      <c r="P1882" s="233">
        <f>O1882*H1882</f>
        <v>0</v>
      </c>
      <c r="Q1882" s="233">
        <v>0.0191</v>
      </c>
      <c r="R1882" s="233">
        <f>Q1882*H1882</f>
        <v>0.0008403999999999999</v>
      </c>
      <c r="S1882" s="233">
        <v>0</v>
      </c>
      <c r="T1882" s="234">
        <f>S1882*H1882</f>
        <v>0</v>
      </c>
      <c r="AR1882" s="235" t="s">
        <v>172</v>
      </c>
      <c r="AT1882" s="235" t="s">
        <v>168</v>
      </c>
      <c r="AU1882" s="235" t="s">
        <v>83</v>
      </c>
      <c r="AY1882" s="17" t="s">
        <v>133</v>
      </c>
      <c r="BE1882" s="236">
        <f>IF(N1882="základní",J1882,0)</f>
        <v>0</v>
      </c>
      <c r="BF1882" s="236">
        <f>IF(N1882="snížená",J1882,0)</f>
        <v>0</v>
      </c>
      <c r="BG1882" s="236">
        <f>IF(N1882="zákl. přenesená",J1882,0)</f>
        <v>0</v>
      </c>
      <c r="BH1882" s="236">
        <f>IF(N1882="sníž. přenesená",J1882,0)</f>
        <v>0</v>
      </c>
      <c r="BI1882" s="236">
        <f>IF(N1882="nulová",J1882,0)</f>
        <v>0</v>
      </c>
      <c r="BJ1882" s="17" t="s">
        <v>81</v>
      </c>
      <c r="BK1882" s="236">
        <f>ROUND(I1882*H1882,2)</f>
        <v>0</v>
      </c>
      <c r="BL1882" s="17" t="s">
        <v>140</v>
      </c>
      <c r="BM1882" s="235" t="s">
        <v>2349</v>
      </c>
    </row>
    <row r="1883" spans="2:51" s="12" customFormat="1" ht="12">
      <c r="B1883" s="237"/>
      <c r="C1883" s="238"/>
      <c r="D1883" s="239" t="s">
        <v>142</v>
      </c>
      <c r="E1883" s="240" t="s">
        <v>1</v>
      </c>
      <c r="F1883" s="241" t="s">
        <v>2345</v>
      </c>
      <c r="G1883" s="238"/>
      <c r="H1883" s="242">
        <v>0.044</v>
      </c>
      <c r="I1883" s="243"/>
      <c r="J1883" s="238"/>
      <c r="K1883" s="238"/>
      <c r="L1883" s="244"/>
      <c r="M1883" s="245"/>
      <c r="N1883" s="246"/>
      <c r="O1883" s="246"/>
      <c r="P1883" s="246"/>
      <c r="Q1883" s="246"/>
      <c r="R1883" s="246"/>
      <c r="S1883" s="246"/>
      <c r="T1883" s="247"/>
      <c r="AT1883" s="248" t="s">
        <v>142</v>
      </c>
      <c r="AU1883" s="248" t="s">
        <v>83</v>
      </c>
      <c r="AV1883" s="12" t="s">
        <v>83</v>
      </c>
      <c r="AW1883" s="12" t="s">
        <v>30</v>
      </c>
      <c r="AX1883" s="12" t="s">
        <v>73</v>
      </c>
      <c r="AY1883" s="248" t="s">
        <v>133</v>
      </c>
    </row>
    <row r="1884" spans="2:51" s="13" customFormat="1" ht="12">
      <c r="B1884" s="249"/>
      <c r="C1884" s="250"/>
      <c r="D1884" s="239" t="s">
        <v>142</v>
      </c>
      <c r="E1884" s="251" t="s">
        <v>1</v>
      </c>
      <c r="F1884" s="252" t="s">
        <v>144</v>
      </c>
      <c r="G1884" s="250"/>
      <c r="H1884" s="253">
        <v>0.044</v>
      </c>
      <c r="I1884" s="254"/>
      <c r="J1884" s="250"/>
      <c r="K1884" s="250"/>
      <c r="L1884" s="255"/>
      <c r="M1884" s="256"/>
      <c r="N1884" s="257"/>
      <c r="O1884" s="257"/>
      <c r="P1884" s="257"/>
      <c r="Q1884" s="257"/>
      <c r="R1884" s="257"/>
      <c r="S1884" s="257"/>
      <c r="T1884" s="258"/>
      <c r="AT1884" s="259" t="s">
        <v>142</v>
      </c>
      <c r="AU1884" s="259" t="s">
        <v>83</v>
      </c>
      <c r="AV1884" s="13" t="s">
        <v>140</v>
      </c>
      <c r="AW1884" s="13" t="s">
        <v>30</v>
      </c>
      <c r="AX1884" s="13" t="s">
        <v>81</v>
      </c>
      <c r="AY1884" s="259" t="s">
        <v>133</v>
      </c>
    </row>
    <row r="1885" spans="2:65" s="1" customFormat="1" ht="16.5" customHeight="1">
      <c r="B1885" s="38"/>
      <c r="C1885" s="224" t="s">
        <v>2350</v>
      </c>
      <c r="D1885" s="224" t="s">
        <v>135</v>
      </c>
      <c r="E1885" s="225" t="s">
        <v>2351</v>
      </c>
      <c r="F1885" s="226" t="s">
        <v>2352</v>
      </c>
      <c r="G1885" s="227" t="s">
        <v>413</v>
      </c>
      <c r="H1885" s="228">
        <v>2.34</v>
      </c>
      <c r="I1885" s="229"/>
      <c r="J1885" s="230">
        <f>ROUND(I1885*H1885,2)</f>
        <v>0</v>
      </c>
      <c r="K1885" s="226" t="s">
        <v>139</v>
      </c>
      <c r="L1885" s="43"/>
      <c r="M1885" s="231" t="s">
        <v>1</v>
      </c>
      <c r="N1885" s="232" t="s">
        <v>38</v>
      </c>
      <c r="O1885" s="86"/>
      <c r="P1885" s="233">
        <f>O1885*H1885</f>
        <v>0</v>
      </c>
      <c r="Q1885" s="233">
        <v>0</v>
      </c>
      <c r="R1885" s="233">
        <f>Q1885*H1885</f>
        <v>0</v>
      </c>
      <c r="S1885" s="233">
        <v>0.261</v>
      </c>
      <c r="T1885" s="234">
        <f>S1885*H1885</f>
        <v>0.61074</v>
      </c>
      <c r="AR1885" s="235" t="s">
        <v>140</v>
      </c>
      <c r="AT1885" s="235" t="s">
        <v>135</v>
      </c>
      <c r="AU1885" s="235" t="s">
        <v>83</v>
      </c>
      <c r="AY1885" s="17" t="s">
        <v>133</v>
      </c>
      <c r="BE1885" s="236">
        <f>IF(N1885="základní",J1885,0)</f>
        <v>0</v>
      </c>
      <c r="BF1885" s="236">
        <f>IF(N1885="snížená",J1885,0)</f>
        <v>0</v>
      </c>
      <c r="BG1885" s="236">
        <f>IF(N1885="zákl. přenesená",J1885,0)</f>
        <v>0</v>
      </c>
      <c r="BH1885" s="236">
        <f>IF(N1885="sníž. přenesená",J1885,0)</f>
        <v>0</v>
      </c>
      <c r="BI1885" s="236">
        <f>IF(N1885="nulová",J1885,0)</f>
        <v>0</v>
      </c>
      <c r="BJ1885" s="17" t="s">
        <v>81</v>
      </c>
      <c r="BK1885" s="236">
        <f>ROUND(I1885*H1885,2)</f>
        <v>0</v>
      </c>
      <c r="BL1885" s="17" t="s">
        <v>140</v>
      </c>
      <c r="BM1885" s="235" t="s">
        <v>2353</v>
      </c>
    </row>
    <row r="1886" spans="2:51" s="12" customFormat="1" ht="12">
      <c r="B1886" s="237"/>
      <c r="C1886" s="238"/>
      <c r="D1886" s="239" t="s">
        <v>142</v>
      </c>
      <c r="E1886" s="240" t="s">
        <v>1</v>
      </c>
      <c r="F1886" s="241" t="s">
        <v>2354</v>
      </c>
      <c r="G1886" s="238"/>
      <c r="H1886" s="242">
        <v>2.34</v>
      </c>
      <c r="I1886" s="243"/>
      <c r="J1886" s="238"/>
      <c r="K1886" s="238"/>
      <c r="L1886" s="244"/>
      <c r="M1886" s="245"/>
      <c r="N1886" s="246"/>
      <c r="O1886" s="246"/>
      <c r="P1886" s="246"/>
      <c r="Q1886" s="246"/>
      <c r="R1886" s="246"/>
      <c r="S1886" s="246"/>
      <c r="T1886" s="247"/>
      <c r="AT1886" s="248" t="s">
        <v>142</v>
      </c>
      <c r="AU1886" s="248" t="s">
        <v>83</v>
      </c>
      <c r="AV1886" s="12" t="s">
        <v>83</v>
      </c>
      <c r="AW1886" s="12" t="s">
        <v>30</v>
      </c>
      <c r="AX1886" s="12" t="s">
        <v>73</v>
      </c>
      <c r="AY1886" s="248" t="s">
        <v>133</v>
      </c>
    </row>
    <row r="1887" spans="2:51" s="13" customFormat="1" ht="12">
      <c r="B1887" s="249"/>
      <c r="C1887" s="250"/>
      <c r="D1887" s="239" t="s">
        <v>142</v>
      </c>
      <c r="E1887" s="251" t="s">
        <v>1</v>
      </c>
      <c r="F1887" s="252" t="s">
        <v>144</v>
      </c>
      <c r="G1887" s="250"/>
      <c r="H1887" s="253">
        <v>2.34</v>
      </c>
      <c r="I1887" s="254"/>
      <c r="J1887" s="250"/>
      <c r="K1887" s="250"/>
      <c r="L1887" s="255"/>
      <c r="M1887" s="256"/>
      <c r="N1887" s="257"/>
      <c r="O1887" s="257"/>
      <c r="P1887" s="257"/>
      <c r="Q1887" s="257"/>
      <c r="R1887" s="257"/>
      <c r="S1887" s="257"/>
      <c r="T1887" s="258"/>
      <c r="AT1887" s="259" t="s">
        <v>142</v>
      </c>
      <c r="AU1887" s="259" t="s">
        <v>83</v>
      </c>
      <c r="AV1887" s="13" t="s">
        <v>140</v>
      </c>
      <c r="AW1887" s="13" t="s">
        <v>30</v>
      </c>
      <c r="AX1887" s="13" t="s">
        <v>81</v>
      </c>
      <c r="AY1887" s="259" t="s">
        <v>133</v>
      </c>
    </row>
    <row r="1888" spans="2:65" s="1" customFormat="1" ht="24" customHeight="1">
      <c r="B1888" s="38"/>
      <c r="C1888" s="224" t="s">
        <v>2355</v>
      </c>
      <c r="D1888" s="224" t="s">
        <v>135</v>
      </c>
      <c r="E1888" s="225" t="s">
        <v>2356</v>
      </c>
      <c r="F1888" s="226" t="s">
        <v>2357</v>
      </c>
      <c r="G1888" s="227" t="s">
        <v>138</v>
      </c>
      <c r="H1888" s="228">
        <v>2.45</v>
      </c>
      <c r="I1888" s="229"/>
      <c r="J1888" s="230">
        <f>ROUND(I1888*H1888,2)</f>
        <v>0</v>
      </c>
      <c r="K1888" s="226" t="s">
        <v>139</v>
      </c>
      <c r="L1888" s="43"/>
      <c r="M1888" s="231" t="s">
        <v>1</v>
      </c>
      <c r="N1888" s="232" t="s">
        <v>38</v>
      </c>
      <c r="O1888" s="86"/>
      <c r="P1888" s="233">
        <f>O1888*H1888</f>
        <v>0</v>
      </c>
      <c r="Q1888" s="233">
        <v>0</v>
      </c>
      <c r="R1888" s="233">
        <f>Q1888*H1888</f>
        <v>0</v>
      </c>
      <c r="S1888" s="233">
        <v>1.8</v>
      </c>
      <c r="T1888" s="234">
        <f>S1888*H1888</f>
        <v>4.41</v>
      </c>
      <c r="AR1888" s="235" t="s">
        <v>140</v>
      </c>
      <c r="AT1888" s="235" t="s">
        <v>135</v>
      </c>
      <c r="AU1888" s="235" t="s">
        <v>83</v>
      </c>
      <c r="AY1888" s="17" t="s">
        <v>133</v>
      </c>
      <c r="BE1888" s="236">
        <f>IF(N1888="základní",J1888,0)</f>
        <v>0</v>
      </c>
      <c r="BF1888" s="236">
        <f>IF(N1888="snížená",J1888,0)</f>
        <v>0</v>
      </c>
      <c r="BG1888" s="236">
        <f>IF(N1888="zákl. přenesená",J1888,0)</f>
        <v>0</v>
      </c>
      <c r="BH1888" s="236">
        <f>IF(N1888="sníž. přenesená",J1888,0)</f>
        <v>0</v>
      </c>
      <c r="BI1888" s="236">
        <f>IF(N1888="nulová",J1888,0)</f>
        <v>0</v>
      </c>
      <c r="BJ1888" s="17" t="s">
        <v>81</v>
      </c>
      <c r="BK1888" s="236">
        <f>ROUND(I1888*H1888,2)</f>
        <v>0</v>
      </c>
      <c r="BL1888" s="17" t="s">
        <v>140</v>
      </c>
      <c r="BM1888" s="235" t="s">
        <v>2358</v>
      </c>
    </row>
    <row r="1889" spans="2:51" s="12" customFormat="1" ht="12">
      <c r="B1889" s="237"/>
      <c r="C1889" s="238"/>
      <c r="D1889" s="239" t="s">
        <v>142</v>
      </c>
      <c r="E1889" s="240" t="s">
        <v>1</v>
      </c>
      <c r="F1889" s="241" t="s">
        <v>2359</v>
      </c>
      <c r="G1889" s="238"/>
      <c r="H1889" s="242">
        <v>0.702</v>
      </c>
      <c r="I1889" s="243"/>
      <c r="J1889" s="238"/>
      <c r="K1889" s="238"/>
      <c r="L1889" s="244"/>
      <c r="M1889" s="245"/>
      <c r="N1889" s="246"/>
      <c r="O1889" s="246"/>
      <c r="P1889" s="246"/>
      <c r="Q1889" s="246"/>
      <c r="R1889" s="246"/>
      <c r="S1889" s="246"/>
      <c r="T1889" s="247"/>
      <c r="AT1889" s="248" t="s">
        <v>142</v>
      </c>
      <c r="AU1889" s="248" t="s">
        <v>83</v>
      </c>
      <c r="AV1889" s="12" t="s">
        <v>83</v>
      </c>
      <c r="AW1889" s="12" t="s">
        <v>30</v>
      </c>
      <c r="AX1889" s="12" t="s">
        <v>73</v>
      </c>
      <c r="AY1889" s="248" t="s">
        <v>133</v>
      </c>
    </row>
    <row r="1890" spans="2:51" s="12" customFormat="1" ht="12">
      <c r="B1890" s="237"/>
      <c r="C1890" s="238"/>
      <c r="D1890" s="239" t="s">
        <v>142</v>
      </c>
      <c r="E1890" s="240" t="s">
        <v>1</v>
      </c>
      <c r="F1890" s="241" t="s">
        <v>2360</v>
      </c>
      <c r="G1890" s="238"/>
      <c r="H1890" s="242">
        <v>1.748</v>
      </c>
      <c r="I1890" s="243"/>
      <c r="J1890" s="238"/>
      <c r="K1890" s="238"/>
      <c r="L1890" s="244"/>
      <c r="M1890" s="245"/>
      <c r="N1890" s="246"/>
      <c r="O1890" s="246"/>
      <c r="P1890" s="246"/>
      <c r="Q1890" s="246"/>
      <c r="R1890" s="246"/>
      <c r="S1890" s="246"/>
      <c r="T1890" s="247"/>
      <c r="AT1890" s="248" t="s">
        <v>142</v>
      </c>
      <c r="AU1890" s="248" t="s">
        <v>83</v>
      </c>
      <c r="AV1890" s="12" t="s">
        <v>83</v>
      </c>
      <c r="AW1890" s="12" t="s">
        <v>30</v>
      </c>
      <c r="AX1890" s="12" t="s">
        <v>73</v>
      </c>
      <c r="AY1890" s="248" t="s">
        <v>133</v>
      </c>
    </row>
    <row r="1891" spans="2:51" s="13" customFormat="1" ht="12">
      <c r="B1891" s="249"/>
      <c r="C1891" s="250"/>
      <c r="D1891" s="239" t="s">
        <v>142</v>
      </c>
      <c r="E1891" s="251" t="s">
        <v>1</v>
      </c>
      <c r="F1891" s="252" t="s">
        <v>144</v>
      </c>
      <c r="G1891" s="250"/>
      <c r="H1891" s="253">
        <v>2.45</v>
      </c>
      <c r="I1891" s="254"/>
      <c r="J1891" s="250"/>
      <c r="K1891" s="250"/>
      <c r="L1891" s="255"/>
      <c r="M1891" s="256"/>
      <c r="N1891" s="257"/>
      <c r="O1891" s="257"/>
      <c r="P1891" s="257"/>
      <c r="Q1891" s="257"/>
      <c r="R1891" s="257"/>
      <c r="S1891" s="257"/>
      <c r="T1891" s="258"/>
      <c r="AT1891" s="259" t="s">
        <v>142</v>
      </c>
      <c r="AU1891" s="259" t="s">
        <v>83</v>
      </c>
      <c r="AV1891" s="13" t="s">
        <v>140</v>
      </c>
      <c r="AW1891" s="13" t="s">
        <v>30</v>
      </c>
      <c r="AX1891" s="13" t="s">
        <v>81</v>
      </c>
      <c r="AY1891" s="259" t="s">
        <v>133</v>
      </c>
    </row>
    <row r="1892" spans="2:65" s="1" customFormat="1" ht="24" customHeight="1">
      <c r="B1892" s="38"/>
      <c r="C1892" s="224" t="s">
        <v>2361</v>
      </c>
      <c r="D1892" s="224" t="s">
        <v>135</v>
      </c>
      <c r="E1892" s="225" t="s">
        <v>2362</v>
      </c>
      <c r="F1892" s="226" t="s">
        <v>2363</v>
      </c>
      <c r="G1892" s="227" t="s">
        <v>187</v>
      </c>
      <c r="H1892" s="228">
        <v>6.118</v>
      </c>
      <c r="I1892" s="229"/>
      <c r="J1892" s="230">
        <f>ROUND(I1892*H1892,2)</f>
        <v>0</v>
      </c>
      <c r="K1892" s="226" t="s">
        <v>139</v>
      </c>
      <c r="L1892" s="43"/>
      <c r="M1892" s="231" t="s">
        <v>1</v>
      </c>
      <c r="N1892" s="232" t="s">
        <v>38</v>
      </c>
      <c r="O1892" s="86"/>
      <c r="P1892" s="233">
        <f>O1892*H1892</f>
        <v>0</v>
      </c>
      <c r="Q1892" s="233">
        <v>0</v>
      </c>
      <c r="R1892" s="233">
        <f>Q1892*H1892</f>
        <v>0</v>
      </c>
      <c r="S1892" s="233">
        <v>1.253</v>
      </c>
      <c r="T1892" s="234">
        <f>S1892*H1892</f>
        <v>7.6658539999999995</v>
      </c>
      <c r="AR1892" s="235" t="s">
        <v>140</v>
      </c>
      <c r="AT1892" s="235" t="s">
        <v>135</v>
      </c>
      <c r="AU1892" s="235" t="s">
        <v>83</v>
      </c>
      <c r="AY1892" s="17" t="s">
        <v>133</v>
      </c>
      <c r="BE1892" s="236">
        <f>IF(N1892="základní",J1892,0)</f>
        <v>0</v>
      </c>
      <c r="BF1892" s="236">
        <f>IF(N1892="snížená",J1892,0)</f>
        <v>0</v>
      </c>
      <c r="BG1892" s="236">
        <f>IF(N1892="zákl. přenesená",J1892,0)</f>
        <v>0</v>
      </c>
      <c r="BH1892" s="236">
        <f>IF(N1892="sníž. přenesená",J1892,0)</f>
        <v>0</v>
      </c>
      <c r="BI1892" s="236">
        <f>IF(N1892="nulová",J1892,0)</f>
        <v>0</v>
      </c>
      <c r="BJ1892" s="17" t="s">
        <v>81</v>
      </c>
      <c r="BK1892" s="236">
        <f>ROUND(I1892*H1892,2)</f>
        <v>0</v>
      </c>
      <c r="BL1892" s="17" t="s">
        <v>140</v>
      </c>
      <c r="BM1892" s="235" t="s">
        <v>2364</v>
      </c>
    </row>
    <row r="1893" spans="2:51" s="14" customFormat="1" ht="12">
      <c r="B1893" s="276"/>
      <c r="C1893" s="277"/>
      <c r="D1893" s="239" t="s">
        <v>142</v>
      </c>
      <c r="E1893" s="278" t="s">
        <v>1</v>
      </c>
      <c r="F1893" s="279" t="s">
        <v>1606</v>
      </c>
      <c r="G1893" s="277"/>
      <c r="H1893" s="278" t="s">
        <v>1</v>
      </c>
      <c r="I1893" s="280"/>
      <c r="J1893" s="277"/>
      <c r="K1893" s="277"/>
      <c r="L1893" s="281"/>
      <c r="M1893" s="282"/>
      <c r="N1893" s="283"/>
      <c r="O1893" s="283"/>
      <c r="P1893" s="283"/>
      <c r="Q1893" s="283"/>
      <c r="R1893" s="283"/>
      <c r="S1893" s="283"/>
      <c r="T1893" s="284"/>
      <c r="AT1893" s="285" t="s">
        <v>142</v>
      </c>
      <c r="AU1893" s="285" t="s">
        <v>83</v>
      </c>
      <c r="AV1893" s="14" t="s">
        <v>81</v>
      </c>
      <c r="AW1893" s="14" t="s">
        <v>30</v>
      </c>
      <c r="AX1893" s="14" t="s">
        <v>73</v>
      </c>
      <c r="AY1893" s="285" t="s">
        <v>133</v>
      </c>
    </row>
    <row r="1894" spans="2:51" s="12" customFormat="1" ht="12">
      <c r="B1894" s="237"/>
      <c r="C1894" s="238"/>
      <c r="D1894" s="239" t="s">
        <v>142</v>
      </c>
      <c r="E1894" s="240" t="s">
        <v>1</v>
      </c>
      <c r="F1894" s="241" t="s">
        <v>2365</v>
      </c>
      <c r="G1894" s="238"/>
      <c r="H1894" s="242">
        <v>6.118</v>
      </c>
      <c r="I1894" s="243"/>
      <c r="J1894" s="238"/>
      <c r="K1894" s="238"/>
      <c r="L1894" s="244"/>
      <c r="M1894" s="245"/>
      <c r="N1894" s="246"/>
      <c r="O1894" s="246"/>
      <c r="P1894" s="246"/>
      <c r="Q1894" s="246"/>
      <c r="R1894" s="246"/>
      <c r="S1894" s="246"/>
      <c r="T1894" s="247"/>
      <c r="AT1894" s="248" t="s">
        <v>142</v>
      </c>
      <c r="AU1894" s="248" t="s">
        <v>83</v>
      </c>
      <c r="AV1894" s="12" t="s">
        <v>83</v>
      </c>
      <c r="AW1894" s="12" t="s">
        <v>30</v>
      </c>
      <c r="AX1894" s="12" t="s">
        <v>73</v>
      </c>
      <c r="AY1894" s="248" t="s">
        <v>133</v>
      </c>
    </row>
    <row r="1895" spans="2:51" s="13" customFormat="1" ht="12">
      <c r="B1895" s="249"/>
      <c r="C1895" s="250"/>
      <c r="D1895" s="239" t="s">
        <v>142</v>
      </c>
      <c r="E1895" s="251" t="s">
        <v>1</v>
      </c>
      <c r="F1895" s="252" t="s">
        <v>144</v>
      </c>
      <c r="G1895" s="250"/>
      <c r="H1895" s="253">
        <v>6.118</v>
      </c>
      <c r="I1895" s="254"/>
      <c r="J1895" s="250"/>
      <c r="K1895" s="250"/>
      <c r="L1895" s="255"/>
      <c r="M1895" s="256"/>
      <c r="N1895" s="257"/>
      <c r="O1895" s="257"/>
      <c r="P1895" s="257"/>
      <c r="Q1895" s="257"/>
      <c r="R1895" s="257"/>
      <c r="S1895" s="257"/>
      <c r="T1895" s="258"/>
      <c r="AT1895" s="259" t="s">
        <v>142</v>
      </c>
      <c r="AU1895" s="259" t="s">
        <v>83</v>
      </c>
      <c r="AV1895" s="13" t="s">
        <v>140</v>
      </c>
      <c r="AW1895" s="13" t="s">
        <v>30</v>
      </c>
      <c r="AX1895" s="13" t="s">
        <v>81</v>
      </c>
      <c r="AY1895" s="259" t="s">
        <v>133</v>
      </c>
    </row>
    <row r="1896" spans="2:65" s="1" customFormat="1" ht="36" customHeight="1">
      <c r="B1896" s="38"/>
      <c r="C1896" s="224" t="s">
        <v>2366</v>
      </c>
      <c r="D1896" s="224" t="s">
        <v>135</v>
      </c>
      <c r="E1896" s="225" t="s">
        <v>2367</v>
      </c>
      <c r="F1896" s="226" t="s">
        <v>2368</v>
      </c>
      <c r="G1896" s="227" t="s">
        <v>138</v>
      </c>
      <c r="H1896" s="228">
        <v>26.277</v>
      </c>
      <c r="I1896" s="229"/>
      <c r="J1896" s="230">
        <f>ROUND(I1896*H1896,2)</f>
        <v>0</v>
      </c>
      <c r="K1896" s="226" t="s">
        <v>139</v>
      </c>
      <c r="L1896" s="43"/>
      <c r="M1896" s="231" t="s">
        <v>1</v>
      </c>
      <c r="N1896" s="232" t="s">
        <v>38</v>
      </c>
      <c r="O1896" s="86"/>
      <c r="P1896" s="233">
        <f>O1896*H1896</f>
        <v>0</v>
      </c>
      <c r="Q1896" s="233">
        <v>0</v>
      </c>
      <c r="R1896" s="233">
        <f>Q1896*H1896</f>
        <v>0</v>
      </c>
      <c r="S1896" s="233">
        <v>2.2</v>
      </c>
      <c r="T1896" s="234">
        <f>S1896*H1896</f>
        <v>57.809400000000004</v>
      </c>
      <c r="AR1896" s="235" t="s">
        <v>140</v>
      </c>
      <c r="AT1896" s="235" t="s">
        <v>135</v>
      </c>
      <c r="AU1896" s="235" t="s">
        <v>83</v>
      </c>
      <c r="AY1896" s="17" t="s">
        <v>133</v>
      </c>
      <c r="BE1896" s="236">
        <f>IF(N1896="základní",J1896,0)</f>
        <v>0</v>
      </c>
      <c r="BF1896" s="236">
        <f>IF(N1896="snížená",J1896,0)</f>
        <v>0</v>
      </c>
      <c r="BG1896" s="236">
        <f>IF(N1896="zákl. přenesená",J1896,0)</f>
        <v>0</v>
      </c>
      <c r="BH1896" s="236">
        <f>IF(N1896="sníž. přenesená",J1896,0)</f>
        <v>0</v>
      </c>
      <c r="BI1896" s="236">
        <f>IF(N1896="nulová",J1896,0)</f>
        <v>0</v>
      </c>
      <c r="BJ1896" s="17" t="s">
        <v>81</v>
      </c>
      <c r="BK1896" s="236">
        <f>ROUND(I1896*H1896,2)</f>
        <v>0</v>
      </c>
      <c r="BL1896" s="17" t="s">
        <v>140</v>
      </c>
      <c r="BM1896" s="235" t="s">
        <v>2369</v>
      </c>
    </row>
    <row r="1897" spans="2:51" s="12" customFormat="1" ht="12">
      <c r="B1897" s="237"/>
      <c r="C1897" s="238"/>
      <c r="D1897" s="239" t="s">
        <v>142</v>
      </c>
      <c r="E1897" s="240" t="s">
        <v>1</v>
      </c>
      <c r="F1897" s="241" t="s">
        <v>2370</v>
      </c>
      <c r="G1897" s="238"/>
      <c r="H1897" s="242">
        <v>26.277</v>
      </c>
      <c r="I1897" s="243"/>
      <c r="J1897" s="238"/>
      <c r="K1897" s="238"/>
      <c r="L1897" s="244"/>
      <c r="M1897" s="245"/>
      <c r="N1897" s="246"/>
      <c r="O1897" s="246"/>
      <c r="P1897" s="246"/>
      <c r="Q1897" s="246"/>
      <c r="R1897" s="246"/>
      <c r="S1897" s="246"/>
      <c r="T1897" s="247"/>
      <c r="AT1897" s="248" t="s">
        <v>142</v>
      </c>
      <c r="AU1897" s="248" t="s">
        <v>83</v>
      </c>
      <c r="AV1897" s="12" t="s">
        <v>83</v>
      </c>
      <c r="AW1897" s="12" t="s">
        <v>30</v>
      </c>
      <c r="AX1897" s="12" t="s">
        <v>73</v>
      </c>
      <c r="AY1897" s="248" t="s">
        <v>133</v>
      </c>
    </row>
    <row r="1898" spans="2:51" s="13" customFormat="1" ht="12">
      <c r="B1898" s="249"/>
      <c r="C1898" s="250"/>
      <c r="D1898" s="239" t="s">
        <v>142</v>
      </c>
      <c r="E1898" s="251" t="s">
        <v>1</v>
      </c>
      <c r="F1898" s="252" t="s">
        <v>144</v>
      </c>
      <c r="G1898" s="250"/>
      <c r="H1898" s="253">
        <v>26.277</v>
      </c>
      <c r="I1898" s="254"/>
      <c r="J1898" s="250"/>
      <c r="K1898" s="250"/>
      <c r="L1898" s="255"/>
      <c r="M1898" s="256"/>
      <c r="N1898" s="257"/>
      <c r="O1898" s="257"/>
      <c r="P1898" s="257"/>
      <c r="Q1898" s="257"/>
      <c r="R1898" s="257"/>
      <c r="S1898" s="257"/>
      <c r="T1898" s="258"/>
      <c r="AT1898" s="259" t="s">
        <v>142</v>
      </c>
      <c r="AU1898" s="259" t="s">
        <v>83</v>
      </c>
      <c r="AV1898" s="13" t="s">
        <v>140</v>
      </c>
      <c r="AW1898" s="13" t="s">
        <v>30</v>
      </c>
      <c r="AX1898" s="13" t="s">
        <v>81</v>
      </c>
      <c r="AY1898" s="259" t="s">
        <v>133</v>
      </c>
    </row>
    <row r="1899" spans="2:65" s="1" customFormat="1" ht="24" customHeight="1">
      <c r="B1899" s="38"/>
      <c r="C1899" s="224" t="s">
        <v>2371</v>
      </c>
      <c r="D1899" s="224" t="s">
        <v>135</v>
      </c>
      <c r="E1899" s="225" t="s">
        <v>2372</v>
      </c>
      <c r="F1899" s="226" t="s">
        <v>2373</v>
      </c>
      <c r="G1899" s="227" t="s">
        <v>413</v>
      </c>
      <c r="H1899" s="228">
        <v>33.725</v>
      </c>
      <c r="I1899" s="229"/>
      <c r="J1899" s="230">
        <f>ROUND(I1899*H1899,2)</f>
        <v>0</v>
      </c>
      <c r="K1899" s="226" t="s">
        <v>139</v>
      </c>
      <c r="L1899" s="43"/>
      <c r="M1899" s="231" t="s">
        <v>1</v>
      </c>
      <c r="N1899" s="232" t="s">
        <v>38</v>
      </c>
      <c r="O1899" s="86"/>
      <c r="P1899" s="233">
        <f>O1899*H1899</f>
        <v>0</v>
      </c>
      <c r="Q1899" s="233">
        <v>0</v>
      </c>
      <c r="R1899" s="233">
        <f>Q1899*H1899</f>
        <v>0</v>
      </c>
      <c r="S1899" s="233">
        <v>0.054</v>
      </c>
      <c r="T1899" s="234">
        <f>S1899*H1899</f>
        <v>1.82115</v>
      </c>
      <c r="AR1899" s="235" t="s">
        <v>140</v>
      </c>
      <c r="AT1899" s="235" t="s">
        <v>135</v>
      </c>
      <c r="AU1899" s="235" t="s">
        <v>83</v>
      </c>
      <c r="AY1899" s="17" t="s">
        <v>133</v>
      </c>
      <c r="BE1899" s="236">
        <f>IF(N1899="základní",J1899,0)</f>
        <v>0</v>
      </c>
      <c r="BF1899" s="236">
        <f>IF(N1899="snížená",J1899,0)</f>
        <v>0</v>
      </c>
      <c r="BG1899" s="236">
        <f>IF(N1899="zákl. přenesená",J1899,0)</f>
        <v>0</v>
      </c>
      <c r="BH1899" s="236">
        <f>IF(N1899="sníž. přenesená",J1899,0)</f>
        <v>0</v>
      </c>
      <c r="BI1899" s="236">
        <f>IF(N1899="nulová",J1899,0)</f>
        <v>0</v>
      </c>
      <c r="BJ1899" s="17" t="s">
        <v>81</v>
      </c>
      <c r="BK1899" s="236">
        <f>ROUND(I1899*H1899,2)</f>
        <v>0</v>
      </c>
      <c r="BL1899" s="17" t="s">
        <v>140</v>
      </c>
      <c r="BM1899" s="235" t="s">
        <v>2374</v>
      </c>
    </row>
    <row r="1900" spans="2:51" s="12" customFormat="1" ht="12">
      <c r="B1900" s="237"/>
      <c r="C1900" s="238"/>
      <c r="D1900" s="239" t="s">
        <v>142</v>
      </c>
      <c r="E1900" s="240" t="s">
        <v>1</v>
      </c>
      <c r="F1900" s="241" t="s">
        <v>2375</v>
      </c>
      <c r="G1900" s="238"/>
      <c r="H1900" s="242">
        <v>19.492</v>
      </c>
      <c r="I1900" s="243"/>
      <c r="J1900" s="238"/>
      <c r="K1900" s="238"/>
      <c r="L1900" s="244"/>
      <c r="M1900" s="245"/>
      <c r="N1900" s="246"/>
      <c r="O1900" s="246"/>
      <c r="P1900" s="246"/>
      <c r="Q1900" s="246"/>
      <c r="R1900" s="246"/>
      <c r="S1900" s="246"/>
      <c r="T1900" s="247"/>
      <c r="AT1900" s="248" t="s">
        <v>142</v>
      </c>
      <c r="AU1900" s="248" t="s">
        <v>83</v>
      </c>
      <c r="AV1900" s="12" t="s">
        <v>83</v>
      </c>
      <c r="AW1900" s="12" t="s">
        <v>30</v>
      </c>
      <c r="AX1900" s="12" t="s">
        <v>73</v>
      </c>
      <c r="AY1900" s="248" t="s">
        <v>133</v>
      </c>
    </row>
    <row r="1901" spans="2:51" s="12" customFormat="1" ht="12">
      <c r="B1901" s="237"/>
      <c r="C1901" s="238"/>
      <c r="D1901" s="239" t="s">
        <v>142</v>
      </c>
      <c r="E1901" s="240" t="s">
        <v>1</v>
      </c>
      <c r="F1901" s="241" t="s">
        <v>2376</v>
      </c>
      <c r="G1901" s="238"/>
      <c r="H1901" s="242">
        <v>6.115</v>
      </c>
      <c r="I1901" s="243"/>
      <c r="J1901" s="238"/>
      <c r="K1901" s="238"/>
      <c r="L1901" s="244"/>
      <c r="M1901" s="245"/>
      <c r="N1901" s="246"/>
      <c r="O1901" s="246"/>
      <c r="P1901" s="246"/>
      <c r="Q1901" s="246"/>
      <c r="R1901" s="246"/>
      <c r="S1901" s="246"/>
      <c r="T1901" s="247"/>
      <c r="AT1901" s="248" t="s">
        <v>142</v>
      </c>
      <c r="AU1901" s="248" t="s">
        <v>83</v>
      </c>
      <c r="AV1901" s="12" t="s">
        <v>83</v>
      </c>
      <c r="AW1901" s="12" t="s">
        <v>30</v>
      </c>
      <c r="AX1901" s="12" t="s">
        <v>73</v>
      </c>
      <c r="AY1901" s="248" t="s">
        <v>133</v>
      </c>
    </row>
    <row r="1902" spans="2:51" s="12" customFormat="1" ht="12">
      <c r="B1902" s="237"/>
      <c r="C1902" s="238"/>
      <c r="D1902" s="239" t="s">
        <v>142</v>
      </c>
      <c r="E1902" s="240" t="s">
        <v>1</v>
      </c>
      <c r="F1902" s="241" t="s">
        <v>2377</v>
      </c>
      <c r="G1902" s="238"/>
      <c r="H1902" s="242">
        <v>8.118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142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133</v>
      </c>
    </row>
    <row r="1903" spans="2:51" s="13" customFormat="1" ht="12">
      <c r="B1903" s="249"/>
      <c r="C1903" s="250"/>
      <c r="D1903" s="239" t="s">
        <v>142</v>
      </c>
      <c r="E1903" s="251" t="s">
        <v>1</v>
      </c>
      <c r="F1903" s="252" t="s">
        <v>144</v>
      </c>
      <c r="G1903" s="250"/>
      <c r="H1903" s="253">
        <v>33.725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142</v>
      </c>
      <c r="AU1903" s="259" t="s">
        <v>83</v>
      </c>
      <c r="AV1903" s="13" t="s">
        <v>140</v>
      </c>
      <c r="AW1903" s="13" t="s">
        <v>30</v>
      </c>
      <c r="AX1903" s="13" t="s">
        <v>81</v>
      </c>
      <c r="AY1903" s="259" t="s">
        <v>133</v>
      </c>
    </row>
    <row r="1904" spans="2:65" s="1" customFormat="1" ht="16.5" customHeight="1">
      <c r="B1904" s="38"/>
      <c r="C1904" s="224" t="s">
        <v>2378</v>
      </c>
      <c r="D1904" s="224" t="s">
        <v>135</v>
      </c>
      <c r="E1904" s="225" t="s">
        <v>2379</v>
      </c>
      <c r="F1904" s="226" t="s">
        <v>2380</v>
      </c>
      <c r="G1904" s="227" t="s">
        <v>413</v>
      </c>
      <c r="H1904" s="228">
        <v>4.8</v>
      </c>
      <c r="I1904" s="229"/>
      <c r="J1904" s="230">
        <f>ROUND(I1904*H1904,2)</f>
        <v>0</v>
      </c>
      <c r="K1904" s="226" t="s">
        <v>139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0.088</v>
      </c>
      <c r="T1904" s="234">
        <f>S1904*H1904</f>
        <v>0.42239999999999994</v>
      </c>
      <c r="AR1904" s="235" t="s">
        <v>140</v>
      </c>
      <c r="AT1904" s="235" t="s">
        <v>135</v>
      </c>
      <c r="AU1904" s="235" t="s">
        <v>83</v>
      </c>
      <c r="AY1904" s="17" t="s">
        <v>133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140</v>
      </c>
      <c r="BM1904" s="235" t="s">
        <v>2381</v>
      </c>
    </row>
    <row r="1905" spans="2:51" s="12" customFormat="1" ht="12">
      <c r="B1905" s="237"/>
      <c r="C1905" s="238"/>
      <c r="D1905" s="239" t="s">
        <v>142</v>
      </c>
      <c r="E1905" s="240" t="s">
        <v>1</v>
      </c>
      <c r="F1905" s="241" t="s">
        <v>2382</v>
      </c>
      <c r="G1905" s="238"/>
      <c r="H1905" s="242">
        <v>4.8</v>
      </c>
      <c r="I1905" s="243"/>
      <c r="J1905" s="238"/>
      <c r="K1905" s="238"/>
      <c r="L1905" s="244"/>
      <c r="M1905" s="245"/>
      <c r="N1905" s="246"/>
      <c r="O1905" s="246"/>
      <c r="P1905" s="246"/>
      <c r="Q1905" s="246"/>
      <c r="R1905" s="246"/>
      <c r="S1905" s="246"/>
      <c r="T1905" s="247"/>
      <c r="AT1905" s="248" t="s">
        <v>142</v>
      </c>
      <c r="AU1905" s="248" t="s">
        <v>83</v>
      </c>
      <c r="AV1905" s="12" t="s">
        <v>83</v>
      </c>
      <c r="AW1905" s="12" t="s">
        <v>30</v>
      </c>
      <c r="AX1905" s="12" t="s">
        <v>73</v>
      </c>
      <c r="AY1905" s="248" t="s">
        <v>133</v>
      </c>
    </row>
    <row r="1906" spans="2:51" s="13" customFormat="1" ht="12">
      <c r="B1906" s="249"/>
      <c r="C1906" s="250"/>
      <c r="D1906" s="239" t="s">
        <v>142</v>
      </c>
      <c r="E1906" s="251" t="s">
        <v>1</v>
      </c>
      <c r="F1906" s="252" t="s">
        <v>144</v>
      </c>
      <c r="G1906" s="250"/>
      <c r="H1906" s="253">
        <v>4.8</v>
      </c>
      <c r="I1906" s="254"/>
      <c r="J1906" s="250"/>
      <c r="K1906" s="250"/>
      <c r="L1906" s="255"/>
      <c r="M1906" s="256"/>
      <c r="N1906" s="257"/>
      <c r="O1906" s="257"/>
      <c r="P1906" s="257"/>
      <c r="Q1906" s="257"/>
      <c r="R1906" s="257"/>
      <c r="S1906" s="257"/>
      <c r="T1906" s="258"/>
      <c r="AT1906" s="259" t="s">
        <v>142</v>
      </c>
      <c r="AU1906" s="259" t="s">
        <v>83</v>
      </c>
      <c r="AV1906" s="13" t="s">
        <v>140</v>
      </c>
      <c r="AW1906" s="13" t="s">
        <v>30</v>
      </c>
      <c r="AX1906" s="13" t="s">
        <v>81</v>
      </c>
      <c r="AY1906" s="259" t="s">
        <v>133</v>
      </c>
    </row>
    <row r="1907" spans="2:65" s="1" customFormat="1" ht="16.5" customHeight="1">
      <c r="B1907" s="38"/>
      <c r="C1907" s="224" t="s">
        <v>2383</v>
      </c>
      <c r="D1907" s="224" t="s">
        <v>135</v>
      </c>
      <c r="E1907" s="225" t="s">
        <v>2384</v>
      </c>
      <c r="F1907" s="226" t="s">
        <v>2385</v>
      </c>
      <c r="G1907" s="227" t="s">
        <v>413</v>
      </c>
      <c r="H1907" s="228">
        <v>23.922</v>
      </c>
      <c r="I1907" s="229"/>
      <c r="J1907" s="230">
        <f>ROUND(I1907*H1907,2)</f>
        <v>0</v>
      </c>
      <c r="K1907" s="226" t="s">
        <v>139</v>
      </c>
      <c r="L1907" s="43"/>
      <c r="M1907" s="231" t="s">
        <v>1</v>
      </c>
      <c r="N1907" s="232" t="s">
        <v>38</v>
      </c>
      <c r="O1907" s="86"/>
      <c r="P1907" s="233">
        <f>O1907*H1907</f>
        <v>0</v>
      </c>
      <c r="Q1907" s="233">
        <v>0</v>
      </c>
      <c r="R1907" s="233">
        <f>Q1907*H1907</f>
        <v>0</v>
      </c>
      <c r="S1907" s="233">
        <v>0.067</v>
      </c>
      <c r="T1907" s="234">
        <f>S1907*H1907</f>
        <v>1.6027740000000001</v>
      </c>
      <c r="AR1907" s="235" t="s">
        <v>140</v>
      </c>
      <c r="AT1907" s="235" t="s">
        <v>135</v>
      </c>
      <c r="AU1907" s="235" t="s">
        <v>83</v>
      </c>
      <c r="AY1907" s="17" t="s">
        <v>133</v>
      </c>
      <c r="BE1907" s="236">
        <f>IF(N1907="základní",J1907,0)</f>
        <v>0</v>
      </c>
      <c r="BF1907" s="236">
        <f>IF(N1907="snížená",J1907,0)</f>
        <v>0</v>
      </c>
      <c r="BG1907" s="236">
        <f>IF(N1907="zákl. přenesená",J1907,0)</f>
        <v>0</v>
      </c>
      <c r="BH1907" s="236">
        <f>IF(N1907="sníž. přenesená",J1907,0)</f>
        <v>0</v>
      </c>
      <c r="BI1907" s="236">
        <f>IF(N1907="nulová",J1907,0)</f>
        <v>0</v>
      </c>
      <c r="BJ1907" s="17" t="s">
        <v>81</v>
      </c>
      <c r="BK1907" s="236">
        <f>ROUND(I1907*H1907,2)</f>
        <v>0</v>
      </c>
      <c r="BL1907" s="17" t="s">
        <v>140</v>
      </c>
      <c r="BM1907" s="235" t="s">
        <v>2386</v>
      </c>
    </row>
    <row r="1908" spans="2:51" s="12" customFormat="1" ht="12">
      <c r="B1908" s="237"/>
      <c r="C1908" s="238"/>
      <c r="D1908" s="239" t="s">
        <v>142</v>
      </c>
      <c r="E1908" s="240" t="s">
        <v>1</v>
      </c>
      <c r="F1908" s="241" t="s">
        <v>2387</v>
      </c>
      <c r="G1908" s="238"/>
      <c r="H1908" s="242">
        <v>3.125</v>
      </c>
      <c r="I1908" s="243"/>
      <c r="J1908" s="238"/>
      <c r="K1908" s="238"/>
      <c r="L1908" s="244"/>
      <c r="M1908" s="245"/>
      <c r="N1908" s="246"/>
      <c r="O1908" s="246"/>
      <c r="P1908" s="246"/>
      <c r="Q1908" s="246"/>
      <c r="R1908" s="246"/>
      <c r="S1908" s="246"/>
      <c r="T1908" s="247"/>
      <c r="AT1908" s="248" t="s">
        <v>142</v>
      </c>
      <c r="AU1908" s="248" t="s">
        <v>83</v>
      </c>
      <c r="AV1908" s="12" t="s">
        <v>83</v>
      </c>
      <c r="AW1908" s="12" t="s">
        <v>30</v>
      </c>
      <c r="AX1908" s="12" t="s">
        <v>73</v>
      </c>
      <c r="AY1908" s="248" t="s">
        <v>133</v>
      </c>
    </row>
    <row r="1909" spans="2:51" s="12" customFormat="1" ht="12">
      <c r="B1909" s="237"/>
      <c r="C1909" s="238"/>
      <c r="D1909" s="239" t="s">
        <v>142</v>
      </c>
      <c r="E1909" s="240" t="s">
        <v>1</v>
      </c>
      <c r="F1909" s="241" t="s">
        <v>2388</v>
      </c>
      <c r="G1909" s="238"/>
      <c r="H1909" s="242">
        <v>7.392</v>
      </c>
      <c r="I1909" s="243"/>
      <c r="J1909" s="238"/>
      <c r="K1909" s="238"/>
      <c r="L1909" s="244"/>
      <c r="M1909" s="245"/>
      <c r="N1909" s="246"/>
      <c r="O1909" s="246"/>
      <c r="P1909" s="246"/>
      <c r="Q1909" s="246"/>
      <c r="R1909" s="246"/>
      <c r="S1909" s="246"/>
      <c r="T1909" s="247"/>
      <c r="AT1909" s="248" t="s">
        <v>142</v>
      </c>
      <c r="AU1909" s="248" t="s">
        <v>83</v>
      </c>
      <c r="AV1909" s="12" t="s">
        <v>83</v>
      </c>
      <c r="AW1909" s="12" t="s">
        <v>30</v>
      </c>
      <c r="AX1909" s="12" t="s">
        <v>73</v>
      </c>
      <c r="AY1909" s="248" t="s">
        <v>133</v>
      </c>
    </row>
    <row r="1910" spans="2:51" s="12" customFormat="1" ht="12">
      <c r="B1910" s="237"/>
      <c r="C1910" s="238"/>
      <c r="D1910" s="239" t="s">
        <v>142</v>
      </c>
      <c r="E1910" s="240" t="s">
        <v>1</v>
      </c>
      <c r="F1910" s="241" t="s">
        <v>2389</v>
      </c>
      <c r="G1910" s="238"/>
      <c r="H1910" s="242">
        <v>3.65</v>
      </c>
      <c r="I1910" s="243"/>
      <c r="J1910" s="238"/>
      <c r="K1910" s="238"/>
      <c r="L1910" s="244"/>
      <c r="M1910" s="245"/>
      <c r="N1910" s="246"/>
      <c r="O1910" s="246"/>
      <c r="P1910" s="246"/>
      <c r="Q1910" s="246"/>
      <c r="R1910" s="246"/>
      <c r="S1910" s="246"/>
      <c r="T1910" s="247"/>
      <c r="AT1910" s="248" t="s">
        <v>142</v>
      </c>
      <c r="AU1910" s="248" t="s">
        <v>83</v>
      </c>
      <c r="AV1910" s="12" t="s">
        <v>83</v>
      </c>
      <c r="AW1910" s="12" t="s">
        <v>30</v>
      </c>
      <c r="AX1910" s="12" t="s">
        <v>73</v>
      </c>
      <c r="AY1910" s="248" t="s">
        <v>133</v>
      </c>
    </row>
    <row r="1911" spans="2:51" s="12" customFormat="1" ht="12">
      <c r="B1911" s="237"/>
      <c r="C1911" s="238"/>
      <c r="D1911" s="239" t="s">
        <v>142</v>
      </c>
      <c r="E1911" s="240" t="s">
        <v>1</v>
      </c>
      <c r="F1911" s="241" t="s">
        <v>2390</v>
      </c>
      <c r="G1911" s="238"/>
      <c r="H1911" s="242">
        <v>4.16</v>
      </c>
      <c r="I1911" s="243"/>
      <c r="J1911" s="238"/>
      <c r="K1911" s="238"/>
      <c r="L1911" s="244"/>
      <c r="M1911" s="245"/>
      <c r="N1911" s="246"/>
      <c r="O1911" s="246"/>
      <c r="P1911" s="246"/>
      <c r="Q1911" s="246"/>
      <c r="R1911" s="246"/>
      <c r="S1911" s="246"/>
      <c r="T1911" s="247"/>
      <c r="AT1911" s="248" t="s">
        <v>142</v>
      </c>
      <c r="AU1911" s="248" t="s">
        <v>83</v>
      </c>
      <c r="AV1911" s="12" t="s">
        <v>83</v>
      </c>
      <c r="AW1911" s="12" t="s">
        <v>30</v>
      </c>
      <c r="AX1911" s="12" t="s">
        <v>73</v>
      </c>
      <c r="AY1911" s="248" t="s">
        <v>133</v>
      </c>
    </row>
    <row r="1912" spans="2:51" s="12" customFormat="1" ht="12">
      <c r="B1912" s="237"/>
      <c r="C1912" s="238"/>
      <c r="D1912" s="239" t="s">
        <v>142</v>
      </c>
      <c r="E1912" s="240" t="s">
        <v>1</v>
      </c>
      <c r="F1912" s="241" t="s">
        <v>2391</v>
      </c>
      <c r="G1912" s="238"/>
      <c r="H1912" s="242">
        <v>3.495</v>
      </c>
      <c r="I1912" s="243"/>
      <c r="J1912" s="238"/>
      <c r="K1912" s="238"/>
      <c r="L1912" s="244"/>
      <c r="M1912" s="245"/>
      <c r="N1912" s="246"/>
      <c r="O1912" s="246"/>
      <c r="P1912" s="246"/>
      <c r="Q1912" s="246"/>
      <c r="R1912" s="246"/>
      <c r="S1912" s="246"/>
      <c r="T1912" s="247"/>
      <c r="AT1912" s="248" t="s">
        <v>142</v>
      </c>
      <c r="AU1912" s="248" t="s">
        <v>83</v>
      </c>
      <c r="AV1912" s="12" t="s">
        <v>83</v>
      </c>
      <c r="AW1912" s="12" t="s">
        <v>30</v>
      </c>
      <c r="AX1912" s="12" t="s">
        <v>73</v>
      </c>
      <c r="AY1912" s="248" t="s">
        <v>133</v>
      </c>
    </row>
    <row r="1913" spans="2:51" s="12" customFormat="1" ht="12">
      <c r="B1913" s="237"/>
      <c r="C1913" s="238"/>
      <c r="D1913" s="239" t="s">
        <v>142</v>
      </c>
      <c r="E1913" s="240" t="s">
        <v>1</v>
      </c>
      <c r="F1913" s="241" t="s">
        <v>2392</v>
      </c>
      <c r="G1913" s="238"/>
      <c r="H1913" s="242">
        <v>2.1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142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133</v>
      </c>
    </row>
    <row r="1914" spans="2:51" s="13" customFormat="1" ht="12">
      <c r="B1914" s="249"/>
      <c r="C1914" s="250"/>
      <c r="D1914" s="239" t="s">
        <v>142</v>
      </c>
      <c r="E1914" s="251" t="s">
        <v>1</v>
      </c>
      <c r="F1914" s="252" t="s">
        <v>144</v>
      </c>
      <c r="G1914" s="250"/>
      <c r="H1914" s="253">
        <v>23.922</v>
      </c>
      <c r="I1914" s="254"/>
      <c r="J1914" s="250"/>
      <c r="K1914" s="250"/>
      <c r="L1914" s="255"/>
      <c r="M1914" s="256"/>
      <c r="N1914" s="257"/>
      <c r="O1914" s="257"/>
      <c r="P1914" s="257"/>
      <c r="Q1914" s="257"/>
      <c r="R1914" s="257"/>
      <c r="S1914" s="257"/>
      <c r="T1914" s="258"/>
      <c r="AT1914" s="259" t="s">
        <v>142</v>
      </c>
      <c r="AU1914" s="259" t="s">
        <v>83</v>
      </c>
      <c r="AV1914" s="13" t="s">
        <v>140</v>
      </c>
      <c r="AW1914" s="13" t="s">
        <v>30</v>
      </c>
      <c r="AX1914" s="13" t="s">
        <v>81</v>
      </c>
      <c r="AY1914" s="259" t="s">
        <v>133</v>
      </c>
    </row>
    <row r="1915" spans="2:65" s="1" customFormat="1" ht="24" customHeight="1">
      <c r="B1915" s="38"/>
      <c r="C1915" s="224" t="s">
        <v>2393</v>
      </c>
      <c r="D1915" s="224" t="s">
        <v>135</v>
      </c>
      <c r="E1915" s="225" t="s">
        <v>2394</v>
      </c>
      <c r="F1915" s="226" t="s">
        <v>2395</v>
      </c>
      <c r="G1915" s="227" t="s">
        <v>171</v>
      </c>
      <c r="H1915" s="228">
        <v>108</v>
      </c>
      <c r="I1915" s="229"/>
      <c r="J1915" s="230">
        <f>ROUND(I1915*H1915,2)</f>
        <v>0</v>
      </c>
      <c r="K1915" s="226" t="s">
        <v>139</v>
      </c>
      <c r="L1915" s="43"/>
      <c r="M1915" s="231" t="s">
        <v>1</v>
      </c>
      <c r="N1915" s="232" t="s">
        <v>38</v>
      </c>
      <c r="O1915" s="86"/>
      <c r="P1915" s="233">
        <f>O1915*H1915</f>
        <v>0</v>
      </c>
      <c r="Q1915" s="233">
        <v>0</v>
      </c>
      <c r="R1915" s="233">
        <f>Q1915*H1915</f>
        <v>0</v>
      </c>
      <c r="S1915" s="233">
        <v>0.031</v>
      </c>
      <c r="T1915" s="234">
        <f>S1915*H1915</f>
        <v>3.348</v>
      </c>
      <c r="AR1915" s="235" t="s">
        <v>140</v>
      </c>
      <c r="AT1915" s="235" t="s">
        <v>135</v>
      </c>
      <c r="AU1915" s="235" t="s">
        <v>83</v>
      </c>
      <c r="AY1915" s="17" t="s">
        <v>133</v>
      </c>
      <c r="BE1915" s="236">
        <f>IF(N1915="základní",J1915,0)</f>
        <v>0</v>
      </c>
      <c r="BF1915" s="236">
        <f>IF(N1915="snížená",J1915,0)</f>
        <v>0</v>
      </c>
      <c r="BG1915" s="236">
        <f>IF(N1915="zákl. přenesená",J1915,0)</f>
        <v>0</v>
      </c>
      <c r="BH1915" s="236">
        <f>IF(N1915="sníž. přenesená",J1915,0)</f>
        <v>0</v>
      </c>
      <c r="BI1915" s="236">
        <f>IF(N1915="nulová",J1915,0)</f>
        <v>0</v>
      </c>
      <c r="BJ1915" s="17" t="s">
        <v>81</v>
      </c>
      <c r="BK1915" s="236">
        <f>ROUND(I1915*H1915,2)</f>
        <v>0</v>
      </c>
      <c r="BL1915" s="17" t="s">
        <v>140</v>
      </c>
      <c r="BM1915" s="235" t="s">
        <v>2396</v>
      </c>
    </row>
    <row r="1916" spans="2:51" s="12" customFormat="1" ht="12">
      <c r="B1916" s="237"/>
      <c r="C1916" s="238"/>
      <c r="D1916" s="239" t="s">
        <v>142</v>
      </c>
      <c r="E1916" s="240" t="s">
        <v>1</v>
      </c>
      <c r="F1916" s="241" t="s">
        <v>1313</v>
      </c>
      <c r="G1916" s="238"/>
      <c r="H1916" s="242">
        <v>2</v>
      </c>
      <c r="I1916" s="243"/>
      <c r="J1916" s="238"/>
      <c r="K1916" s="238"/>
      <c r="L1916" s="244"/>
      <c r="M1916" s="245"/>
      <c r="N1916" s="246"/>
      <c r="O1916" s="246"/>
      <c r="P1916" s="246"/>
      <c r="Q1916" s="246"/>
      <c r="R1916" s="246"/>
      <c r="S1916" s="246"/>
      <c r="T1916" s="247"/>
      <c r="AT1916" s="248" t="s">
        <v>142</v>
      </c>
      <c r="AU1916" s="248" t="s">
        <v>83</v>
      </c>
      <c r="AV1916" s="12" t="s">
        <v>83</v>
      </c>
      <c r="AW1916" s="12" t="s">
        <v>30</v>
      </c>
      <c r="AX1916" s="12" t="s">
        <v>73</v>
      </c>
      <c r="AY1916" s="248" t="s">
        <v>133</v>
      </c>
    </row>
    <row r="1917" spans="2:51" s="12" customFormat="1" ht="12">
      <c r="B1917" s="237"/>
      <c r="C1917" s="238"/>
      <c r="D1917" s="239" t="s">
        <v>142</v>
      </c>
      <c r="E1917" s="240" t="s">
        <v>1</v>
      </c>
      <c r="F1917" s="241" t="s">
        <v>1314</v>
      </c>
      <c r="G1917" s="238"/>
      <c r="H1917" s="242">
        <v>16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142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133</v>
      </c>
    </row>
    <row r="1918" spans="2:51" s="12" customFormat="1" ht="12">
      <c r="B1918" s="237"/>
      <c r="C1918" s="238"/>
      <c r="D1918" s="239" t="s">
        <v>142</v>
      </c>
      <c r="E1918" s="240" t="s">
        <v>1</v>
      </c>
      <c r="F1918" s="241" t="s">
        <v>1315</v>
      </c>
      <c r="G1918" s="238"/>
      <c r="H1918" s="242">
        <v>4</v>
      </c>
      <c r="I1918" s="243"/>
      <c r="J1918" s="238"/>
      <c r="K1918" s="238"/>
      <c r="L1918" s="244"/>
      <c r="M1918" s="245"/>
      <c r="N1918" s="246"/>
      <c r="O1918" s="246"/>
      <c r="P1918" s="246"/>
      <c r="Q1918" s="246"/>
      <c r="R1918" s="246"/>
      <c r="S1918" s="246"/>
      <c r="T1918" s="247"/>
      <c r="AT1918" s="248" t="s">
        <v>142</v>
      </c>
      <c r="AU1918" s="248" t="s">
        <v>83</v>
      </c>
      <c r="AV1918" s="12" t="s">
        <v>83</v>
      </c>
      <c r="AW1918" s="12" t="s">
        <v>30</v>
      </c>
      <c r="AX1918" s="12" t="s">
        <v>73</v>
      </c>
      <c r="AY1918" s="248" t="s">
        <v>133</v>
      </c>
    </row>
    <row r="1919" spans="2:51" s="12" customFormat="1" ht="12">
      <c r="B1919" s="237"/>
      <c r="C1919" s="238"/>
      <c r="D1919" s="239" t="s">
        <v>142</v>
      </c>
      <c r="E1919" s="240" t="s">
        <v>1</v>
      </c>
      <c r="F1919" s="241" t="s">
        <v>1316</v>
      </c>
      <c r="G1919" s="238"/>
      <c r="H1919" s="242">
        <v>22</v>
      </c>
      <c r="I1919" s="243"/>
      <c r="J1919" s="238"/>
      <c r="K1919" s="238"/>
      <c r="L1919" s="244"/>
      <c r="M1919" s="245"/>
      <c r="N1919" s="246"/>
      <c r="O1919" s="246"/>
      <c r="P1919" s="246"/>
      <c r="Q1919" s="246"/>
      <c r="R1919" s="246"/>
      <c r="S1919" s="246"/>
      <c r="T1919" s="247"/>
      <c r="AT1919" s="248" t="s">
        <v>142</v>
      </c>
      <c r="AU1919" s="248" t="s">
        <v>83</v>
      </c>
      <c r="AV1919" s="12" t="s">
        <v>83</v>
      </c>
      <c r="AW1919" s="12" t="s">
        <v>30</v>
      </c>
      <c r="AX1919" s="12" t="s">
        <v>73</v>
      </c>
      <c r="AY1919" s="248" t="s">
        <v>133</v>
      </c>
    </row>
    <row r="1920" spans="2:51" s="12" customFormat="1" ht="12">
      <c r="B1920" s="237"/>
      <c r="C1920" s="238"/>
      <c r="D1920" s="239" t="s">
        <v>142</v>
      </c>
      <c r="E1920" s="240" t="s">
        <v>1</v>
      </c>
      <c r="F1920" s="241" t="s">
        <v>1317</v>
      </c>
      <c r="G1920" s="238"/>
      <c r="H1920" s="242">
        <v>10</v>
      </c>
      <c r="I1920" s="243"/>
      <c r="J1920" s="238"/>
      <c r="K1920" s="238"/>
      <c r="L1920" s="244"/>
      <c r="M1920" s="245"/>
      <c r="N1920" s="246"/>
      <c r="O1920" s="246"/>
      <c r="P1920" s="246"/>
      <c r="Q1920" s="246"/>
      <c r="R1920" s="246"/>
      <c r="S1920" s="246"/>
      <c r="T1920" s="247"/>
      <c r="AT1920" s="248" t="s">
        <v>142</v>
      </c>
      <c r="AU1920" s="248" t="s">
        <v>83</v>
      </c>
      <c r="AV1920" s="12" t="s">
        <v>83</v>
      </c>
      <c r="AW1920" s="12" t="s">
        <v>30</v>
      </c>
      <c r="AX1920" s="12" t="s">
        <v>73</v>
      </c>
      <c r="AY1920" s="248" t="s">
        <v>133</v>
      </c>
    </row>
    <row r="1921" spans="2:51" s="12" customFormat="1" ht="12">
      <c r="B1921" s="237"/>
      <c r="C1921" s="238"/>
      <c r="D1921" s="239" t="s">
        <v>142</v>
      </c>
      <c r="E1921" s="240" t="s">
        <v>1</v>
      </c>
      <c r="F1921" s="241" t="s">
        <v>1318</v>
      </c>
      <c r="G1921" s="238"/>
      <c r="H1921" s="242">
        <v>6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142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133</v>
      </c>
    </row>
    <row r="1922" spans="2:51" s="12" customFormat="1" ht="12">
      <c r="B1922" s="237"/>
      <c r="C1922" s="238"/>
      <c r="D1922" s="239" t="s">
        <v>142</v>
      </c>
      <c r="E1922" s="240" t="s">
        <v>1</v>
      </c>
      <c r="F1922" s="241" t="s">
        <v>1319</v>
      </c>
      <c r="G1922" s="238"/>
      <c r="H1922" s="242">
        <v>4</v>
      </c>
      <c r="I1922" s="243"/>
      <c r="J1922" s="238"/>
      <c r="K1922" s="238"/>
      <c r="L1922" s="244"/>
      <c r="M1922" s="245"/>
      <c r="N1922" s="246"/>
      <c r="O1922" s="246"/>
      <c r="P1922" s="246"/>
      <c r="Q1922" s="246"/>
      <c r="R1922" s="246"/>
      <c r="S1922" s="246"/>
      <c r="T1922" s="247"/>
      <c r="AT1922" s="248" t="s">
        <v>142</v>
      </c>
      <c r="AU1922" s="248" t="s">
        <v>83</v>
      </c>
      <c r="AV1922" s="12" t="s">
        <v>83</v>
      </c>
      <c r="AW1922" s="12" t="s">
        <v>30</v>
      </c>
      <c r="AX1922" s="12" t="s">
        <v>73</v>
      </c>
      <c r="AY1922" s="248" t="s">
        <v>133</v>
      </c>
    </row>
    <row r="1923" spans="2:51" s="12" customFormat="1" ht="12">
      <c r="B1923" s="237"/>
      <c r="C1923" s="238"/>
      <c r="D1923" s="239" t="s">
        <v>142</v>
      </c>
      <c r="E1923" s="240" t="s">
        <v>1</v>
      </c>
      <c r="F1923" s="241" t="s">
        <v>1320</v>
      </c>
      <c r="G1923" s="238"/>
      <c r="H1923" s="242">
        <v>2</v>
      </c>
      <c r="I1923" s="243"/>
      <c r="J1923" s="238"/>
      <c r="K1923" s="238"/>
      <c r="L1923" s="244"/>
      <c r="M1923" s="245"/>
      <c r="N1923" s="246"/>
      <c r="O1923" s="246"/>
      <c r="P1923" s="246"/>
      <c r="Q1923" s="246"/>
      <c r="R1923" s="246"/>
      <c r="S1923" s="246"/>
      <c r="T1923" s="247"/>
      <c r="AT1923" s="248" t="s">
        <v>142</v>
      </c>
      <c r="AU1923" s="248" t="s">
        <v>83</v>
      </c>
      <c r="AV1923" s="12" t="s">
        <v>83</v>
      </c>
      <c r="AW1923" s="12" t="s">
        <v>30</v>
      </c>
      <c r="AX1923" s="12" t="s">
        <v>73</v>
      </c>
      <c r="AY1923" s="248" t="s">
        <v>133</v>
      </c>
    </row>
    <row r="1924" spans="2:51" s="12" customFormat="1" ht="12">
      <c r="B1924" s="237"/>
      <c r="C1924" s="238"/>
      <c r="D1924" s="239" t="s">
        <v>142</v>
      </c>
      <c r="E1924" s="240" t="s">
        <v>1</v>
      </c>
      <c r="F1924" s="241" t="s">
        <v>1321</v>
      </c>
      <c r="G1924" s="238"/>
      <c r="H1924" s="242">
        <v>2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142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133</v>
      </c>
    </row>
    <row r="1925" spans="2:51" s="12" customFormat="1" ht="12">
      <c r="B1925" s="237"/>
      <c r="C1925" s="238"/>
      <c r="D1925" s="239" t="s">
        <v>142</v>
      </c>
      <c r="E1925" s="240" t="s">
        <v>1</v>
      </c>
      <c r="F1925" s="241" t="s">
        <v>1322</v>
      </c>
      <c r="G1925" s="238"/>
      <c r="H1925" s="242">
        <v>2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142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133</v>
      </c>
    </row>
    <row r="1926" spans="2:51" s="12" customFormat="1" ht="12">
      <c r="B1926" s="237"/>
      <c r="C1926" s="238"/>
      <c r="D1926" s="239" t="s">
        <v>142</v>
      </c>
      <c r="E1926" s="240" t="s">
        <v>1</v>
      </c>
      <c r="F1926" s="241" t="s">
        <v>1307</v>
      </c>
      <c r="G1926" s="238"/>
      <c r="H1926" s="242">
        <v>16</v>
      </c>
      <c r="I1926" s="243"/>
      <c r="J1926" s="238"/>
      <c r="K1926" s="238"/>
      <c r="L1926" s="244"/>
      <c r="M1926" s="245"/>
      <c r="N1926" s="246"/>
      <c r="O1926" s="246"/>
      <c r="P1926" s="246"/>
      <c r="Q1926" s="246"/>
      <c r="R1926" s="246"/>
      <c r="S1926" s="246"/>
      <c r="T1926" s="247"/>
      <c r="AT1926" s="248" t="s">
        <v>142</v>
      </c>
      <c r="AU1926" s="248" t="s">
        <v>83</v>
      </c>
      <c r="AV1926" s="12" t="s">
        <v>83</v>
      </c>
      <c r="AW1926" s="12" t="s">
        <v>30</v>
      </c>
      <c r="AX1926" s="12" t="s">
        <v>73</v>
      </c>
      <c r="AY1926" s="248" t="s">
        <v>133</v>
      </c>
    </row>
    <row r="1927" spans="2:51" s="12" customFormat="1" ht="12">
      <c r="B1927" s="237"/>
      <c r="C1927" s="238"/>
      <c r="D1927" s="239" t="s">
        <v>142</v>
      </c>
      <c r="E1927" s="240" t="s">
        <v>1</v>
      </c>
      <c r="F1927" s="241" t="s">
        <v>1308</v>
      </c>
      <c r="G1927" s="238"/>
      <c r="H1927" s="242">
        <v>22</v>
      </c>
      <c r="I1927" s="243"/>
      <c r="J1927" s="238"/>
      <c r="K1927" s="238"/>
      <c r="L1927" s="244"/>
      <c r="M1927" s="245"/>
      <c r="N1927" s="246"/>
      <c r="O1927" s="246"/>
      <c r="P1927" s="246"/>
      <c r="Q1927" s="246"/>
      <c r="R1927" s="246"/>
      <c r="S1927" s="246"/>
      <c r="T1927" s="247"/>
      <c r="AT1927" s="248" t="s">
        <v>142</v>
      </c>
      <c r="AU1927" s="248" t="s">
        <v>83</v>
      </c>
      <c r="AV1927" s="12" t="s">
        <v>83</v>
      </c>
      <c r="AW1927" s="12" t="s">
        <v>30</v>
      </c>
      <c r="AX1927" s="12" t="s">
        <v>73</v>
      </c>
      <c r="AY1927" s="248" t="s">
        <v>133</v>
      </c>
    </row>
    <row r="1928" spans="2:51" s="13" customFormat="1" ht="12">
      <c r="B1928" s="249"/>
      <c r="C1928" s="250"/>
      <c r="D1928" s="239" t="s">
        <v>142</v>
      </c>
      <c r="E1928" s="251" t="s">
        <v>1</v>
      </c>
      <c r="F1928" s="252" t="s">
        <v>144</v>
      </c>
      <c r="G1928" s="250"/>
      <c r="H1928" s="253">
        <v>108</v>
      </c>
      <c r="I1928" s="254"/>
      <c r="J1928" s="250"/>
      <c r="K1928" s="250"/>
      <c r="L1928" s="255"/>
      <c r="M1928" s="256"/>
      <c r="N1928" s="257"/>
      <c r="O1928" s="257"/>
      <c r="P1928" s="257"/>
      <c r="Q1928" s="257"/>
      <c r="R1928" s="257"/>
      <c r="S1928" s="257"/>
      <c r="T1928" s="258"/>
      <c r="AT1928" s="259" t="s">
        <v>142</v>
      </c>
      <c r="AU1928" s="259" t="s">
        <v>83</v>
      </c>
      <c r="AV1928" s="13" t="s">
        <v>140</v>
      </c>
      <c r="AW1928" s="13" t="s">
        <v>30</v>
      </c>
      <c r="AX1928" s="13" t="s">
        <v>81</v>
      </c>
      <c r="AY1928" s="259" t="s">
        <v>133</v>
      </c>
    </row>
    <row r="1929" spans="2:65" s="1" customFormat="1" ht="24" customHeight="1">
      <c r="B1929" s="38"/>
      <c r="C1929" s="224" t="s">
        <v>2397</v>
      </c>
      <c r="D1929" s="224" t="s">
        <v>135</v>
      </c>
      <c r="E1929" s="225" t="s">
        <v>2398</v>
      </c>
      <c r="F1929" s="226" t="s">
        <v>2399</v>
      </c>
      <c r="G1929" s="227" t="s">
        <v>165</v>
      </c>
      <c r="H1929" s="228">
        <v>2.2</v>
      </c>
      <c r="I1929" s="229"/>
      <c r="J1929" s="230">
        <f>ROUND(I1929*H1929,2)</f>
        <v>0</v>
      </c>
      <c r="K1929" s="226" t="s">
        <v>139</v>
      </c>
      <c r="L1929" s="43"/>
      <c r="M1929" s="231" t="s">
        <v>1</v>
      </c>
      <c r="N1929" s="232" t="s">
        <v>38</v>
      </c>
      <c r="O1929" s="86"/>
      <c r="P1929" s="233">
        <f>O1929*H1929</f>
        <v>0</v>
      </c>
      <c r="Q1929" s="233">
        <v>0</v>
      </c>
      <c r="R1929" s="233">
        <f>Q1929*H1929</f>
        <v>0</v>
      </c>
      <c r="S1929" s="233">
        <v>0.042</v>
      </c>
      <c r="T1929" s="234">
        <f>S1929*H1929</f>
        <v>0.09240000000000001</v>
      </c>
      <c r="AR1929" s="235" t="s">
        <v>140</v>
      </c>
      <c r="AT1929" s="235" t="s">
        <v>135</v>
      </c>
      <c r="AU1929" s="235" t="s">
        <v>83</v>
      </c>
      <c r="AY1929" s="17" t="s">
        <v>133</v>
      </c>
      <c r="BE1929" s="236">
        <f>IF(N1929="základní",J1929,0)</f>
        <v>0</v>
      </c>
      <c r="BF1929" s="236">
        <f>IF(N1929="snížená",J1929,0)</f>
        <v>0</v>
      </c>
      <c r="BG1929" s="236">
        <f>IF(N1929="zákl. přenesená",J1929,0)</f>
        <v>0</v>
      </c>
      <c r="BH1929" s="236">
        <f>IF(N1929="sníž. přenesená",J1929,0)</f>
        <v>0</v>
      </c>
      <c r="BI1929" s="236">
        <f>IF(N1929="nulová",J1929,0)</f>
        <v>0</v>
      </c>
      <c r="BJ1929" s="17" t="s">
        <v>81</v>
      </c>
      <c r="BK1929" s="236">
        <f>ROUND(I1929*H1929,2)</f>
        <v>0</v>
      </c>
      <c r="BL1929" s="17" t="s">
        <v>140</v>
      </c>
      <c r="BM1929" s="235" t="s">
        <v>2400</v>
      </c>
    </row>
    <row r="1930" spans="2:51" s="12" customFormat="1" ht="12">
      <c r="B1930" s="237"/>
      <c r="C1930" s="238"/>
      <c r="D1930" s="239" t="s">
        <v>142</v>
      </c>
      <c r="E1930" s="240" t="s">
        <v>1</v>
      </c>
      <c r="F1930" s="241" t="s">
        <v>2401</v>
      </c>
      <c r="G1930" s="238"/>
      <c r="H1930" s="242">
        <v>2.2</v>
      </c>
      <c r="I1930" s="243"/>
      <c r="J1930" s="238"/>
      <c r="K1930" s="238"/>
      <c r="L1930" s="244"/>
      <c r="M1930" s="245"/>
      <c r="N1930" s="246"/>
      <c r="O1930" s="246"/>
      <c r="P1930" s="246"/>
      <c r="Q1930" s="246"/>
      <c r="R1930" s="246"/>
      <c r="S1930" s="246"/>
      <c r="T1930" s="247"/>
      <c r="AT1930" s="248" t="s">
        <v>142</v>
      </c>
      <c r="AU1930" s="248" t="s">
        <v>83</v>
      </c>
      <c r="AV1930" s="12" t="s">
        <v>83</v>
      </c>
      <c r="AW1930" s="12" t="s">
        <v>30</v>
      </c>
      <c r="AX1930" s="12" t="s">
        <v>73</v>
      </c>
      <c r="AY1930" s="248" t="s">
        <v>133</v>
      </c>
    </row>
    <row r="1931" spans="2:51" s="13" customFormat="1" ht="12">
      <c r="B1931" s="249"/>
      <c r="C1931" s="250"/>
      <c r="D1931" s="239" t="s">
        <v>142</v>
      </c>
      <c r="E1931" s="251" t="s">
        <v>1</v>
      </c>
      <c r="F1931" s="252" t="s">
        <v>144</v>
      </c>
      <c r="G1931" s="250"/>
      <c r="H1931" s="253">
        <v>2.2</v>
      </c>
      <c r="I1931" s="254"/>
      <c r="J1931" s="250"/>
      <c r="K1931" s="250"/>
      <c r="L1931" s="255"/>
      <c r="M1931" s="256"/>
      <c r="N1931" s="257"/>
      <c r="O1931" s="257"/>
      <c r="P1931" s="257"/>
      <c r="Q1931" s="257"/>
      <c r="R1931" s="257"/>
      <c r="S1931" s="257"/>
      <c r="T1931" s="258"/>
      <c r="AT1931" s="259" t="s">
        <v>142</v>
      </c>
      <c r="AU1931" s="259" t="s">
        <v>83</v>
      </c>
      <c r="AV1931" s="13" t="s">
        <v>140</v>
      </c>
      <c r="AW1931" s="13" t="s">
        <v>30</v>
      </c>
      <c r="AX1931" s="13" t="s">
        <v>81</v>
      </c>
      <c r="AY1931" s="259" t="s">
        <v>133</v>
      </c>
    </row>
    <row r="1932" spans="2:65" s="1" customFormat="1" ht="24" customHeight="1">
      <c r="B1932" s="38"/>
      <c r="C1932" s="224" t="s">
        <v>2402</v>
      </c>
      <c r="D1932" s="224" t="s">
        <v>135</v>
      </c>
      <c r="E1932" s="225" t="s">
        <v>2403</v>
      </c>
      <c r="F1932" s="226" t="s">
        <v>2404</v>
      </c>
      <c r="G1932" s="227" t="s">
        <v>165</v>
      </c>
      <c r="H1932" s="228">
        <v>35.65</v>
      </c>
      <c r="I1932" s="229"/>
      <c r="J1932" s="230">
        <f>ROUND(I1932*H1932,2)</f>
        <v>0</v>
      </c>
      <c r="K1932" s="226" t="s">
        <v>139</v>
      </c>
      <c r="L1932" s="43"/>
      <c r="M1932" s="231" t="s">
        <v>1</v>
      </c>
      <c r="N1932" s="232" t="s">
        <v>38</v>
      </c>
      <c r="O1932" s="86"/>
      <c r="P1932" s="233">
        <f>O1932*H1932</f>
        <v>0</v>
      </c>
      <c r="Q1932" s="233">
        <v>0</v>
      </c>
      <c r="R1932" s="233">
        <f>Q1932*H1932</f>
        <v>0</v>
      </c>
      <c r="S1932" s="233">
        <v>0.065</v>
      </c>
      <c r="T1932" s="234">
        <f>S1932*H1932</f>
        <v>2.31725</v>
      </c>
      <c r="AR1932" s="235" t="s">
        <v>140</v>
      </c>
      <c r="AT1932" s="235" t="s">
        <v>135</v>
      </c>
      <c r="AU1932" s="235" t="s">
        <v>83</v>
      </c>
      <c r="AY1932" s="17" t="s">
        <v>133</v>
      </c>
      <c r="BE1932" s="236">
        <f>IF(N1932="základní",J1932,0)</f>
        <v>0</v>
      </c>
      <c r="BF1932" s="236">
        <f>IF(N1932="snížená",J1932,0)</f>
        <v>0</v>
      </c>
      <c r="BG1932" s="236">
        <f>IF(N1932="zákl. přenesená",J1932,0)</f>
        <v>0</v>
      </c>
      <c r="BH1932" s="236">
        <f>IF(N1932="sníž. přenesená",J1932,0)</f>
        <v>0</v>
      </c>
      <c r="BI1932" s="236">
        <f>IF(N1932="nulová",J1932,0)</f>
        <v>0</v>
      </c>
      <c r="BJ1932" s="17" t="s">
        <v>81</v>
      </c>
      <c r="BK1932" s="236">
        <f>ROUND(I1932*H1932,2)</f>
        <v>0</v>
      </c>
      <c r="BL1932" s="17" t="s">
        <v>140</v>
      </c>
      <c r="BM1932" s="235" t="s">
        <v>2405</v>
      </c>
    </row>
    <row r="1933" spans="2:51" s="12" customFormat="1" ht="12">
      <c r="B1933" s="237"/>
      <c r="C1933" s="238"/>
      <c r="D1933" s="239" t="s">
        <v>142</v>
      </c>
      <c r="E1933" s="240" t="s">
        <v>1</v>
      </c>
      <c r="F1933" s="241" t="s">
        <v>2406</v>
      </c>
      <c r="G1933" s="238"/>
      <c r="H1933" s="242">
        <v>9.6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142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133</v>
      </c>
    </row>
    <row r="1934" spans="2:51" s="12" customFormat="1" ht="12">
      <c r="B1934" s="237"/>
      <c r="C1934" s="238"/>
      <c r="D1934" s="239" t="s">
        <v>142</v>
      </c>
      <c r="E1934" s="240" t="s">
        <v>1</v>
      </c>
      <c r="F1934" s="241" t="s">
        <v>2407</v>
      </c>
      <c r="G1934" s="238"/>
      <c r="H1934" s="242">
        <v>6.6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142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133</v>
      </c>
    </row>
    <row r="1935" spans="2:51" s="12" customFormat="1" ht="12">
      <c r="B1935" s="237"/>
      <c r="C1935" s="238"/>
      <c r="D1935" s="239" t="s">
        <v>142</v>
      </c>
      <c r="E1935" s="240" t="s">
        <v>1</v>
      </c>
      <c r="F1935" s="241" t="s">
        <v>2408</v>
      </c>
      <c r="G1935" s="238"/>
      <c r="H1935" s="242">
        <v>4.4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142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133</v>
      </c>
    </row>
    <row r="1936" spans="2:51" s="12" customFormat="1" ht="12">
      <c r="B1936" s="237"/>
      <c r="C1936" s="238"/>
      <c r="D1936" s="239" t="s">
        <v>142</v>
      </c>
      <c r="E1936" s="240" t="s">
        <v>1</v>
      </c>
      <c r="F1936" s="241" t="s">
        <v>2409</v>
      </c>
      <c r="G1936" s="238"/>
      <c r="H1936" s="242">
        <v>6.9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142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133</v>
      </c>
    </row>
    <row r="1937" spans="2:51" s="12" customFormat="1" ht="12">
      <c r="B1937" s="237"/>
      <c r="C1937" s="238"/>
      <c r="D1937" s="239" t="s">
        <v>142</v>
      </c>
      <c r="E1937" s="240" t="s">
        <v>1</v>
      </c>
      <c r="F1937" s="241" t="s">
        <v>2410</v>
      </c>
      <c r="G1937" s="238"/>
      <c r="H1937" s="242">
        <v>6.3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142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133</v>
      </c>
    </row>
    <row r="1938" spans="2:51" s="12" customFormat="1" ht="12">
      <c r="B1938" s="237"/>
      <c r="C1938" s="238"/>
      <c r="D1938" s="239" t="s">
        <v>142</v>
      </c>
      <c r="E1938" s="240" t="s">
        <v>1</v>
      </c>
      <c r="F1938" s="241" t="s">
        <v>2411</v>
      </c>
      <c r="G1938" s="238"/>
      <c r="H1938" s="242">
        <v>1.85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142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133</v>
      </c>
    </row>
    <row r="1939" spans="2:51" s="13" customFormat="1" ht="12">
      <c r="B1939" s="249"/>
      <c r="C1939" s="250"/>
      <c r="D1939" s="239" t="s">
        <v>142</v>
      </c>
      <c r="E1939" s="251" t="s">
        <v>1</v>
      </c>
      <c r="F1939" s="252" t="s">
        <v>144</v>
      </c>
      <c r="G1939" s="250"/>
      <c r="H1939" s="253">
        <v>35.65</v>
      </c>
      <c r="I1939" s="254"/>
      <c r="J1939" s="250"/>
      <c r="K1939" s="250"/>
      <c r="L1939" s="255"/>
      <c r="M1939" s="256"/>
      <c r="N1939" s="257"/>
      <c r="O1939" s="257"/>
      <c r="P1939" s="257"/>
      <c r="Q1939" s="257"/>
      <c r="R1939" s="257"/>
      <c r="S1939" s="257"/>
      <c r="T1939" s="258"/>
      <c r="AT1939" s="259" t="s">
        <v>142</v>
      </c>
      <c r="AU1939" s="259" t="s">
        <v>83</v>
      </c>
      <c r="AV1939" s="13" t="s">
        <v>140</v>
      </c>
      <c r="AW1939" s="13" t="s">
        <v>30</v>
      </c>
      <c r="AX1939" s="13" t="s">
        <v>81</v>
      </c>
      <c r="AY1939" s="259" t="s">
        <v>133</v>
      </c>
    </row>
    <row r="1940" spans="2:65" s="1" customFormat="1" ht="24" customHeight="1">
      <c r="B1940" s="38"/>
      <c r="C1940" s="224" t="s">
        <v>2412</v>
      </c>
      <c r="D1940" s="224" t="s">
        <v>135</v>
      </c>
      <c r="E1940" s="225" t="s">
        <v>2413</v>
      </c>
      <c r="F1940" s="226" t="s">
        <v>2414</v>
      </c>
      <c r="G1940" s="227" t="s">
        <v>413</v>
      </c>
      <c r="H1940" s="228">
        <v>445.826</v>
      </c>
      <c r="I1940" s="229"/>
      <c r="J1940" s="230">
        <f>ROUND(I1940*H1940,2)</f>
        <v>0</v>
      </c>
      <c r="K1940" s="226" t="s">
        <v>139</v>
      </c>
      <c r="L1940" s="43"/>
      <c r="M1940" s="231" t="s">
        <v>1</v>
      </c>
      <c r="N1940" s="232" t="s">
        <v>38</v>
      </c>
      <c r="O1940" s="86"/>
      <c r="P1940" s="233">
        <f>O1940*H1940</f>
        <v>0</v>
      </c>
      <c r="Q1940" s="233">
        <v>0</v>
      </c>
      <c r="R1940" s="233">
        <f>Q1940*H1940</f>
        <v>0</v>
      </c>
      <c r="S1940" s="233">
        <v>0.059</v>
      </c>
      <c r="T1940" s="234">
        <f>S1940*H1940</f>
        <v>26.303734</v>
      </c>
      <c r="AR1940" s="235" t="s">
        <v>140</v>
      </c>
      <c r="AT1940" s="235" t="s">
        <v>135</v>
      </c>
      <c r="AU1940" s="235" t="s">
        <v>83</v>
      </c>
      <c r="AY1940" s="17" t="s">
        <v>133</v>
      </c>
      <c r="BE1940" s="236">
        <f>IF(N1940="základní",J1940,0)</f>
        <v>0</v>
      </c>
      <c r="BF1940" s="236">
        <f>IF(N1940="snížená",J1940,0)</f>
        <v>0</v>
      </c>
      <c r="BG1940" s="236">
        <f>IF(N1940="zákl. přenesená",J1940,0)</f>
        <v>0</v>
      </c>
      <c r="BH1940" s="236">
        <f>IF(N1940="sníž. přenesená",J1940,0)</f>
        <v>0</v>
      </c>
      <c r="BI1940" s="236">
        <f>IF(N1940="nulová",J1940,0)</f>
        <v>0</v>
      </c>
      <c r="BJ1940" s="17" t="s">
        <v>81</v>
      </c>
      <c r="BK1940" s="236">
        <f>ROUND(I1940*H1940,2)</f>
        <v>0</v>
      </c>
      <c r="BL1940" s="17" t="s">
        <v>140</v>
      </c>
      <c r="BM1940" s="235" t="s">
        <v>2415</v>
      </c>
    </row>
    <row r="1941" spans="2:51" s="14" customFormat="1" ht="12">
      <c r="B1941" s="276"/>
      <c r="C1941" s="277"/>
      <c r="D1941" s="239" t="s">
        <v>142</v>
      </c>
      <c r="E1941" s="278" t="s">
        <v>1</v>
      </c>
      <c r="F1941" s="279" t="s">
        <v>1723</v>
      </c>
      <c r="G1941" s="277"/>
      <c r="H1941" s="278" t="s">
        <v>1</v>
      </c>
      <c r="I1941" s="280"/>
      <c r="J1941" s="277"/>
      <c r="K1941" s="277"/>
      <c r="L1941" s="281"/>
      <c r="M1941" s="282"/>
      <c r="N1941" s="283"/>
      <c r="O1941" s="283"/>
      <c r="P1941" s="283"/>
      <c r="Q1941" s="283"/>
      <c r="R1941" s="283"/>
      <c r="S1941" s="283"/>
      <c r="T1941" s="284"/>
      <c r="AT1941" s="285" t="s">
        <v>142</v>
      </c>
      <c r="AU1941" s="285" t="s">
        <v>83</v>
      </c>
      <c r="AV1941" s="14" t="s">
        <v>81</v>
      </c>
      <c r="AW1941" s="14" t="s">
        <v>30</v>
      </c>
      <c r="AX1941" s="14" t="s">
        <v>73</v>
      </c>
      <c r="AY1941" s="285" t="s">
        <v>133</v>
      </c>
    </row>
    <row r="1942" spans="2:51" s="12" customFormat="1" ht="12">
      <c r="B1942" s="237"/>
      <c r="C1942" s="238"/>
      <c r="D1942" s="239" t="s">
        <v>142</v>
      </c>
      <c r="E1942" s="240" t="s">
        <v>1</v>
      </c>
      <c r="F1942" s="241" t="s">
        <v>1763</v>
      </c>
      <c r="G1942" s="238"/>
      <c r="H1942" s="242">
        <v>321.948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142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133</v>
      </c>
    </row>
    <row r="1943" spans="2:51" s="12" customFormat="1" ht="12">
      <c r="B1943" s="237"/>
      <c r="C1943" s="238"/>
      <c r="D1943" s="239" t="s">
        <v>142</v>
      </c>
      <c r="E1943" s="240" t="s">
        <v>1</v>
      </c>
      <c r="F1943" s="241" t="s">
        <v>1717</v>
      </c>
      <c r="G1943" s="238"/>
      <c r="H1943" s="242">
        <v>62.324</v>
      </c>
      <c r="I1943" s="243"/>
      <c r="J1943" s="238"/>
      <c r="K1943" s="238"/>
      <c r="L1943" s="244"/>
      <c r="M1943" s="245"/>
      <c r="N1943" s="246"/>
      <c r="O1943" s="246"/>
      <c r="P1943" s="246"/>
      <c r="Q1943" s="246"/>
      <c r="R1943" s="246"/>
      <c r="S1943" s="246"/>
      <c r="T1943" s="247"/>
      <c r="AT1943" s="248" t="s">
        <v>142</v>
      </c>
      <c r="AU1943" s="248" t="s">
        <v>83</v>
      </c>
      <c r="AV1943" s="12" t="s">
        <v>83</v>
      </c>
      <c r="AW1943" s="12" t="s">
        <v>30</v>
      </c>
      <c r="AX1943" s="12" t="s">
        <v>73</v>
      </c>
      <c r="AY1943" s="248" t="s">
        <v>133</v>
      </c>
    </row>
    <row r="1944" spans="2:51" s="12" customFormat="1" ht="12">
      <c r="B1944" s="237"/>
      <c r="C1944" s="238"/>
      <c r="D1944" s="239" t="s">
        <v>142</v>
      </c>
      <c r="E1944" s="240" t="s">
        <v>1</v>
      </c>
      <c r="F1944" s="241" t="s">
        <v>1718</v>
      </c>
      <c r="G1944" s="238"/>
      <c r="H1944" s="242">
        <v>7</v>
      </c>
      <c r="I1944" s="243"/>
      <c r="J1944" s="238"/>
      <c r="K1944" s="238"/>
      <c r="L1944" s="244"/>
      <c r="M1944" s="245"/>
      <c r="N1944" s="246"/>
      <c r="O1944" s="246"/>
      <c r="P1944" s="246"/>
      <c r="Q1944" s="246"/>
      <c r="R1944" s="246"/>
      <c r="S1944" s="246"/>
      <c r="T1944" s="247"/>
      <c r="AT1944" s="248" t="s">
        <v>142</v>
      </c>
      <c r="AU1944" s="248" t="s">
        <v>83</v>
      </c>
      <c r="AV1944" s="12" t="s">
        <v>83</v>
      </c>
      <c r="AW1944" s="12" t="s">
        <v>30</v>
      </c>
      <c r="AX1944" s="12" t="s">
        <v>73</v>
      </c>
      <c r="AY1944" s="248" t="s">
        <v>133</v>
      </c>
    </row>
    <row r="1945" spans="2:51" s="12" customFormat="1" ht="12">
      <c r="B1945" s="237"/>
      <c r="C1945" s="238"/>
      <c r="D1945" s="239" t="s">
        <v>142</v>
      </c>
      <c r="E1945" s="240" t="s">
        <v>1</v>
      </c>
      <c r="F1945" s="241" t="s">
        <v>1705</v>
      </c>
      <c r="G1945" s="238"/>
      <c r="H1945" s="242">
        <v>16.06</v>
      </c>
      <c r="I1945" s="243"/>
      <c r="J1945" s="238"/>
      <c r="K1945" s="238"/>
      <c r="L1945" s="244"/>
      <c r="M1945" s="245"/>
      <c r="N1945" s="246"/>
      <c r="O1945" s="246"/>
      <c r="P1945" s="246"/>
      <c r="Q1945" s="246"/>
      <c r="R1945" s="246"/>
      <c r="S1945" s="246"/>
      <c r="T1945" s="247"/>
      <c r="AT1945" s="248" t="s">
        <v>142</v>
      </c>
      <c r="AU1945" s="248" t="s">
        <v>83</v>
      </c>
      <c r="AV1945" s="12" t="s">
        <v>83</v>
      </c>
      <c r="AW1945" s="12" t="s">
        <v>30</v>
      </c>
      <c r="AX1945" s="12" t="s">
        <v>73</v>
      </c>
      <c r="AY1945" s="248" t="s">
        <v>133</v>
      </c>
    </row>
    <row r="1946" spans="2:51" s="12" customFormat="1" ht="12">
      <c r="B1946" s="237"/>
      <c r="C1946" s="238"/>
      <c r="D1946" s="239" t="s">
        <v>142</v>
      </c>
      <c r="E1946" s="240" t="s">
        <v>1</v>
      </c>
      <c r="F1946" s="241" t="s">
        <v>1686</v>
      </c>
      <c r="G1946" s="238"/>
      <c r="H1946" s="242">
        <v>6.11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142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133</v>
      </c>
    </row>
    <row r="1947" spans="2:51" s="12" customFormat="1" ht="12">
      <c r="B1947" s="237"/>
      <c r="C1947" s="238"/>
      <c r="D1947" s="239" t="s">
        <v>142</v>
      </c>
      <c r="E1947" s="240" t="s">
        <v>1</v>
      </c>
      <c r="F1947" s="241" t="s">
        <v>1687</v>
      </c>
      <c r="G1947" s="238"/>
      <c r="H1947" s="242">
        <v>3.02</v>
      </c>
      <c r="I1947" s="243"/>
      <c r="J1947" s="238"/>
      <c r="K1947" s="238"/>
      <c r="L1947" s="244"/>
      <c r="M1947" s="245"/>
      <c r="N1947" s="246"/>
      <c r="O1947" s="246"/>
      <c r="P1947" s="246"/>
      <c r="Q1947" s="246"/>
      <c r="R1947" s="246"/>
      <c r="S1947" s="246"/>
      <c r="T1947" s="247"/>
      <c r="AT1947" s="248" t="s">
        <v>142</v>
      </c>
      <c r="AU1947" s="248" t="s">
        <v>83</v>
      </c>
      <c r="AV1947" s="12" t="s">
        <v>83</v>
      </c>
      <c r="AW1947" s="12" t="s">
        <v>30</v>
      </c>
      <c r="AX1947" s="12" t="s">
        <v>73</v>
      </c>
      <c r="AY1947" s="248" t="s">
        <v>133</v>
      </c>
    </row>
    <row r="1948" spans="2:51" s="12" customFormat="1" ht="12">
      <c r="B1948" s="237"/>
      <c r="C1948" s="238"/>
      <c r="D1948" s="239" t="s">
        <v>142</v>
      </c>
      <c r="E1948" s="240" t="s">
        <v>1</v>
      </c>
      <c r="F1948" s="241" t="s">
        <v>1688</v>
      </c>
      <c r="G1948" s="238"/>
      <c r="H1948" s="242">
        <v>29.364</v>
      </c>
      <c r="I1948" s="243"/>
      <c r="J1948" s="238"/>
      <c r="K1948" s="238"/>
      <c r="L1948" s="244"/>
      <c r="M1948" s="245"/>
      <c r="N1948" s="246"/>
      <c r="O1948" s="246"/>
      <c r="P1948" s="246"/>
      <c r="Q1948" s="246"/>
      <c r="R1948" s="246"/>
      <c r="S1948" s="246"/>
      <c r="T1948" s="247"/>
      <c r="AT1948" s="248" t="s">
        <v>142</v>
      </c>
      <c r="AU1948" s="248" t="s">
        <v>83</v>
      </c>
      <c r="AV1948" s="12" t="s">
        <v>83</v>
      </c>
      <c r="AW1948" s="12" t="s">
        <v>30</v>
      </c>
      <c r="AX1948" s="12" t="s">
        <v>73</v>
      </c>
      <c r="AY1948" s="248" t="s">
        <v>133</v>
      </c>
    </row>
    <row r="1949" spans="2:51" s="13" customFormat="1" ht="12">
      <c r="B1949" s="249"/>
      <c r="C1949" s="250"/>
      <c r="D1949" s="239" t="s">
        <v>142</v>
      </c>
      <c r="E1949" s="251" t="s">
        <v>1</v>
      </c>
      <c r="F1949" s="252" t="s">
        <v>144</v>
      </c>
      <c r="G1949" s="250"/>
      <c r="H1949" s="253">
        <v>445.826</v>
      </c>
      <c r="I1949" s="254"/>
      <c r="J1949" s="250"/>
      <c r="K1949" s="250"/>
      <c r="L1949" s="255"/>
      <c r="M1949" s="256"/>
      <c r="N1949" s="257"/>
      <c r="O1949" s="257"/>
      <c r="P1949" s="257"/>
      <c r="Q1949" s="257"/>
      <c r="R1949" s="257"/>
      <c r="S1949" s="257"/>
      <c r="T1949" s="258"/>
      <c r="AT1949" s="259" t="s">
        <v>142</v>
      </c>
      <c r="AU1949" s="259" t="s">
        <v>83</v>
      </c>
      <c r="AV1949" s="13" t="s">
        <v>140</v>
      </c>
      <c r="AW1949" s="13" t="s">
        <v>30</v>
      </c>
      <c r="AX1949" s="13" t="s">
        <v>81</v>
      </c>
      <c r="AY1949" s="259" t="s">
        <v>133</v>
      </c>
    </row>
    <row r="1950" spans="2:65" s="1" customFormat="1" ht="24" customHeight="1">
      <c r="B1950" s="38"/>
      <c r="C1950" s="224" t="s">
        <v>2416</v>
      </c>
      <c r="D1950" s="224" t="s">
        <v>135</v>
      </c>
      <c r="E1950" s="225" t="s">
        <v>2417</v>
      </c>
      <c r="F1950" s="226" t="s">
        <v>2418</v>
      </c>
      <c r="G1950" s="227" t="s">
        <v>413</v>
      </c>
      <c r="H1950" s="228">
        <v>414.946</v>
      </c>
      <c r="I1950" s="229"/>
      <c r="J1950" s="230">
        <f>ROUND(I1950*H1950,2)</f>
        <v>0</v>
      </c>
      <c r="K1950" s="226" t="s">
        <v>139</v>
      </c>
      <c r="L1950" s="43"/>
      <c r="M1950" s="231" t="s">
        <v>1</v>
      </c>
      <c r="N1950" s="232" t="s">
        <v>38</v>
      </c>
      <c r="O1950" s="86"/>
      <c r="P1950" s="233">
        <f>O1950*H1950</f>
        <v>0</v>
      </c>
      <c r="Q1950" s="233">
        <v>0</v>
      </c>
      <c r="R1950" s="233">
        <f>Q1950*H1950</f>
        <v>0</v>
      </c>
      <c r="S1950" s="233">
        <v>0</v>
      </c>
      <c r="T1950" s="234">
        <f>S1950*H1950</f>
        <v>0</v>
      </c>
      <c r="AR1950" s="235" t="s">
        <v>140</v>
      </c>
      <c r="AT1950" s="235" t="s">
        <v>135</v>
      </c>
      <c r="AU1950" s="235" t="s">
        <v>83</v>
      </c>
      <c r="AY1950" s="17" t="s">
        <v>133</v>
      </c>
      <c r="BE1950" s="236">
        <f>IF(N1950="základní",J1950,0)</f>
        <v>0</v>
      </c>
      <c r="BF1950" s="236">
        <f>IF(N1950="snížená",J1950,0)</f>
        <v>0</v>
      </c>
      <c r="BG1950" s="236">
        <f>IF(N1950="zákl. přenesená",J1950,0)</f>
        <v>0</v>
      </c>
      <c r="BH1950" s="236">
        <f>IF(N1950="sníž. přenesená",J1950,0)</f>
        <v>0</v>
      </c>
      <c r="BI1950" s="236">
        <f>IF(N1950="nulová",J1950,0)</f>
        <v>0</v>
      </c>
      <c r="BJ1950" s="17" t="s">
        <v>81</v>
      </c>
      <c r="BK1950" s="236">
        <f>ROUND(I1950*H1950,2)</f>
        <v>0</v>
      </c>
      <c r="BL1950" s="17" t="s">
        <v>140</v>
      </c>
      <c r="BM1950" s="235" t="s">
        <v>2419</v>
      </c>
    </row>
    <row r="1951" spans="2:51" s="14" customFormat="1" ht="12">
      <c r="B1951" s="276"/>
      <c r="C1951" s="277"/>
      <c r="D1951" s="239" t="s">
        <v>142</v>
      </c>
      <c r="E1951" s="278" t="s">
        <v>1</v>
      </c>
      <c r="F1951" s="279" t="s">
        <v>1723</v>
      </c>
      <c r="G1951" s="277"/>
      <c r="H1951" s="278" t="s">
        <v>1</v>
      </c>
      <c r="I1951" s="280"/>
      <c r="J1951" s="277"/>
      <c r="K1951" s="277"/>
      <c r="L1951" s="281"/>
      <c r="M1951" s="282"/>
      <c r="N1951" s="283"/>
      <c r="O1951" s="283"/>
      <c r="P1951" s="283"/>
      <c r="Q1951" s="283"/>
      <c r="R1951" s="283"/>
      <c r="S1951" s="283"/>
      <c r="T1951" s="284"/>
      <c r="AT1951" s="285" t="s">
        <v>142</v>
      </c>
      <c r="AU1951" s="285" t="s">
        <v>83</v>
      </c>
      <c r="AV1951" s="14" t="s">
        <v>81</v>
      </c>
      <c r="AW1951" s="14" t="s">
        <v>30</v>
      </c>
      <c r="AX1951" s="14" t="s">
        <v>73</v>
      </c>
      <c r="AY1951" s="285" t="s">
        <v>133</v>
      </c>
    </row>
    <row r="1952" spans="2:51" s="12" customFormat="1" ht="12">
      <c r="B1952" s="237"/>
      <c r="C1952" s="238"/>
      <c r="D1952" s="239" t="s">
        <v>142</v>
      </c>
      <c r="E1952" s="240" t="s">
        <v>1</v>
      </c>
      <c r="F1952" s="241" t="s">
        <v>2420</v>
      </c>
      <c r="G1952" s="238"/>
      <c r="H1952" s="242">
        <v>287.405</v>
      </c>
      <c r="I1952" s="243"/>
      <c r="J1952" s="238"/>
      <c r="K1952" s="238"/>
      <c r="L1952" s="244"/>
      <c r="M1952" s="245"/>
      <c r="N1952" s="246"/>
      <c r="O1952" s="246"/>
      <c r="P1952" s="246"/>
      <c r="Q1952" s="246"/>
      <c r="R1952" s="246"/>
      <c r="S1952" s="246"/>
      <c r="T1952" s="247"/>
      <c r="AT1952" s="248" t="s">
        <v>142</v>
      </c>
      <c r="AU1952" s="248" t="s">
        <v>83</v>
      </c>
      <c r="AV1952" s="12" t="s">
        <v>83</v>
      </c>
      <c r="AW1952" s="12" t="s">
        <v>30</v>
      </c>
      <c r="AX1952" s="12" t="s">
        <v>73</v>
      </c>
      <c r="AY1952" s="248" t="s">
        <v>133</v>
      </c>
    </row>
    <row r="1953" spans="2:51" s="12" customFormat="1" ht="12">
      <c r="B1953" s="237"/>
      <c r="C1953" s="238"/>
      <c r="D1953" s="239" t="s">
        <v>142</v>
      </c>
      <c r="E1953" s="240" t="s">
        <v>1</v>
      </c>
      <c r="F1953" s="241" t="s">
        <v>1717</v>
      </c>
      <c r="G1953" s="238"/>
      <c r="H1953" s="242">
        <v>62.324</v>
      </c>
      <c r="I1953" s="243"/>
      <c r="J1953" s="238"/>
      <c r="K1953" s="238"/>
      <c r="L1953" s="244"/>
      <c r="M1953" s="245"/>
      <c r="N1953" s="246"/>
      <c r="O1953" s="246"/>
      <c r="P1953" s="246"/>
      <c r="Q1953" s="246"/>
      <c r="R1953" s="246"/>
      <c r="S1953" s="246"/>
      <c r="T1953" s="247"/>
      <c r="AT1953" s="248" t="s">
        <v>142</v>
      </c>
      <c r="AU1953" s="248" t="s">
        <v>83</v>
      </c>
      <c r="AV1953" s="12" t="s">
        <v>83</v>
      </c>
      <c r="AW1953" s="12" t="s">
        <v>30</v>
      </c>
      <c r="AX1953" s="12" t="s">
        <v>73</v>
      </c>
      <c r="AY1953" s="248" t="s">
        <v>133</v>
      </c>
    </row>
    <row r="1954" spans="2:51" s="12" customFormat="1" ht="12">
      <c r="B1954" s="237"/>
      <c r="C1954" s="238"/>
      <c r="D1954" s="239" t="s">
        <v>142</v>
      </c>
      <c r="E1954" s="240" t="s">
        <v>1</v>
      </c>
      <c r="F1954" s="241" t="s">
        <v>1718</v>
      </c>
      <c r="G1954" s="238"/>
      <c r="H1954" s="242">
        <v>7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142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133</v>
      </c>
    </row>
    <row r="1955" spans="2:51" s="12" customFormat="1" ht="12">
      <c r="B1955" s="237"/>
      <c r="C1955" s="238"/>
      <c r="D1955" s="239" t="s">
        <v>142</v>
      </c>
      <c r="E1955" s="240" t="s">
        <v>1</v>
      </c>
      <c r="F1955" s="241" t="s">
        <v>1705</v>
      </c>
      <c r="G1955" s="238"/>
      <c r="H1955" s="242">
        <v>16.06</v>
      </c>
      <c r="I1955" s="243"/>
      <c r="J1955" s="238"/>
      <c r="K1955" s="238"/>
      <c r="L1955" s="244"/>
      <c r="M1955" s="245"/>
      <c r="N1955" s="246"/>
      <c r="O1955" s="246"/>
      <c r="P1955" s="246"/>
      <c r="Q1955" s="246"/>
      <c r="R1955" s="246"/>
      <c r="S1955" s="246"/>
      <c r="T1955" s="247"/>
      <c r="AT1955" s="248" t="s">
        <v>142</v>
      </c>
      <c r="AU1955" s="248" t="s">
        <v>83</v>
      </c>
      <c r="AV1955" s="12" t="s">
        <v>83</v>
      </c>
      <c r="AW1955" s="12" t="s">
        <v>30</v>
      </c>
      <c r="AX1955" s="12" t="s">
        <v>73</v>
      </c>
      <c r="AY1955" s="248" t="s">
        <v>133</v>
      </c>
    </row>
    <row r="1956" spans="2:51" s="12" customFormat="1" ht="12">
      <c r="B1956" s="237"/>
      <c r="C1956" s="238"/>
      <c r="D1956" s="239" t="s">
        <v>142</v>
      </c>
      <c r="E1956" s="240" t="s">
        <v>1</v>
      </c>
      <c r="F1956" s="241" t="s">
        <v>1686</v>
      </c>
      <c r="G1956" s="238"/>
      <c r="H1956" s="242">
        <v>6.11</v>
      </c>
      <c r="I1956" s="243"/>
      <c r="J1956" s="238"/>
      <c r="K1956" s="238"/>
      <c r="L1956" s="244"/>
      <c r="M1956" s="245"/>
      <c r="N1956" s="246"/>
      <c r="O1956" s="246"/>
      <c r="P1956" s="246"/>
      <c r="Q1956" s="246"/>
      <c r="R1956" s="246"/>
      <c r="S1956" s="246"/>
      <c r="T1956" s="247"/>
      <c r="AT1956" s="248" t="s">
        <v>142</v>
      </c>
      <c r="AU1956" s="248" t="s">
        <v>83</v>
      </c>
      <c r="AV1956" s="12" t="s">
        <v>83</v>
      </c>
      <c r="AW1956" s="12" t="s">
        <v>30</v>
      </c>
      <c r="AX1956" s="12" t="s">
        <v>73</v>
      </c>
      <c r="AY1956" s="248" t="s">
        <v>133</v>
      </c>
    </row>
    <row r="1957" spans="2:51" s="12" customFormat="1" ht="12">
      <c r="B1957" s="237"/>
      <c r="C1957" s="238"/>
      <c r="D1957" s="239" t="s">
        <v>142</v>
      </c>
      <c r="E1957" s="240" t="s">
        <v>1</v>
      </c>
      <c r="F1957" s="241" t="s">
        <v>1687</v>
      </c>
      <c r="G1957" s="238"/>
      <c r="H1957" s="242">
        <v>3.02</v>
      </c>
      <c r="I1957" s="243"/>
      <c r="J1957" s="238"/>
      <c r="K1957" s="238"/>
      <c r="L1957" s="244"/>
      <c r="M1957" s="245"/>
      <c r="N1957" s="246"/>
      <c r="O1957" s="246"/>
      <c r="P1957" s="246"/>
      <c r="Q1957" s="246"/>
      <c r="R1957" s="246"/>
      <c r="S1957" s="246"/>
      <c r="T1957" s="247"/>
      <c r="AT1957" s="248" t="s">
        <v>142</v>
      </c>
      <c r="AU1957" s="248" t="s">
        <v>83</v>
      </c>
      <c r="AV1957" s="12" t="s">
        <v>83</v>
      </c>
      <c r="AW1957" s="12" t="s">
        <v>30</v>
      </c>
      <c r="AX1957" s="12" t="s">
        <v>73</v>
      </c>
      <c r="AY1957" s="248" t="s">
        <v>133</v>
      </c>
    </row>
    <row r="1958" spans="2:51" s="12" customFormat="1" ht="12">
      <c r="B1958" s="237"/>
      <c r="C1958" s="238"/>
      <c r="D1958" s="239" t="s">
        <v>142</v>
      </c>
      <c r="E1958" s="240" t="s">
        <v>1</v>
      </c>
      <c r="F1958" s="241" t="s">
        <v>2421</v>
      </c>
      <c r="G1958" s="238"/>
      <c r="H1958" s="242">
        <v>33.027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142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133</v>
      </c>
    </row>
    <row r="1959" spans="2:51" s="13" customFormat="1" ht="12">
      <c r="B1959" s="249"/>
      <c r="C1959" s="250"/>
      <c r="D1959" s="239" t="s">
        <v>142</v>
      </c>
      <c r="E1959" s="251" t="s">
        <v>1</v>
      </c>
      <c r="F1959" s="252" t="s">
        <v>144</v>
      </c>
      <c r="G1959" s="250"/>
      <c r="H1959" s="253">
        <v>414.946</v>
      </c>
      <c r="I1959" s="254"/>
      <c r="J1959" s="250"/>
      <c r="K1959" s="250"/>
      <c r="L1959" s="255"/>
      <c r="M1959" s="256"/>
      <c r="N1959" s="257"/>
      <c r="O1959" s="257"/>
      <c r="P1959" s="257"/>
      <c r="Q1959" s="257"/>
      <c r="R1959" s="257"/>
      <c r="S1959" s="257"/>
      <c r="T1959" s="258"/>
      <c r="AT1959" s="259" t="s">
        <v>142</v>
      </c>
      <c r="AU1959" s="259" t="s">
        <v>83</v>
      </c>
      <c r="AV1959" s="13" t="s">
        <v>140</v>
      </c>
      <c r="AW1959" s="13" t="s">
        <v>30</v>
      </c>
      <c r="AX1959" s="13" t="s">
        <v>81</v>
      </c>
      <c r="AY1959" s="259" t="s">
        <v>133</v>
      </c>
    </row>
    <row r="1960" spans="2:65" s="1" customFormat="1" ht="24" customHeight="1">
      <c r="B1960" s="38"/>
      <c r="C1960" s="224" t="s">
        <v>2422</v>
      </c>
      <c r="D1960" s="224" t="s">
        <v>135</v>
      </c>
      <c r="E1960" s="225" t="s">
        <v>2423</v>
      </c>
      <c r="F1960" s="226" t="s">
        <v>2424</v>
      </c>
      <c r="G1960" s="227" t="s">
        <v>165</v>
      </c>
      <c r="H1960" s="228">
        <v>4</v>
      </c>
      <c r="I1960" s="229"/>
      <c r="J1960" s="230">
        <f>ROUND(I1960*H1960,2)</f>
        <v>0</v>
      </c>
      <c r="K1960" s="226" t="s">
        <v>139</v>
      </c>
      <c r="L1960" s="43"/>
      <c r="M1960" s="231" t="s">
        <v>1</v>
      </c>
      <c r="N1960" s="232" t="s">
        <v>38</v>
      </c>
      <c r="O1960" s="86"/>
      <c r="P1960" s="233">
        <f>O1960*H1960</f>
        <v>0</v>
      </c>
      <c r="Q1960" s="233">
        <v>0.00073</v>
      </c>
      <c r="R1960" s="233">
        <f>Q1960*H1960</f>
        <v>0.00292</v>
      </c>
      <c r="S1960" s="233">
        <v>0.001</v>
      </c>
      <c r="T1960" s="234">
        <f>S1960*H1960</f>
        <v>0.004</v>
      </c>
      <c r="AR1960" s="235" t="s">
        <v>140</v>
      </c>
      <c r="AT1960" s="235" t="s">
        <v>135</v>
      </c>
      <c r="AU1960" s="235" t="s">
        <v>83</v>
      </c>
      <c r="AY1960" s="17" t="s">
        <v>133</v>
      </c>
      <c r="BE1960" s="236">
        <f>IF(N1960="základní",J1960,0)</f>
        <v>0</v>
      </c>
      <c r="BF1960" s="236">
        <f>IF(N1960="snížená",J1960,0)</f>
        <v>0</v>
      </c>
      <c r="BG1960" s="236">
        <f>IF(N1960="zákl. přenesená",J1960,0)</f>
        <v>0</v>
      </c>
      <c r="BH1960" s="236">
        <f>IF(N1960="sníž. přenesená",J1960,0)</f>
        <v>0</v>
      </c>
      <c r="BI1960" s="236">
        <f>IF(N1960="nulová",J1960,0)</f>
        <v>0</v>
      </c>
      <c r="BJ1960" s="17" t="s">
        <v>81</v>
      </c>
      <c r="BK1960" s="236">
        <f>ROUND(I1960*H1960,2)</f>
        <v>0</v>
      </c>
      <c r="BL1960" s="17" t="s">
        <v>140</v>
      </c>
      <c r="BM1960" s="235" t="s">
        <v>2425</v>
      </c>
    </row>
    <row r="1961" spans="2:51" s="14" customFormat="1" ht="12">
      <c r="B1961" s="276"/>
      <c r="C1961" s="277"/>
      <c r="D1961" s="239" t="s">
        <v>142</v>
      </c>
      <c r="E1961" s="278" t="s">
        <v>1</v>
      </c>
      <c r="F1961" s="279" t="s">
        <v>2426</v>
      </c>
      <c r="G1961" s="277"/>
      <c r="H1961" s="278" t="s">
        <v>1</v>
      </c>
      <c r="I1961" s="280"/>
      <c r="J1961" s="277"/>
      <c r="K1961" s="277"/>
      <c r="L1961" s="281"/>
      <c r="M1961" s="282"/>
      <c r="N1961" s="283"/>
      <c r="O1961" s="283"/>
      <c r="P1961" s="283"/>
      <c r="Q1961" s="283"/>
      <c r="R1961" s="283"/>
      <c r="S1961" s="283"/>
      <c r="T1961" s="284"/>
      <c r="AT1961" s="285" t="s">
        <v>142</v>
      </c>
      <c r="AU1961" s="285" t="s">
        <v>83</v>
      </c>
      <c r="AV1961" s="14" t="s">
        <v>81</v>
      </c>
      <c r="AW1961" s="14" t="s">
        <v>30</v>
      </c>
      <c r="AX1961" s="14" t="s">
        <v>73</v>
      </c>
      <c r="AY1961" s="285" t="s">
        <v>133</v>
      </c>
    </row>
    <row r="1962" spans="2:51" s="12" customFormat="1" ht="12">
      <c r="B1962" s="237"/>
      <c r="C1962" s="238"/>
      <c r="D1962" s="239" t="s">
        <v>142</v>
      </c>
      <c r="E1962" s="240" t="s">
        <v>1</v>
      </c>
      <c r="F1962" s="241" t="s">
        <v>2427</v>
      </c>
      <c r="G1962" s="238"/>
      <c r="H1962" s="242">
        <v>4</v>
      </c>
      <c r="I1962" s="243"/>
      <c r="J1962" s="238"/>
      <c r="K1962" s="238"/>
      <c r="L1962" s="244"/>
      <c r="M1962" s="245"/>
      <c r="N1962" s="246"/>
      <c r="O1962" s="246"/>
      <c r="P1962" s="246"/>
      <c r="Q1962" s="246"/>
      <c r="R1962" s="246"/>
      <c r="S1962" s="246"/>
      <c r="T1962" s="247"/>
      <c r="AT1962" s="248" t="s">
        <v>142</v>
      </c>
      <c r="AU1962" s="248" t="s">
        <v>83</v>
      </c>
      <c r="AV1962" s="12" t="s">
        <v>83</v>
      </c>
      <c r="AW1962" s="12" t="s">
        <v>30</v>
      </c>
      <c r="AX1962" s="12" t="s">
        <v>73</v>
      </c>
      <c r="AY1962" s="248" t="s">
        <v>133</v>
      </c>
    </row>
    <row r="1963" spans="2:51" s="13" customFormat="1" ht="12">
      <c r="B1963" s="249"/>
      <c r="C1963" s="250"/>
      <c r="D1963" s="239" t="s">
        <v>142</v>
      </c>
      <c r="E1963" s="251" t="s">
        <v>1</v>
      </c>
      <c r="F1963" s="252" t="s">
        <v>144</v>
      </c>
      <c r="G1963" s="250"/>
      <c r="H1963" s="253">
        <v>4</v>
      </c>
      <c r="I1963" s="254"/>
      <c r="J1963" s="250"/>
      <c r="K1963" s="250"/>
      <c r="L1963" s="255"/>
      <c r="M1963" s="256"/>
      <c r="N1963" s="257"/>
      <c r="O1963" s="257"/>
      <c r="P1963" s="257"/>
      <c r="Q1963" s="257"/>
      <c r="R1963" s="257"/>
      <c r="S1963" s="257"/>
      <c r="T1963" s="258"/>
      <c r="AT1963" s="259" t="s">
        <v>142</v>
      </c>
      <c r="AU1963" s="259" t="s">
        <v>83</v>
      </c>
      <c r="AV1963" s="13" t="s">
        <v>140</v>
      </c>
      <c r="AW1963" s="13" t="s">
        <v>30</v>
      </c>
      <c r="AX1963" s="13" t="s">
        <v>81</v>
      </c>
      <c r="AY1963" s="259" t="s">
        <v>133</v>
      </c>
    </row>
    <row r="1964" spans="2:65" s="1" customFormat="1" ht="24" customHeight="1">
      <c r="B1964" s="38"/>
      <c r="C1964" s="260" t="s">
        <v>2428</v>
      </c>
      <c r="D1964" s="260" t="s">
        <v>168</v>
      </c>
      <c r="E1964" s="261" t="s">
        <v>2429</v>
      </c>
      <c r="F1964" s="262" t="s">
        <v>2430</v>
      </c>
      <c r="G1964" s="263" t="s">
        <v>187</v>
      </c>
      <c r="H1964" s="264">
        <v>0.023</v>
      </c>
      <c r="I1964" s="265"/>
      <c r="J1964" s="266">
        <f>ROUND(I1964*H1964,2)</f>
        <v>0</v>
      </c>
      <c r="K1964" s="262" t="s">
        <v>139</v>
      </c>
      <c r="L1964" s="267"/>
      <c r="M1964" s="268" t="s">
        <v>1</v>
      </c>
      <c r="N1964" s="269" t="s">
        <v>38</v>
      </c>
      <c r="O1964" s="86"/>
      <c r="P1964" s="233">
        <f>O1964*H1964</f>
        <v>0</v>
      </c>
      <c r="Q1964" s="233">
        <v>1</v>
      </c>
      <c r="R1964" s="233">
        <f>Q1964*H1964</f>
        <v>0.023</v>
      </c>
      <c r="S1964" s="233">
        <v>0</v>
      </c>
      <c r="T1964" s="234">
        <f>S1964*H1964</f>
        <v>0</v>
      </c>
      <c r="AR1964" s="235" t="s">
        <v>172</v>
      </c>
      <c r="AT1964" s="235" t="s">
        <v>168</v>
      </c>
      <c r="AU1964" s="235" t="s">
        <v>83</v>
      </c>
      <c r="AY1964" s="17" t="s">
        <v>133</v>
      </c>
      <c r="BE1964" s="236">
        <f>IF(N1964="základní",J1964,0)</f>
        <v>0</v>
      </c>
      <c r="BF1964" s="236">
        <f>IF(N1964="snížená",J1964,0)</f>
        <v>0</v>
      </c>
      <c r="BG1964" s="236">
        <f>IF(N1964="zákl. přenesená",J1964,0)</f>
        <v>0</v>
      </c>
      <c r="BH1964" s="236">
        <f>IF(N1964="sníž. přenesená",J1964,0)</f>
        <v>0</v>
      </c>
      <c r="BI1964" s="236">
        <f>IF(N1964="nulová",J1964,0)</f>
        <v>0</v>
      </c>
      <c r="BJ1964" s="17" t="s">
        <v>81</v>
      </c>
      <c r="BK1964" s="236">
        <f>ROUND(I1964*H1964,2)</f>
        <v>0</v>
      </c>
      <c r="BL1964" s="17" t="s">
        <v>140</v>
      </c>
      <c r="BM1964" s="235" t="s">
        <v>2431</v>
      </c>
    </row>
    <row r="1965" spans="2:51" s="14" customFormat="1" ht="12">
      <c r="B1965" s="276"/>
      <c r="C1965" s="277"/>
      <c r="D1965" s="239" t="s">
        <v>142</v>
      </c>
      <c r="E1965" s="278" t="s">
        <v>1</v>
      </c>
      <c r="F1965" s="279" t="s">
        <v>2426</v>
      </c>
      <c r="G1965" s="277"/>
      <c r="H1965" s="278" t="s">
        <v>1</v>
      </c>
      <c r="I1965" s="280"/>
      <c r="J1965" s="277"/>
      <c r="K1965" s="277"/>
      <c r="L1965" s="281"/>
      <c r="M1965" s="282"/>
      <c r="N1965" s="283"/>
      <c r="O1965" s="283"/>
      <c r="P1965" s="283"/>
      <c r="Q1965" s="283"/>
      <c r="R1965" s="283"/>
      <c r="S1965" s="283"/>
      <c r="T1965" s="284"/>
      <c r="AT1965" s="285" t="s">
        <v>142</v>
      </c>
      <c r="AU1965" s="285" t="s">
        <v>83</v>
      </c>
      <c r="AV1965" s="14" t="s">
        <v>81</v>
      </c>
      <c r="AW1965" s="14" t="s">
        <v>30</v>
      </c>
      <c r="AX1965" s="14" t="s">
        <v>73</v>
      </c>
      <c r="AY1965" s="285" t="s">
        <v>133</v>
      </c>
    </row>
    <row r="1966" spans="2:51" s="12" customFormat="1" ht="12">
      <c r="B1966" s="237"/>
      <c r="C1966" s="238"/>
      <c r="D1966" s="239" t="s">
        <v>142</v>
      </c>
      <c r="E1966" s="240" t="s">
        <v>1</v>
      </c>
      <c r="F1966" s="241" t="s">
        <v>2432</v>
      </c>
      <c r="G1966" s="238"/>
      <c r="H1966" s="242">
        <v>0.023</v>
      </c>
      <c r="I1966" s="243"/>
      <c r="J1966" s="238"/>
      <c r="K1966" s="238"/>
      <c r="L1966" s="244"/>
      <c r="M1966" s="245"/>
      <c r="N1966" s="246"/>
      <c r="O1966" s="246"/>
      <c r="P1966" s="246"/>
      <c r="Q1966" s="246"/>
      <c r="R1966" s="246"/>
      <c r="S1966" s="246"/>
      <c r="T1966" s="247"/>
      <c r="AT1966" s="248" t="s">
        <v>142</v>
      </c>
      <c r="AU1966" s="248" t="s">
        <v>83</v>
      </c>
      <c r="AV1966" s="12" t="s">
        <v>83</v>
      </c>
      <c r="AW1966" s="12" t="s">
        <v>30</v>
      </c>
      <c r="AX1966" s="12" t="s">
        <v>73</v>
      </c>
      <c r="AY1966" s="248" t="s">
        <v>133</v>
      </c>
    </row>
    <row r="1967" spans="2:51" s="13" customFormat="1" ht="12">
      <c r="B1967" s="249"/>
      <c r="C1967" s="250"/>
      <c r="D1967" s="239" t="s">
        <v>142</v>
      </c>
      <c r="E1967" s="251" t="s">
        <v>1</v>
      </c>
      <c r="F1967" s="252" t="s">
        <v>144</v>
      </c>
      <c r="G1967" s="250"/>
      <c r="H1967" s="253">
        <v>0.023</v>
      </c>
      <c r="I1967" s="254"/>
      <c r="J1967" s="250"/>
      <c r="K1967" s="250"/>
      <c r="L1967" s="255"/>
      <c r="M1967" s="256"/>
      <c r="N1967" s="257"/>
      <c r="O1967" s="257"/>
      <c r="P1967" s="257"/>
      <c r="Q1967" s="257"/>
      <c r="R1967" s="257"/>
      <c r="S1967" s="257"/>
      <c r="T1967" s="258"/>
      <c r="AT1967" s="259" t="s">
        <v>142</v>
      </c>
      <c r="AU1967" s="259" t="s">
        <v>83</v>
      </c>
      <c r="AV1967" s="13" t="s">
        <v>140</v>
      </c>
      <c r="AW1967" s="13" t="s">
        <v>30</v>
      </c>
      <c r="AX1967" s="13" t="s">
        <v>81</v>
      </c>
      <c r="AY1967" s="259" t="s">
        <v>133</v>
      </c>
    </row>
    <row r="1968" spans="2:63" s="11" customFormat="1" ht="22.8" customHeight="1">
      <c r="B1968" s="208"/>
      <c r="C1968" s="209"/>
      <c r="D1968" s="210" t="s">
        <v>72</v>
      </c>
      <c r="E1968" s="222" t="s">
        <v>1206</v>
      </c>
      <c r="F1968" s="222" t="s">
        <v>2433</v>
      </c>
      <c r="G1968" s="209"/>
      <c r="H1968" s="209"/>
      <c r="I1968" s="212"/>
      <c r="J1968" s="223">
        <f>BK1968</f>
        <v>0</v>
      </c>
      <c r="K1968" s="209"/>
      <c r="L1968" s="214"/>
      <c r="M1968" s="215"/>
      <c r="N1968" s="216"/>
      <c r="O1968" s="216"/>
      <c r="P1968" s="217">
        <f>SUM(P1969:P2022)</f>
        <v>0</v>
      </c>
      <c r="Q1968" s="216"/>
      <c r="R1968" s="217">
        <f>SUM(R1969:R2022)</f>
        <v>0.23248809999999998</v>
      </c>
      <c r="S1968" s="216"/>
      <c r="T1968" s="218">
        <f>SUM(T1969:T2022)</f>
        <v>0</v>
      </c>
      <c r="AR1968" s="219" t="s">
        <v>81</v>
      </c>
      <c r="AT1968" s="220" t="s">
        <v>72</v>
      </c>
      <c r="AU1968" s="220" t="s">
        <v>81</v>
      </c>
      <c r="AY1968" s="219" t="s">
        <v>133</v>
      </c>
      <c r="BK1968" s="221">
        <f>SUM(BK1969:BK2022)</f>
        <v>0</v>
      </c>
    </row>
    <row r="1969" spans="2:65" s="1" customFormat="1" ht="24" customHeight="1">
      <c r="B1969" s="38"/>
      <c r="C1969" s="224" t="s">
        <v>2434</v>
      </c>
      <c r="D1969" s="224" t="s">
        <v>135</v>
      </c>
      <c r="E1969" s="225" t="s">
        <v>2435</v>
      </c>
      <c r="F1969" s="226" t="s">
        <v>2436</v>
      </c>
      <c r="G1969" s="227" t="s">
        <v>413</v>
      </c>
      <c r="H1969" s="228">
        <v>923.433</v>
      </c>
      <c r="I1969" s="229"/>
      <c r="J1969" s="230">
        <f>ROUND(I1969*H1969,2)</f>
        <v>0</v>
      </c>
      <c r="K1969" s="226" t="s">
        <v>139</v>
      </c>
      <c r="L1969" s="43"/>
      <c r="M1969" s="231" t="s">
        <v>1</v>
      </c>
      <c r="N1969" s="232" t="s">
        <v>38</v>
      </c>
      <c r="O1969" s="86"/>
      <c r="P1969" s="233">
        <f>O1969*H1969</f>
        <v>0</v>
      </c>
      <c r="Q1969" s="233">
        <v>0</v>
      </c>
      <c r="R1969" s="233">
        <f>Q1969*H1969</f>
        <v>0</v>
      </c>
      <c r="S1969" s="233">
        <v>0</v>
      </c>
      <c r="T1969" s="234">
        <f>S1969*H1969</f>
        <v>0</v>
      </c>
      <c r="AR1969" s="235" t="s">
        <v>140</v>
      </c>
      <c r="AT1969" s="235" t="s">
        <v>135</v>
      </c>
      <c r="AU1969" s="235" t="s">
        <v>83</v>
      </c>
      <c r="AY1969" s="17" t="s">
        <v>133</v>
      </c>
      <c r="BE1969" s="236">
        <f>IF(N1969="základní",J1969,0)</f>
        <v>0</v>
      </c>
      <c r="BF1969" s="236">
        <f>IF(N1969="snížená",J1969,0)</f>
        <v>0</v>
      </c>
      <c r="BG1969" s="236">
        <f>IF(N1969="zákl. přenesená",J1969,0)</f>
        <v>0</v>
      </c>
      <c r="BH1969" s="236">
        <f>IF(N1969="sníž. přenesená",J1969,0)</f>
        <v>0</v>
      </c>
      <c r="BI1969" s="236">
        <f>IF(N1969="nulová",J1969,0)</f>
        <v>0</v>
      </c>
      <c r="BJ1969" s="17" t="s">
        <v>81</v>
      </c>
      <c r="BK1969" s="236">
        <f>ROUND(I1969*H1969,2)</f>
        <v>0</v>
      </c>
      <c r="BL1969" s="17" t="s">
        <v>140</v>
      </c>
      <c r="BM1969" s="235" t="s">
        <v>2437</v>
      </c>
    </row>
    <row r="1970" spans="2:51" s="14" customFormat="1" ht="12">
      <c r="B1970" s="276"/>
      <c r="C1970" s="277"/>
      <c r="D1970" s="239" t="s">
        <v>142</v>
      </c>
      <c r="E1970" s="278" t="s">
        <v>1</v>
      </c>
      <c r="F1970" s="279" t="s">
        <v>2438</v>
      </c>
      <c r="G1970" s="277"/>
      <c r="H1970" s="278" t="s">
        <v>1</v>
      </c>
      <c r="I1970" s="280"/>
      <c r="J1970" s="277"/>
      <c r="K1970" s="277"/>
      <c r="L1970" s="281"/>
      <c r="M1970" s="282"/>
      <c r="N1970" s="283"/>
      <c r="O1970" s="283"/>
      <c r="P1970" s="283"/>
      <c r="Q1970" s="283"/>
      <c r="R1970" s="283"/>
      <c r="S1970" s="283"/>
      <c r="T1970" s="284"/>
      <c r="AT1970" s="285" t="s">
        <v>142</v>
      </c>
      <c r="AU1970" s="285" t="s">
        <v>83</v>
      </c>
      <c r="AV1970" s="14" t="s">
        <v>81</v>
      </c>
      <c r="AW1970" s="14" t="s">
        <v>30</v>
      </c>
      <c r="AX1970" s="14" t="s">
        <v>73</v>
      </c>
      <c r="AY1970" s="285" t="s">
        <v>133</v>
      </c>
    </row>
    <row r="1971" spans="2:51" s="12" customFormat="1" ht="12">
      <c r="B1971" s="237"/>
      <c r="C1971" s="238"/>
      <c r="D1971" s="239" t="s">
        <v>142</v>
      </c>
      <c r="E1971" s="240" t="s">
        <v>1</v>
      </c>
      <c r="F1971" s="241" t="s">
        <v>2439</v>
      </c>
      <c r="G1971" s="238"/>
      <c r="H1971" s="242">
        <v>894.433</v>
      </c>
      <c r="I1971" s="243"/>
      <c r="J1971" s="238"/>
      <c r="K1971" s="238"/>
      <c r="L1971" s="244"/>
      <c r="M1971" s="245"/>
      <c r="N1971" s="246"/>
      <c r="O1971" s="246"/>
      <c r="P1971" s="246"/>
      <c r="Q1971" s="246"/>
      <c r="R1971" s="246"/>
      <c r="S1971" s="246"/>
      <c r="T1971" s="247"/>
      <c r="AT1971" s="248" t="s">
        <v>142</v>
      </c>
      <c r="AU1971" s="248" t="s">
        <v>83</v>
      </c>
      <c r="AV1971" s="12" t="s">
        <v>83</v>
      </c>
      <c r="AW1971" s="12" t="s">
        <v>30</v>
      </c>
      <c r="AX1971" s="12" t="s">
        <v>73</v>
      </c>
      <c r="AY1971" s="248" t="s">
        <v>133</v>
      </c>
    </row>
    <row r="1972" spans="2:51" s="12" customFormat="1" ht="12">
      <c r="B1972" s="237"/>
      <c r="C1972" s="238"/>
      <c r="D1972" s="239" t="s">
        <v>142</v>
      </c>
      <c r="E1972" s="240" t="s">
        <v>1</v>
      </c>
      <c r="F1972" s="241" t="s">
        <v>2440</v>
      </c>
      <c r="G1972" s="238"/>
      <c r="H1972" s="242">
        <v>29</v>
      </c>
      <c r="I1972" s="243"/>
      <c r="J1972" s="238"/>
      <c r="K1972" s="238"/>
      <c r="L1972" s="244"/>
      <c r="M1972" s="245"/>
      <c r="N1972" s="246"/>
      <c r="O1972" s="246"/>
      <c r="P1972" s="246"/>
      <c r="Q1972" s="246"/>
      <c r="R1972" s="246"/>
      <c r="S1972" s="246"/>
      <c r="T1972" s="247"/>
      <c r="AT1972" s="248" t="s">
        <v>142</v>
      </c>
      <c r="AU1972" s="248" t="s">
        <v>83</v>
      </c>
      <c r="AV1972" s="12" t="s">
        <v>83</v>
      </c>
      <c r="AW1972" s="12" t="s">
        <v>30</v>
      </c>
      <c r="AX1972" s="12" t="s">
        <v>73</v>
      </c>
      <c r="AY1972" s="248" t="s">
        <v>133</v>
      </c>
    </row>
    <row r="1973" spans="2:51" s="13" customFormat="1" ht="12">
      <c r="B1973" s="249"/>
      <c r="C1973" s="250"/>
      <c r="D1973" s="239" t="s">
        <v>142</v>
      </c>
      <c r="E1973" s="251" t="s">
        <v>1</v>
      </c>
      <c r="F1973" s="252" t="s">
        <v>144</v>
      </c>
      <c r="G1973" s="250"/>
      <c r="H1973" s="253">
        <v>923.433</v>
      </c>
      <c r="I1973" s="254"/>
      <c r="J1973" s="250"/>
      <c r="K1973" s="250"/>
      <c r="L1973" s="255"/>
      <c r="M1973" s="256"/>
      <c r="N1973" s="257"/>
      <c r="O1973" s="257"/>
      <c r="P1973" s="257"/>
      <c r="Q1973" s="257"/>
      <c r="R1973" s="257"/>
      <c r="S1973" s="257"/>
      <c r="T1973" s="258"/>
      <c r="AT1973" s="259" t="s">
        <v>142</v>
      </c>
      <c r="AU1973" s="259" t="s">
        <v>83</v>
      </c>
      <c r="AV1973" s="13" t="s">
        <v>140</v>
      </c>
      <c r="AW1973" s="13" t="s">
        <v>30</v>
      </c>
      <c r="AX1973" s="13" t="s">
        <v>81</v>
      </c>
      <c r="AY1973" s="259" t="s">
        <v>133</v>
      </c>
    </row>
    <row r="1974" spans="2:65" s="1" customFormat="1" ht="24" customHeight="1">
      <c r="B1974" s="38"/>
      <c r="C1974" s="224" t="s">
        <v>2441</v>
      </c>
      <c r="D1974" s="224" t="s">
        <v>135</v>
      </c>
      <c r="E1974" s="225" t="s">
        <v>2442</v>
      </c>
      <c r="F1974" s="226" t="s">
        <v>2443</v>
      </c>
      <c r="G1974" s="227" t="s">
        <v>413</v>
      </c>
      <c r="H1974" s="228">
        <v>1392.367</v>
      </c>
      <c r="I1974" s="229"/>
      <c r="J1974" s="230">
        <f>ROUND(I1974*H1974,2)</f>
        <v>0</v>
      </c>
      <c r="K1974" s="226" t="s">
        <v>139</v>
      </c>
      <c r="L1974" s="43"/>
      <c r="M1974" s="231" t="s">
        <v>1</v>
      </c>
      <c r="N1974" s="232" t="s">
        <v>38</v>
      </c>
      <c r="O1974" s="86"/>
      <c r="P1974" s="233">
        <f>O1974*H1974</f>
        <v>0</v>
      </c>
      <c r="Q1974" s="233">
        <v>0</v>
      </c>
      <c r="R1974" s="233">
        <f>Q1974*H1974</f>
        <v>0</v>
      </c>
      <c r="S1974" s="233">
        <v>0</v>
      </c>
      <c r="T1974" s="234">
        <f>S1974*H1974</f>
        <v>0</v>
      </c>
      <c r="AR1974" s="235" t="s">
        <v>140</v>
      </c>
      <c r="AT1974" s="235" t="s">
        <v>135</v>
      </c>
      <c r="AU1974" s="235" t="s">
        <v>83</v>
      </c>
      <c r="AY1974" s="17" t="s">
        <v>133</v>
      </c>
      <c r="BE1974" s="236">
        <f>IF(N1974="základní",J1974,0)</f>
        <v>0</v>
      </c>
      <c r="BF1974" s="236">
        <f>IF(N1974="snížená",J1974,0)</f>
        <v>0</v>
      </c>
      <c r="BG1974" s="236">
        <f>IF(N1974="zákl. přenesená",J1974,0)</f>
        <v>0</v>
      </c>
      <c r="BH1974" s="236">
        <f>IF(N1974="sníž. přenesená",J1974,0)</f>
        <v>0</v>
      </c>
      <c r="BI1974" s="236">
        <f>IF(N1974="nulová",J1974,0)</f>
        <v>0</v>
      </c>
      <c r="BJ1974" s="17" t="s">
        <v>81</v>
      </c>
      <c r="BK1974" s="236">
        <f>ROUND(I1974*H1974,2)</f>
        <v>0</v>
      </c>
      <c r="BL1974" s="17" t="s">
        <v>140</v>
      </c>
      <c r="BM1974" s="235" t="s">
        <v>2444</v>
      </c>
    </row>
    <row r="1975" spans="2:51" s="14" customFormat="1" ht="12">
      <c r="B1975" s="276"/>
      <c r="C1975" s="277"/>
      <c r="D1975" s="239" t="s">
        <v>142</v>
      </c>
      <c r="E1975" s="278" t="s">
        <v>1</v>
      </c>
      <c r="F1975" s="279" t="s">
        <v>2445</v>
      </c>
      <c r="G1975" s="277"/>
      <c r="H1975" s="278" t="s">
        <v>1</v>
      </c>
      <c r="I1975" s="280"/>
      <c r="J1975" s="277"/>
      <c r="K1975" s="277"/>
      <c r="L1975" s="281"/>
      <c r="M1975" s="282"/>
      <c r="N1975" s="283"/>
      <c r="O1975" s="283"/>
      <c r="P1975" s="283"/>
      <c r="Q1975" s="283"/>
      <c r="R1975" s="283"/>
      <c r="S1975" s="283"/>
      <c r="T1975" s="284"/>
      <c r="AT1975" s="285" t="s">
        <v>142</v>
      </c>
      <c r="AU1975" s="285" t="s">
        <v>83</v>
      </c>
      <c r="AV1975" s="14" t="s">
        <v>81</v>
      </c>
      <c r="AW1975" s="14" t="s">
        <v>30</v>
      </c>
      <c r="AX1975" s="14" t="s">
        <v>73</v>
      </c>
      <c r="AY1975" s="285" t="s">
        <v>133</v>
      </c>
    </row>
    <row r="1976" spans="2:51" s="14" customFormat="1" ht="12">
      <c r="B1976" s="276"/>
      <c r="C1976" s="277"/>
      <c r="D1976" s="239" t="s">
        <v>142</v>
      </c>
      <c r="E1976" s="278" t="s">
        <v>1</v>
      </c>
      <c r="F1976" s="279" t="s">
        <v>1723</v>
      </c>
      <c r="G1976" s="277"/>
      <c r="H1976" s="278" t="s">
        <v>1</v>
      </c>
      <c r="I1976" s="280"/>
      <c r="J1976" s="277"/>
      <c r="K1976" s="277"/>
      <c r="L1976" s="281"/>
      <c r="M1976" s="282"/>
      <c r="N1976" s="283"/>
      <c r="O1976" s="283"/>
      <c r="P1976" s="283"/>
      <c r="Q1976" s="283"/>
      <c r="R1976" s="283"/>
      <c r="S1976" s="283"/>
      <c r="T1976" s="284"/>
      <c r="AT1976" s="285" t="s">
        <v>142</v>
      </c>
      <c r="AU1976" s="285" t="s">
        <v>83</v>
      </c>
      <c r="AV1976" s="14" t="s">
        <v>81</v>
      </c>
      <c r="AW1976" s="14" t="s">
        <v>30</v>
      </c>
      <c r="AX1976" s="14" t="s">
        <v>73</v>
      </c>
      <c r="AY1976" s="285" t="s">
        <v>133</v>
      </c>
    </row>
    <row r="1977" spans="2:51" s="12" customFormat="1" ht="12">
      <c r="B1977" s="237"/>
      <c r="C1977" s="238"/>
      <c r="D1977" s="239" t="s">
        <v>142</v>
      </c>
      <c r="E1977" s="240" t="s">
        <v>1</v>
      </c>
      <c r="F1977" s="241" t="s">
        <v>1763</v>
      </c>
      <c r="G1977" s="238"/>
      <c r="H1977" s="242">
        <v>321.948</v>
      </c>
      <c r="I1977" s="243"/>
      <c r="J1977" s="238"/>
      <c r="K1977" s="238"/>
      <c r="L1977" s="244"/>
      <c r="M1977" s="245"/>
      <c r="N1977" s="246"/>
      <c r="O1977" s="246"/>
      <c r="P1977" s="246"/>
      <c r="Q1977" s="246"/>
      <c r="R1977" s="246"/>
      <c r="S1977" s="246"/>
      <c r="T1977" s="247"/>
      <c r="AT1977" s="248" t="s">
        <v>142</v>
      </c>
      <c r="AU1977" s="248" t="s">
        <v>83</v>
      </c>
      <c r="AV1977" s="12" t="s">
        <v>83</v>
      </c>
      <c r="AW1977" s="12" t="s">
        <v>30</v>
      </c>
      <c r="AX1977" s="12" t="s">
        <v>73</v>
      </c>
      <c r="AY1977" s="248" t="s">
        <v>133</v>
      </c>
    </row>
    <row r="1978" spans="2:51" s="12" customFormat="1" ht="12">
      <c r="B1978" s="237"/>
      <c r="C1978" s="238"/>
      <c r="D1978" s="239" t="s">
        <v>142</v>
      </c>
      <c r="E1978" s="240" t="s">
        <v>1</v>
      </c>
      <c r="F1978" s="241" t="s">
        <v>1717</v>
      </c>
      <c r="G1978" s="238"/>
      <c r="H1978" s="242">
        <v>62.324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142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133</v>
      </c>
    </row>
    <row r="1979" spans="2:51" s="12" customFormat="1" ht="12">
      <c r="B1979" s="237"/>
      <c r="C1979" s="238"/>
      <c r="D1979" s="239" t="s">
        <v>142</v>
      </c>
      <c r="E1979" s="240" t="s">
        <v>1</v>
      </c>
      <c r="F1979" s="241" t="s">
        <v>1718</v>
      </c>
      <c r="G1979" s="238"/>
      <c r="H1979" s="242">
        <v>7</v>
      </c>
      <c r="I1979" s="243"/>
      <c r="J1979" s="238"/>
      <c r="K1979" s="238"/>
      <c r="L1979" s="244"/>
      <c r="M1979" s="245"/>
      <c r="N1979" s="246"/>
      <c r="O1979" s="246"/>
      <c r="P1979" s="246"/>
      <c r="Q1979" s="246"/>
      <c r="R1979" s="246"/>
      <c r="S1979" s="246"/>
      <c r="T1979" s="247"/>
      <c r="AT1979" s="248" t="s">
        <v>142</v>
      </c>
      <c r="AU1979" s="248" t="s">
        <v>83</v>
      </c>
      <c r="AV1979" s="12" t="s">
        <v>83</v>
      </c>
      <c r="AW1979" s="12" t="s">
        <v>30</v>
      </c>
      <c r="AX1979" s="12" t="s">
        <v>73</v>
      </c>
      <c r="AY1979" s="248" t="s">
        <v>133</v>
      </c>
    </row>
    <row r="1980" spans="2:51" s="12" customFormat="1" ht="12">
      <c r="B1980" s="237"/>
      <c r="C1980" s="238"/>
      <c r="D1980" s="239" t="s">
        <v>142</v>
      </c>
      <c r="E1980" s="240" t="s">
        <v>1</v>
      </c>
      <c r="F1980" s="241" t="s">
        <v>1705</v>
      </c>
      <c r="G1980" s="238"/>
      <c r="H1980" s="242">
        <v>16.06</v>
      </c>
      <c r="I1980" s="243"/>
      <c r="J1980" s="238"/>
      <c r="K1980" s="238"/>
      <c r="L1980" s="244"/>
      <c r="M1980" s="245"/>
      <c r="N1980" s="246"/>
      <c r="O1980" s="246"/>
      <c r="P1980" s="246"/>
      <c r="Q1980" s="246"/>
      <c r="R1980" s="246"/>
      <c r="S1980" s="246"/>
      <c r="T1980" s="247"/>
      <c r="AT1980" s="248" t="s">
        <v>142</v>
      </c>
      <c r="AU1980" s="248" t="s">
        <v>83</v>
      </c>
      <c r="AV1980" s="12" t="s">
        <v>83</v>
      </c>
      <c r="AW1980" s="12" t="s">
        <v>30</v>
      </c>
      <c r="AX1980" s="12" t="s">
        <v>73</v>
      </c>
      <c r="AY1980" s="248" t="s">
        <v>133</v>
      </c>
    </row>
    <row r="1981" spans="2:51" s="14" customFormat="1" ht="12">
      <c r="B1981" s="276"/>
      <c r="C1981" s="277"/>
      <c r="D1981" s="239" t="s">
        <v>142</v>
      </c>
      <c r="E1981" s="278" t="s">
        <v>1</v>
      </c>
      <c r="F1981" s="279" t="s">
        <v>600</v>
      </c>
      <c r="G1981" s="277"/>
      <c r="H1981" s="278" t="s">
        <v>1</v>
      </c>
      <c r="I1981" s="280"/>
      <c r="J1981" s="277"/>
      <c r="K1981" s="277"/>
      <c r="L1981" s="281"/>
      <c r="M1981" s="282"/>
      <c r="N1981" s="283"/>
      <c r="O1981" s="283"/>
      <c r="P1981" s="283"/>
      <c r="Q1981" s="283"/>
      <c r="R1981" s="283"/>
      <c r="S1981" s="283"/>
      <c r="T1981" s="284"/>
      <c r="AT1981" s="285" t="s">
        <v>142</v>
      </c>
      <c r="AU1981" s="285" t="s">
        <v>83</v>
      </c>
      <c r="AV1981" s="14" t="s">
        <v>81</v>
      </c>
      <c r="AW1981" s="14" t="s">
        <v>30</v>
      </c>
      <c r="AX1981" s="14" t="s">
        <v>73</v>
      </c>
      <c r="AY1981" s="285" t="s">
        <v>133</v>
      </c>
    </row>
    <row r="1982" spans="2:51" s="12" customFormat="1" ht="12">
      <c r="B1982" s="237"/>
      <c r="C1982" s="238"/>
      <c r="D1982" s="239" t="s">
        <v>142</v>
      </c>
      <c r="E1982" s="240" t="s">
        <v>1</v>
      </c>
      <c r="F1982" s="241" t="s">
        <v>797</v>
      </c>
      <c r="G1982" s="238"/>
      <c r="H1982" s="242">
        <v>120</v>
      </c>
      <c r="I1982" s="243"/>
      <c r="J1982" s="238"/>
      <c r="K1982" s="238"/>
      <c r="L1982" s="244"/>
      <c r="M1982" s="245"/>
      <c r="N1982" s="246"/>
      <c r="O1982" s="246"/>
      <c r="P1982" s="246"/>
      <c r="Q1982" s="246"/>
      <c r="R1982" s="246"/>
      <c r="S1982" s="246"/>
      <c r="T1982" s="247"/>
      <c r="AT1982" s="248" t="s">
        <v>142</v>
      </c>
      <c r="AU1982" s="248" t="s">
        <v>83</v>
      </c>
      <c r="AV1982" s="12" t="s">
        <v>83</v>
      </c>
      <c r="AW1982" s="12" t="s">
        <v>30</v>
      </c>
      <c r="AX1982" s="12" t="s">
        <v>73</v>
      </c>
      <c r="AY1982" s="248" t="s">
        <v>133</v>
      </c>
    </row>
    <row r="1983" spans="2:51" s="12" customFormat="1" ht="12">
      <c r="B1983" s="237"/>
      <c r="C1983" s="238"/>
      <c r="D1983" s="239" t="s">
        <v>142</v>
      </c>
      <c r="E1983" s="240" t="s">
        <v>1</v>
      </c>
      <c r="F1983" s="241" t="s">
        <v>2446</v>
      </c>
      <c r="G1983" s="238"/>
      <c r="H1983" s="242">
        <v>80</v>
      </c>
      <c r="I1983" s="243"/>
      <c r="J1983" s="238"/>
      <c r="K1983" s="238"/>
      <c r="L1983" s="244"/>
      <c r="M1983" s="245"/>
      <c r="N1983" s="246"/>
      <c r="O1983" s="246"/>
      <c r="P1983" s="246"/>
      <c r="Q1983" s="246"/>
      <c r="R1983" s="246"/>
      <c r="S1983" s="246"/>
      <c r="T1983" s="247"/>
      <c r="AT1983" s="248" t="s">
        <v>142</v>
      </c>
      <c r="AU1983" s="248" t="s">
        <v>83</v>
      </c>
      <c r="AV1983" s="12" t="s">
        <v>83</v>
      </c>
      <c r="AW1983" s="12" t="s">
        <v>30</v>
      </c>
      <c r="AX1983" s="12" t="s">
        <v>73</v>
      </c>
      <c r="AY1983" s="248" t="s">
        <v>133</v>
      </c>
    </row>
    <row r="1984" spans="2:51" s="14" customFormat="1" ht="12">
      <c r="B1984" s="276"/>
      <c r="C1984" s="277"/>
      <c r="D1984" s="239" t="s">
        <v>142</v>
      </c>
      <c r="E1984" s="278" t="s">
        <v>1</v>
      </c>
      <c r="F1984" s="279" t="s">
        <v>1623</v>
      </c>
      <c r="G1984" s="277"/>
      <c r="H1984" s="278" t="s">
        <v>1</v>
      </c>
      <c r="I1984" s="280"/>
      <c r="J1984" s="277"/>
      <c r="K1984" s="277"/>
      <c r="L1984" s="281"/>
      <c r="M1984" s="282"/>
      <c r="N1984" s="283"/>
      <c r="O1984" s="283"/>
      <c r="P1984" s="283"/>
      <c r="Q1984" s="283"/>
      <c r="R1984" s="283"/>
      <c r="S1984" s="283"/>
      <c r="T1984" s="284"/>
      <c r="AT1984" s="285" t="s">
        <v>142</v>
      </c>
      <c r="AU1984" s="285" t="s">
        <v>83</v>
      </c>
      <c r="AV1984" s="14" t="s">
        <v>81</v>
      </c>
      <c r="AW1984" s="14" t="s">
        <v>30</v>
      </c>
      <c r="AX1984" s="14" t="s">
        <v>73</v>
      </c>
      <c r="AY1984" s="285" t="s">
        <v>133</v>
      </c>
    </row>
    <row r="1985" spans="2:51" s="12" customFormat="1" ht="12">
      <c r="B1985" s="237"/>
      <c r="C1985" s="238"/>
      <c r="D1985" s="239" t="s">
        <v>142</v>
      </c>
      <c r="E1985" s="240" t="s">
        <v>1</v>
      </c>
      <c r="F1985" s="241" t="s">
        <v>2447</v>
      </c>
      <c r="G1985" s="238"/>
      <c r="H1985" s="242">
        <v>189.625</v>
      </c>
      <c r="I1985" s="243"/>
      <c r="J1985" s="238"/>
      <c r="K1985" s="238"/>
      <c r="L1985" s="244"/>
      <c r="M1985" s="245"/>
      <c r="N1985" s="246"/>
      <c r="O1985" s="246"/>
      <c r="P1985" s="246"/>
      <c r="Q1985" s="246"/>
      <c r="R1985" s="246"/>
      <c r="S1985" s="246"/>
      <c r="T1985" s="247"/>
      <c r="AT1985" s="248" t="s">
        <v>142</v>
      </c>
      <c r="AU1985" s="248" t="s">
        <v>83</v>
      </c>
      <c r="AV1985" s="12" t="s">
        <v>83</v>
      </c>
      <c r="AW1985" s="12" t="s">
        <v>30</v>
      </c>
      <c r="AX1985" s="12" t="s">
        <v>73</v>
      </c>
      <c r="AY1985" s="248" t="s">
        <v>133</v>
      </c>
    </row>
    <row r="1986" spans="2:51" s="12" customFormat="1" ht="12">
      <c r="B1986" s="237"/>
      <c r="C1986" s="238"/>
      <c r="D1986" s="239" t="s">
        <v>142</v>
      </c>
      <c r="E1986" s="240" t="s">
        <v>1</v>
      </c>
      <c r="F1986" s="241" t="s">
        <v>2448</v>
      </c>
      <c r="G1986" s="238"/>
      <c r="H1986" s="242">
        <v>265.475</v>
      </c>
      <c r="I1986" s="243"/>
      <c r="J1986" s="238"/>
      <c r="K1986" s="238"/>
      <c r="L1986" s="244"/>
      <c r="M1986" s="245"/>
      <c r="N1986" s="246"/>
      <c r="O1986" s="246"/>
      <c r="P1986" s="246"/>
      <c r="Q1986" s="246"/>
      <c r="R1986" s="246"/>
      <c r="S1986" s="246"/>
      <c r="T1986" s="247"/>
      <c r="AT1986" s="248" t="s">
        <v>142</v>
      </c>
      <c r="AU1986" s="248" t="s">
        <v>83</v>
      </c>
      <c r="AV1986" s="12" t="s">
        <v>83</v>
      </c>
      <c r="AW1986" s="12" t="s">
        <v>30</v>
      </c>
      <c r="AX1986" s="12" t="s">
        <v>73</v>
      </c>
      <c r="AY1986" s="248" t="s">
        <v>133</v>
      </c>
    </row>
    <row r="1987" spans="2:51" s="12" customFormat="1" ht="12">
      <c r="B1987" s="237"/>
      <c r="C1987" s="238"/>
      <c r="D1987" s="239" t="s">
        <v>142</v>
      </c>
      <c r="E1987" s="240" t="s">
        <v>1</v>
      </c>
      <c r="F1987" s="241" t="s">
        <v>2449</v>
      </c>
      <c r="G1987" s="238"/>
      <c r="H1987" s="242">
        <v>130.39</v>
      </c>
      <c r="I1987" s="243"/>
      <c r="J1987" s="238"/>
      <c r="K1987" s="238"/>
      <c r="L1987" s="244"/>
      <c r="M1987" s="245"/>
      <c r="N1987" s="246"/>
      <c r="O1987" s="246"/>
      <c r="P1987" s="246"/>
      <c r="Q1987" s="246"/>
      <c r="R1987" s="246"/>
      <c r="S1987" s="246"/>
      <c r="T1987" s="247"/>
      <c r="AT1987" s="248" t="s">
        <v>142</v>
      </c>
      <c r="AU1987" s="248" t="s">
        <v>83</v>
      </c>
      <c r="AV1987" s="12" t="s">
        <v>83</v>
      </c>
      <c r="AW1987" s="12" t="s">
        <v>30</v>
      </c>
      <c r="AX1987" s="12" t="s">
        <v>73</v>
      </c>
      <c r="AY1987" s="248" t="s">
        <v>133</v>
      </c>
    </row>
    <row r="1988" spans="2:51" s="12" customFormat="1" ht="12">
      <c r="B1988" s="237"/>
      <c r="C1988" s="238"/>
      <c r="D1988" s="239" t="s">
        <v>142</v>
      </c>
      <c r="E1988" s="240" t="s">
        <v>1</v>
      </c>
      <c r="F1988" s="241" t="s">
        <v>2450</v>
      </c>
      <c r="G1988" s="238"/>
      <c r="H1988" s="242">
        <v>66.3</v>
      </c>
      <c r="I1988" s="243"/>
      <c r="J1988" s="238"/>
      <c r="K1988" s="238"/>
      <c r="L1988" s="244"/>
      <c r="M1988" s="245"/>
      <c r="N1988" s="246"/>
      <c r="O1988" s="246"/>
      <c r="P1988" s="246"/>
      <c r="Q1988" s="246"/>
      <c r="R1988" s="246"/>
      <c r="S1988" s="246"/>
      <c r="T1988" s="247"/>
      <c r="AT1988" s="248" t="s">
        <v>142</v>
      </c>
      <c r="AU1988" s="248" t="s">
        <v>83</v>
      </c>
      <c r="AV1988" s="12" t="s">
        <v>83</v>
      </c>
      <c r="AW1988" s="12" t="s">
        <v>30</v>
      </c>
      <c r="AX1988" s="12" t="s">
        <v>73</v>
      </c>
      <c r="AY1988" s="248" t="s">
        <v>133</v>
      </c>
    </row>
    <row r="1989" spans="2:51" s="14" customFormat="1" ht="12">
      <c r="B1989" s="276"/>
      <c r="C1989" s="277"/>
      <c r="D1989" s="239" t="s">
        <v>142</v>
      </c>
      <c r="E1989" s="278" t="s">
        <v>1</v>
      </c>
      <c r="F1989" s="279" t="s">
        <v>1770</v>
      </c>
      <c r="G1989" s="277"/>
      <c r="H1989" s="278" t="s">
        <v>1</v>
      </c>
      <c r="I1989" s="280"/>
      <c r="J1989" s="277"/>
      <c r="K1989" s="277"/>
      <c r="L1989" s="281"/>
      <c r="M1989" s="282"/>
      <c r="N1989" s="283"/>
      <c r="O1989" s="283"/>
      <c r="P1989" s="283"/>
      <c r="Q1989" s="283"/>
      <c r="R1989" s="283"/>
      <c r="S1989" s="283"/>
      <c r="T1989" s="284"/>
      <c r="AT1989" s="285" t="s">
        <v>142</v>
      </c>
      <c r="AU1989" s="285" t="s">
        <v>83</v>
      </c>
      <c r="AV1989" s="14" t="s">
        <v>81</v>
      </c>
      <c r="AW1989" s="14" t="s">
        <v>30</v>
      </c>
      <c r="AX1989" s="14" t="s">
        <v>73</v>
      </c>
      <c r="AY1989" s="285" t="s">
        <v>133</v>
      </c>
    </row>
    <row r="1990" spans="2:51" s="12" customFormat="1" ht="12">
      <c r="B1990" s="237"/>
      <c r="C1990" s="238"/>
      <c r="D1990" s="239" t="s">
        <v>142</v>
      </c>
      <c r="E1990" s="240" t="s">
        <v>1</v>
      </c>
      <c r="F1990" s="241" t="s">
        <v>2451</v>
      </c>
      <c r="G1990" s="238"/>
      <c r="H1990" s="242">
        <v>113.295</v>
      </c>
      <c r="I1990" s="243"/>
      <c r="J1990" s="238"/>
      <c r="K1990" s="238"/>
      <c r="L1990" s="244"/>
      <c r="M1990" s="245"/>
      <c r="N1990" s="246"/>
      <c r="O1990" s="246"/>
      <c r="P1990" s="246"/>
      <c r="Q1990" s="246"/>
      <c r="R1990" s="246"/>
      <c r="S1990" s="246"/>
      <c r="T1990" s="247"/>
      <c r="AT1990" s="248" t="s">
        <v>142</v>
      </c>
      <c r="AU1990" s="248" t="s">
        <v>83</v>
      </c>
      <c r="AV1990" s="12" t="s">
        <v>83</v>
      </c>
      <c r="AW1990" s="12" t="s">
        <v>30</v>
      </c>
      <c r="AX1990" s="12" t="s">
        <v>73</v>
      </c>
      <c r="AY1990" s="248" t="s">
        <v>133</v>
      </c>
    </row>
    <row r="1991" spans="2:51" s="12" customFormat="1" ht="12">
      <c r="B1991" s="237"/>
      <c r="C1991" s="238"/>
      <c r="D1991" s="239" t="s">
        <v>142</v>
      </c>
      <c r="E1991" s="240" t="s">
        <v>1</v>
      </c>
      <c r="F1991" s="241" t="s">
        <v>2452</v>
      </c>
      <c r="G1991" s="238"/>
      <c r="H1991" s="242">
        <v>19.95</v>
      </c>
      <c r="I1991" s="243"/>
      <c r="J1991" s="238"/>
      <c r="K1991" s="238"/>
      <c r="L1991" s="244"/>
      <c r="M1991" s="245"/>
      <c r="N1991" s="246"/>
      <c r="O1991" s="246"/>
      <c r="P1991" s="246"/>
      <c r="Q1991" s="246"/>
      <c r="R1991" s="246"/>
      <c r="S1991" s="246"/>
      <c r="T1991" s="247"/>
      <c r="AT1991" s="248" t="s">
        <v>142</v>
      </c>
      <c r="AU1991" s="248" t="s">
        <v>83</v>
      </c>
      <c r="AV1991" s="12" t="s">
        <v>83</v>
      </c>
      <c r="AW1991" s="12" t="s">
        <v>30</v>
      </c>
      <c r="AX1991" s="12" t="s">
        <v>73</v>
      </c>
      <c r="AY1991" s="248" t="s">
        <v>133</v>
      </c>
    </row>
    <row r="1992" spans="2:51" s="13" customFormat="1" ht="12">
      <c r="B1992" s="249"/>
      <c r="C1992" s="250"/>
      <c r="D1992" s="239" t="s">
        <v>142</v>
      </c>
      <c r="E1992" s="251" t="s">
        <v>1</v>
      </c>
      <c r="F1992" s="252" t="s">
        <v>144</v>
      </c>
      <c r="G1992" s="250"/>
      <c r="H1992" s="253">
        <v>1392.367</v>
      </c>
      <c r="I1992" s="254"/>
      <c r="J1992" s="250"/>
      <c r="K1992" s="250"/>
      <c r="L1992" s="255"/>
      <c r="M1992" s="256"/>
      <c r="N1992" s="257"/>
      <c r="O1992" s="257"/>
      <c r="P1992" s="257"/>
      <c r="Q1992" s="257"/>
      <c r="R1992" s="257"/>
      <c r="S1992" s="257"/>
      <c r="T1992" s="258"/>
      <c r="AT1992" s="259" t="s">
        <v>142</v>
      </c>
      <c r="AU1992" s="259" t="s">
        <v>83</v>
      </c>
      <c r="AV1992" s="13" t="s">
        <v>140</v>
      </c>
      <c r="AW1992" s="13" t="s">
        <v>30</v>
      </c>
      <c r="AX1992" s="13" t="s">
        <v>81</v>
      </c>
      <c r="AY1992" s="259" t="s">
        <v>133</v>
      </c>
    </row>
    <row r="1993" spans="2:65" s="1" customFormat="1" ht="24" customHeight="1">
      <c r="B1993" s="38"/>
      <c r="C1993" s="224" t="s">
        <v>2453</v>
      </c>
      <c r="D1993" s="224" t="s">
        <v>135</v>
      </c>
      <c r="E1993" s="225" t="s">
        <v>2454</v>
      </c>
      <c r="F1993" s="226" t="s">
        <v>2455</v>
      </c>
      <c r="G1993" s="227" t="s">
        <v>413</v>
      </c>
      <c r="H1993" s="228">
        <v>83108.97</v>
      </c>
      <c r="I1993" s="229"/>
      <c r="J1993" s="230">
        <f>ROUND(I1993*H1993,2)</f>
        <v>0</v>
      </c>
      <c r="K1993" s="226" t="s">
        <v>139</v>
      </c>
      <c r="L1993" s="43"/>
      <c r="M1993" s="231" t="s">
        <v>1</v>
      </c>
      <c r="N1993" s="232" t="s">
        <v>38</v>
      </c>
      <c r="O1993" s="86"/>
      <c r="P1993" s="233">
        <f>O1993*H1993</f>
        <v>0</v>
      </c>
      <c r="Q1993" s="233">
        <v>0</v>
      </c>
      <c r="R1993" s="233">
        <f>Q1993*H1993</f>
        <v>0</v>
      </c>
      <c r="S1993" s="233">
        <v>0</v>
      </c>
      <c r="T1993" s="234">
        <f>S1993*H1993</f>
        <v>0</v>
      </c>
      <c r="AR1993" s="235" t="s">
        <v>140</v>
      </c>
      <c r="AT1993" s="235" t="s">
        <v>135</v>
      </c>
      <c r="AU1993" s="235" t="s">
        <v>83</v>
      </c>
      <c r="AY1993" s="17" t="s">
        <v>133</v>
      </c>
      <c r="BE1993" s="236">
        <f>IF(N1993="základní",J1993,0)</f>
        <v>0</v>
      </c>
      <c r="BF1993" s="236">
        <f>IF(N1993="snížená",J1993,0)</f>
        <v>0</v>
      </c>
      <c r="BG1993" s="236">
        <f>IF(N1993="zákl. přenesená",J1993,0)</f>
        <v>0</v>
      </c>
      <c r="BH1993" s="236">
        <f>IF(N1993="sníž. přenesená",J1993,0)</f>
        <v>0</v>
      </c>
      <c r="BI1993" s="236">
        <f>IF(N1993="nulová",J1993,0)</f>
        <v>0</v>
      </c>
      <c r="BJ1993" s="17" t="s">
        <v>81</v>
      </c>
      <c r="BK1993" s="236">
        <f>ROUND(I1993*H1993,2)</f>
        <v>0</v>
      </c>
      <c r="BL1993" s="17" t="s">
        <v>140</v>
      </c>
      <c r="BM1993" s="235" t="s">
        <v>2456</v>
      </c>
    </row>
    <row r="1994" spans="2:51" s="12" customFormat="1" ht="12">
      <c r="B1994" s="237"/>
      <c r="C1994" s="238"/>
      <c r="D1994" s="239" t="s">
        <v>142</v>
      </c>
      <c r="E1994" s="240" t="s">
        <v>1</v>
      </c>
      <c r="F1994" s="241" t="s">
        <v>2457</v>
      </c>
      <c r="G1994" s="238"/>
      <c r="H1994" s="242">
        <v>83108.97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142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133</v>
      </c>
    </row>
    <row r="1995" spans="2:51" s="13" customFormat="1" ht="12">
      <c r="B1995" s="249"/>
      <c r="C1995" s="250"/>
      <c r="D1995" s="239" t="s">
        <v>142</v>
      </c>
      <c r="E1995" s="251" t="s">
        <v>1</v>
      </c>
      <c r="F1995" s="252" t="s">
        <v>144</v>
      </c>
      <c r="G1995" s="250"/>
      <c r="H1995" s="253">
        <v>83108.97</v>
      </c>
      <c r="I1995" s="254"/>
      <c r="J1995" s="250"/>
      <c r="K1995" s="250"/>
      <c r="L1995" s="255"/>
      <c r="M1995" s="256"/>
      <c r="N1995" s="257"/>
      <c r="O1995" s="257"/>
      <c r="P1995" s="257"/>
      <c r="Q1995" s="257"/>
      <c r="R1995" s="257"/>
      <c r="S1995" s="257"/>
      <c r="T1995" s="258"/>
      <c r="AT1995" s="259" t="s">
        <v>142</v>
      </c>
      <c r="AU1995" s="259" t="s">
        <v>83</v>
      </c>
      <c r="AV1995" s="13" t="s">
        <v>140</v>
      </c>
      <c r="AW1995" s="13" t="s">
        <v>30</v>
      </c>
      <c r="AX1995" s="13" t="s">
        <v>81</v>
      </c>
      <c r="AY1995" s="259" t="s">
        <v>133</v>
      </c>
    </row>
    <row r="1996" spans="2:65" s="1" customFormat="1" ht="24" customHeight="1">
      <c r="B1996" s="38"/>
      <c r="C1996" s="224" t="s">
        <v>2458</v>
      </c>
      <c r="D1996" s="224" t="s">
        <v>135</v>
      </c>
      <c r="E1996" s="225" t="s">
        <v>2459</v>
      </c>
      <c r="F1996" s="226" t="s">
        <v>2460</v>
      </c>
      <c r="G1996" s="227" t="s">
        <v>413</v>
      </c>
      <c r="H1996" s="228">
        <v>125313.03</v>
      </c>
      <c r="I1996" s="229"/>
      <c r="J1996" s="230">
        <f>ROUND(I1996*H1996,2)</f>
        <v>0</v>
      </c>
      <c r="K1996" s="226" t="s">
        <v>139</v>
      </c>
      <c r="L1996" s="43"/>
      <c r="M1996" s="231" t="s">
        <v>1</v>
      </c>
      <c r="N1996" s="232" t="s">
        <v>38</v>
      </c>
      <c r="O1996" s="86"/>
      <c r="P1996" s="233">
        <f>O1996*H1996</f>
        <v>0</v>
      </c>
      <c r="Q1996" s="233">
        <v>0</v>
      </c>
      <c r="R1996" s="233">
        <f>Q1996*H1996</f>
        <v>0</v>
      </c>
      <c r="S1996" s="233">
        <v>0</v>
      </c>
      <c r="T1996" s="234">
        <f>S1996*H1996</f>
        <v>0</v>
      </c>
      <c r="AR1996" s="235" t="s">
        <v>140</v>
      </c>
      <c r="AT1996" s="235" t="s">
        <v>135</v>
      </c>
      <c r="AU1996" s="235" t="s">
        <v>83</v>
      </c>
      <c r="AY1996" s="17" t="s">
        <v>133</v>
      </c>
      <c r="BE1996" s="236">
        <f>IF(N1996="základní",J1996,0)</f>
        <v>0</v>
      </c>
      <c r="BF1996" s="236">
        <f>IF(N1996="snížená",J1996,0)</f>
        <v>0</v>
      </c>
      <c r="BG1996" s="236">
        <f>IF(N1996="zákl. přenesená",J1996,0)</f>
        <v>0</v>
      </c>
      <c r="BH1996" s="236">
        <f>IF(N1996="sníž. přenesená",J1996,0)</f>
        <v>0</v>
      </c>
      <c r="BI1996" s="236">
        <f>IF(N1996="nulová",J1996,0)</f>
        <v>0</v>
      </c>
      <c r="BJ1996" s="17" t="s">
        <v>81</v>
      </c>
      <c r="BK1996" s="236">
        <f>ROUND(I1996*H1996,2)</f>
        <v>0</v>
      </c>
      <c r="BL1996" s="17" t="s">
        <v>140</v>
      </c>
      <c r="BM1996" s="235" t="s">
        <v>2461</v>
      </c>
    </row>
    <row r="1997" spans="2:51" s="12" customFormat="1" ht="12">
      <c r="B1997" s="237"/>
      <c r="C1997" s="238"/>
      <c r="D1997" s="239" t="s">
        <v>142</v>
      </c>
      <c r="E1997" s="240" t="s">
        <v>1</v>
      </c>
      <c r="F1997" s="241" t="s">
        <v>2462</v>
      </c>
      <c r="G1997" s="238"/>
      <c r="H1997" s="242">
        <v>125313.03</v>
      </c>
      <c r="I1997" s="243"/>
      <c r="J1997" s="238"/>
      <c r="K1997" s="238"/>
      <c r="L1997" s="244"/>
      <c r="M1997" s="245"/>
      <c r="N1997" s="246"/>
      <c r="O1997" s="246"/>
      <c r="P1997" s="246"/>
      <c r="Q1997" s="246"/>
      <c r="R1997" s="246"/>
      <c r="S1997" s="246"/>
      <c r="T1997" s="247"/>
      <c r="AT1997" s="248" t="s">
        <v>142</v>
      </c>
      <c r="AU1997" s="248" t="s">
        <v>83</v>
      </c>
      <c r="AV1997" s="12" t="s">
        <v>83</v>
      </c>
      <c r="AW1997" s="12" t="s">
        <v>30</v>
      </c>
      <c r="AX1997" s="12" t="s">
        <v>73</v>
      </c>
      <c r="AY1997" s="248" t="s">
        <v>133</v>
      </c>
    </row>
    <row r="1998" spans="2:51" s="13" customFormat="1" ht="12">
      <c r="B1998" s="249"/>
      <c r="C1998" s="250"/>
      <c r="D1998" s="239" t="s">
        <v>142</v>
      </c>
      <c r="E1998" s="251" t="s">
        <v>1</v>
      </c>
      <c r="F1998" s="252" t="s">
        <v>144</v>
      </c>
      <c r="G1998" s="250"/>
      <c r="H1998" s="253">
        <v>125313.03</v>
      </c>
      <c r="I1998" s="254"/>
      <c r="J1998" s="250"/>
      <c r="K1998" s="250"/>
      <c r="L1998" s="255"/>
      <c r="M1998" s="256"/>
      <c r="N1998" s="257"/>
      <c r="O1998" s="257"/>
      <c r="P1998" s="257"/>
      <c r="Q1998" s="257"/>
      <c r="R1998" s="257"/>
      <c r="S1998" s="257"/>
      <c r="T1998" s="258"/>
      <c r="AT1998" s="259" t="s">
        <v>142</v>
      </c>
      <c r="AU1998" s="259" t="s">
        <v>83</v>
      </c>
      <c r="AV1998" s="13" t="s">
        <v>140</v>
      </c>
      <c r="AW1998" s="13" t="s">
        <v>30</v>
      </c>
      <c r="AX1998" s="13" t="s">
        <v>81</v>
      </c>
      <c r="AY1998" s="259" t="s">
        <v>133</v>
      </c>
    </row>
    <row r="1999" spans="2:65" s="1" customFormat="1" ht="24" customHeight="1">
      <c r="B1999" s="38"/>
      <c r="C1999" s="224" t="s">
        <v>2463</v>
      </c>
      <c r="D1999" s="224" t="s">
        <v>135</v>
      </c>
      <c r="E1999" s="225" t="s">
        <v>2464</v>
      </c>
      <c r="F1999" s="226" t="s">
        <v>2465</v>
      </c>
      <c r="G1999" s="227" t="s">
        <v>413</v>
      </c>
      <c r="H1999" s="228">
        <v>923.433</v>
      </c>
      <c r="I1999" s="229"/>
      <c r="J1999" s="230">
        <f>ROUND(I1999*H1999,2)</f>
        <v>0</v>
      </c>
      <c r="K1999" s="226" t="s">
        <v>139</v>
      </c>
      <c r="L1999" s="43"/>
      <c r="M1999" s="231" t="s">
        <v>1</v>
      </c>
      <c r="N1999" s="232" t="s">
        <v>38</v>
      </c>
      <c r="O1999" s="86"/>
      <c r="P1999" s="233">
        <f>O1999*H1999</f>
        <v>0</v>
      </c>
      <c r="Q1999" s="233">
        <v>0</v>
      </c>
      <c r="R1999" s="233">
        <f>Q1999*H1999</f>
        <v>0</v>
      </c>
      <c r="S1999" s="233">
        <v>0</v>
      </c>
      <c r="T1999" s="234">
        <f>S1999*H1999</f>
        <v>0</v>
      </c>
      <c r="AR1999" s="235" t="s">
        <v>140</v>
      </c>
      <c r="AT1999" s="235" t="s">
        <v>135</v>
      </c>
      <c r="AU1999" s="235" t="s">
        <v>83</v>
      </c>
      <c r="AY1999" s="17" t="s">
        <v>133</v>
      </c>
      <c r="BE1999" s="236">
        <f>IF(N1999="základní",J1999,0)</f>
        <v>0</v>
      </c>
      <c r="BF1999" s="236">
        <f>IF(N1999="snížená",J1999,0)</f>
        <v>0</v>
      </c>
      <c r="BG1999" s="236">
        <f>IF(N1999="zákl. přenesená",J1999,0)</f>
        <v>0</v>
      </c>
      <c r="BH1999" s="236">
        <f>IF(N1999="sníž. přenesená",J1999,0)</f>
        <v>0</v>
      </c>
      <c r="BI1999" s="236">
        <f>IF(N1999="nulová",J1999,0)</f>
        <v>0</v>
      </c>
      <c r="BJ1999" s="17" t="s">
        <v>81</v>
      </c>
      <c r="BK1999" s="236">
        <f>ROUND(I1999*H1999,2)</f>
        <v>0</v>
      </c>
      <c r="BL1999" s="17" t="s">
        <v>140</v>
      </c>
      <c r="BM1999" s="235" t="s">
        <v>2466</v>
      </c>
    </row>
    <row r="2000" spans="2:65" s="1" customFormat="1" ht="24" customHeight="1">
      <c r="B2000" s="38"/>
      <c r="C2000" s="224" t="s">
        <v>2467</v>
      </c>
      <c r="D2000" s="224" t="s">
        <v>135</v>
      </c>
      <c r="E2000" s="225" t="s">
        <v>2468</v>
      </c>
      <c r="F2000" s="226" t="s">
        <v>2469</v>
      </c>
      <c r="G2000" s="227" t="s">
        <v>413</v>
      </c>
      <c r="H2000" s="228">
        <v>1392.367</v>
      </c>
      <c r="I2000" s="229"/>
      <c r="J2000" s="230">
        <f>ROUND(I2000*H2000,2)</f>
        <v>0</v>
      </c>
      <c r="K2000" s="226" t="s">
        <v>139</v>
      </c>
      <c r="L2000" s="43"/>
      <c r="M2000" s="231" t="s">
        <v>1</v>
      </c>
      <c r="N2000" s="232" t="s">
        <v>38</v>
      </c>
      <c r="O2000" s="86"/>
      <c r="P2000" s="233">
        <f>O2000*H2000</f>
        <v>0</v>
      </c>
      <c r="Q2000" s="233">
        <v>0</v>
      </c>
      <c r="R2000" s="233">
        <f>Q2000*H2000</f>
        <v>0</v>
      </c>
      <c r="S2000" s="233">
        <v>0</v>
      </c>
      <c r="T2000" s="234">
        <f>S2000*H2000</f>
        <v>0</v>
      </c>
      <c r="AR2000" s="235" t="s">
        <v>140</v>
      </c>
      <c r="AT2000" s="235" t="s">
        <v>135</v>
      </c>
      <c r="AU2000" s="235" t="s">
        <v>83</v>
      </c>
      <c r="AY2000" s="17" t="s">
        <v>133</v>
      </c>
      <c r="BE2000" s="236">
        <f>IF(N2000="základní",J2000,0)</f>
        <v>0</v>
      </c>
      <c r="BF2000" s="236">
        <f>IF(N2000="snížená",J2000,0)</f>
        <v>0</v>
      </c>
      <c r="BG2000" s="236">
        <f>IF(N2000="zákl. přenesená",J2000,0)</f>
        <v>0</v>
      </c>
      <c r="BH2000" s="236">
        <f>IF(N2000="sníž. přenesená",J2000,0)</f>
        <v>0</v>
      </c>
      <c r="BI2000" s="236">
        <f>IF(N2000="nulová",J2000,0)</f>
        <v>0</v>
      </c>
      <c r="BJ2000" s="17" t="s">
        <v>81</v>
      </c>
      <c r="BK2000" s="236">
        <f>ROUND(I2000*H2000,2)</f>
        <v>0</v>
      </c>
      <c r="BL2000" s="17" t="s">
        <v>140</v>
      </c>
      <c r="BM2000" s="235" t="s">
        <v>2470</v>
      </c>
    </row>
    <row r="2001" spans="2:65" s="1" customFormat="1" ht="16.5" customHeight="1">
      <c r="B2001" s="38"/>
      <c r="C2001" s="224" t="s">
        <v>2471</v>
      </c>
      <c r="D2001" s="224" t="s">
        <v>135</v>
      </c>
      <c r="E2001" s="225" t="s">
        <v>2472</v>
      </c>
      <c r="F2001" s="226" t="s">
        <v>2473</v>
      </c>
      <c r="G2001" s="227" t="s">
        <v>413</v>
      </c>
      <c r="H2001" s="228">
        <v>1392.367</v>
      </c>
      <c r="I2001" s="229"/>
      <c r="J2001" s="230">
        <f>ROUND(I2001*H2001,2)</f>
        <v>0</v>
      </c>
      <c r="K2001" s="226" t="s">
        <v>139</v>
      </c>
      <c r="L2001" s="43"/>
      <c r="M2001" s="231" t="s">
        <v>1</v>
      </c>
      <c r="N2001" s="232" t="s">
        <v>38</v>
      </c>
      <c r="O2001" s="86"/>
      <c r="P2001" s="233">
        <f>O2001*H2001</f>
        <v>0</v>
      </c>
      <c r="Q2001" s="233">
        <v>0</v>
      </c>
      <c r="R2001" s="233">
        <f>Q2001*H2001</f>
        <v>0</v>
      </c>
      <c r="S2001" s="233">
        <v>0</v>
      </c>
      <c r="T2001" s="234">
        <f>S2001*H2001</f>
        <v>0</v>
      </c>
      <c r="AR2001" s="235" t="s">
        <v>140</v>
      </c>
      <c r="AT2001" s="235" t="s">
        <v>135</v>
      </c>
      <c r="AU2001" s="235" t="s">
        <v>83</v>
      </c>
      <c r="AY2001" s="17" t="s">
        <v>133</v>
      </c>
      <c r="BE2001" s="236">
        <f>IF(N2001="základní",J2001,0)</f>
        <v>0</v>
      </c>
      <c r="BF2001" s="236">
        <f>IF(N2001="snížená",J2001,0)</f>
        <v>0</v>
      </c>
      <c r="BG2001" s="236">
        <f>IF(N2001="zákl. přenesená",J2001,0)</f>
        <v>0</v>
      </c>
      <c r="BH2001" s="236">
        <f>IF(N2001="sníž. přenesená",J2001,0)</f>
        <v>0</v>
      </c>
      <c r="BI2001" s="236">
        <f>IF(N2001="nulová",J2001,0)</f>
        <v>0</v>
      </c>
      <c r="BJ2001" s="17" t="s">
        <v>81</v>
      </c>
      <c r="BK2001" s="236">
        <f>ROUND(I2001*H2001,2)</f>
        <v>0</v>
      </c>
      <c r="BL2001" s="17" t="s">
        <v>140</v>
      </c>
      <c r="BM2001" s="235" t="s">
        <v>2474</v>
      </c>
    </row>
    <row r="2002" spans="2:65" s="1" customFormat="1" ht="16.5" customHeight="1">
      <c r="B2002" s="38"/>
      <c r="C2002" s="224" t="s">
        <v>2475</v>
      </c>
      <c r="D2002" s="224" t="s">
        <v>135</v>
      </c>
      <c r="E2002" s="225" t="s">
        <v>2476</v>
      </c>
      <c r="F2002" s="226" t="s">
        <v>2477</v>
      </c>
      <c r="G2002" s="227" t="s">
        <v>413</v>
      </c>
      <c r="H2002" s="228">
        <v>125313.03</v>
      </c>
      <c r="I2002" s="229"/>
      <c r="J2002" s="230">
        <f>ROUND(I2002*H2002,2)</f>
        <v>0</v>
      </c>
      <c r="K2002" s="226" t="s">
        <v>139</v>
      </c>
      <c r="L2002" s="43"/>
      <c r="M2002" s="231" t="s">
        <v>1</v>
      </c>
      <c r="N2002" s="232" t="s">
        <v>38</v>
      </c>
      <c r="O2002" s="86"/>
      <c r="P2002" s="233">
        <f>O2002*H2002</f>
        <v>0</v>
      </c>
      <c r="Q2002" s="233">
        <v>0</v>
      </c>
      <c r="R2002" s="233">
        <f>Q2002*H2002</f>
        <v>0</v>
      </c>
      <c r="S2002" s="233">
        <v>0</v>
      </c>
      <c r="T2002" s="234">
        <f>S2002*H2002</f>
        <v>0</v>
      </c>
      <c r="AR2002" s="235" t="s">
        <v>140</v>
      </c>
      <c r="AT2002" s="235" t="s">
        <v>135</v>
      </c>
      <c r="AU2002" s="235" t="s">
        <v>83</v>
      </c>
      <c r="AY2002" s="17" t="s">
        <v>133</v>
      </c>
      <c r="BE2002" s="236">
        <f>IF(N2002="základní",J2002,0)</f>
        <v>0</v>
      </c>
      <c r="BF2002" s="236">
        <f>IF(N2002="snížená",J2002,0)</f>
        <v>0</v>
      </c>
      <c r="BG2002" s="236">
        <f>IF(N2002="zákl. přenesená",J2002,0)</f>
        <v>0</v>
      </c>
      <c r="BH2002" s="236">
        <f>IF(N2002="sníž. přenesená",J2002,0)</f>
        <v>0</v>
      </c>
      <c r="BI2002" s="236">
        <f>IF(N2002="nulová",J2002,0)</f>
        <v>0</v>
      </c>
      <c r="BJ2002" s="17" t="s">
        <v>81</v>
      </c>
      <c r="BK2002" s="236">
        <f>ROUND(I2002*H2002,2)</f>
        <v>0</v>
      </c>
      <c r="BL2002" s="17" t="s">
        <v>140</v>
      </c>
      <c r="BM2002" s="235" t="s">
        <v>2478</v>
      </c>
    </row>
    <row r="2003" spans="2:51" s="12" customFormat="1" ht="12">
      <c r="B2003" s="237"/>
      <c r="C2003" s="238"/>
      <c r="D2003" s="239" t="s">
        <v>142</v>
      </c>
      <c r="E2003" s="240" t="s">
        <v>1</v>
      </c>
      <c r="F2003" s="241" t="s">
        <v>2462</v>
      </c>
      <c r="G2003" s="238"/>
      <c r="H2003" s="242">
        <v>125313.03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142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133</v>
      </c>
    </row>
    <row r="2004" spans="2:51" s="13" customFormat="1" ht="12">
      <c r="B2004" s="249"/>
      <c r="C2004" s="250"/>
      <c r="D2004" s="239" t="s">
        <v>142</v>
      </c>
      <c r="E2004" s="251" t="s">
        <v>1</v>
      </c>
      <c r="F2004" s="252" t="s">
        <v>144</v>
      </c>
      <c r="G2004" s="250"/>
      <c r="H2004" s="253">
        <v>125313.03</v>
      </c>
      <c r="I2004" s="254"/>
      <c r="J2004" s="250"/>
      <c r="K2004" s="250"/>
      <c r="L2004" s="255"/>
      <c r="M2004" s="256"/>
      <c r="N2004" s="257"/>
      <c r="O2004" s="257"/>
      <c r="P2004" s="257"/>
      <c r="Q2004" s="257"/>
      <c r="R2004" s="257"/>
      <c r="S2004" s="257"/>
      <c r="T2004" s="258"/>
      <c r="AT2004" s="259" t="s">
        <v>142</v>
      </c>
      <c r="AU2004" s="259" t="s">
        <v>83</v>
      </c>
      <c r="AV2004" s="13" t="s">
        <v>140</v>
      </c>
      <c r="AW2004" s="13" t="s">
        <v>30</v>
      </c>
      <c r="AX2004" s="13" t="s">
        <v>81</v>
      </c>
      <c r="AY2004" s="259" t="s">
        <v>133</v>
      </c>
    </row>
    <row r="2005" spans="2:65" s="1" customFormat="1" ht="16.5" customHeight="1">
      <c r="B2005" s="38"/>
      <c r="C2005" s="224" t="s">
        <v>2479</v>
      </c>
      <c r="D2005" s="224" t="s">
        <v>135</v>
      </c>
      <c r="E2005" s="225" t="s">
        <v>2480</v>
      </c>
      <c r="F2005" s="226" t="s">
        <v>2481</v>
      </c>
      <c r="G2005" s="227" t="s">
        <v>413</v>
      </c>
      <c r="H2005" s="228">
        <v>1392.367</v>
      </c>
      <c r="I2005" s="229"/>
      <c r="J2005" s="230">
        <f>ROUND(I2005*H2005,2)</f>
        <v>0</v>
      </c>
      <c r="K2005" s="226" t="s">
        <v>139</v>
      </c>
      <c r="L2005" s="43"/>
      <c r="M2005" s="231" t="s">
        <v>1</v>
      </c>
      <c r="N2005" s="232" t="s">
        <v>38</v>
      </c>
      <c r="O2005" s="86"/>
      <c r="P2005" s="233">
        <f>O2005*H2005</f>
        <v>0</v>
      </c>
      <c r="Q2005" s="233">
        <v>0</v>
      </c>
      <c r="R2005" s="233">
        <f>Q2005*H2005</f>
        <v>0</v>
      </c>
      <c r="S2005" s="233">
        <v>0</v>
      </c>
      <c r="T2005" s="234">
        <f>S2005*H2005</f>
        <v>0</v>
      </c>
      <c r="AR2005" s="235" t="s">
        <v>140</v>
      </c>
      <c r="AT2005" s="235" t="s">
        <v>135</v>
      </c>
      <c r="AU2005" s="235" t="s">
        <v>83</v>
      </c>
      <c r="AY2005" s="17" t="s">
        <v>133</v>
      </c>
      <c r="BE2005" s="236">
        <f>IF(N2005="základní",J2005,0)</f>
        <v>0</v>
      </c>
      <c r="BF2005" s="236">
        <f>IF(N2005="snížená",J2005,0)</f>
        <v>0</v>
      </c>
      <c r="BG2005" s="236">
        <f>IF(N2005="zákl. přenesená",J2005,0)</f>
        <v>0</v>
      </c>
      <c r="BH2005" s="236">
        <f>IF(N2005="sníž. přenesená",J2005,0)</f>
        <v>0</v>
      </c>
      <c r="BI2005" s="236">
        <f>IF(N2005="nulová",J2005,0)</f>
        <v>0</v>
      </c>
      <c r="BJ2005" s="17" t="s">
        <v>81</v>
      </c>
      <c r="BK2005" s="236">
        <f>ROUND(I2005*H2005,2)</f>
        <v>0</v>
      </c>
      <c r="BL2005" s="17" t="s">
        <v>140</v>
      </c>
      <c r="BM2005" s="235" t="s">
        <v>2482</v>
      </c>
    </row>
    <row r="2006" spans="2:65" s="1" customFormat="1" ht="16.5" customHeight="1">
      <c r="B2006" s="38"/>
      <c r="C2006" s="224" t="s">
        <v>2483</v>
      </c>
      <c r="D2006" s="224" t="s">
        <v>135</v>
      </c>
      <c r="E2006" s="225" t="s">
        <v>2484</v>
      </c>
      <c r="F2006" s="226" t="s">
        <v>2485</v>
      </c>
      <c r="G2006" s="227" t="s">
        <v>165</v>
      </c>
      <c r="H2006" s="228">
        <v>24.5</v>
      </c>
      <c r="I2006" s="229"/>
      <c r="J2006" s="230">
        <f>ROUND(I2006*H2006,2)</f>
        <v>0</v>
      </c>
      <c r="K2006" s="226" t="s">
        <v>139</v>
      </c>
      <c r="L2006" s="43"/>
      <c r="M2006" s="231" t="s">
        <v>1</v>
      </c>
      <c r="N2006" s="232" t="s">
        <v>38</v>
      </c>
      <c r="O2006" s="86"/>
      <c r="P2006" s="233">
        <f>O2006*H2006</f>
        <v>0</v>
      </c>
      <c r="Q2006" s="233">
        <v>0</v>
      </c>
      <c r="R2006" s="233">
        <f>Q2006*H2006</f>
        <v>0</v>
      </c>
      <c r="S2006" s="233">
        <v>0</v>
      </c>
      <c r="T2006" s="234">
        <f>S2006*H2006</f>
        <v>0</v>
      </c>
      <c r="AR2006" s="235" t="s">
        <v>140</v>
      </c>
      <c r="AT2006" s="235" t="s">
        <v>135</v>
      </c>
      <c r="AU2006" s="235" t="s">
        <v>83</v>
      </c>
      <c r="AY2006" s="17" t="s">
        <v>133</v>
      </c>
      <c r="BE2006" s="236">
        <f>IF(N2006="základní",J2006,0)</f>
        <v>0</v>
      </c>
      <c r="BF2006" s="236">
        <f>IF(N2006="snížená",J2006,0)</f>
        <v>0</v>
      </c>
      <c r="BG2006" s="236">
        <f>IF(N2006="zákl. přenesená",J2006,0)</f>
        <v>0</v>
      </c>
      <c r="BH2006" s="236">
        <f>IF(N2006="sníž. přenesená",J2006,0)</f>
        <v>0</v>
      </c>
      <c r="BI2006" s="236">
        <f>IF(N2006="nulová",J2006,0)</f>
        <v>0</v>
      </c>
      <c r="BJ2006" s="17" t="s">
        <v>81</v>
      </c>
      <c r="BK2006" s="236">
        <f>ROUND(I2006*H2006,2)</f>
        <v>0</v>
      </c>
      <c r="BL2006" s="17" t="s">
        <v>140</v>
      </c>
      <c r="BM2006" s="235" t="s">
        <v>2486</v>
      </c>
    </row>
    <row r="2007" spans="2:51" s="12" customFormat="1" ht="12">
      <c r="B2007" s="237"/>
      <c r="C2007" s="238"/>
      <c r="D2007" s="239" t="s">
        <v>142</v>
      </c>
      <c r="E2007" s="240" t="s">
        <v>1</v>
      </c>
      <c r="F2007" s="241" t="s">
        <v>2487</v>
      </c>
      <c r="G2007" s="238"/>
      <c r="H2007" s="242">
        <v>24.5</v>
      </c>
      <c r="I2007" s="243"/>
      <c r="J2007" s="238"/>
      <c r="K2007" s="238"/>
      <c r="L2007" s="244"/>
      <c r="M2007" s="245"/>
      <c r="N2007" s="246"/>
      <c r="O2007" s="246"/>
      <c r="P2007" s="246"/>
      <c r="Q2007" s="246"/>
      <c r="R2007" s="246"/>
      <c r="S2007" s="246"/>
      <c r="T2007" s="247"/>
      <c r="AT2007" s="248" t="s">
        <v>142</v>
      </c>
      <c r="AU2007" s="248" t="s">
        <v>83</v>
      </c>
      <c r="AV2007" s="12" t="s">
        <v>83</v>
      </c>
      <c r="AW2007" s="12" t="s">
        <v>30</v>
      </c>
      <c r="AX2007" s="12" t="s">
        <v>73</v>
      </c>
      <c r="AY2007" s="248" t="s">
        <v>133</v>
      </c>
    </row>
    <row r="2008" spans="2:51" s="13" customFormat="1" ht="12">
      <c r="B2008" s="249"/>
      <c r="C2008" s="250"/>
      <c r="D2008" s="239" t="s">
        <v>142</v>
      </c>
      <c r="E2008" s="251" t="s">
        <v>1</v>
      </c>
      <c r="F2008" s="252" t="s">
        <v>144</v>
      </c>
      <c r="G2008" s="250"/>
      <c r="H2008" s="253">
        <v>24.5</v>
      </c>
      <c r="I2008" s="254"/>
      <c r="J2008" s="250"/>
      <c r="K2008" s="250"/>
      <c r="L2008" s="255"/>
      <c r="M2008" s="256"/>
      <c r="N2008" s="257"/>
      <c r="O2008" s="257"/>
      <c r="P2008" s="257"/>
      <c r="Q2008" s="257"/>
      <c r="R2008" s="257"/>
      <c r="S2008" s="257"/>
      <c r="T2008" s="258"/>
      <c r="AT2008" s="259" t="s">
        <v>142</v>
      </c>
      <c r="AU2008" s="259" t="s">
        <v>83</v>
      </c>
      <c r="AV2008" s="13" t="s">
        <v>140</v>
      </c>
      <c r="AW2008" s="13" t="s">
        <v>30</v>
      </c>
      <c r="AX2008" s="13" t="s">
        <v>81</v>
      </c>
      <c r="AY2008" s="259" t="s">
        <v>133</v>
      </c>
    </row>
    <row r="2009" spans="2:65" s="1" customFormat="1" ht="24" customHeight="1">
      <c r="B2009" s="38"/>
      <c r="C2009" s="224" t="s">
        <v>2488</v>
      </c>
      <c r="D2009" s="224" t="s">
        <v>135</v>
      </c>
      <c r="E2009" s="225" t="s">
        <v>2489</v>
      </c>
      <c r="F2009" s="226" t="s">
        <v>2490</v>
      </c>
      <c r="G2009" s="227" t="s">
        <v>165</v>
      </c>
      <c r="H2009" s="228">
        <v>2205</v>
      </c>
      <c r="I2009" s="229"/>
      <c r="J2009" s="230">
        <f>ROUND(I2009*H2009,2)</f>
        <v>0</v>
      </c>
      <c r="K2009" s="226" t="s">
        <v>139</v>
      </c>
      <c r="L2009" s="43"/>
      <c r="M2009" s="231" t="s">
        <v>1</v>
      </c>
      <c r="N2009" s="232" t="s">
        <v>38</v>
      </c>
      <c r="O2009" s="86"/>
      <c r="P2009" s="233">
        <f>O2009*H2009</f>
        <v>0</v>
      </c>
      <c r="Q2009" s="233">
        <v>0</v>
      </c>
      <c r="R2009" s="233">
        <f>Q2009*H2009</f>
        <v>0</v>
      </c>
      <c r="S2009" s="233">
        <v>0</v>
      </c>
      <c r="T2009" s="234">
        <f>S2009*H2009</f>
        <v>0</v>
      </c>
      <c r="AR2009" s="235" t="s">
        <v>140</v>
      </c>
      <c r="AT2009" s="235" t="s">
        <v>135</v>
      </c>
      <c r="AU2009" s="235" t="s">
        <v>83</v>
      </c>
      <c r="AY2009" s="17" t="s">
        <v>133</v>
      </c>
      <c r="BE2009" s="236">
        <f>IF(N2009="základní",J2009,0)</f>
        <v>0</v>
      </c>
      <c r="BF2009" s="236">
        <f>IF(N2009="snížená",J2009,0)</f>
        <v>0</v>
      </c>
      <c r="BG2009" s="236">
        <f>IF(N2009="zákl. přenesená",J2009,0)</f>
        <v>0</v>
      </c>
      <c r="BH2009" s="236">
        <f>IF(N2009="sníž. přenesená",J2009,0)</f>
        <v>0</v>
      </c>
      <c r="BI2009" s="236">
        <f>IF(N2009="nulová",J2009,0)</f>
        <v>0</v>
      </c>
      <c r="BJ2009" s="17" t="s">
        <v>81</v>
      </c>
      <c r="BK2009" s="236">
        <f>ROUND(I2009*H2009,2)</f>
        <v>0</v>
      </c>
      <c r="BL2009" s="17" t="s">
        <v>140</v>
      </c>
      <c r="BM2009" s="235" t="s">
        <v>2491</v>
      </c>
    </row>
    <row r="2010" spans="2:51" s="12" customFormat="1" ht="12">
      <c r="B2010" s="237"/>
      <c r="C2010" s="238"/>
      <c r="D2010" s="239" t="s">
        <v>142</v>
      </c>
      <c r="E2010" s="240" t="s">
        <v>1</v>
      </c>
      <c r="F2010" s="241" t="s">
        <v>2492</v>
      </c>
      <c r="G2010" s="238"/>
      <c r="H2010" s="242">
        <v>2205</v>
      </c>
      <c r="I2010" s="243"/>
      <c r="J2010" s="238"/>
      <c r="K2010" s="238"/>
      <c r="L2010" s="244"/>
      <c r="M2010" s="245"/>
      <c r="N2010" s="246"/>
      <c r="O2010" s="246"/>
      <c r="P2010" s="246"/>
      <c r="Q2010" s="246"/>
      <c r="R2010" s="246"/>
      <c r="S2010" s="246"/>
      <c r="T2010" s="247"/>
      <c r="AT2010" s="248" t="s">
        <v>142</v>
      </c>
      <c r="AU2010" s="248" t="s">
        <v>83</v>
      </c>
      <c r="AV2010" s="12" t="s">
        <v>83</v>
      </c>
      <c r="AW2010" s="12" t="s">
        <v>30</v>
      </c>
      <c r="AX2010" s="12" t="s">
        <v>73</v>
      </c>
      <c r="AY2010" s="248" t="s">
        <v>133</v>
      </c>
    </row>
    <row r="2011" spans="2:51" s="13" customFormat="1" ht="12">
      <c r="B2011" s="249"/>
      <c r="C2011" s="250"/>
      <c r="D2011" s="239" t="s">
        <v>142</v>
      </c>
      <c r="E2011" s="251" t="s">
        <v>1</v>
      </c>
      <c r="F2011" s="252" t="s">
        <v>144</v>
      </c>
      <c r="G2011" s="250"/>
      <c r="H2011" s="253">
        <v>2205</v>
      </c>
      <c r="I2011" s="254"/>
      <c r="J2011" s="250"/>
      <c r="K2011" s="250"/>
      <c r="L2011" s="255"/>
      <c r="M2011" s="256"/>
      <c r="N2011" s="257"/>
      <c r="O2011" s="257"/>
      <c r="P2011" s="257"/>
      <c r="Q2011" s="257"/>
      <c r="R2011" s="257"/>
      <c r="S2011" s="257"/>
      <c r="T2011" s="258"/>
      <c r="AT2011" s="259" t="s">
        <v>142</v>
      </c>
      <c r="AU2011" s="259" t="s">
        <v>83</v>
      </c>
      <c r="AV2011" s="13" t="s">
        <v>140</v>
      </c>
      <c r="AW2011" s="13" t="s">
        <v>30</v>
      </c>
      <c r="AX2011" s="13" t="s">
        <v>81</v>
      </c>
      <c r="AY2011" s="259" t="s">
        <v>133</v>
      </c>
    </row>
    <row r="2012" spans="2:65" s="1" customFormat="1" ht="16.5" customHeight="1">
      <c r="B2012" s="38"/>
      <c r="C2012" s="224" t="s">
        <v>2493</v>
      </c>
      <c r="D2012" s="224" t="s">
        <v>135</v>
      </c>
      <c r="E2012" s="225" t="s">
        <v>2494</v>
      </c>
      <c r="F2012" s="226" t="s">
        <v>2495</v>
      </c>
      <c r="G2012" s="227" t="s">
        <v>165</v>
      </c>
      <c r="H2012" s="228">
        <v>24.5</v>
      </c>
      <c r="I2012" s="229"/>
      <c r="J2012" s="230">
        <f>ROUND(I2012*H2012,2)</f>
        <v>0</v>
      </c>
      <c r="K2012" s="226" t="s">
        <v>139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140</v>
      </c>
      <c r="AT2012" s="235" t="s">
        <v>135</v>
      </c>
      <c r="AU2012" s="235" t="s">
        <v>83</v>
      </c>
      <c r="AY2012" s="17" t="s">
        <v>133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140</v>
      </c>
      <c r="BM2012" s="235" t="s">
        <v>2496</v>
      </c>
    </row>
    <row r="2013" spans="2:65" s="1" customFormat="1" ht="24" customHeight="1">
      <c r="B2013" s="38"/>
      <c r="C2013" s="224" t="s">
        <v>2497</v>
      </c>
      <c r="D2013" s="224" t="s">
        <v>135</v>
      </c>
      <c r="E2013" s="225" t="s">
        <v>2498</v>
      </c>
      <c r="F2013" s="226" t="s">
        <v>2499</v>
      </c>
      <c r="G2013" s="227" t="s">
        <v>413</v>
      </c>
      <c r="H2013" s="228">
        <v>1788.37</v>
      </c>
      <c r="I2013" s="229"/>
      <c r="J2013" s="230">
        <f>ROUND(I2013*H2013,2)</f>
        <v>0</v>
      </c>
      <c r="K2013" s="226" t="s">
        <v>139</v>
      </c>
      <c r="L2013" s="43"/>
      <c r="M2013" s="231" t="s">
        <v>1</v>
      </c>
      <c r="N2013" s="232" t="s">
        <v>38</v>
      </c>
      <c r="O2013" s="86"/>
      <c r="P2013" s="233">
        <f>O2013*H2013</f>
        <v>0</v>
      </c>
      <c r="Q2013" s="233">
        <v>0.00013</v>
      </c>
      <c r="R2013" s="233">
        <f>Q2013*H2013</f>
        <v>0.23248809999999998</v>
      </c>
      <c r="S2013" s="233">
        <v>0</v>
      </c>
      <c r="T2013" s="234">
        <f>S2013*H2013</f>
        <v>0</v>
      </c>
      <c r="AR2013" s="235" t="s">
        <v>140</v>
      </c>
      <c r="AT2013" s="235" t="s">
        <v>135</v>
      </c>
      <c r="AU2013" s="235" t="s">
        <v>83</v>
      </c>
      <c r="AY2013" s="17" t="s">
        <v>133</v>
      </c>
      <c r="BE2013" s="236">
        <f>IF(N2013="základní",J2013,0)</f>
        <v>0</v>
      </c>
      <c r="BF2013" s="236">
        <f>IF(N2013="snížená",J2013,0)</f>
        <v>0</v>
      </c>
      <c r="BG2013" s="236">
        <f>IF(N2013="zákl. přenesená",J2013,0)</f>
        <v>0</v>
      </c>
      <c r="BH2013" s="236">
        <f>IF(N2013="sníž. přenesená",J2013,0)</f>
        <v>0</v>
      </c>
      <c r="BI2013" s="236">
        <f>IF(N2013="nulová",J2013,0)</f>
        <v>0</v>
      </c>
      <c r="BJ2013" s="17" t="s">
        <v>81</v>
      </c>
      <c r="BK2013" s="236">
        <f>ROUND(I2013*H2013,2)</f>
        <v>0</v>
      </c>
      <c r="BL2013" s="17" t="s">
        <v>140</v>
      </c>
      <c r="BM2013" s="235" t="s">
        <v>2500</v>
      </c>
    </row>
    <row r="2014" spans="2:51" s="12" customFormat="1" ht="12">
      <c r="B2014" s="237"/>
      <c r="C2014" s="238"/>
      <c r="D2014" s="239" t="s">
        <v>142</v>
      </c>
      <c r="E2014" s="240" t="s">
        <v>1</v>
      </c>
      <c r="F2014" s="241" t="s">
        <v>2308</v>
      </c>
      <c r="G2014" s="238"/>
      <c r="H2014" s="242">
        <v>1371.45</v>
      </c>
      <c r="I2014" s="243"/>
      <c r="J2014" s="238"/>
      <c r="K2014" s="238"/>
      <c r="L2014" s="244"/>
      <c r="M2014" s="245"/>
      <c r="N2014" s="246"/>
      <c r="O2014" s="246"/>
      <c r="P2014" s="246"/>
      <c r="Q2014" s="246"/>
      <c r="R2014" s="246"/>
      <c r="S2014" s="246"/>
      <c r="T2014" s="247"/>
      <c r="AT2014" s="248" t="s">
        <v>142</v>
      </c>
      <c r="AU2014" s="248" t="s">
        <v>83</v>
      </c>
      <c r="AV2014" s="12" t="s">
        <v>83</v>
      </c>
      <c r="AW2014" s="12" t="s">
        <v>30</v>
      </c>
      <c r="AX2014" s="12" t="s">
        <v>73</v>
      </c>
      <c r="AY2014" s="248" t="s">
        <v>133</v>
      </c>
    </row>
    <row r="2015" spans="2:51" s="12" customFormat="1" ht="12">
      <c r="B2015" s="237"/>
      <c r="C2015" s="238"/>
      <c r="D2015" s="239" t="s">
        <v>142</v>
      </c>
      <c r="E2015" s="240" t="s">
        <v>1</v>
      </c>
      <c r="F2015" s="241" t="s">
        <v>2309</v>
      </c>
      <c r="G2015" s="238"/>
      <c r="H2015" s="242">
        <v>416.92</v>
      </c>
      <c r="I2015" s="243"/>
      <c r="J2015" s="238"/>
      <c r="K2015" s="238"/>
      <c r="L2015" s="244"/>
      <c r="M2015" s="245"/>
      <c r="N2015" s="246"/>
      <c r="O2015" s="246"/>
      <c r="P2015" s="246"/>
      <c r="Q2015" s="246"/>
      <c r="R2015" s="246"/>
      <c r="S2015" s="246"/>
      <c r="T2015" s="247"/>
      <c r="AT2015" s="248" t="s">
        <v>142</v>
      </c>
      <c r="AU2015" s="248" t="s">
        <v>83</v>
      </c>
      <c r="AV2015" s="12" t="s">
        <v>83</v>
      </c>
      <c r="AW2015" s="12" t="s">
        <v>30</v>
      </c>
      <c r="AX2015" s="12" t="s">
        <v>73</v>
      </c>
      <c r="AY2015" s="248" t="s">
        <v>133</v>
      </c>
    </row>
    <row r="2016" spans="2:51" s="13" customFormat="1" ht="12">
      <c r="B2016" s="249"/>
      <c r="C2016" s="250"/>
      <c r="D2016" s="239" t="s">
        <v>142</v>
      </c>
      <c r="E2016" s="251" t="s">
        <v>1</v>
      </c>
      <c r="F2016" s="252" t="s">
        <v>144</v>
      </c>
      <c r="G2016" s="250"/>
      <c r="H2016" s="253">
        <v>1788.37</v>
      </c>
      <c r="I2016" s="254"/>
      <c r="J2016" s="250"/>
      <c r="K2016" s="250"/>
      <c r="L2016" s="255"/>
      <c r="M2016" s="256"/>
      <c r="N2016" s="257"/>
      <c r="O2016" s="257"/>
      <c r="P2016" s="257"/>
      <c r="Q2016" s="257"/>
      <c r="R2016" s="257"/>
      <c r="S2016" s="257"/>
      <c r="T2016" s="258"/>
      <c r="AT2016" s="259" t="s">
        <v>142</v>
      </c>
      <c r="AU2016" s="259" t="s">
        <v>83</v>
      </c>
      <c r="AV2016" s="13" t="s">
        <v>140</v>
      </c>
      <c r="AW2016" s="13" t="s">
        <v>30</v>
      </c>
      <c r="AX2016" s="13" t="s">
        <v>81</v>
      </c>
      <c r="AY2016" s="259" t="s">
        <v>133</v>
      </c>
    </row>
    <row r="2017" spans="2:65" s="1" customFormat="1" ht="24" customHeight="1">
      <c r="B2017" s="38"/>
      <c r="C2017" s="224" t="s">
        <v>2501</v>
      </c>
      <c r="D2017" s="224" t="s">
        <v>135</v>
      </c>
      <c r="E2017" s="225" t="s">
        <v>2502</v>
      </c>
      <c r="F2017" s="226" t="s">
        <v>2503</v>
      </c>
      <c r="G2017" s="227" t="s">
        <v>2504</v>
      </c>
      <c r="H2017" s="228">
        <v>8</v>
      </c>
      <c r="I2017" s="229"/>
      <c r="J2017" s="230">
        <f>ROUND(I2017*H2017,2)</f>
        <v>0</v>
      </c>
      <c r="K2017" s="226" t="s">
        <v>139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140</v>
      </c>
      <c r="AT2017" s="235" t="s">
        <v>135</v>
      </c>
      <c r="AU2017" s="235" t="s">
        <v>83</v>
      </c>
      <c r="AY2017" s="17" t="s">
        <v>133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140</v>
      </c>
      <c r="BM2017" s="235" t="s">
        <v>2505</v>
      </c>
    </row>
    <row r="2018" spans="2:51" s="12" customFormat="1" ht="12">
      <c r="B2018" s="237"/>
      <c r="C2018" s="238"/>
      <c r="D2018" s="239" t="s">
        <v>142</v>
      </c>
      <c r="E2018" s="240" t="s">
        <v>1</v>
      </c>
      <c r="F2018" s="241" t="s">
        <v>2506</v>
      </c>
      <c r="G2018" s="238"/>
      <c r="H2018" s="242">
        <v>2</v>
      </c>
      <c r="I2018" s="243"/>
      <c r="J2018" s="238"/>
      <c r="K2018" s="238"/>
      <c r="L2018" s="244"/>
      <c r="M2018" s="245"/>
      <c r="N2018" s="246"/>
      <c r="O2018" s="246"/>
      <c r="P2018" s="246"/>
      <c r="Q2018" s="246"/>
      <c r="R2018" s="246"/>
      <c r="S2018" s="246"/>
      <c r="T2018" s="247"/>
      <c r="AT2018" s="248" t="s">
        <v>142</v>
      </c>
      <c r="AU2018" s="248" t="s">
        <v>83</v>
      </c>
      <c r="AV2018" s="12" t="s">
        <v>83</v>
      </c>
      <c r="AW2018" s="12" t="s">
        <v>30</v>
      </c>
      <c r="AX2018" s="12" t="s">
        <v>73</v>
      </c>
      <c r="AY2018" s="248" t="s">
        <v>133</v>
      </c>
    </row>
    <row r="2019" spans="2:51" s="12" customFormat="1" ht="12">
      <c r="B2019" s="237"/>
      <c r="C2019" s="238"/>
      <c r="D2019" s="239" t="s">
        <v>142</v>
      </c>
      <c r="E2019" s="240" t="s">
        <v>1</v>
      </c>
      <c r="F2019" s="241" t="s">
        <v>2507</v>
      </c>
      <c r="G2019" s="238"/>
      <c r="H2019" s="242">
        <v>2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142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133</v>
      </c>
    </row>
    <row r="2020" spans="2:51" s="12" customFormat="1" ht="12">
      <c r="B2020" s="237"/>
      <c r="C2020" s="238"/>
      <c r="D2020" s="239" t="s">
        <v>142</v>
      </c>
      <c r="E2020" s="240" t="s">
        <v>1</v>
      </c>
      <c r="F2020" s="241" t="s">
        <v>2508</v>
      </c>
      <c r="G2020" s="238"/>
      <c r="H2020" s="242">
        <v>2</v>
      </c>
      <c r="I2020" s="243"/>
      <c r="J2020" s="238"/>
      <c r="K2020" s="238"/>
      <c r="L2020" s="244"/>
      <c r="M2020" s="245"/>
      <c r="N2020" s="246"/>
      <c r="O2020" s="246"/>
      <c r="P2020" s="246"/>
      <c r="Q2020" s="246"/>
      <c r="R2020" s="246"/>
      <c r="S2020" s="246"/>
      <c r="T2020" s="247"/>
      <c r="AT2020" s="248" t="s">
        <v>142</v>
      </c>
      <c r="AU2020" s="248" t="s">
        <v>83</v>
      </c>
      <c r="AV2020" s="12" t="s">
        <v>83</v>
      </c>
      <c r="AW2020" s="12" t="s">
        <v>30</v>
      </c>
      <c r="AX2020" s="12" t="s">
        <v>73</v>
      </c>
      <c r="AY2020" s="248" t="s">
        <v>133</v>
      </c>
    </row>
    <row r="2021" spans="2:51" s="12" customFormat="1" ht="12">
      <c r="B2021" s="237"/>
      <c r="C2021" s="238"/>
      <c r="D2021" s="239" t="s">
        <v>142</v>
      </c>
      <c r="E2021" s="240" t="s">
        <v>1</v>
      </c>
      <c r="F2021" s="241" t="s">
        <v>2509</v>
      </c>
      <c r="G2021" s="238"/>
      <c r="H2021" s="242">
        <v>2</v>
      </c>
      <c r="I2021" s="243"/>
      <c r="J2021" s="238"/>
      <c r="K2021" s="238"/>
      <c r="L2021" s="244"/>
      <c r="M2021" s="245"/>
      <c r="N2021" s="246"/>
      <c r="O2021" s="246"/>
      <c r="P2021" s="246"/>
      <c r="Q2021" s="246"/>
      <c r="R2021" s="246"/>
      <c r="S2021" s="246"/>
      <c r="T2021" s="247"/>
      <c r="AT2021" s="248" t="s">
        <v>142</v>
      </c>
      <c r="AU2021" s="248" t="s">
        <v>83</v>
      </c>
      <c r="AV2021" s="12" t="s">
        <v>83</v>
      </c>
      <c r="AW2021" s="12" t="s">
        <v>30</v>
      </c>
      <c r="AX2021" s="12" t="s">
        <v>73</v>
      </c>
      <c r="AY2021" s="248" t="s">
        <v>133</v>
      </c>
    </row>
    <row r="2022" spans="2:51" s="13" customFormat="1" ht="12">
      <c r="B2022" s="249"/>
      <c r="C2022" s="250"/>
      <c r="D2022" s="239" t="s">
        <v>142</v>
      </c>
      <c r="E2022" s="251" t="s">
        <v>1</v>
      </c>
      <c r="F2022" s="252" t="s">
        <v>144</v>
      </c>
      <c r="G2022" s="250"/>
      <c r="H2022" s="253">
        <v>8</v>
      </c>
      <c r="I2022" s="254"/>
      <c r="J2022" s="250"/>
      <c r="K2022" s="250"/>
      <c r="L2022" s="255"/>
      <c r="M2022" s="256"/>
      <c r="N2022" s="257"/>
      <c r="O2022" s="257"/>
      <c r="P2022" s="257"/>
      <c r="Q2022" s="257"/>
      <c r="R2022" s="257"/>
      <c r="S2022" s="257"/>
      <c r="T2022" s="258"/>
      <c r="AT2022" s="259" t="s">
        <v>142</v>
      </c>
      <c r="AU2022" s="259" t="s">
        <v>83</v>
      </c>
      <c r="AV2022" s="13" t="s">
        <v>140</v>
      </c>
      <c r="AW2022" s="13" t="s">
        <v>30</v>
      </c>
      <c r="AX2022" s="13" t="s">
        <v>81</v>
      </c>
      <c r="AY2022" s="259" t="s">
        <v>133</v>
      </c>
    </row>
    <row r="2023" spans="2:63" s="11" customFormat="1" ht="22.8" customHeight="1">
      <c r="B2023" s="208"/>
      <c r="C2023" s="209"/>
      <c r="D2023" s="210" t="s">
        <v>72</v>
      </c>
      <c r="E2023" s="222" t="s">
        <v>2510</v>
      </c>
      <c r="F2023" s="222" t="s">
        <v>2511</v>
      </c>
      <c r="G2023" s="209"/>
      <c r="H2023" s="209"/>
      <c r="I2023" s="212"/>
      <c r="J2023" s="223">
        <f>BK2023</f>
        <v>0</v>
      </c>
      <c r="K2023" s="209"/>
      <c r="L2023" s="214"/>
      <c r="M2023" s="215"/>
      <c r="N2023" s="216"/>
      <c r="O2023" s="216"/>
      <c r="P2023" s="217">
        <f>SUM(P2024:P2028)</f>
        <v>0</v>
      </c>
      <c r="Q2023" s="216"/>
      <c r="R2023" s="217">
        <f>SUM(R2024:R2028)</f>
        <v>0</v>
      </c>
      <c r="S2023" s="216"/>
      <c r="T2023" s="218">
        <f>SUM(T2024:T2028)</f>
        <v>0</v>
      </c>
      <c r="AR2023" s="219" t="s">
        <v>81</v>
      </c>
      <c r="AT2023" s="220" t="s">
        <v>72</v>
      </c>
      <c r="AU2023" s="220" t="s">
        <v>81</v>
      </c>
      <c r="AY2023" s="219" t="s">
        <v>133</v>
      </c>
      <c r="BK2023" s="221">
        <f>SUM(BK2024:BK2028)</f>
        <v>0</v>
      </c>
    </row>
    <row r="2024" spans="2:65" s="1" customFormat="1" ht="24" customHeight="1">
      <c r="B2024" s="38"/>
      <c r="C2024" s="224" t="s">
        <v>2512</v>
      </c>
      <c r="D2024" s="224" t="s">
        <v>135</v>
      </c>
      <c r="E2024" s="225" t="s">
        <v>2513</v>
      </c>
      <c r="F2024" s="226" t="s">
        <v>2514</v>
      </c>
      <c r="G2024" s="227" t="s">
        <v>187</v>
      </c>
      <c r="H2024" s="228">
        <v>106.408</v>
      </c>
      <c r="I2024" s="229"/>
      <c r="J2024" s="230">
        <f>ROUND(I2024*H2024,2)</f>
        <v>0</v>
      </c>
      <c r="K2024" s="226" t="s">
        <v>139</v>
      </c>
      <c r="L2024" s="43"/>
      <c r="M2024" s="231" t="s">
        <v>1</v>
      </c>
      <c r="N2024" s="232" t="s">
        <v>38</v>
      </c>
      <c r="O2024" s="86"/>
      <c r="P2024" s="233">
        <f>O2024*H2024</f>
        <v>0</v>
      </c>
      <c r="Q2024" s="233">
        <v>0</v>
      </c>
      <c r="R2024" s="233">
        <f>Q2024*H2024</f>
        <v>0</v>
      </c>
      <c r="S2024" s="233">
        <v>0</v>
      </c>
      <c r="T2024" s="234">
        <f>S2024*H2024</f>
        <v>0</v>
      </c>
      <c r="AR2024" s="235" t="s">
        <v>140</v>
      </c>
      <c r="AT2024" s="235" t="s">
        <v>135</v>
      </c>
      <c r="AU2024" s="235" t="s">
        <v>83</v>
      </c>
      <c r="AY2024" s="17" t="s">
        <v>133</v>
      </c>
      <c r="BE2024" s="236">
        <f>IF(N2024="základní",J2024,0)</f>
        <v>0</v>
      </c>
      <c r="BF2024" s="236">
        <f>IF(N2024="snížená",J2024,0)</f>
        <v>0</v>
      </c>
      <c r="BG2024" s="236">
        <f>IF(N2024="zákl. přenesená",J2024,0)</f>
        <v>0</v>
      </c>
      <c r="BH2024" s="236">
        <f>IF(N2024="sníž. přenesená",J2024,0)</f>
        <v>0</v>
      </c>
      <c r="BI2024" s="236">
        <f>IF(N2024="nulová",J2024,0)</f>
        <v>0</v>
      </c>
      <c r="BJ2024" s="17" t="s">
        <v>81</v>
      </c>
      <c r="BK2024" s="236">
        <f>ROUND(I2024*H2024,2)</f>
        <v>0</v>
      </c>
      <c r="BL2024" s="17" t="s">
        <v>140</v>
      </c>
      <c r="BM2024" s="235" t="s">
        <v>2515</v>
      </c>
    </row>
    <row r="2025" spans="2:65" s="1" customFormat="1" ht="24" customHeight="1">
      <c r="B2025" s="38"/>
      <c r="C2025" s="224" t="s">
        <v>2516</v>
      </c>
      <c r="D2025" s="224" t="s">
        <v>135</v>
      </c>
      <c r="E2025" s="225" t="s">
        <v>2517</v>
      </c>
      <c r="F2025" s="226" t="s">
        <v>2518</v>
      </c>
      <c r="G2025" s="227" t="s">
        <v>187</v>
      </c>
      <c r="H2025" s="228">
        <v>106.408</v>
      </c>
      <c r="I2025" s="229"/>
      <c r="J2025" s="230">
        <f>ROUND(I2025*H2025,2)</f>
        <v>0</v>
      </c>
      <c r="K2025" s="226" t="s">
        <v>139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</v>
      </c>
      <c r="R2025" s="233">
        <f>Q2025*H2025</f>
        <v>0</v>
      </c>
      <c r="S2025" s="233">
        <v>0</v>
      </c>
      <c r="T2025" s="234">
        <f>S2025*H2025</f>
        <v>0</v>
      </c>
      <c r="AR2025" s="235" t="s">
        <v>140</v>
      </c>
      <c r="AT2025" s="235" t="s">
        <v>135</v>
      </c>
      <c r="AU2025" s="235" t="s">
        <v>83</v>
      </c>
      <c r="AY2025" s="17" t="s">
        <v>133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140</v>
      </c>
      <c r="BM2025" s="235" t="s">
        <v>2519</v>
      </c>
    </row>
    <row r="2026" spans="2:65" s="1" customFormat="1" ht="24" customHeight="1">
      <c r="B2026" s="38"/>
      <c r="C2026" s="224" t="s">
        <v>2520</v>
      </c>
      <c r="D2026" s="224" t="s">
        <v>135</v>
      </c>
      <c r="E2026" s="225" t="s">
        <v>2521</v>
      </c>
      <c r="F2026" s="226" t="s">
        <v>2522</v>
      </c>
      <c r="G2026" s="227" t="s">
        <v>187</v>
      </c>
      <c r="H2026" s="228">
        <v>1489.712</v>
      </c>
      <c r="I2026" s="229"/>
      <c r="J2026" s="230">
        <f>ROUND(I2026*H2026,2)</f>
        <v>0</v>
      </c>
      <c r="K2026" s="226" t="s">
        <v>139</v>
      </c>
      <c r="L2026" s="43"/>
      <c r="M2026" s="231" t="s">
        <v>1</v>
      </c>
      <c r="N2026" s="232" t="s">
        <v>38</v>
      </c>
      <c r="O2026" s="86"/>
      <c r="P2026" s="233">
        <f>O2026*H2026</f>
        <v>0</v>
      </c>
      <c r="Q2026" s="233">
        <v>0</v>
      </c>
      <c r="R2026" s="233">
        <f>Q2026*H2026</f>
        <v>0</v>
      </c>
      <c r="S2026" s="233">
        <v>0</v>
      </c>
      <c r="T2026" s="234">
        <f>S2026*H2026</f>
        <v>0</v>
      </c>
      <c r="AR2026" s="235" t="s">
        <v>140</v>
      </c>
      <c r="AT2026" s="235" t="s">
        <v>135</v>
      </c>
      <c r="AU2026" s="235" t="s">
        <v>83</v>
      </c>
      <c r="AY2026" s="17" t="s">
        <v>133</v>
      </c>
      <c r="BE2026" s="236">
        <f>IF(N2026="základní",J2026,0)</f>
        <v>0</v>
      </c>
      <c r="BF2026" s="236">
        <f>IF(N2026="snížená",J2026,0)</f>
        <v>0</v>
      </c>
      <c r="BG2026" s="236">
        <f>IF(N2026="zákl. přenesená",J2026,0)</f>
        <v>0</v>
      </c>
      <c r="BH2026" s="236">
        <f>IF(N2026="sníž. přenesená",J2026,0)</f>
        <v>0</v>
      </c>
      <c r="BI2026" s="236">
        <f>IF(N2026="nulová",J2026,0)</f>
        <v>0</v>
      </c>
      <c r="BJ2026" s="17" t="s">
        <v>81</v>
      </c>
      <c r="BK2026" s="236">
        <f>ROUND(I2026*H2026,2)</f>
        <v>0</v>
      </c>
      <c r="BL2026" s="17" t="s">
        <v>140</v>
      </c>
      <c r="BM2026" s="235" t="s">
        <v>2523</v>
      </c>
    </row>
    <row r="2027" spans="2:51" s="12" customFormat="1" ht="12">
      <c r="B2027" s="237"/>
      <c r="C2027" s="238"/>
      <c r="D2027" s="239" t="s">
        <v>142</v>
      </c>
      <c r="E2027" s="240" t="s">
        <v>1</v>
      </c>
      <c r="F2027" s="241" t="s">
        <v>2524</v>
      </c>
      <c r="G2027" s="238"/>
      <c r="H2027" s="242">
        <v>1489.712</v>
      </c>
      <c r="I2027" s="243"/>
      <c r="J2027" s="238"/>
      <c r="K2027" s="238"/>
      <c r="L2027" s="244"/>
      <c r="M2027" s="245"/>
      <c r="N2027" s="246"/>
      <c r="O2027" s="246"/>
      <c r="P2027" s="246"/>
      <c r="Q2027" s="246"/>
      <c r="R2027" s="246"/>
      <c r="S2027" s="246"/>
      <c r="T2027" s="247"/>
      <c r="AT2027" s="248" t="s">
        <v>142</v>
      </c>
      <c r="AU2027" s="248" t="s">
        <v>83</v>
      </c>
      <c r="AV2027" s="12" t="s">
        <v>83</v>
      </c>
      <c r="AW2027" s="12" t="s">
        <v>30</v>
      </c>
      <c r="AX2027" s="12" t="s">
        <v>81</v>
      </c>
      <c r="AY2027" s="248" t="s">
        <v>133</v>
      </c>
    </row>
    <row r="2028" spans="2:65" s="1" customFormat="1" ht="24" customHeight="1">
      <c r="B2028" s="38"/>
      <c r="C2028" s="224" t="s">
        <v>2525</v>
      </c>
      <c r="D2028" s="224" t="s">
        <v>135</v>
      </c>
      <c r="E2028" s="225" t="s">
        <v>2526</v>
      </c>
      <c r="F2028" s="226" t="s">
        <v>2527</v>
      </c>
      <c r="G2028" s="227" t="s">
        <v>187</v>
      </c>
      <c r="H2028" s="228">
        <v>106.408</v>
      </c>
      <c r="I2028" s="229"/>
      <c r="J2028" s="230">
        <f>ROUND(I2028*H2028,2)</f>
        <v>0</v>
      </c>
      <c r="K2028" s="226" t="s">
        <v>139</v>
      </c>
      <c r="L2028" s="43"/>
      <c r="M2028" s="231" t="s">
        <v>1</v>
      </c>
      <c r="N2028" s="232" t="s">
        <v>38</v>
      </c>
      <c r="O2028" s="86"/>
      <c r="P2028" s="233">
        <f>O2028*H2028</f>
        <v>0</v>
      </c>
      <c r="Q2028" s="233">
        <v>0</v>
      </c>
      <c r="R2028" s="233">
        <f>Q2028*H2028</f>
        <v>0</v>
      </c>
      <c r="S2028" s="233">
        <v>0</v>
      </c>
      <c r="T2028" s="234">
        <f>S2028*H2028</f>
        <v>0</v>
      </c>
      <c r="AR2028" s="235" t="s">
        <v>140</v>
      </c>
      <c r="AT2028" s="235" t="s">
        <v>135</v>
      </c>
      <c r="AU2028" s="235" t="s">
        <v>83</v>
      </c>
      <c r="AY2028" s="17" t="s">
        <v>133</v>
      </c>
      <c r="BE2028" s="236">
        <f>IF(N2028="základní",J2028,0)</f>
        <v>0</v>
      </c>
      <c r="BF2028" s="236">
        <f>IF(N2028="snížená",J2028,0)</f>
        <v>0</v>
      </c>
      <c r="BG2028" s="236">
        <f>IF(N2028="zákl. přenesená",J2028,0)</f>
        <v>0</v>
      </c>
      <c r="BH2028" s="236">
        <f>IF(N2028="sníž. přenesená",J2028,0)</f>
        <v>0</v>
      </c>
      <c r="BI2028" s="236">
        <f>IF(N2028="nulová",J2028,0)</f>
        <v>0</v>
      </c>
      <c r="BJ2028" s="17" t="s">
        <v>81</v>
      </c>
      <c r="BK2028" s="236">
        <f>ROUND(I2028*H2028,2)</f>
        <v>0</v>
      </c>
      <c r="BL2028" s="17" t="s">
        <v>140</v>
      </c>
      <c r="BM2028" s="235" t="s">
        <v>2528</v>
      </c>
    </row>
    <row r="2029" spans="2:63" s="11" customFormat="1" ht="22.8" customHeight="1">
      <c r="B2029" s="208"/>
      <c r="C2029" s="209"/>
      <c r="D2029" s="210" t="s">
        <v>72</v>
      </c>
      <c r="E2029" s="222" t="s">
        <v>2529</v>
      </c>
      <c r="F2029" s="222" t="s">
        <v>2530</v>
      </c>
      <c r="G2029" s="209"/>
      <c r="H2029" s="209"/>
      <c r="I2029" s="212"/>
      <c r="J2029" s="223">
        <f>BK2029</f>
        <v>0</v>
      </c>
      <c r="K2029" s="209"/>
      <c r="L2029" s="214"/>
      <c r="M2029" s="215"/>
      <c r="N2029" s="216"/>
      <c r="O2029" s="216"/>
      <c r="P2029" s="217">
        <f>P2030</f>
        <v>0</v>
      </c>
      <c r="Q2029" s="216"/>
      <c r="R2029" s="217">
        <f>R2030</f>
        <v>0</v>
      </c>
      <c r="S2029" s="216"/>
      <c r="T2029" s="218">
        <f>T2030</f>
        <v>0</v>
      </c>
      <c r="AR2029" s="219" t="s">
        <v>81</v>
      </c>
      <c r="AT2029" s="220" t="s">
        <v>72</v>
      </c>
      <c r="AU2029" s="220" t="s">
        <v>81</v>
      </c>
      <c r="AY2029" s="219" t="s">
        <v>133</v>
      </c>
      <c r="BK2029" s="221">
        <f>BK2030</f>
        <v>0</v>
      </c>
    </row>
    <row r="2030" spans="2:65" s="1" customFormat="1" ht="16.5" customHeight="1">
      <c r="B2030" s="38"/>
      <c r="C2030" s="224" t="s">
        <v>2531</v>
      </c>
      <c r="D2030" s="224" t="s">
        <v>135</v>
      </c>
      <c r="E2030" s="225" t="s">
        <v>2532</v>
      </c>
      <c r="F2030" s="226" t="s">
        <v>2533</v>
      </c>
      <c r="G2030" s="227" t="s">
        <v>187</v>
      </c>
      <c r="H2030" s="228">
        <v>5727.454</v>
      </c>
      <c r="I2030" s="229"/>
      <c r="J2030" s="230">
        <f>ROUND(I2030*H2030,2)</f>
        <v>0</v>
      </c>
      <c r="K2030" s="226" t="s">
        <v>139</v>
      </c>
      <c r="L2030" s="43"/>
      <c r="M2030" s="231" t="s">
        <v>1</v>
      </c>
      <c r="N2030" s="232" t="s">
        <v>38</v>
      </c>
      <c r="O2030" s="86"/>
      <c r="P2030" s="233">
        <f>O2030*H2030</f>
        <v>0</v>
      </c>
      <c r="Q2030" s="233">
        <v>0</v>
      </c>
      <c r="R2030" s="233">
        <f>Q2030*H2030</f>
        <v>0</v>
      </c>
      <c r="S2030" s="233">
        <v>0</v>
      </c>
      <c r="T2030" s="234">
        <f>S2030*H2030</f>
        <v>0</v>
      </c>
      <c r="AR2030" s="235" t="s">
        <v>140</v>
      </c>
      <c r="AT2030" s="235" t="s">
        <v>135</v>
      </c>
      <c r="AU2030" s="235" t="s">
        <v>83</v>
      </c>
      <c r="AY2030" s="17" t="s">
        <v>133</v>
      </c>
      <c r="BE2030" s="236">
        <f>IF(N2030="základní",J2030,0)</f>
        <v>0</v>
      </c>
      <c r="BF2030" s="236">
        <f>IF(N2030="snížená",J2030,0)</f>
        <v>0</v>
      </c>
      <c r="BG2030" s="236">
        <f>IF(N2030="zákl. přenesená",J2030,0)</f>
        <v>0</v>
      </c>
      <c r="BH2030" s="236">
        <f>IF(N2030="sníž. přenesená",J2030,0)</f>
        <v>0</v>
      </c>
      <c r="BI2030" s="236">
        <f>IF(N2030="nulová",J2030,0)</f>
        <v>0</v>
      </c>
      <c r="BJ2030" s="17" t="s">
        <v>81</v>
      </c>
      <c r="BK2030" s="236">
        <f>ROUND(I2030*H2030,2)</f>
        <v>0</v>
      </c>
      <c r="BL2030" s="17" t="s">
        <v>140</v>
      </c>
      <c r="BM2030" s="235" t="s">
        <v>2534</v>
      </c>
    </row>
    <row r="2031" spans="2:63" s="11" customFormat="1" ht="25.9" customHeight="1">
      <c r="B2031" s="208"/>
      <c r="C2031" s="209"/>
      <c r="D2031" s="210" t="s">
        <v>72</v>
      </c>
      <c r="E2031" s="211" t="s">
        <v>217</v>
      </c>
      <c r="F2031" s="211" t="s">
        <v>218</v>
      </c>
      <c r="G2031" s="209"/>
      <c r="H2031" s="209"/>
      <c r="I2031" s="212"/>
      <c r="J2031" s="213">
        <f>BK2031</f>
        <v>0</v>
      </c>
      <c r="K2031" s="209"/>
      <c r="L2031" s="214"/>
      <c r="M2031" s="215"/>
      <c r="N2031" s="216"/>
      <c r="O2031" s="216"/>
      <c r="P2031" s="217">
        <f>P2032+P2189+P2324+P2478+P2480+P2607+P2719+P2747+P2826+P2828+P2854+P2882+P2906+P2938+P3093+P3152+P3307+P3344+P3510+P3620+P3676+P3684+P3705+P3787+P3818</f>
        <v>0</v>
      </c>
      <c r="Q2031" s="216"/>
      <c r="R2031" s="217">
        <f>R2032+R2189+R2324+R2478+R2480+R2607+R2719+R2747+R2826+R2828+R2854+R2882+R2906+R2938+R3093+R3152+R3307+R3344+R3510+R3620+R3676+R3684+R3705+R3787+R3818</f>
        <v>163.23634361</v>
      </c>
      <c r="S2031" s="216"/>
      <c r="T2031" s="218">
        <f>T2032+T2189+T2324+T2478+T2480+T2607+T2719+T2747+T2826+T2828+T2854+T2882+T2906+T2938+T3093+T3152+T3307+T3344+T3510+T3620+T3676+T3684+T3705+T3787+T3818</f>
        <v>3.718935</v>
      </c>
      <c r="AR2031" s="219" t="s">
        <v>83</v>
      </c>
      <c r="AT2031" s="220" t="s">
        <v>72</v>
      </c>
      <c r="AU2031" s="220" t="s">
        <v>73</v>
      </c>
      <c r="AY2031" s="219" t="s">
        <v>133</v>
      </c>
      <c r="BK2031" s="221">
        <f>BK2032+BK2189+BK2324+BK2478+BK2480+BK2607+BK2719+BK2747+BK2826+BK2828+BK2854+BK2882+BK2906+BK2938+BK3093+BK3152+BK3307+BK3344+BK3510+BK3620+BK3676+BK3684+BK3705+BK3787+BK3818</f>
        <v>0</v>
      </c>
    </row>
    <row r="2032" spans="2:63" s="11" customFormat="1" ht="22.8" customHeight="1">
      <c r="B2032" s="208"/>
      <c r="C2032" s="209"/>
      <c r="D2032" s="210" t="s">
        <v>72</v>
      </c>
      <c r="E2032" s="222" t="s">
        <v>2535</v>
      </c>
      <c r="F2032" s="222" t="s">
        <v>2536</v>
      </c>
      <c r="G2032" s="209"/>
      <c r="H2032" s="209"/>
      <c r="I2032" s="212"/>
      <c r="J2032" s="223">
        <f>BK2032</f>
        <v>0</v>
      </c>
      <c r="K2032" s="209"/>
      <c r="L2032" s="214"/>
      <c r="M2032" s="215"/>
      <c r="N2032" s="216"/>
      <c r="O2032" s="216"/>
      <c r="P2032" s="217">
        <f>SUM(P2033:P2188)</f>
        <v>0</v>
      </c>
      <c r="Q2032" s="216"/>
      <c r="R2032" s="217">
        <f>SUM(R2033:R2188)</f>
        <v>35.29636092</v>
      </c>
      <c r="S2032" s="216"/>
      <c r="T2032" s="218">
        <f>SUM(T2033:T2188)</f>
        <v>0</v>
      </c>
      <c r="AR2032" s="219" t="s">
        <v>83</v>
      </c>
      <c r="AT2032" s="220" t="s">
        <v>72</v>
      </c>
      <c r="AU2032" s="220" t="s">
        <v>81</v>
      </c>
      <c r="AY2032" s="219" t="s">
        <v>133</v>
      </c>
      <c r="BK2032" s="221">
        <f>SUM(BK2033:BK2188)</f>
        <v>0</v>
      </c>
    </row>
    <row r="2033" spans="2:65" s="1" customFormat="1" ht="24" customHeight="1">
      <c r="B2033" s="38"/>
      <c r="C2033" s="224" t="s">
        <v>2537</v>
      </c>
      <c r="D2033" s="224" t="s">
        <v>135</v>
      </c>
      <c r="E2033" s="225" t="s">
        <v>2538</v>
      </c>
      <c r="F2033" s="226" t="s">
        <v>2539</v>
      </c>
      <c r="G2033" s="227" t="s">
        <v>413</v>
      </c>
      <c r="H2033" s="228">
        <v>1357.779</v>
      </c>
      <c r="I2033" s="229"/>
      <c r="J2033" s="230">
        <f>ROUND(I2033*H2033,2)</f>
        <v>0</v>
      </c>
      <c r="K2033" s="226" t="s">
        <v>139</v>
      </c>
      <c r="L2033" s="43"/>
      <c r="M2033" s="231" t="s">
        <v>1</v>
      </c>
      <c r="N2033" s="232" t="s">
        <v>38</v>
      </c>
      <c r="O2033" s="86"/>
      <c r="P2033" s="233">
        <f>O2033*H2033</f>
        <v>0</v>
      </c>
      <c r="Q2033" s="233">
        <v>0</v>
      </c>
      <c r="R2033" s="233">
        <f>Q2033*H2033</f>
        <v>0</v>
      </c>
      <c r="S2033" s="233">
        <v>0</v>
      </c>
      <c r="T2033" s="234">
        <f>S2033*H2033</f>
        <v>0</v>
      </c>
      <c r="AR2033" s="235" t="s">
        <v>224</v>
      </c>
      <c r="AT2033" s="235" t="s">
        <v>135</v>
      </c>
      <c r="AU2033" s="235" t="s">
        <v>83</v>
      </c>
      <c r="AY2033" s="17" t="s">
        <v>133</v>
      </c>
      <c r="BE2033" s="236">
        <f>IF(N2033="základní",J2033,0)</f>
        <v>0</v>
      </c>
      <c r="BF2033" s="236">
        <f>IF(N2033="snížená",J2033,0)</f>
        <v>0</v>
      </c>
      <c r="BG2033" s="236">
        <f>IF(N2033="zákl. přenesená",J2033,0)</f>
        <v>0</v>
      </c>
      <c r="BH2033" s="236">
        <f>IF(N2033="sníž. přenesená",J2033,0)</f>
        <v>0</v>
      </c>
      <c r="BI2033" s="236">
        <f>IF(N2033="nulová",J2033,0)</f>
        <v>0</v>
      </c>
      <c r="BJ2033" s="17" t="s">
        <v>81</v>
      </c>
      <c r="BK2033" s="236">
        <f>ROUND(I2033*H2033,2)</f>
        <v>0</v>
      </c>
      <c r="BL2033" s="17" t="s">
        <v>224</v>
      </c>
      <c r="BM2033" s="235" t="s">
        <v>2540</v>
      </c>
    </row>
    <row r="2034" spans="2:51" s="12" customFormat="1" ht="12">
      <c r="B2034" s="237"/>
      <c r="C2034" s="238"/>
      <c r="D2034" s="239" t="s">
        <v>142</v>
      </c>
      <c r="E2034" s="240" t="s">
        <v>1</v>
      </c>
      <c r="F2034" s="241" t="s">
        <v>2541</v>
      </c>
      <c r="G2034" s="238"/>
      <c r="H2034" s="242">
        <v>333.804</v>
      </c>
      <c r="I2034" s="243"/>
      <c r="J2034" s="238"/>
      <c r="K2034" s="238"/>
      <c r="L2034" s="244"/>
      <c r="M2034" s="245"/>
      <c r="N2034" s="246"/>
      <c r="O2034" s="246"/>
      <c r="P2034" s="246"/>
      <c r="Q2034" s="246"/>
      <c r="R2034" s="246"/>
      <c r="S2034" s="246"/>
      <c r="T2034" s="247"/>
      <c r="AT2034" s="248" t="s">
        <v>142</v>
      </c>
      <c r="AU2034" s="248" t="s">
        <v>83</v>
      </c>
      <c r="AV2034" s="12" t="s">
        <v>83</v>
      </c>
      <c r="AW2034" s="12" t="s">
        <v>30</v>
      </c>
      <c r="AX2034" s="12" t="s">
        <v>73</v>
      </c>
      <c r="AY2034" s="248" t="s">
        <v>133</v>
      </c>
    </row>
    <row r="2035" spans="2:51" s="12" customFormat="1" ht="12">
      <c r="B2035" s="237"/>
      <c r="C2035" s="238"/>
      <c r="D2035" s="239" t="s">
        <v>142</v>
      </c>
      <c r="E2035" s="240" t="s">
        <v>1</v>
      </c>
      <c r="F2035" s="241" t="s">
        <v>2542</v>
      </c>
      <c r="G2035" s="238"/>
      <c r="H2035" s="242">
        <v>244.155</v>
      </c>
      <c r="I2035" s="243"/>
      <c r="J2035" s="238"/>
      <c r="K2035" s="238"/>
      <c r="L2035" s="244"/>
      <c r="M2035" s="245"/>
      <c r="N2035" s="246"/>
      <c r="O2035" s="246"/>
      <c r="P2035" s="246"/>
      <c r="Q2035" s="246"/>
      <c r="R2035" s="246"/>
      <c r="S2035" s="246"/>
      <c r="T2035" s="247"/>
      <c r="AT2035" s="248" t="s">
        <v>142</v>
      </c>
      <c r="AU2035" s="248" t="s">
        <v>83</v>
      </c>
      <c r="AV2035" s="12" t="s">
        <v>83</v>
      </c>
      <c r="AW2035" s="12" t="s">
        <v>30</v>
      </c>
      <c r="AX2035" s="12" t="s">
        <v>73</v>
      </c>
      <c r="AY2035" s="248" t="s">
        <v>133</v>
      </c>
    </row>
    <row r="2036" spans="2:51" s="12" customFormat="1" ht="12">
      <c r="B2036" s="237"/>
      <c r="C2036" s="238"/>
      <c r="D2036" s="239" t="s">
        <v>142</v>
      </c>
      <c r="E2036" s="240" t="s">
        <v>1</v>
      </c>
      <c r="F2036" s="241" t="s">
        <v>2543</v>
      </c>
      <c r="G2036" s="238"/>
      <c r="H2036" s="242">
        <v>779.82</v>
      </c>
      <c r="I2036" s="243"/>
      <c r="J2036" s="238"/>
      <c r="K2036" s="238"/>
      <c r="L2036" s="244"/>
      <c r="M2036" s="245"/>
      <c r="N2036" s="246"/>
      <c r="O2036" s="246"/>
      <c r="P2036" s="246"/>
      <c r="Q2036" s="246"/>
      <c r="R2036" s="246"/>
      <c r="S2036" s="246"/>
      <c r="T2036" s="247"/>
      <c r="AT2036" s="248" t="s">
        <v>142</v>
      </c>
      <c r="AU2036" s="248" t="s">
        <v>83</v>
      </c>
      <c r="AV2036" s="12" t="s">
        <v>83</v>
      </c>
      <c r="AW2036" s="12" t="s">
        <v>30</v>
      </c>
      <c r="AX2036" s="12" t="s">
        <v>73</v>
      </c>
      <c r="AY2036" s="248" t="s">
        <v>133</v>
      </c>
    </row>
    <row r="2037" spans="2:51" s="13" customFormat="1" ht="12">
      <c r="B2037" s="249"/>
      <c r="C2037" s="250"/>
      <c r="D2037" s="239" t="s">
        <v>142</v>
      </c>
      <c r="E2037" s="251" t="s">
        <v>1</v>
      </c>
      <c r="F2037" s="252" t="s">
        <v>144</v>
      </c>
      <c r="G2037" s="250"/>
      <c r="H2037" s="253">
        <v>1357.779</v>
      </c>
      <c r="I2037" s="254"/>
      <c r="J2037" s="250"/>
      <c r="K2037" s="250"/>
      <c r="L2037" s="255"/>
      <c r="M2037" s="256"/>
      <c r="N2037" s="257"/>
      <c r="O2037" s="257"/>
      <c r="P2037" s="257"/>
      <c r="Q2037" s="257"/>
      <c r="R2037" s="257"/>
      <c r="S2037" s="257"/>
      <c r="T2037" s="258"/>
      <c r="AT2037" s="259" t="s">
        <v>142</v>
      </c>
      <c r="AU2037" s="259" t="s">
        <v>83</v>
      </c>
      <c r="AV2037" s="13" t="s">
        <v>140</v>
      </c>
      <c r="AW2037" s="13" t="s">
        <v>30</v>
      </c>
      <c r="AX2037" s="13" t="s">
        <v>81</v>
      </c>
      <c r="AY2037" s="259" t="s">
        <v>133</v>
      </c>
    </row>
    <row r="2038" spans="2:65" s="1" customFormat="1" ht="16.5" customHeight="1">
      <c r="B2038" s="38"/>
      <c r="C2038" s="260" t="s">
        <v>2544</v>
      </c>
      <c r="D2038" s="260" t="s">
        <v>168</v>
      </c>
      <c r="E2038" s="261" t="s">
        <v>2545</v>
      </c>
      <c r="F2038" s="262" t="s">
        <v>2546</v>
      </c>
      <c r="G2038" s="263" t="s">
        <v>187</v>
      </c>
      <c r="H2038" s="264">
        <v>0.407</v>
      </c>
      <c r="I2038" s="265"/>
      <c r="J2038" s="266">
        <f>ROUND(I2038*H2038,2)</f>
        <v>0</v>
      </c>
      <c r="K2038" s="262" t="s">
        <v>139</v>
      </c>
      <c r="L2038" s="267"/>
      <c r="M2038" s="268" t="s">
        <v>1</v>
      </c>
      <c r="N2038" s="269" t="s">
        <v>38</v>
      </c>
      <c r="O2038" s="86"/>
      <c r="P2038" s="233">
        <f>O2038*H2038</f>
        <v>0</v>
      </c>
      <c r="Q2038" s="233">
        <v>1</v>
      </c>
      <c r="R2038" s="233">
        <f>Q2038*H2038</f>
        <v>0.407</v>
      </c>
      <c r="S2038" s="233">
        <v>0</v>
      </c>
      <c r="T2038" s="234">
        <f>S2038*H2038</f>
        <v>0</v>
      </c>
      <c r="AR2038" s="235" t="s">
        <v>644</v>
      </c>
      <c r="AT2038" s="235" t="s">
        <v>168</v>
      </c>
      <c r="AU2038" s="235" t="s">
        <v>83</v>
      </c>
      <c r="AY2038" s="17" t="s">
        <v>133</v>
      </c>
      <c r="BE2038" s="236">
        <f>IF(N2038="základní",J2038,0)</f>
        <v>0</v>
      </c>
      <c r="BF2038" s="236">
        <f>IF(N2038="snížená",J2038,0)</f>
        <v>0</v>
      </c>
      <c r="BG2038" s="236">
        <f>IF(N2038="zákl. přenesená",J2038,0)</f>
        <v>0</v>
      </c>
      <c r="BH2038" s="236">
        <f>IF(N2038="sníž. přenesená",J2038,0)</f>
        <v>0</v>
      </c>
      <c r="BI2038" s="236">
        <f>IF(N2038="nulová",J2038,0)</f>
        <v>0</v>
      </c>
      <c r="BJ2038" s="17" t="s">
        <v>81</v>
      </c>
      <c r="BK2038" s="236">
        <f>ROUND(I2038*H2038,2)</f>
        <v>0</v>
      </c>
      <c r="BL2038" s="17" t="s">
        <v>224</v>
      </c>
      <c r="BM2038" s="235" t="s">
        <v>2547</v>
      </c>
    </row>
    <row r="2039" spans="2:51" s="12" customFormat="1" ht="12">
      <c r="B2039" s="237"/>
      <c r="C2039" s="238"/>
      <c r="D2039" s="239" t="s">
        <v>142</v>
      </c>
      <c r="E2039" s="240" t="s">
        <v>1</v>
      </c>
      <c r="F2039" s="241" t="s">
        <v>2548</v>
      </c>
      <c r="G2039" s="238"/>
      <c r="H2039" s="242">
        <v>0.407</v>
      </c>
      <c r="I2039" s="243"/>
      <c r="J2039" s="238"/>
      <c r="K2039" s="238"/>
      <c r="L2039" s="244"/>
      <c r="M2039" s="245"/>
      <c r="N2039" s="246"/>
      <c r="O2039" s="246"/>
      <c r="P2039" s="246"/>
      <c r="Q2039" s="246"/>
      <c r="R2039" s="246"/>
      <c r="S2039" s="246"/>
      <c r="T2039" s="247"/>
      <c r="AT2039" s="248" t="s">
        <v>142</v>
      </c>
      <c r="AU2039" s="248" t="s">
        <v>83</v>
      </c>
      <c r="AV2039" s="12" t="s">
        <v>83</v>
      </c>
      <c r="AW2039" s="12" t="s">
        <v>30</v>
      </c>
      <c r="AX2039" s="12" t="s">
        <v>73</v>
      </c>
      <c r="AY2039" s="248" t="s">
        <v>133</v>
      </c>
    </row>
    <row r="2040" spans="2:51" s="13" customFormat="1" ht="12">
      <c r="B2040" s="249"/>
      <c r="C2040" s="250"/>
      <c r="D2040" s="239" t="s">
        <v>142</v>
      </c>
      <c r="E2040" s="251" t="s">
        <v>1</v>
      </c>
      <c r="F2040" s="252" t="s">
        <v>144</v>
      </c>
      <c r="G2040" s="250"/>
      <c r="H2040" s="253">
        <v>0.407</v>
      </c>
      <c r="I2040" s="254"/>
      <c r="J2040" s="250"/>
      <c r="K2040" s="250"/>
      <c r="L2040" s="255"/>
      <c r="M2040" s="256"/>
      <c r="N2040" s="257"/>
      <c r="O2040" s="257"/>
      <c r="P2040" s="257"/>
      <c r="Q2040" s="257"/>
      <c r="R2040" s="257"/>
      <c r="S2040" s="257"/>
      <c r="T2040" s="258"/>
      <c r="AT2040" s="259" t="s">
        <v>142</v>
      </c>
      <c r="AU2040" s="259" t="s">
        <v>83</v>
      </c>
      <c r="AV2040" s="13" t="s">
        <v>140</v>
      </c>
      <c r="AW2040" s="13" t="s">
        <v>30</v>
      </c>
      <c r="AX2040" s="13" t="s">
        <v>81</v>
      </c>
      <c r="AY2040" s="259" t="s">
        <v>133</v>
      </c>
    </row>
    <row r="2041" spans="2:65" s="1" customFormat="1" ht="24" customHeight="1">
      <c r="B2041" s="38"/>
      <c r="C2041" s="224" t="s">
        <v>2549</v>
      </c>
      <c r="D2041" s="224" t="s">
        <v>135</v>
      </c>
      <c r="E2041" s="225" t="s">
        <v>2550</v>
      </c>
      <c r="F2041" s="226" t="s">
        <v>2551</v>
      </c>
      <c r="G2041" s="227" t="s">
        <v>413</v>
      </c>
      <c r="H2041" s="228">
        <v>632.029</v>
      </c>
      <c r="I2041" s="229"/>
      <c r="J2041" s="230">
        <f>ROUND(I2041*H2041,2)</f>
        <v>0</v>
      </c>
      <c r="K2041" s="226" t="s">
        <v>139</v>
      </c>
      <c r="L2041" s="43"/>
      <c r="M2041" s="231" t="s">
        <v>1</v>
      </c>
      <c r="N2041" s="232" t="s">
        <v>38</v>
      </c>
      <c r="O2041" s="86"/>
      <c r="P2041" s="233">
        <f>O2041*H2041</f>
        <v>0</v>
      </c>
      <c r="Q2041" s="233">
        <v>0</v>
      </c>
      <c r="R2041" s="233">
        <f>Q2041*H2041</f>
        <v>0</v>
      </c>
      <c r="S2041" s="233">
        <v>0</v>
      </c>
      <c r="T2041" s="234">
        <f>S2041*H2041</f>
        <v>0</v>
      </c>
      <c r="AR2041" s="235" t="s">
        <v>224</v>
      </c>
      <c r="AT2041" s="235" t="s">
        <v>135</v>
      </c>
      <c r="AU2041" s="235" t="s">
        <v>83</v>
      </c>
      <c r="AY2041" s="17" t="s">
        <v>133</v>
      </c>
      <c r="BE2041" s="236">
        <f>IF(N2041="základní",J2041,0)</f>
        <v>0</v>
      </c>
      <c r="BF2041" s="236">
        <f>IF(N2041="snížená",J2041,0)</f>
        <v>0</v>
      </c>
      <c r="BG2041" s="236">
        <f>IF(N2041="zákl. přenesená",J2041,0)</f>
        <v>0</v>
      </c>
      <c r="BH2041" s="236">
        <f>IF(N2041="sníž. přenesená",J2041,0)</f>
        <v>0</v>
      </c>
      <c r="BI2041" s="236">
        <f>IF(N2041="nulová",J2041,0)</f>
        <v>0</v>
      </c>
      <c r="BJ2041" s="17" t="s">
        <v>81</v>
      </c>
      <c r="BK2041" s="236">
        <f>ROUND(I2041*H2041,2)</f>
        <v>0</v>
      </c>
      <c r="BL2041" s="17" t="s">
        <v>224</v>
      </c>
      <c r="BM2041" s="235" t="s">
        <v>2552</v>
      </c>
    </row>
    <row r="2042" spans="2:51" s="14" customFormat="1" ht="12">
      <c r="B2042" s="276"/>
      <c r="C2042" s="277"/>
      <c r="D2042" s="239" t="s">
        <v>142</v>
      </c>
      <c r="E2042" s="278" t="s">
        <v>1</v>
      </c>
      <c r="F2042" s="279" t="s">
        <v>1623</v>
      </c>
      <c r="G2042" s="277"/>
      <c r="H2042" s="278" t="s">
        <v>1</v>
      </c>
      <c r="I2042" s="280"/>
      <c r="J2042" s="277"/>
      <c r="K2042" s="277"/>
      <c r="L2042" s="281"/>
      <c r="M2042" s="282"/>
      <c r="N2042" s="283"/>
      <c r="O2042" s="283"/>
      <c r="P2042" s="283"/>
      <c r="Q2042" s="283"/>
      <c r="R2042" s="283"/>
      <c r="S2042" s="283"/>
      <c r="T2042" s="284"/>
      <c r="AT2042" s="285" t="s">
        <v>142</v>
      </c>
      <c r="AU2042" s="285" t="s">
        <v>83</v>
      </c>
      <c r="AV2042" s="14" t="s">
        <v>81</v>
      </c>
      <c r="AW2042" s="14" t="s">
        <v>30</v>
      </c>
      <c r="AX2042" s="14" t="s">
        <v>73</v>
      </c>
      <c r="AY2042" s="285" t="s">
        <v>133</v>
      </c>
    </row>
    <row r="2043" spans="2:51" s="12" customFormat="1" ht="12">
      <c r="B2043" s="237"/>
      <c r="C2043" s="238"/>
      <c r="D2043" s="239" t="s">
        <v>142</v>
      </c>
      <c r="E2043" s="240" t="s">
        <v>1</v>
      </c>
      <c r="F2043" s="241" t="s">
        <v>2553</v>
      </c>
      <c r="G2043" s="238"/>
      <c r="H2043" s="242">
        <v>20</v>
      </c>
      <c r="I2043" s="243"/>
      <c r="J2043" s="238"/>
      <c r="K2043" s="238"/>
      <c r="L2043" s="244"/>
      <c r="M2043" s="245"/>
      <c r="N2043" s="246"/>
      <c r="O2043" s="246"/>
      <c r="P2043" s="246"/>
      <c r="Q2043" s="246"/>
      <c r="R2043" s="246"/>
      <c r="S2043" s="246"/>
      <c r="T2043" s="247"/>
      <c r="AT2043" s="248" t="s">
        <v>142</v>
      </c>
      <c r="AU2043" s="248" t="s">
        <v>83</v>
      </c>
      <c r="AV2043" s="12" t="s">
        <v>83</v>
      </c>
      <c r="AW2043" s="12" t="s">
        <v>30</v>
      </c>
      <c r="AX2043" s="12" t="s">
        <v>73</v>
      </c>
      <c r="AY2043" s="248" t="s">
        <v>133</v>
      </c>
    </row>
    <row r="2044" spans="2:51" s="12" customFormat="1" ht="12">
      <c r="B2044" s="237"/>
      <c r="C2044" s="238"/>
      <c r="D2044" s="239" t="s">
        <v>142</v>
      </c>
      <c r="E2044" s="240" t="s">
        <v>1</v>
      </c>
      <c r="F2044" s="241" t="s">
        <v>2554</v>
      </c>
      <c r="G2044" s="238"/>
      <c r="H2044" s="242">
        <v>123.845</v>
      </c>
      <c r="I2044" s="243"/>
      <c r="J2044" s="238"/>
      <c r="K2044" s="238"/>
      <c r="L2044" s="244"/>
      <c r="M2044" s="245"/>
      <c r="N2044" s="246"/>
      <c r="O2044" s="246"/>
      <c r="P2044" s="246"/>
      <c r="Q2044" s="246"/>
      <c r="R2044" s="246"/>
      <c r="S2044" s="246"/>
      <c r="T2044" s="247"/>
      <c r="AT2044" s="248" t="s">
        <v>142</v>
      </c>
      <c r="AU2044" s="248" t="s">
        <v>83</v>
      </c>
      <c r="AV2044" s="12" t="s">
        <v>83</v>
      </c>
      <c r="AW2044" s="12" t="s">
        <v>30</v>
      </c>
      <c r="AX2044" s="12" t="s">
        <v>73</v>
      </c>
      <c r="AY2044" s="248" t="s">
        <v>133</v>
      </c>
    </row>
    <row r="2045" spans="2:51" s="12" customFormat="1" ht="12">
      <c r="B2045" s="237"/>
      <c r="C2045" s="238"/>
      <c r="D2045" s="239" t="s">
        <v>142</v>
      </c>
      <c r="E2045" s="240" t="s">
        <v>1</v>
      </c>
      <c r="F2045" s="241" t="s">
        <v>2555</v>
      </c>
      <c r="G2045" s="238"/>
      <c r="H2045" s="242">
        <v>101.05</v>
      </c>
      <c r="I2045" s="243"/>
      <c r="J2045" s="238"/>
      <c r="K2045" s="238"/>
      <c r="L2045" s="244"/>
      <c r="M2045" s="245"/>
      <c r="N2045" s="246"/>
      <c r="O2045" s="246"/>
      <c r="P2045" s="246"/>
      <c r="Q2045" s="246"/>
      <c r="R2045" s="246"/>
      <c r="S2045" s="246"/>
      <c r="T2045" s="247"/>
      <c r="AT2045" s="248" t="s">
        <v>142</v>
      </c>
      <c r="AU2045" s="248" t="s">
        <v>83</v>
      </c>
      <c r="AV2045" s="12" t="s">
        <v>83</v>
      </c>
      <c r="AW2045" s="12" t="s">
        <v>30</v>
      </c>
      <c r="AX2045" s="12" t="s">
        <v>73</v>
      </c>
      <c r="AY2045" s="248" t="s">
        <v>133</v>
      </c>
    </row>
    <row r="2046" spans="2:51" s="12" customFormat="1" ht="12">
      <c r="B2046" s="237"/>
      <c r="C2046" s="238"/>
      <c r="D2046" s="239" t="s">
        <v>142</v>
      </c>
      <c r="E2046" s="240" t="s">
        <v>1</v>
      </c>
      <c r="F2046" s="241" t="s">
        <v>2556</v>
      </c>
      <c r="G2046" s="238"/>
      <c r="H2046" s="242">
        <v>210.842</v>
      </c>
      <c r="I2046" s="243"/>
      <c r="J2046" s="238"/>
      <c r="K2046" s="238"/>
      <c r="L2046" s="244"/>
      <c r="M2046" s="245"/>
      <c r="N2046" s="246"/>
      <c r="O2046" s="246"/>
      <c r="P2046" s="246"/>
      <c r="Q2046" s="246"/>
      <c r="R2046" s="246"/>
      <c r="S2046" s="246"/>
      <c r="T2046" s="247"/>
      <c r="AT2046" s="248" t="s">
        <v>142</v>
      </c>
      <c r="AU2046" s="248" t="s">
        <v>83</v>
      </c>
      <c r="AV2046" s="12" t="s">
        <v>83</v>
      </c>
      <c r="AW2046" s="12" t="s">
        <v>30</v>
      </c>
      <c r="AX2046" s="12" t="s">
        <v>73</v>
      </c>
      <c r="AY2046" s="248" t="s">
        <v>133</v>
      </c>
    </row>
    <row r="2047" spans="2:51" s="14" customFormat="1" ht="12">
      <c r="B2047" s="276"/>
      <c r="C2047" s="277"/>
      <c r="D2047" s="239" t="s">
        <v>142</v>
      </c>
      <c r="E2047" s="278" t="s">
        <v>1</v>
      </c>
      <c r="F2047" s="279" t="s">
        <v>600</v>
      </c>
      <c r="G2047" s="277"/>
      <c r="H2047" s="278" t="s">
        <v>1</v>
      </c>
      <c r="I2047" s="280"/>
      <c r="J2047" s="277"/>
      <c r="K2047" s="277"/>
      <c r="L2047" s="281"/>
      <c r="M2047" s="282"/>
      <c r="N2047" s="283"/>
      <c r="O2047" s="283"/>
      <c r="P2047" s="283"/>
      <c r="Q2047" s="283"/>
      <c r="R2047" s="283"/>
      <c r="S2047" s="283"/>
      <c r="T2047" s="284"/>
      <c r="AT2047" s="285" t="s">
        <v>142</v>
      </c>
      <c r="AU2047" s="285" t="s">
        <v>83</v>
      </c>
      <c r="AV2047" s="14" t="s">
        <v>81</v>
      </c>
      <c r="AW2047" s="14" t="s">
        <v>30</v>
      </c>
      <c r="AX2047" s="14" t="s">
        <v>73</v>
      </c>
      <c r="AY2047" s="285" t="s">
        <v>133</v>
      </c>
    </row>
    <row r="2048" spans="2:51" s="12" customFormat="1" ht="12">
      <c r="B2048" s="237"/>
      <c r="C2048" s="238"/>
      <c r="D2048" s="239" t="s">
        <v>142</v>
      </c>
      <c r="E2048" s="240" t="s">
        <v>1</v>
      </c>
      <c r="F2048" s="241" t="s">
        <v>2557</v>
      </c>
      <c r="G2048" s="238"/>
      <c r="H2048" s="242">
        <v>148.644</v>
      </c>
      <c r="I2048" s="243"/>
      <c r="J2048" s="238"/>
      <c r="K2048" s="238"/>
      <c r="L2048" s="244"/>
      <c r="M2048" s="245"/>
      <c r="N2048" s="246"/>
      <c r="O2048" s="246"/>
      <c r="P2048" s="246"/>
      <c r="Q2048" s="246"/>
      <c r="R2048" s="246"/>
      <c r="S2048" s="246"/>
      <c r="T2048" s="247"/>
      <c r="AT2048" s="248" t="s">
        <v>142</v>
      </c>
      <c r="AU2048" s="248" t="s">
        <v>83</v>
      </c>
      <c r="AV2048" s="12" t="s">
        <v>83</v>
      </c>
      <c r="AW2048" s="12" t="s">
        <v>30</v>
      </c>
      <c r="AX2048" s="12" t="s">
        <v>73</v>
      </c>
      <c r="AY2048" s="248" t="s">
        <v>133</v>
      </c>
    </row>
    <row r="2049" spans="2:51" s="12" customFormat="1" ht="12">
      <c r="B2049" s="237"/>
      <c r="C2049" s="238"/>
      <c r="D2049" s="239" t="s">
        <v>142</v>
      </c>
      <c r="E2049" s="240" t="s">
        <v>1</v>
      </c>
      <c r="F2049" s="241" t="s">
        <v>2558</v>
      </c>
      <c r="G2049" s="238"/>
      <c r="H2049" s="242">
        <v>15.398</v>
      </c>
      <c r="I2049" s="243"/>
      <c r="J2049" s="238"/>
      <c r="K2049" s="238"/>
      <c r="L2049" s="244"/>
      <c r="M2049" s="245"/>
      <c r="N2049" s="246"/>
      <c r="O2049" s="246"/>
      <c r="P2049" s="246"/>
      <c r="Q2049" s="246"/>
      <c r="R2049" s="246"/>
      <c r="S2049" s="246"/>
      <c r="T2049" s="247"/>
      <c r="AT2049" s="248" t="s">
        <v>142</v>
      </c>
      <c r="AU2049" s="248" t="s">
        <v>83</v>
      </c>
      <c r="AV2049" s="12" t="s">
        <v>83</v>
      </c>
      <c r="AW2049" s="12" t="s">
        <v>30</v>
      </c>
      <c r="AX2049" s="12" t="s">
        <v>73</v>
      </c>
      <c r="AY2049" s="248" t="s">
        <v>133</v>
      </c>
    </row>
    <row r="2050" spans="2:51" s="12" customFormat="1" ht="12">
      <c r="B2050" s="237"/>
      <c r="C2050" s="238"/>
      <c r="D2050" s="239" t="s">
        <v>142</v>
      </c>
      <c r="E2050" s="240" t="s">
        <v>1</v>
      </c>
      <c r="F2050" s="241" t="s">
        <v>2559</v>
      </c>
      <c r="G2050" s="238"/>
      <c r="H2050" s="242">
        <v>12.25</v>
      </c>
      <c r="I2050" s="243"/>
      <c r="J2050" s="238"/>
      <c r="K2050" s="238"/>
      <c r="L2050" s="244"/>
      <c r="M2050" s="245"/>
      <c r="N2050" s="246"/>
      <c r="O2050" s="246"/>
      <c r="P2050" s="246"/>
      <c r="Q2050" s="246"/>
      <c r="R2050" s="246"/>
      <c r="S2050" s="246"/>
      <c r="T2050" s="247"/>
      <c r="AT2050" s="248" t="s">
        <v>142</v>
      </c>
      <c r="AU2050" s="248" t="s">
        <v>83</v>
      </c>
      <c r="AV2050" s="12" t="s">
        <v>83</v>
      </c>
      <c r="AW2050" s="12" t="s">
        <v>30</v>
      </c>
      <c r="AX2050" s="12" t="s">
        <v>73</v>
      </c>
      <c r="AY2050" s="248" t="s">
        <v>133</v>
      </c>
    </row>
    <row r="2051" spans="2:51" s="13" customFormat="1" ht="12">
      <c r="B2051" s="249"/>
      <c r="C2051" s="250"/>
      <c r="D2051" s="239" t="s">
        <v>142</v>
      </c>
      <c r="E2051" s="251" t="s">
        <v>1</v>
      </c>
      <c r="F2051" s="252" t="s">
        <v>144</v>
      </c>
      <c r="G2051" s="250"/>
      <c r="H2051" s="253">
        <v>632.029</v>
      </c>
      <c r="I2051" s="254"/>
      <c r="J2051" s="250"/>
      <c r="K2051" s="250"/>
      <c r="L2051" s="255"/>
      <c r="M2051" s="256"/>
      <c r="N2051" s="257"/>
      <c r="O2051" s="257"/>
      <c r="P2051" s="257"/>
      <c r="Q2051" s="257"/>
      <c r="R2051" s="257"/>
      <c r="S2051" s="257"/>
      <c r="T2051" s="258"/>
      <c r="AT2051" s="259" t="s">
        <v>142</v>
      </c>
      <c r="AU2051" s="259" t="s">
        <v>83</v>
      </c>
      <c r="AV2051" s="13" t="s">
        <v>140</v>
      </c>
      <c r="AW2051" s="13" t="s">
        <v>30</v>
      </c>
      <c r="AX2051" s="13" t="s">
        <v>81</v>
      </c>
      <c r="AY2051" s="259" t="s">
        <v>133</v>
      </c>
    </row>
    <row r="2052" spans="2:65" s="1" customFormat="1" ht="16.5" customHeight="1">
      <c r="B2052" s="38"/>
      <c r="C2052" s="260" t="s">
        <v>2560</v>
      </c>
      <c r="D2052" s="260" t="s">
        <v>168</v>
      </c>
      <c r="E2052" s="261" t="s">
        <v>2545</v>
      </c>
      <c r="F2052" s="262" t="s">
        <v>2546</v>
      </c>
      <c r="G2052" s="263" t="s">
        <v>187</v>
      </c>
      <c r="H2052" s="264">
        <v>0.221</v>
      </c>
      <c r="I2052" s="265"/>
      <c r="J2052" s="266">
        <f>ROUND(I2052*H2052,2)</f>
        <v>0</v>
      </c>
      <c r="K2052" s="262" t="s">
        <v>139</v>
      </c>
      <c r="L2052" s="267"/>
      <c r="M2052" s="268" t="s">
        <v>1</v>
      </c>
      <c r="N2052" s="269" t="s">
        <v>38</v>
      </c>
      <c r="O2052" s="86"/>
      <c r="P2052" s="233">
        <f>O2052*H2052</f>
        <v>0</v>
      </c>
      <c r="Q2052" s="233">
        <v>1</v>
      </c>
      <c r="R2052" s="233">
        <f>Q2052*H2052</f>
        <v>0.221</v>
      </c>
      <c r="S2052" s="233">
        <v>0</v>
      </c>
      <c r="T2052" s="234">
        <f>S2052*H2052</f>
        <v>0</v>
      </c>
      <c r="AR2052" s="235" t="s">
        <v>644</v>
      </c>
      <c r="AT2052" s="235" t="s">
        <v>168</v>
      </c>
      <c r="AU2052" s="235" t="s">
        <v>83</v>
      </c>
      <c r="AY2052" s="17" t="s">
        <v>133</v>
      </c>
      <c r="BE2052" s="236">
        <f>IF(N2052="základní",J2052,0)</f>
        <v>0</v>
      </c>
      <c r="BF2052" s="236">
        <f>IF(N2052="snížená",J2052,0)</f>
        <v>0</v>
      </c>
      <c r="BG2052" s="236">
        <f>IF(N2052="zákl. přenesená",J2052,0)</f>
        <v>0</v>
      </c>
      <c r="BH2052" s="236">
        <f>IF(N2052="sníž. přenesená",J2052,0)</f>
        <v>0</v>
      </c>
      <c r="BI2052" s="236">
        <f>IF(N2052="nulová",J2052,0)</f>
        <v>0</v>
      </c>
      <c r="BJ2052" s="17" t="s">
        <v>81</v>
      </c>
      <c r="BK2052" s="236">
        <f>ROUND(I2052*H2052,2)</f>
        <v>0</v>
      </c>
      <c r="BL2052" s="17" t="s">
        <v>224</v>
      </c>
      <c r="BM2052" s="235" t="s">
        <v>2561</v>
      </c>
    </row>
    <row r="2053" spans="2:51" s="12" customFormat="1" ht="12">
      <c r="B2053" s="237"/>
      <c r="C2053" s="238"/>
      <c r="D2053" s="239" t="s">
        <v>142</v>
      </c>
      <c r="E2053" s="240" t="s">
        <v>1</v>
      </c>
      <c r="F2053" s="241" t="s">
        <v>2562</v>
      </c>
      <c r="G2053" s="238"/>
      <c r="H2053" s="242">
        <v>0.221</v>
      </c>
      <c r="I2053" s="243"/>
      <c r="J2053" s="238"/>
      <c r="K2053" s="238"/>
      <c r="L2053" s="244"/>
      <c r="M2053" s="245"/>
      <c r="N2053" s="246"/>
      <c r="O2053" s="246"/>
      <c r="P2053" s="246"/>
      <c r="Q2053" s="246"/>
      <c r="R2053" s="246"/>
      <c r="S2053" s="246"/>
      <c r="T2053" s="247"/>
      <c r="AT2053" s="248" t="s">
        <v>142</v>
      </c>
      <c r="AU2053" s="248" t="s">
        <v>83</v>
      </c>
      <c r="AV2053" s="12" t="s">
        <v>83</v>
      </c>
      <c r="AW2053" s="12" t="s">
        <v>30</v>
      </c>
      <c r="AX2053" s="12" t="s">
        <v>73</v>
      </c>
      <c r="AY2053" s="248" t="s">
        <v>133</v>
      </c>
    </row>
    <row r="2054" spans="2:51" s="13" customFormat="1" ht="12">
      <c r="B2054" s="249"/>
      <c r="C2054" s="250"/>
      <c r="D2054" s="239" t="s">
        <v>142</v>
      </c>
      <c r="E2054" s="251" t="s">
        <v>1</v>
      </c>
      <c r="F2054" s="252" t="s">
        <v>144</v>
      </c>
      <c r="G2054" s="250"/>
      <c r="H2054" s="253">
        <v>0.221</v>
      </c>
      <c r="I2054" s="254"/>
      <c r="J2054" s="250"/>
      <c r="K2054" s="250"/>
      <c r="L2054" s="255"/>
      <c r="M2054" s="256"/>
      <c r="N2054" s="257"/>
      <c r="O2054" s="257"/>
      <c r="P2054" s="257"/>
      <c r="Q2054" s="257"/>
      <c r="R2054" s="257"/>
      <c r="S2054" s="257"/>
      <c r="T2054" s="258"/>
      <c r="AT2054" s="259" t="s">
        <v>142</v>
      </c>
      <c r="AU2054" s="259" t="s">
        <v>83</v>
      </c>
      <c r="AV2054" s="13" t="s">
        <v>140</v>
      </c>
      <c r="AW2054" s="13" t="s">
        <v>30</v>
      </c>
      <c r="AX2054" s="13" t="s">
        <v>81</v>
      </c>
      <c r="AY2054" s="259" t="s">
        <v>133</v>
      </c>
    </row>
    <row r="2055" spans="2:65" s="1" customFormat="1" ht="24" customHeight="1">
      <c r="B2055" s="38"/>
      <c r="C2055" s="224" t="s">
        <v>2563</v>
      </c>
      <c r="D2055" s="224" t="s">
        <v>135</v>
      </c>
      <c r="E2055" s="225" t="s">
        <v>2564</v>
      </c>
      <c r="F2055" s="226" t="s">
        <v>2565</v>
      </c>
      <c r="G2055" s="227" t="s">
        <v>413</v>
      </c>
      <c r="H2055" s="228">
        <v>187.202</v>
      </c>
      <c r="I2055" s="229"/>
      <c r="J2055" s="230">
        <f>ROUND(I2055*H2055,2)</f>
        <v>0</v>
      </c>
      <c r="K2055" s="226" t="s">
        <v>139</v>
      </c>
      <c r="L2055" s="43"/>
      <c r="M2055" s="231" t="s">
        <v>1</v>
      </c>
      <c r="N2055" s="232" t="s">
        <v>38</v>
      </c>
      <c r="O2055" s="86"/>
      <c r="P2055" s="233">
        <f>O2055*H2055</f>
        <v>0</v>
      </c>
      <c r="Q2055" s="233">
        <v>0.004</v>
      </c>
      <c r="R2055" s="233">
        <f>Q2055*H2055</f>
        <v>0.748808</v>
      </c>
      <c r="S2055" s="233">
        <v>0</v>
      </c>
      <c r="T2055" s="234">
        <f>S2055*H2055</f>
        <v>0</v>
      </c>
      <c r="AR2055" s="235" t="s">
        <v>224</v>
      </c>
      <c r="AT2055" s="235" t="s">
        <v>135</v>
      </c>
      <c r="AU2055" s="235" t="s">
        <v>83</v>
      </c>
      <c r="AY2055" s="17" t="s">
        <v>133</v>
      </c>
      <c r="BE2055" s="236">
        <f>IF(N2055="základní",J2055,0)</f>
        <v>0</v>
      </c>
      <c r="BF2055" s="236">
        <f>IF(N2055="snížená",J2055,0)</f>
        <v>0</v>
      </c>
      <c r="BG2055" s="236">
        <f>IF(N2055="zákl. přenesená",J2055,0)</f>
        <v>0</v>
      </c>
      <c r="BH2055" s="236">
        <f>IF(N2055="sníž. přenesená",J2055,0)</f>
        <v>0</v>
      </c>
      <c r="BI2055" s="236">
        <f>IF(N2055="nulová",J2055,0)</f>
        <v>0</v>
      </c>
      <c r="BJ2055" s="17" t="s">
        <v>81</v>
      </c>
      <c r="BK2055" s="236">
        <f>ROUND(I2055*H2055,2)</f>
        <v>0</v>
      </c>
      <c r="BL2055" s="17" t="s">
        <v>224</v>
      </c>
      <c r="BM2055" s="235" t="s">
        <v>2566</v>
      </c>
    </row>
    <row r="2056" spans="2:51" s="14" customFormat="1" ht="12">
      <c r="B2056" s="276"/>
      <c r="C2056" s="277"/>
      <c r="D2056" s="239" t="s">
        <v>142</v>
      </c>
      <c r="E2056" s="278" t="s">
        <v>1</v>
      </c>
      <c r="F2056" s="279" t="s">
        <v>2567</v>
      </c>
      <c r="G2056" s="277"/>
      <c r="H2056" s="278" t="s">
        <v>1</v>
      </c>
      <c r="I2056" s="280"/>
      <c r="J2056" s="277"/>
      <c r="K2056" s="277"/>
      <c r="L2056" s="281"/>
      <c r="M2056" s="282"/>
      <c r="N2056" s="283"/>
      <c r="O2056" s="283"/>
      <c r="P2056" s="283"/>
      <c r="Q2056" s="283"/>
      <c r="R2056" s="283"/>
      <c r="S2056" s="283"/>
      <c r="T2056" s="284"/>
      <c r="AT2056" s="285" t="s">
        <v>142</v>
      </c>
      <c r="AU2056" s="285" t="s">
        <v>83</v>
      </c>
      <c r="AV2056" s="14" t="s">
        <v>81</v>
      </c>
      <c r="AW2056" s="14" t="s">
        <v>30</v>
      </c>
      <c r="AX2056" s="14" t="s">
        <v>73</v>
      </c>
      <c r="AY2056" s="285" t="s">
        <v>133</v>
      </c>
    </row>
    <row r="2057" spans="2:51" s="12" customFormat="1" ht="12">
      <c r="B2057" s="237"/>
      <c r="C2057" s="238"/>
      <c r="D2057" s="239" t="s">
        <v>142</v>
      </c>
      <c r="E2057" s="240" t="s">
        <v>1</v>
      </c>
      <c r="F2057" s="241" t="s">
        <v>2568</v>
      </c>
      <c r="G2057" s="238"/>
      <c r="H2057" s="242">
        <v>16.817</v>
      </c>
      <c r="I2057" s="243"/>
      <c r="J2057" s="238"/>
      <c r="K2057" s="238"/>
      <c r="L2057" s="244"/>
      <c r="M2057" s="245"/>
      <c r="N2057" s="246"/>
      <c r="O2057" s="246"/>
      <c r="P2057" s="246"/>
      <c r="Q2057" s="246"/>
      <c r="R2057" s="246"/>
      <c r="S2057" s="246"/>
      <c r="T2057" s="247"/>
      <c r="AT2057" s="248" t="s">
        <v>142</v>
      </c>
      <c r="AU2057" s="248" t="s">
        <v>83</v>
      </c>
      <c r="AV2057" s="12" t="s">
        <v>83</v>
      </c>
      <c r="AW2057" s="12" t="s">
        <v>30</v>
      </c>
      <c r="AX2057" s="12" t="s">
        <v>73</v>
      </c>
      <c r="AY2057" s="248" t="s">
        <v>133</v>
      </c>
    </row>
    <row r="2058" spans="2:51" s="12" customFormat="1" ht="12">
      <c r="B2058" s="237"/>
      <c r="C2058" s="238"/>
      <c r="D2058" s="239" t="s">
        <v>142</v>
      </c>
      <c r="E2058" s="240" t="s">
        <v>1</v>
      </c>
      <c r="F2058" s="241" t="s">
        <v>2569</v>
      </c>
      <c r="G2058" s="238"/>
      <c r="H2058" s="242">
        <v>5.25</v>
      </c>
      <c r="I2058" s="243"/>
      <c r="J2058" s="238"/>
      <c r="K2058" s="238"/>
      <c r="L2058" s="244"/>
      <c r="M2058" s="245"/>
      <c r="N2058" s="246"/>
      <c r="O2058" s="246"/>
      <c r="P2058" s="246"/>
      <c r="Q2058" s="246"/>
      <c r="R2058" s="246"/>
      <c r="S2058" s="246"/>
      <c r="T2058" s="247"/>
      <c r="AT2058" s="248" t="s">
        <v>142</v>
      </c>
      <c r="AU2058" s="248" t="s">
        <v>83</v>
      </c>
      <c r="AV2058" s="12" t="s">
        <v>83</v>
      </c>
      <c r="AW2058" s="12" t="s">
        <v>30</v>
      </c>
      <c r="AX2058" s="12" t="s">
        <v>73</v>
      </c>
      <c r="AY2058" s="248" t="s">
        <v>133</v>
      </c>
    </row>
    <row r="2059" spans="2:51" s="12" customFormat="1" ht="12">
      <c r="B2059" s="237"/>
      <c r="C2059" s="238"/>
      <c r="D2059" s="239" t="s">
        <v>142</v>
      </c>
      <c r="E2059" s="240" t="s">
        <v>1</v>
      </c>
      <c r="F2059" s="241" t="s">
        <v>2570</v>
      </c>
      <c r="G2059" s="238"/>
      <c r="H2059" s="242">
        <v>7.985</v>
      </c>
      <c r="I2059" s="243"/>
      <c r="J2059" s="238"/>
      <c r="K2059" s="238"/>
      <c r="L2059" s="244"/>
      <c r="M2059" s="245"/>
      <c r="N2059" s="246"/>
      <c r="O2059" s="246"/>
      <c r="P2059" s="246"/>
      <c r="Q2059" s="246"/>
      <c r="R2059" s="246"/>
      <c r="S2059" s="246"/>
      <c r="T2059" s="247"/>
      <c r="AT2059" s="248" t="s">
        <v>142</v>
      </c>
      <c r="AU2059" s="248" t="s">
        <v>83</v>
      </c>
      <c r="AV2059" s="12" t="s">
        <v>83</v>
      </c>
      <c r="AW2059" s="12" t="s">
        <v>30</v>
      </c>
      <c r="AX2059" s="12" t="s">
        <v>73</v>
      </c>
      <c r="AY2059" s="248" t="s">
        <v>133</v>
      </c>
    </row>
    <row r="2060" spans="2:51" s="12" customFormat="1" ht="12">
      <c r="B2060" s="237"/>
      <c r="C2060" s="238"/>
      <c r="D2060" s="239" t="s">
        <v>142</v>
      </c>
      <c r="E2060" s="240" t="s">
        <v>1</v>
      </c>
      <c r="F2060" s="241" t="s">
        <v>2571</v>
      </c>
      <c r="G2060" s="238"/>
      <c r="H2060" s="242">
        <v>0.25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142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133</v>
      </c>
    </row>
    <row r="2061" spans="2:51" s="14" customFormat="1" ht="12">
      <c r="B2061" s="276"/>
      <c r="C2061" s="277"/>
      <c r="D2061" s="239" t="s">
        <v>142</v>
      </c>
      <c r="E2061" s="278" t="s">
        <v>1</v>
      </c>
      <c r="F2061" s="279" t="s">
        <v>2572</v>
      </c>
      <c r="G2061" s="277"/>
      <c r="H2061" s="278" t="s">
        <v>1</v>
      </c>
      <c r="I2061" s="280"/>
      <c r="J2061" s="277"/>
      <c r="K2061" s="277"/>
      <c r="L2061" s="281"/>
      <c r="M2061" s="282"/>
      <c r="N2061" s="283"/>
      <c r="O2061" s="283"/>
      <c r="P2061" s="283"/>
      <c r="Q2061" s="283"/>
      <c r="R2061" s="283"/>
      <c r="S2061" s="283"/>
      <c r="T2061" s="284"/>
      <c r="AT2061" s="285" t="s">
        <v>142</v>
      </c>
      <c r="AU2061" s="285" t="s">
        <v>83</v>
      </c>
      <c r="AV2061" s="14" t="s">
        <v>81</v>
      </c>
      <c r="AW2061" s="14" t="s">
        <v>30</v>
      </c>
      <c r="AX2061" s="14" t="s">
        <v>73</v>
      </c>
      <c r="AY2061" s="285" t="s">
        <v>133</v>
      </c>
    </row>
    <row r="2062" spans="2:51" s="12" customFormat="1" ht="12">
      <c r="B2062" s="237"/>
      <c r="C2062" s="238"/>
      <c r="D2062" s="239" t="s">
        <v>142</v>
      </c>
      <c r="E2062" s="240" t="s">
        <v>1</v>
      </c>
      <c r="F2062" s="241" t="s">
        <v>2573</v>
      </c>
      <c r="G2062" s="238"/>
      <c r="H2062" s="242">
        <v>105.14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142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133</v>
      </c>
    </row>
    <row r="2063" spans="2:51" s="12" customFormat="1" ht="12">
      <c r="B2063" s="237"/>
      <c r="C2063" s="238"/>
      <c r="D2063" s="239" t="s">
        <v>142</v>
      </c>
      <c r="E2063" s="240" t="s">
        <v>1</v>
      </c>
      <c r="F2063" s="241" t="s">
        <v>2574</v>
      </c>
      <c r="G2063" s="238"/>
      <c r="H2063" s="242">
        <v>51.76</v>
      </c>
      <c r="I2063" s="243"/>
      <c r="J2063" s="238"/>
      <c r="K2063" s="238"/>
      <c r="L2063" s="244"/>
      <c r="M2063" s="245"/>
      <c r="N2063" s="246"/>
      <c r="O2063" s="246"/>
      <c r="P2063" s="246"/>
      <c r="Q2063" s="246"/>
      <c r="R2063" s="246"/>
      <c r="S2063" s="246"/>
      <c r="T2063" s="247"/>
      <c r="AT2063" s="248" t="s">
        <v>142</v>
      </c>
      <c r="AU2063" s="248" t="s">
        <v>83</v>
      </c>
      <c r="AV2063" s="12" t="s">
        <v>83</v>
      </c>
      <c r="AW2063" s="12" t="s">
        <v>30</v>
      </c>
      <c r="AX2063" s="12" t="s">
        <v>73</v>
      </c>
      <c r="AY2063" s="248" t="s">
        <v>133</v>
      </c>
    </row>
    <row r="2064" spans="2:51" s="13" customFormat="1" ht="12">
      <c r="B2064" s="249"/>
      <c r="C2064" s="250"/>
      <c r="D2064" s="239" t="s">
        <v>142</v>
      </c>
      <c r="E2064" s="251" t="s">
        <v>1</v>
      </c>
      <c r="F2064" s="252" t="s">
        <v>144</v>
      </c>
      <c r="G2064" s="250"/>
      <c r="H2064" s="253">
        <v>187.202</v>
      </c>
      <c r="I2064" s="254"/>
      <c r="J2064" s="250"/>
      <c r="K2064" s="250"/>
      <c r="L2064" s="255"/>
      <c r="M2064" s="256"/>
      <c r="N2064" s="257"/>
      <c r="O2064" s="257"/>
      <c r="P2064" s="257"/>
      <c r="Q2064" s="257"/>
      <c r="R2064" s="257"/>
      <c r="S2064" s="257"/>
      <c r="T2064" s="258"/>
      <c r="AT2064" s="259" t="s">
        <v>142</v>
      </c>
      <c r="AU2064" s="259" t="s">
        <v>83</v>
      </c>
      <c r="AV2064" s="13" t="s">
        <v>140</v>
      </c>
      <c r="AW2064" s="13" t="s">
        <v>30</v>
      </c>
      <c r="AX2064" s="13" t="s">
        <v>81</v>
      </c>
      <c r="AY2064" s="259" t="s">
        <v>133</v>
      </c>
    </row>
    <row r="2065" spans="2:65" s="1" customFormat="1" ht="24" customHeight="1">
      <c r="B2065" s="38"/>
      <c r="C2065" s="224" t="s">
        <v>2575</v>
      </c>
      <c r="D2065" s="224" t="s">
        <v>135</v>
      </c>
      <c r="E2065" s="225" t="s">
        <v>2576</v>
      </c>
      <c r="F2065" s="226" t="s">
        <v>2577</v>
      </c>
      <c r="G2065" s="227" t="s">
        <v>413</v>
      </c>
      <c r="H2065" s="228">
        <v>496.93</v>
      </c>
      <c r="I2065" s="229"/>
      <c r="J2065" s="230">
        <f>ROUND(I2065*H2065,2)</f>
        <v>0</v>
      </c>
      <c r="K2065" s="226" t="s">
        <v>139</v>
      </c>
      <c r="L2065" s="43"/>
      <c r="M2065" s="231" t="s">
        <v>1</v>
      </c>
      <c r="N2065" s="232" t="s">
        <v>38</v>
      </c>
      <c r="O2065" s="86"/>
      <c r="P2065" s="233">
        <f>O2065*H2065</f>
        <v>0</v>
      </c>
      <c r="Q2065" s="233">
        <v>0.004</v>
      </c>
      <c r="R2065" s="233">
        <f>Q2065*H2065</f>
        <v>1.9877200000000002</v>
      </c>
      <c r="S2065" s="233">
        <v>0</v>
      </c>
      <c r="T2065" s="234">
        <f>S2065*H2065</f>
        <v>0</v>
      </c>
      <c r="AR2065" s="235" t="s">
        <v>224</v>
      </c>
      <c r="AT2065" s="235" t="s">
        <v>135</v>
      </c>
      <c r="AU2065" s="235" t="s">
        <v>83</v>
      </c>
      <c r="AY2065" s="17" t="s">
        <v>133</v>
      </c>
      <c r="BE2065" s="236">
        <f>IF(N2065="základní",J2065,0)</f>
        <v>0</v>
      </c>
      <c r="BF2065" s="236">
        <f>IF(N2065="snížená",J2065,0)</f>
        <v>0</v>
      </c>
      <c r="BG2065" s="236">
        <f>IF(N2065="zákl. přenesená",J2065,0)</f>
        <v>0</v>
      </c>
      <c r="BH2065" s="236">
        <f>IF(N2065="sníž. přenesená",J2065,0)</f>
        <v>0</v>
      </c>
      <c r="BI2065" s="236">
        <f>IF(N2065="nulová",J2065,0)</f>
        <v>0</v>
      </c>
      <c r="BJ2065" s="17" t="s">
        <v>81</v>
      </c>
      <c r="BK2065" s="236">
        <f>ROUND(I2065*H2065,2)</f>
        <v>0</v>
      </c>
      <c r="BL2065" s="17" t="s">
        <v>224</v>
      </c>
      <c r="BM2065" s="235" t="s">
        <v>2578</v>
      </c>
    </row>
    <row r="2066" spans="2:51" s="14" customFormat="1" ht="12">
      <c r="B2066" s="276"/>
      <c r="C2066" s="277"/>
      <c r="D2066" s="239" t="s">
        <v>142</v>
      </c>
      <c r="E2066" s="278" t="s">
        <v>1</v>
      </c>
      <c r="F2066" s="279" t="s">
        <v>1607</v>
      </c>
      <c r="G2066" s="277"/>
      <c r="H2066" s="278" t="s">
        <v>1</v>
      </c>
      <c r="I2066" s="280"/>
      <c r="J2066" s="277"/>
      <c r="K2066" s="277"/>
      <c r="L2066" s="281"/>
      <c r="M2066" s="282"/>
      <c r="N2066" s="283"/>
      <c r="O2066" s="283"/>
      <c r="P2066" s="283"/>
      <c r="Q2066" s="283"/>
      <c r="R2066" s="283"/>
      <c r="S2066" s="283"/>
      <c r="T2066" s="284"/>
      <c r="AT2066" s="285" t="s">
        <v>142</v>
      </c>
      <c r="AU2066" s="285" t="s">
        <v>83</v>
      </c>
      <c r="AV2066" s="14" t="s">
        <v>81</v>
      </c>
      <c r="AW2066" s="14" t="s">
        <v>30</v>
      </c>
      <c r="AX2066" s="14" t="s">
        <v>73</v>
      </c>
      <c r="AY2066" s="285" t="s">
        <v>133</v>
      </c>
    </row>
    <row r="2067" spans="2:51" s="12" customFormat="1" ht="12">
      <c r="B2067" s="237"/>
      <c r="C2067" s="238"/>
      <c r="D2067" s="239" t="s">
        <v>142</v>
      </c>
      <c r="E2067" s="240" t="s">
        <v>1</v>
      </c>
      <c r="F2067" s="241" t="s">
        <v>1638</v>
      </c>
      <c r="G2067" s="238"/>
      <c r="H2067" s="242">
        <v>13.26</v>
      </c>
      <c r="I2067" s="243"/>
      <c r="J2067" s="238"/>
      <c r="K2067" s="238"/>
      <c r="L2067" s="244"/>
      <c r="M2067" s="245"/>
      <c r="N2067" s="246"/>
      <c r="O2067" s="246"/>
      <c r="P2067" s="246"/>
      <c r="Q2067" s="246"/>
      <c r="R2067" s="246"/>
      <c r="S2067" s="246"/>
      <c r="T2067" s="247"/>
      <c r="AT2067" s="248" t="s">
        <v>142</v>
      </c>
      <c r="AU2067" s="248" t="s">
        <v>83</v>
      </c>
      <c r="AV2067" s="12" t="s">
        <v>83</v>
      </c>
      <c r="AW2067" s="12" t="s">
        <v>30</v>
      </c>
      <c r="AX2067" s="12" t="s">
        <v>73</v>
      </c>
      <c r="AY2067" s="248" t="s">
        <v>133</v>
      </c>
    </row>
    <row r="2068" spans="2:51" s="12" customFormat="1" ht="12">
      <c r="B2068" s="237"/>
      <c r="C2068" s="238"/>
      <c r="D2068" s="239" t="s">
        <v>142</v>
      </c>
      <c r="E2068" s="240" t="s">
        <v>1</v>
      </c>
      <c r="F2068" s="241" t="s">
        <v>1639</v>
      </c>
      <c r="G2068" s="238"/>
      <c r="H2068" s="242">
        <v>9.5</v>
      </c>
      <c r="I2068" s="243"/>
      <c r="J2068" s="238"/>
      <c r="K2068" s="238"/>
      <c r="L2068" s="244"/>
      <c r="M2068" s="245"/>
      <c r="N2068" s="246"/>
      <c r="O2068" s="246"/>
      <c r="P2068" s="246"/>
      <c r="Q2068" s="246"/>
      <c r="R2068" s="246"/>
      <c r="S2068" s="246"/>
      <c r="T2068" s="247"/>
      <c r="AT2068" s="248" t="s">
        <v>142</v>
      </c>
      <c r="AU2068" s="248" t="s">
        <v>83</v>
      </c>
      <c r="AV2068" s="12" t="s">
        <v>83</v>
      </c>
      <c r="AW2068" s="12" t="s">
        <v>30</v>
      </c>
      <c r="AX2068" s="12" t="s">
        <v>73</v>
      </c>
      <c r="AY2068" s="248" t="s">
        <v>133</v>
      </c>
    </row>
    <row r="2069" spans="2:51" s="12" customFormat="1" ht="12">
      <c r="B2069" s="237"/>
      <c r="C2069" s="238"/>
      <c r="D2069" s="239" t="s">
        <v>142</v>
      </c>
      <c r="E2069" s="240" t="s">
        <v>1</v>
      </c>
      <c r="F2069" s="241" t="s">
        <v>1640</v>
      </c>
      <c r="G2069" s="238"/>
      <c r="H2069" s="242">
        <v>13.2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142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133</v>
      </c>
    </row>
    <row r="2070" spans="2:51" s="12" customFormat="1" ht="12">
      <c r="B2070" s="237"/>
      <c r="C2070" s="238"/>
      <c r="D2070" s="239" t="s">
        <v>142</v>
      </c>
      <c r="E2070" s="240" t="s">
        <v>1</v>
      </c>
      <c r="F2070" s="241" t="s">
        <v>1641</v>
      </c>
      <c r="G2070" s="238"/>
      <c r="H2070" s="242">
        <v>29.5</v>
      </c>
      <c r="I2070" s="243"/>
      <c r="J2070" s="238"/>
      <c r="K2070" s="238"/>
      <c r="L2070" s="244"/>
      <c r="M2070" s="245"/>
      <c r="N2070" s="246"/>
      <c r="O2070" s="246"/>
      <c r="P2070" s="246"/>
      <c r="Q2070" s="246"/>
      <c r="R2070" s="246"/>
      <c r="S2070" s="246"/>
      <c r="T2070" s="247"/>
      <c r="AT2070" s="248" t="s">
        <v>142</v>
      </c>
      <c r="AU2070" s="248" t="s">
        <v>83</v>
      </c>
      <c r="AV2070" s="12" t="s">
        <v>83</v>
      </c>
      <c r="AW2070" s="12" t="s">
        <v>30</v>
      </c>
      <c r="AX2070" s="12" t="s">
        <v>73</v>
      </c>
      <c r="AY2070" s="248" t="s">
        <v>133</v>
      </c>
    </row>
    <row r="2071" spans="2:51" s="12" customFormat="1" ht="12">
      <c r="B2071" s="237"/>
      <c r="C2071" s="238"/>
      <c r="D2071" s="239" t="s">
        <v>142</v>
      </c>
      <c r="E2071" s="240" t="s">
        <v>1</v>
      </c>
      <c r="F2071" s="241" t="s">
        <v>1642</v>
      </c>
      <c r="G2071" s="238"/>
      <c r="H2071" s="242">
        <v>17.3</v>
      </c>
      <c r="I2071" s="243"/>
      <c r="J2071" s="238"/>
      <c r="K2071" s="238"/>
      <c r="L2071" s="244"/>
      <c r="M2071" s="245"/>
      <c r="N2071" s="246"/>
      <c r="O2071" s="246"/>
      <c r="P2071" s="246"/>
      <c r="Q2071" s="246"/>
      <c r="R2071" s="246"/>
      <c r="S2071" s="246"/>
      <c r="T2071" s="247"/>
      <c r="AT2071" s="248" t="s">
        <v>142</v>
      </c>
      <c r="AU2071" s="248" t="s">
        <v>83</v>
      </c>
      <c r="AV2071" s="12" t="s">
        <v>83</v>
      </c>
      <c r="AW2071" s="12" t="s">
        <v>30</v>
      </c>
      <c r="AX2071" s="12" t="s">
        <v>73</v>
      </c>
      <c r="AY2071" s="248" t="s">
        <v>133</v>
      </c>
    </row>
    <row r="2072" spans="2:51" s="12" customFormat="1" ht="12">
      <c r="B2072" s="237"/>
      <c r="C2072" s="238"/>
      <c r="D2072" s="239" t="s">
        <v>142</v>
      </c>
      <c r="E2072" s="240" t="s">
        <v>1</v>
      </c>
      <c r="F2072" s="241" t="s">
        <v>1643</v>
      </c>
      <c r="G2072" s="238"/>
      <c r="H2072" s="242">
        <v>10.06</v>
      </c>
      <c r="I2072" s="243"/>
      <c r="J2072" s="238"/>
      <c r="K2072" s="238"/>
      <c r="L2072" s="244"/>
      <c r="M2072" s="245"/>
      <c r="N2072" s="246"/>
      <c r="O2072" s="246"/>
      <c r="P2072" s="246"/>
      <c r="Q2072" s="246"/>
      <c r="R2072" s="246"/>
      <c r="S2072" s="246"/>
      <c r="T2072" s="247"/>
      <c r="AT2072" s="248" t="s">
        <v>142</v>
      </c>
      <c r="AU2072" s="248" t="s">
        <v>83</v>
      </c>
      <c r="AV2072" s="12" t="s">
        <v>83</v>
      </c>
      <c r="AW2072" s="12" t="s">
        <v>30</v>
      </c>
      <c r="AX2072" s="12" t="s">
        <v>73</v>
      </c>
      <c r="AY2072" s="248" t="s">
        <v>133</v>
      </c>
    </row>
    <row r="2073" spans="2:51" s="12" customFormat="1" ht="12">
      <c r="B2073" s="237"/>
      <c r="C2073" s="238"/>
      <c r="D2073" s="239" t="s">
        <v>142</v>
      </c>
      <c r="E2073" s="240" t="s">
        <v>1</v>
      </c>
      <c r="F2073" s="241" t="s">
        <v>1644</v>
      </c>
      <c r="G2073" s="238"/>
      <c r="H2073" s="242">
        <v>13.2</v>
      </c>
      <c r="I2073" s="243"/>
      <c r="J2073" s="238"/>
      <c r="K2073" s="238"/>
      <c r="L2073" s="244"/>
      <c r="M2073" s="245"/>
      <c r="N2073" s="246"/>
      <c r="O2073" s="246"/>
      <c r="P2073" s="246"/>
      <c r="Q2073" s="246"/>
      <c r="R2073" s="246"/>
      <c r="S2073" s="246"/>
      <c r="T2073" s="247"/>
      <c r="AT2073" s="248" t="s">
        <v>142</v>
      </c>
      <c r="AU2073" s="248" t="s">
        <v>83</v>
      </c>
      <c r="AV2073" s="12" t="s">
        <v>83</v>
      </c>
      <c r="AW2073" s="12" t="s">
        <v>30</v>
      </c>
      <c r="AX2073" s="12" t="s">
        <v>73</v>
      </c>
      <c r="AY2073" s="248" t="s">
        <v>133</v>
      </c>
    </row>
    <row r="2074" spans="2:51" s="12" customFormat="1" ht="12">
      <c r="B2074" s="237"/>
      <c r="C2074" s="238"/>
      <c r="D2074" s="239" t="s">
        <v>142</v>
      </c>
      <c r="E2074" s="240" t="s">
        <v>1</v>
      </c>
      <c r="F2074" s="241" t="s">
        <v>1645</v>
      </c>
      <c r="G2074" s="238"/>
      <c r="H2074" s="242">
        <v>29.1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142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133</v>
      </c>
    </row>
    <row r="2075" spans="2:51" s="12" customFormat="1" ht="12">
      <c r="B2075" s="237"/>
      <c r="C2075" s="238"/>
      <c r="D2075" s="239" t="s">
        <v>142</v>
      </c>
      <c r="E2075" s="240" t="s">
        <v>1</v>
      </c>
      <c r="F2075" s="241" t="s">
        <v>1646</v>
      </c>
      <c r="G2075" s="238"/>
      <c r="H2075" s="242">
        <v>23.915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142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133</v>
      </c>
    </row>
    <row r="2076" spans="2:51" s="12" customFormat="1" ht="12">
      <c r="B2076" s="237"/>
      <c r="C2076" s="238"/>
      <c r="D2076" s="239" t="s">
        <v>142</v>
      </c>
      <c r="E2076" s="240" t="s">
        <v>1</v>
      </c>
      <c r="F2076" s="241" t="s">
        <v>1647</v>
      </c>
      <c r="G2076" s="238"/>
      <c r="H2076" s="242">
        <v>19.225</v>
      </c>
      <c r="I2076" s="243"/>
      <c r="J2076" s="238"/>
      <c r="K2076" s="238"/>
      <c r="L2076" s="244"/>
      <c r="M2076" s="245"/>
      <c r="N2076" s="246"/>
      <c r="O2076" s="246"/>
      <c r="P2076" s="246"/>
      <c r="Q2076" s="246"/>
      <c r="R2076" s="246"/>
      <c r="S2076" s="246"/>
      <c r="T2076" s="247"/>
      <c r="AT2076" s="248" t="s">
        <v>142</v>
      </c>
      <c r="AU2076" s="248" t="s">
        <v>83</v>
      </c>
      <c r="AV2076" s="12" t="s">
        <v>83</v>
      </c>
      <c r="AW2076" s="12" t="s">
        <v>30</v>
      </c>
      <c r="AX2076" s="12" t="s">
        <v>73</v>
      </c>
      <c r="AY2076" s="248" t="s">
        <v>133</v>
      </c>
    </row>
    <row r="2077" spans="2:51" s="12" customFormat="1" ht="12">
      <c r="B2077" s="237"/>
      <c r="C2077" s="238"/>
      <c r="D2077" s="239" t="s">
        <v>142</v>
      </c>
      <c r="E2077" s="240" t="s">
        <v>1</v>
      </c>
      <c r="F2077" s="241" t="s">
        <v>1648</v>
      </c>
      <c r="G2077" s="238"/>
      <c r="H2077" s="242">
        <v>24.005</v>
      </c>
      <c r="I2077" s="243"/>
      <c r="J2077" s="238"/>
      <c r="K2077" s="238"/>
      <c r="L2077" s="244"/>
      <c r="M2077" s="245"/>
      <c r="N2077" s="246"/>
      <c r="O2077" s="246"/>
      <c r="P2077" s="246"/>
      <c r="Q2077" s="246"/>
      <c r="R2077" s="246"/>
      <c r="S2077" s="246"/>
      <c r="T2077" s="247"/>
      <c r="AT2077" s="248" t="s">
        <v>142</v>
      </c>
      <c r="AU2077" s="248" t="s">
        <v>83</v>
      </c>
      <c r="AV2077" s="12" t="s">
        <v>83</v>
      </c>
      <c r="AW2077" s="12" t="s">
        <v>30</v>
      </c>
      <c r="AX2077" s="12" t="s">
        <v>73</v>
      </c>
      <c r="AY2077" s="248" t="s">
        <v>133</v>
      </c>
    </row>
    <row r="2078" spans="2:51" s="12" customFormat="1" ht="12">
      <c r="B2078" s="237"/>
      <c r="C2078" s="238"/>
      <c r="D2078" s="239" t="s">
        <v>142</v>
      </c>
      <c r="E2078" s="240" t="s">
        <v>1</v>
      </c>
      <c r="F2078" s="241" t="s">
        <v>1649</v>
      </c>
      <c r="G2078" s="238"/>
      <c r="H2078" s="242">
        <v>19.225</v>
      </c>
      <c r="I2078" s="243"/>
      <c r="J2078" s="238"/>
      <c r="K2078" s="238"/>
      <c r="L2078" s="244"/>
      <c r="M2078" s="245"/>
      <c r="N2078" s="246"/>
      <c r="O2078" s="246"/>
      <c r="P2078" s="246"/>
      <c r="Q2078" s="246"/>
      <c r="R2078" s="246"/>
      <c r="S2078" s="246"/>
      <c r="T2078" s="247"/>
      <c r="AT2078" s="248" t="s">
        <v>142</v>
      </c>
      <c r="AU2078" s="248" t="s">
        <v>83</v>
      </c>
      <c r="AV2078" s="12" t="s">
        <v>83</v>
      </c>
      <c r="AW2078" s="12" t="s">
        <v>30</v>
      </c>
      <c r="AX2078" s="12" t="s">
        <v>73</v>
      </c>
      <c r="AY2078" s="248" t="s">
        <v>133</v>
      </c>
    </row>
    <row r="2079" spans="2:51" s="12" customFormat="1" ht="12">
      <c r="B2079" s="237"/>
      <c r="C2079" s="238"/>
      <c r="D2079" s="239" t="s">
        <v>142</v>
      </c>
      <c r="E2079" s="240" t="s">
        <v>1</v>
      </c>
      <c r="F2079" s="241" t="s">
        <v>1650</v>
      </c>
      <c r="G2079" s="238"/>
      <c r="H2079" s="242">
        <v>11.7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142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133</v>
      </c>
    </row>
    <row r="2080" spans="2:51" s="12" customFormat="1" ht="12">
      <c r="B2080" s="237"/>
      <c r="C2080" s="238"/>
      <c r="D2080" s="239" t="s">
        <v>142</v>
      </c>
      <c r="E2080" s="240" t="s">
        <v>1</v>
      </c>
      <c r="F2080" s="241" t="s">
        <v>1651</v>
      </c>
      <c r="G2080" s="238"/>
      <c r="H2080" s="242">
        <v>7.4</v>
      </c>
      <c r="I2080" s="243"/>
      <c r="J2080" s="238"/>
      <c r="K2080" s="238"/>
      <c r="L2080" s="244"/>
      <c r="M2080" s="245"/>
      <c r="N2080" s="246"/>
      <c r="O2080" s="246"/>
      <c r="P2080" s="246"/>
      <c r="Q2080" s="246"/>
      <c r="R2080" s="246"/>
      <c r="S2080" s="246"/>
      <c r="T2080" s="247"/>
      <c r="AT2080" s="248" t="s">
        <v>142</v>
      </c>
      <c r="AU2080" s="248" t="s">
        <v>83</v>
      </c>
      <c r="AV2080" s="12" t="s">
        <v>83</v>
      </c>
      <c r="AW2080" s="12" t="s">
        <v>30</v>
      </c>
      <c r="AX2080" s="12" t="s">
        <v>73</v>
      </c>
      <c r="AY2080" s="248" t="s">
        <v>133</v>
      </c>
    </row>
    <row r="2081" spans="2:51" s="12" customFormat="1" ht="12">
      <c r="B2081" s="237"/>
      <c r="C2081" s="238"/>
      <c r="D2081" s="239" t="s">
        <v>142</v>
      </c>
      <c r="E2081" s="240" t="s">
        <v>1</v>
      </c>
      <c r="F2081" s="241" t="s">
        <v>1652</v>
      </c>
      <c r="G2081" s="238"/>
      <c r="H2081" s="242">
        <v>11.8</v>
      </c>
      <c r="I2081" s="243"/>
      <c r="J2081" s="238"/>
      <c r="K2081" s="238"/>
      <c r="L2081" s="244"/>
      <c r="M2081" s="245"/>
      <c r="N2081" s="246"/>
      <c r="O2081" s="246"/>
      <c r="P2081" s="246"/>
      <c r="Q2081" s="246"/>
      <c r="R2081" s="246"/>
      <c r="S2081" s="246"/>
      <c r="T2081" s="247"/>
      <c r="AT2081" s="248" t="s">
        <v>142</v>
      </c>
      <c r="AU2081" s="248" t="s">
        <v>83</v>
      </c>
      <c r="AV2081" s="12" t="s">
        <v>83</v>
      </c>
      <c r="AW2081" s="12" t="s">
        <v>30</v>
      </c>
      <c r="AX2081" s="12" t="s">
        <v>73</v>
      </c>
      <c r="AY2081" s="248" t="s">
        <v>133</v>
      </c>
    </row>
    <row r="2082" spans="2:51" s="12" customFormat="1" ht="12">
      <c r="B2082" s="237"/>
      <c r="C2082" s="238"/>
      <c r="D2082" s="239" t="s">
        <v>142</v>
      </c>
      <c r="E2082" s="240" t="s">
        <v>1</v>
      </c>
      <c r="F2082" s="241" t="s">
        <v>1653</v>
      </c>
      <c r="G2082" s="238"/>
      <c r="H2082" s="242">
        <v>8.6</v>
      </c>
      <c r="I2082" s="243"/>
      <c r="J2082" s="238"/>
      <c r="K2082" s="238"/>
      <c r="L2082" s="244"/>
      <c r="M2082" s="245"/>
      <c r="N2082" s="246"/>
      <c r="O2082" s="246"/>
      <c r="P2082" s="246"/>
      <c r="Q2082" s="246"/>
      <c r="R2082" s="246"/>
      <c r="S2082" s="246"/>
      <c r="T2082" s="247"/>
      <c r="AT2082" s="248" t="s">
        <v>142</v>
      </c>
      <c r="AU2082" s="248" t="s">
        <v>83</v>
      </c>
      <c r="AV2082" s="12" t="s">
        <v>83</v>
      </c>
      <c r="AW2082" s="12" t="s">
        <v>30</v>
      </c>
      <c r="AX2082" s="12" t="s">
        <v>73</v>
      </c>
      <c r="AY2082" s="248" t="s">
        <v>133</v>
      </c>
    </row>
    <row r="2083" spans="2:51" s="12" customFormat="1" ht="12">
      <c r="B2083" s="237"/>
      <c r="C2083" s="238"/>
      <c r="D2083" s="239" t="s">
        <v>142</v>
      </c>
      <c r="E2083" s="240" t="s">
        <v>1</v>
      </c>
      <c r="F2083" s="241" t="s">
        <v>1654</v>
      </c>
      <c r="G2083" s="238"/>
      <c r="H2083" s="242">
        <v>10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142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133</v>
      </c>
    </row>
    <row r="2084" spans="2:51" s="12" customFormat="1" ht="12">
      <c r="B2084" s="237"/>
      <c r="C2084" s="238"/>
      <c r="D2084" s="239" t="s">
        <v>142</v>
      </c>
      <c r="E2084" s="240" t="s">
        <v>1</v>
      </c>
      <c r="F2084" s="241" t="s">
        <v>1655</v>
      </c>
      <c r="G2084" s="238"/>
      <c r="H2084" s="242">
        <v>12.4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142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133</v>
      </c>
    </row>
    <row r="2085" spans="2:51" s="12" customFormat="1" ht="12">
      <c r="B2085" s="237"/>
      <c r="C2085" s="238"/>
      <c r="D2085" s="239" t="s">
        <v>142</v>
      </c>
      <c r="E2085" s="240" t="s">
        <v>1</v>
      </c>
      <c r="F2085" s="241" t="s">
        <v>1656</v>
      </c>
      <c r="G2085" s="238"/>
      <c r="H2085" s="242">
        <v>9.1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142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133</v>
      </c>
    </row>
    <row r="2086" spans="2:51" s="12" customFormat="1" ht="12">
      <c r="B2086" s="237"/>
      <c r="C2086" s="238"/>
      <c r="D2086" s="239" t="s">
        <v>142</v>
      </c>
      <c r="E2086" s="240" t="s">
        <v>1</v>
      </c>
      <c r="F2086" s="241" t="s">
        <v>1657</v>
      </c>
      <c r="G2086" s="238"/>
      <c r="H2086" s="242">
        <v>9.1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142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133</v>
      </c>
    </row>
    <row r="2087" spans="2:51" s="12" customFormat="1" ht="12">
      <c r="B2087" s="237"/>
      <c r="C2087" s="238"/>
      <c r="D2087" s="239" t="s">
        <v>142</v>
      </c>
      <c r="E2087" s="240" t="s">
        <v>1</v>
      </c>
      <c r="F2087" s="241" t="s">
        <v>1658</v>
      </c>
      <c r="G2087" s="238"/>
      <c r="H2087" s="242">
        <v>16.6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142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133</v>
      </c>
    </row>
    <row r="2088" spans="2:51" s="12" customFormat="1" ht="12">
      <c r="B2088" s="237"/>
      <c r="C2088" s="238"/>
      <c r="D2088" s="239" t="s">
        <v>142</v>
      </c>
      <c r="E2088" s="240" t="s">
        <v>1</v>
      </c>
      <c r="F2088" s="241" t="s">
        <v>1659</v>
      </c>
      <c r="G2088" s="238"/>
      <c r="H2088" s="242">
        <v>16.6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142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133</v>
      </c>
    </row>
    <row r="2089" spans="2:51" s="14" customFormat="1" ht="12">
      <c r="B2089" s="276"/>
      <c r="C2089" s="277"/>
      <c r="D2089" s="239" t="s">
        <v>142</v>
      </c>
      <c r="E2089" s="278" t="s">
        <v>1</v>
      </c>
      <c r="F2089" s="279" t="s">
        <v>1611</v>
      </c>
      <c r="G2089" s="277"/>
      <c r="H2089" s="278" t="s">
        <v>1</v>
      </c>
      <c r="I2089" s="280"/>
      <c r="J2089" s="277"/>
      <c r="K2089" s="277"/>
      <c r="L2089" s="281"/>
      <c r="M2089" s="282"/>
      <c r="N2089" s="283"/>
      <c r="O2089" s="283"/>
      <c r="P2089" s="283"/>
      <c r="Q2089" s="283"/>
      <c r="R2089" s="283"/>
      <c r="S2089" s="283"/>
      <c r="T2089" s="284"/>
      <c r="AT2089" s="285" t="s">
        <v>142</v>
      </c>
      <c r="AU2089" s="285" t="s">
        <v>83</v>
      </c>
      <c r="AV2089" s="14" t="s">
        <v>81</v>
      </c>
      <c r="AW2089" s="14" t="s">
        <v>30</v>
      </c>
      <c r="AX2089" s="14" t="s">
        <v>73</v>
      </c>
      <c r="AY2089" s="285" t="s">
        <v>133</v>
      </c>
    </row>
    <row r="2090" spans="2:51" s="12" customFormat="1" ht="12">
      <c r="B2090" s="237"/>
      <c r="C2090" s="238"/>
      <c r="D2090" s="239" t="s">
        <v>142</v>
      </c>
      <c r="E2090" s="240" t="s">
        <v>1</v>
      </c>
      <c r="F2090" s="241" t="s">
        <v>1660</v>
      </c>
      <c r="G2090" s="238"/>
      <c r="H2090" s="242">
        <v>15.88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142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133</v>
      </c>
    </row>
    <row r="2091" spans="2:51" s="12" customFormat="1" ht="12">
      <c r="B2091" s="237"/>
      <c r="C2091" s="238"/>
      <c r="D2091" s="239" t="s">
        <v>142</v>
      </c>
      <c r="E2091" s="240" t="s">
        <v>1</v>
      </c>
      <c r="F2091" s="241" t="s">
        <v>1661</v>
      </c>
      <c r="G2091" s="238"/>
      <c r="H2091" s="242">
        <v>12.7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142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133</v>
      </c>
    </row>
    <row r="2092" spans="2:51" s="12" customFormat="1" ht="12">
      <c r="B2092" s="237"/>
      <c r="C2092" s="238"/>
      <c r="D2092" s="239" t="s">
        <v>142</v>
      </c>
      <c r="E2092" s="240" t="s">
        <v>1</v>
      </c>
      <c r="F2092" s="241" t="s">
        <v>1662</v>
      </c>
      <c r="G2092" s="238"/>
      <c r="H2092" s="242">
        <v>11.8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142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133</v>
      </c>
    </row>
    <row r="2093" spans="2:51" s="12" customFormat="1" ht="12">
      <c r="B2093" s="237"/>
      <c r="C2093" s="238"/>
      <c r="D2093" s="239" t="s">
        <v>142</v>
      </c>
      <c r="E2093" s="240" t="s">
        <v>1</v>
      </c>
      <c r="F2093" s="241" t="s">
        <v>1663</v>
      </c>
      <c r="G2093" s="238"/>
      <c r="H2093" s="242">
        <v>9.4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142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133</v>
      </c>
    </row>
    <row r="2094" spans="2:51" s="12" customFormat="1" ht="12">
      <c r="B2094" s="237"/>
      <c r="C2094" s="238"/>
      <c r="D2094" s="239" t="s">
        <v>142</v>
      </c>
      <c r="E2094" s="240" t="s">
        <v>1</v>
      </c>
      <c r="F2094" s="241" t="s">
        <v>1664</v>
      </c>
      <c r="G2094" s="238"/>
      <c r="H2094" s="242">
        <v>13.2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142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133</v>
      </c>
    </row>
    <row r="2095" spans="2:51" s="12" customFormat="1" ht="12">
      <c r="B2095" s="237"/>
      <c r="C2095" s="238"/>
      <c r="D2095" s="239" t="s">
        <v>142</v>
      </c>
      <c r="E2095" s="240" t="s">
        <v>1</v>
      </c>
      <c r="F2095" s="241" t="s">
        <v>1665</v>
      </c>
      <c r="G2095" s="238"/>
      <c r="H2095" s="242">
        <v>29.5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142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133</v>
      </c>
    </row>
    <row r="2096" spans="2:51" s="12" customFormat="1" ht="12">
      <c r="B2096" s="237"/>
      <c r="C2096" s="238"/>
      <c r="D2096" s="239" t="s">
        <v>142</v>
      </c>
      <c r="E2096" s="240" t="s">
        <v>1</v>
      </c>
      <c r="F2096" s="241" t="s">
        <v>1666</v>
      </c>
      <c r="G2096" s="238"/>
      <c r="H2096" s="242">
        <v>17.3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142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133</v>
      </c>
    </row>
    <row r="2097" spans="2:51" s="12" customFormat="1" ht="12">
      <c r="B2097" s="237"/>
      <c r="C2097" s="238"/>
      <c r="D2097" s="239" t="s">
        <v>142</v>
      </c>
      <c r="E2097" s="240" t="s">
        <v>1</v>
      </c>
      <c r="F2097" s="241" t="s">
        <v>1667</v>
      </c>
      <c r="G2097" s="238"/>
      <c r="H2097" s="242">
        <v>10.06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142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133</v>
      </c>
    </row>
    <row r="2098" spans="2:51" s="12" customFormat="1" ht="12">
      <c r="B2098" s="237"/>
      <c r="C2098" s="238"/>
      <c r="D2098" s="239" t="s">
        <v>142</v>
      </c>
      <c r="E2098" s="240" t="s">
        <v>1</v>
      </c>
      <c r="F2098" s="241" t="s">
        <v>1668</v>
      </c>
      <c r="G2098" s="238"/>
      <c r="H2098" s="242">
        <v>13.2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142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133</v>
      </c>
    </row>
    <row r="2099" spans="2:51" s="12" customFormat="1" ht="12">
      <c r="B2099" s="237"/>
      <c r="C2099" s="238"/>
      <c r="D2099" s="239" t="s">
        <v>142</v>
      </c>
      <c r="E2099" s="240" t="s">
        <v>1</v>
      </c>
      <c r="F2099" s="241" t="s">
        <v>1669</v>
      </c>
      <c r="G2099" s="238"/>
      <c r="H2099" s="242">
        <v>29.1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142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133</v>
      </c>
    </row>
    <row r="2100" spans="2:51" s="13" customFormat="1" ht="12">
      <c r="B2100" s="249"/>
      <c r="C2100" s="250"/>
      <c r="D2100" s="239" t="s">
        <v>142</v>
      </c>
      <c r="E2100" s="251" t="s">
        <v>1</v>
      </c>
      <c r="F2100" s="252" t="s">
        <v>144</v>
      </c>
      <c r="G2100" s="250"/>
      <c r="H2100" s="253">
        <v>496.93000000000006</v>
      </c>
      <c r="I2100" s="254"/>
      <c r="J2100" s="250"/>
      <c r="K2100" s="250"/>
      <c r="L2100" s="255"/>
      <c r="M2100" s="256"/>
      <c r="N2100" s="257"/>
      <c r="O2100" s="257"/>
      <c r="P2100" s="257"/>
      <c r="Q2100" s="257"/>
      <c r="R2100" s="257"/>
      <c r="S2100" s="257"/>
      <c r="T2100" s="258"/>
      <c r="AT2100" s="259" t="s">
        <v>142</v>
      </c>
      <c r="AU2100" s="259" t="s">
        <v>83</v>
      </c>
      <c r="AV2100" s="13" t="s">
        <v>140</v>
      </c>
      <c r="AW2100" s="13" t="s">
        <v>30</v>
      </c>
      <c r="AX2100" s="13" t="s">
        <v>81</v>
      </c>
      <c r="AY2100" s="259" t="s">
        <v>133</v>
      </c>
    </row>
    <row r="2101" spans="2:65" s="1" customFormat="1" ht="24" customHeight="1">
      <c r="B2101" s="38"/>
      <c r="C2101" s="224" t="s">
        <v>2579</v>
      </c>
      <c r="D2101" s="224" t="s">
        <v>135</v>
      </c>
      <c r="E2101" s="225" t="s">
        <v>2580</v>
      </c>
      <c r="F2101" s="226" t="s">
        <v>2581</v>
      </c>
      <c r="G2101" s="227" t="s">
        <v>165</v>
      </c>
      <c r="H2101" s="228">
        <v>432.9</v>
      </c>
      <c r="I2101" s="229"/>
      <c r="J2101" s="230">
        <f>ROUND(I2101*H2101,2)</f>
        <v>0</v>
      </c>
      <c r="K2101" s="226" t="s">
        <v>1</v>
      </c>
      <c r="L2101" s="43"/>
      <c r="M2101" s="231" t="s">
        <v>1</v>
      </c>
      <c r="N2101" s="232" t="s">
        <v>38</v>
      </c>
      <c r="O2101" s="86"/>
      <c r="P2101" s="233">
        <f>O2101*H2101</f>
        <v>0</v>
      </c>
      <c r="Q2101" s="233">
        <v>0.004</v>
      </c>
      <c r="R2101" s="233">
        <f>Q2101*H2101</f>
        <v>1.7316</v>
      </c>
      <c r="S2101" s="233">
        <v>0</v>
      </c>
      <c r="T2101" s="234">
        <f>S2101*H2101</f>
        <v>0</v>
      </c>
      <c r="AR2101" s="235" t="s">
        <v>224</v>
      </c>
      <c r="AT2101" s="235" t="s">
        <v>135</v>
      </c>
      <c r="AU2101" s="235" t="s">
        <v>83</v>
      </c>
      <c r="AY2101" s="17" t="s">
        <v>133</v>
      </c>
      <c r="BE2101" s="236">
        <f>IF(N2101="základní",J2101,0)</f>
        <v>0</v>
      </c>
      <c r="BF2101" s="236">
        <f>IF(N2101="snížená",J2101,0)</f>
        <v>0</v>
      </c>
      <c r="BG2101" s="236">
        <f>IF(N2101="zákl. přenesená",J2101,0)</f>
        <v>0</v>
      </c>
      <c r="BH2101" s="236">
        <f>IF(N2101="sníž. přenesená",J2101,0)</f>
        <v>0</v>
      </c>
      <c r="BI2101" s="236">
        <f>IF(N2101="nulová",J2101,0)</f>
        <v>0</v>
      </c>
      <c r="BJ2101" s="17" t="s">
        <v>81</v>
      </c>
      <c r="BK2101" s="236">
        <f>ROUND(I2101*H2101,2)</f>
        <v>0</v>
      </c>
      <c r="BL2101" s="17" t="s">
        <v>224</v>
      </c>
      <c r="BM2101" s="235" t="s">
        <v>2582</v>
      </c>
    </row>
    <row r="2102" spans="2:51" s="14" customFormat="1" ht="12">
      <c r="B2102" s="276"/>
      <c r="C2102" s="277"/>
      <c r="D2102" s="239" t="s">
        <v>142</v>
      </c>
      <c r="E2102" s="278" t="s">
        <v>1</v>
      </c>
      <c r="F2102" s="279" t="s">
        <v>2583</v>
      </c>
      <c r="G2102" s="277"/>
      <c r="H2102" s="278" t="s">
        <v>1</v>
      </c>
      <c r="I2102" s="280"/>
      <c r="J2102" s="277"/>
      <c r="K2102" s="277"/>
      <c r="L2102" s="281"/>
      <c r="M2102" s="282"/>
      <c r="N2102" s="283"/>
      <c r="O2102" s="283"/>
      <c r="P2102" s="283"/>
      <c r="Q2102" s="283"/>
      <c r="R2102" s="283"/>
      <c r="S2102" s="283"/>
      <c r="T2102" s="284"/>
      <c r="AT2102" s="285" t="s">
        <v>142</v>
      </c>
      <c r="AU2102" s="285" t="s">
        <v>83</v>
      </c>
      <c r="AV2102" s="14" t="s">
        <v>81</v>
      </c>
      <c r="AW2102" s="14" t="s">
        <v>30</v>
      </c>
      <c r="AX2102" s="14" t="s">
        <v>73</v>
      </c>
      <c r="AY2102" s="285" t="s">
        <v>133</v>
      </c>
    </row>
    <row r="2103" spans="2:51" s="14" customFormat="1" ht="12">
      <c r="B2103" s="276"/>
      <c r="C2103" s="277"/>
      <c r="D2103" s="239" t="s">
        <v>142</v>
      </c>
      <c r="E2103" s="278" t="s">
        <v>1</v>
      </c>
      <c r="F2103" s="279" t="s">
        <v>1607</v>
      </c>
      <c r="G2103" s="277"/>
      <c r="H2103" s="278" t="s">
        <v>1</v>
      </c>
      <c r="I2103" s="280"/>
      <c r="J2103" s="277"/>
      <c r="K2103" s="277"/>
      <c r="L2103" s="281"/>
      <c r="M2103" s="282"/>
      <c r="N2103" s="283"/>
      <c r="O2103" s="283"/>
      <c r="P2103" s="283"/>
      <c r="Q2103" s="283"/>
      <c r="R2103" s="283"/>
      <c r="S2103" s="283"/>
      <c r="T2103" s="284"/>
      <c r="AT2103" s="285" t="s">
        <v>142</v>
      </c>
      <c r="AU2103" s="285" t="s">
        <v>83</v>
      </c>
      <c r="AV2103" s="14" t="s">
        <v>81</v>
      </c>
      <c r="AW2103" s="14" t="s">
        <v>30</v>
      </c>
      <c r="AX2103" s="14" t="s">
        <v>73</v>
      </c>
      <c r="AY2103" s="285" t="s">
        <v>133</v>
      </c>
    </row>
    <row r="2104" spans="2:51" s="12" customFormat="1" ht="12">
      <c r="B2104" s="237"/>
      <c r="C2104" s="238"/>
      <c r="D2104" s="239" t="s">
        <v>142</v>
      </c>
      <c r="E2104" s="240" t="s">
        <v>1</v>
      </c>
      <c r="F2104" s="241" t="s">
        <v>2584</v>
      </c>
      <c r="G2104" s="238"/>
      <c r="H2104" s="242">
        <v>8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142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133</v>
      </c>
    </row>
    <row r="2105" spans="2:51" s="12" customFormat="1" ht="12">
      <c r="B2105" s="237"/>
      <c r="C2105" s="238"/>
      <c r="D2105" s="239" t="s">
        <v>142</v>
      </c>
      <c r="E2105" s="240" t="s">
        <v>1</v>
      </c>
      <c r="F2105" s="241" t="s">
        <v>2585</v>
      </c>
      <c r="G2105" s="238"/>
      <c r="H2105" s="242">
        <v>8</v>
      </c>
      <c r="I2105" s="243"/>
      <c r="J2105" s="238"/>
      <c r="K2105" s="238"/>
      <c r="L2105" s="244"/>
      <c r="M2105" s="245"/>
      <c r="N2105" s="246"/>
      <c r="O2105" s="246"/>
      <c r="P2105" s="246"/>
      <c r="Q2105" s="246"/>
      <c r="R2105" s="246"/>
      <c r="S2105" s="246"/>
      <c r="T2105" s="247"/>
      <c r="AT2105" s="248" t="s">
        <v>142</v>
      </c>
      <c r="AU2105" s="248" t="s">
        <v>83</v>
      </c>
      <c r="AV2105" s="12" t="s">
        <v>83</v>
      </c>
      <c r="AW2105" s="12" t="s">
        <v>30</v>
      </c>
      <c r="AX2105" s="12" t="s">
        <v>73</v>
      </c>
      <c r="AY2105" s="248" t="s">
        <v>133</v>
      </c>
    </row>
    <row r="2106" spans="2:51" s="12" customFormat="1" ht="12">
      <c r="B2106" s="237"/>
      <c r="C2106" s="238"/>
      <c r="D2106" s="239" t="s">
        <v>142</v>
      </c>
      <c r="E2106" s="240" t="s">
        <v>1</v>
      </c>
      <c r="F2106" s="241" t="s">
        <v>2586</v>
      </c>
      <c r="G2106" s="238"/>
      <c r="H2106" s="242">
        <v>8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142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133</v>
      </c>
    </row>
    <row r="2107" spans="2:51" s="12" customFormat="1" ht="12">
      <c r="B2107" s="237"/>
      <c r="C2107" s="238"/>
      <c r="D2107" s="239" t="s">
        <v>142</v>
      </c>
      <c r="E2107" s="240" t="s">
        <v>1</v>
      </c>
      <c r="F2107" s="241" t="s">
        <v>2587</v>
      </c>
      <c r="G2107" s="238"/>
      <c r="H2107" s="242">
        <v>8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142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133</v>
      </c>
    </row>
    <row r="2108" spans="2:51" s="12" customFormat="1" ht="12">
      <c r="B2108" s="237"/>
      <c r="C2108" s="238"/>
      <c r="D2108" s="239" t="s">
        <v>142</v>
      </c>
      <c r="E2108" s="240" t="s">
        <v>1</v>
      </c>
      <c r="F2108" s="241" t="s">
        <v>2588</v>
      </c>
      <c r="G2108" s="238"/>
      <c r="H2108" s="242">
        <v>8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142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133</v>
      </c>
    </row>
    <row r="2109" spans="2:51" s="12" customFormat="1" ht="12">
      <c r="B2109" s="237"/>
      <c r="C2109" s="238"/>
      <c r="D2109" s="239" t="s">
        <v>142</v>
      </c>
      <c r="E2109" s="240" t="s">
        <v>1</v>
      </c>
      <c r="F2109" s="241" t="s">
        <v>2589</v>
      </c>
      <c r="G2109" s="238"/>
      <c r="H2109" s="242">
        <v>8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142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133</v>
      </c>
    </row>
    <row r="2110" spans="2:51" s="12" customFormat="1" ht="12">
      <c r="B2110" s="237"/>
      <c r="C2110" s="238"/>
      <c r="D2110" s="239" t="s">
        <v>142</v>
      </c>
      <c r="E2110" s="240" t="s">
        <v>1</v>
      </c>
      <c r="F2110" s="241" t="s">
        <v>2590</v>
      </c>
      <c r="G2110" s="238"/>
      <c r="H2110" s="242">
        <v>8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142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133</v>
      </c>
    </row>
    <row r="2111" spans="2:51" s="12" customFormat="1" ht="12">
      <c r="B2111" s="237"/>
      <c r="C2111" s="238"/>
      <c r="D2111" s="239" t="s">
        <v>142</v>
      </c>
      <c r="E2111" s="240" t="s">
        <v>1</v>
      </c>
      <c r="F2111" s="241" t="s">
        <v>2591</v>
      </c>
      <c r="G2111" s="238"/>
      <c r="H2111" s="242">
        <v>8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142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133</v>
      </c>
    </row>
    <row r="2112" spans="2:51" s="12" customFormat="1" ht="12">
      <c r="B2112" s="237"/>
      <c r="C2112" s="238"/>
      <c r="D2112" s="239" t="s">
        <v>142</v>
      </c>
      <c r="E2112" s="240" t="s">
        <v>1</v>
      </c>
      <c r="F2112" s="241" t="s">
        <v>2592</v>
      </c>
      <c r="G2112" s="238"/>
      <c r="H2112" s="242">
        <v>8</v>
      </c>
      <c r="I2112" s="243"/>
      <c r="J2112" s="238"/>
      <c r="K2112" s="238"/>
      <c r="L2112" s="244"/>
      <c r="M2112" s="245"/>
      <c r="N2112" s="246"/>
      <c r="O2112" s="246"/>
      <c r="P2112" s="246"/>
      <c r="Q2112" s="246"/>
      <c r="R2112" s="246"/>
      <c r="S2112" s="246"/>
      <c r="T2112" s="247"/>
      <c r="AT2112" s="248" t="s">
        <v>142</v>
      </c>
      <c r="AU2112" s="248" t="s">
        <v>83</v>
      </c>
      <c r="AV2112" s="12" t="s">
        <v>83</v>
      </c>
      <c r="AW2112" s="12" t="s">
        <v>30</v>
      </c>
      <c r="AX2112" s="12" t="s">
        <v>73</v>
      </c>
      <c r="AY2112" s="248" t="s">
        <v>133</v>
      </c>
    </row>
    <row r="2113" spans="2:51" s="12" customFormat="1" ht="12">
      <c r="B2113" s="237"/>
      <c r="C2113" s="238"/>
      <c r="D2113" s="239" t="s">
        <v>142</v>
      </c>
      <c r="E2113" s="240" t="s">
        <v>1</v>
      </c>
      <c r="F2113" s="241" t="s">
        <v>2593</v>
      </c>
      <c r="G2113" s="238"/>
      <c r="H2113" s="242">
        <v>8</v>
      </c>
      <c r="I2113" s="243"/>
      <c r="J2113" s="238"/>
      <c r="K2113" s="238"/>
      <c r="L2113" s="244"/>
      <c r="M2113" s="245"/>
      <c r="N2113" s="246"/>
      <c r="O2113" s="246"/>
      <c r="P2113" s="246"/>
      <c r="Q2113" s="246"/>
      <c r="R2113" s="246"/>
      <c r="S2113" s="246"/>
      <c r="T2113" s="247"/>
      <c r="AT2113" s="248" t="s">
        <v>142</v>
      </c>
      <c r="AU2113" s="248" t="s">
        <v>83</v>
      </c>
      <c r="AV2113" s="12" t="s">
        <v>83</v>
      </c>
      <c r="AW2113" s="12" t="s">
        <v>30</v>
      </c>
      <c r="AX2113" s="12" t="s">
        <v>73</v>
      </c>
      <c r="AY2113" s="248" t="s">
        <v>133</v>
      </c>
    </row>
    <row r="2114" spans="2:51" s="12" customFormat="1" ht="12">
      <c r="B2114" s="237"/>
      <c r="C2114" s="238"/>
      <c r="D2114" s="239" t="s">
        <v>142</v>
      </c>
      <c r="E2114" s="240" t="s">
        <v>1</v>
      </c>
      <c r="F2114" s="241" t="s">
        <v>2594</v>
      </c>
      <c r="G2114" s="238"/>
      <c r="H2114" s="242">
        <v>8</v>
      </c>
      <c r="I2114" s="243"/>
      <c r="J2114" s="238"/>
      <c r="K2114" s="238"/>
      <c r="L2114" s="244"/>
      <c r="M2114" s="245"/>
      <c r="N2114" s="246"/>
      <c r="O2114" s="246"/>
      <c r="P2114" s="246"/>
      <c r="Q2114" s="246"/>
      <c r="R2114" s="246"/>
      <c r="S2114" s="246"/>
      <c r="T2114" s="247"/>
      <c r="AT2114" s="248" t="s">
        <v>142</v>
      </c>
      <c r="AU2114" s="248" t="s">
        <v>83</v>
      </c>
      <c r="AV2114" s="12" t="s">
        <v>83</v>
      </c>
      <c r="AW2114" s="12" t="s">
        <v>30</v>
      </c>
      <c r="AX2114" s="12" t="s">
        <v>73</v>
      </c>
      <c r="AY2114" s="248" t="s">
        <v>133</v>
      </c>
    </row>
    <row r="2115" spans="2:51" s="12" customFormat="1" ht="12">
      <c r="B2115" s="237"/>
      <c r="C2115" s="238"/>
      <c r="D2115" s="239" t="s">
        <v>142</v>
      </c>
      <c r="E2115" s="240" t="s">
        <v>1</v>
      </c>
      <c r="F2115" s="241" t="s">
        <v>2595</v>
      </c>
      <c r="G2115" s="238"/>
      <c r="H2115" s="242">
        <v>8</v>
      </c>
      <c r="I2115" s="243"/>
      <c r="J2115" s="238"/>
      <c r="K2115" s="238"/>
      <c r="L2115" s="244"/>
      <c r="M2115" s="245"/>
      <c r="N2115" s="246"/>
      <c r="O2115" s="246"/>
      <c r="P2115" s="246"/>
      <c r="Q2115" s="246"/>
      <c r="R2115" s="246"/>
      <c r="S2115" s="246"/>
      <c r="T2115" s="247"/>
      <c r="AT2115" s="248" t="s">
        <v>142</v>
      </c>
      <c r="AU2115" s="248" t="s">
        <v>83</v>
      </c>
      <c r="AV2115" s="12" t="s">
        <v>83</v>
      </c>
      <c r="AW2115" s="12" t="s">
        <v>30</v>
      </c>
      <c r="AX2115" s="12" t="s">
        <v>73</v>
      </c>
      <c r="AY2115" s="248" t="s">
        <v>133</v>
      </c>
    </row>
    <row r="2116" spans="2:51" s="12" customFormat="1" ht="12">
      <c r="B2116" s="237"/>
      <c r="C2116" s="238"/>
      <c r="D2116" s="239" t="s">
        <v>142</v>
      </c>
      <c r="E2116" s="240" t="s">
        <v>1</v>
      </c>
      <c r="F2116" s="241" t="s">
        <v>2596</v>
      </c>
      <c r="G2116" s="238"/>
      <c r="H2116" s="242">
        <v>8</v>
      </c>
      <c r="I2116" s="243"/>
      <c r="J2116" s="238"/>
      <c r="K2116" s="238"/>
      <c r="L2116" s="244"/>
      <c r="M2116" s="245"/>
      <c r="N2116" s="246"/>
      <c r="O2116" s="246"/>
      <c r="P2116" s="246"/>
      <c r="Q2116" s="246"/>
      <c r="R2116" s="246"/>
      <c r="S2116" s="246"/>
      <c r="T2116" s="247"/>
      <c r="AT2116" s="248" t="s">
        <v>142</v>
      </c>
      <c r="AU2116" s="248" t="s">
        <v>83</v>
      </c>
      <c r="AV2116" s="12" t="s">
        <v>83</v>
      </c>
      <c r="AW2116" s="12" t="s">
        <v>30</v>
      </c>
      <c r="AX2116" s="12" t="s">
        <v>73</v>
      </c>
      <c r="AY2116" s="248" t="s">
        <v>133</v>
      </c>
    </row>
    <row r="2117" spans="2:51" s="12" customFormat="1" ht="12">
      <c r="B2117" s="237"/>
      <c r="C2117" s="238"/>
      <c r="D2117" s="239" t="s">
        <v>142</v>
      </c>
      <c r="E2117" s="240" t="s">
        <v>1</v>
      </c>
      <c r="F2117" s="241" t="s">
        <v>2597</v>
      </c>
      <c r="G2117" s="238"/>
      <c r="H2117" s="242">
        <v>8</v>
      </c>
      <c r="I2117" s="243"/>
      <c r="J2117" s="238"/>
      <c r="K2117" s="238"/>
      <c r="L2117" s="244"/>
      <c r="M2117" s="245"/>
      <c r="N2117" s="246"/>
      <c r="O2117" s="246"/>
      <c r="P2117" s="246"/>
      <c r="Q2117" s="246"/>
      <c r="R2117" s="246"/>
      <c r="S2117" s="246"/>
      <c r="T2117" s="247"/>
      <c r="AT2117" s="248" t="s">
        <v>142</v>
      </c>
      <c r="AU2117" s="248" t="s">
        <v>83</v>
      </c>
      <c r="AV2117" s="12" t="s">
        <v>83</v>
      </c>
      <c r="AW2117" s="12" t="s">
        <v>30</v>
      </c>
      <c r="AX2117" s="12" t="s">
        <v>73</v>
      </c>
      <c r="AY2117" s="248" t="s">
        <v>133</v>
      </c>
    </row>
    <row r="2118" spans="2:51" s="12" customFormat="1" ht="12">
      <c r="B2118" s="237"/>
      <c r="C2118" s="238"/>
      <c r="D2118" s="239" t="s">
        <v>142</v>
      </c>
      <c r="E2118" s="240" t="s">
        <v>1</v>
      </c>
      <c r="F2118" s="241" t="s">
        <v>2598</v>
      </c>
      <c r="G2118" s="238"/>
      <c r="H2118" s="242">
        <v>8</v>
      </c>
      <c r="I2118" s="243"/>
      <c r="J2118" s="238"/>
      <c r="K2118" s="238"/>
      <c r="L2118" s="244"/>
      <c r="M2118" s="245"/>
      <c r="N2118" s="246"/>
      <c r="O2118" s="246"/>
      <c r="P2118" s="246"/>
      <c r="Q2118" s="246"/>
      <c r="R2118" s="246"/>
      <c r="S2118" s="246"/>
      <c r="T2118" s="247"/>
      <c r="AT2118" s="248" t="s">
        <v>142</v>
      </c>
      <c r="AU2118" s="248" t="s">
        <v>83</v>
      </c>
      <c r="AV2118" s="12" t="s">
        <v>83</v>
      </c>
      <c r="AW2118" s="12" t="s">
        <v>30</v>
      </c>
      <c r="AX2118" s="12" t="s">
        <v>73</v>
      </c>
      <c r="AY2118" s="248" t="s">
        <v>133</v>
      </c>
    </row>
    <row r="2119" spans="2:51" s="12" customFormat="1" ht="12">
      <c r="B2119" s="237"/>
      <c r="C2119" s="238"/>
      <c r="D2119" s="239" t="s">
        <v>142</v>
      </c>
      <c r="E2119" s="240" t="s">
        <v>1</v>
      </c>
      <c r="F2119" s="241" t="s">
        <v>2599</v>
      </c>
      <c r="G2119" s="238"/>
      <c r="H2119" s="242">
        <v>10</v>
      </c>
      <c r="I2119" s="243"/>
      <c r="J2119" s="238"/>
      <c r="K2119" s="238"/>
      <c r="L2119" s="244"/>
      <c r="M2119" s="245"/>
      <c r="N2119" s="246"/>
      <c r="O2119" s="246"/>
      <c r="P2119" s="246"/>
      <c r="Q2119" s="246"/>
      <c r="R2119" s="246"/>
      <c r="S2119" s="246"/>
      <c r="T2119" s="247"/>
      <c r="AT2119" s="248" t="s">
        <v>142</v>
      </c>
      <c r="AU2119" s="248" t="s">
        <v>83</v>
      </c>
      <c r="AV2119" s="12" t="s">
        <v>83</v>
      </c>
      <c r="AW2119" s="12" t="s">
        <v>30</v>
      </c>
      <c r="AX2119" s="12" t="s">
        <v>73</v>
      </c>
      <c r="AY2119" s="248" t="s">
        <v>133</v>
      </c>
    </row>
    <row r="2120" spans="2:51" s="12" customFormat="1" ht="12">
      <c r="B2120" s="237"/>
      <c r="C2120" s="238"/>
      <c r="D2120" s="239" t="s">
        <v>142</v>
      </c>
      <c r="E2120" s="240" t="s">
        <v>1</v>
      </c>
      <c r="F2120" s="241" t="s">
        <v>2600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142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133</v>
      </c>
    </row>
    <row r="2121" spans="2:51" s="12" customFormat="1" ht="12">
      <c r="B2121" s="237"/>
      <c r="C2121" s="238"/>
      <c r="D2121" s="239" t="s">
        <v>142</v>
      </c>
      <c r="E2121" s="240" t="s">
        <v>1</v>
      </c>
      <c r="F2121" s="241" t="s">
        <v>2601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142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133</v>
      </c>
    </row>
    <row r="2122" spans="2:51" s="12" customFormat="1" ht="12">
      <c r="B2122" s="237"/>
      <c r="C2122" s="238"/>
      <c r="D2122" s="239" t="s">
        <v>142</v>
      </c>
      <c r="E2122" s="240" t="s">
        <v>1</v>
      </c>
      <c r="F2122" s="241" t="s">
        <v>2602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142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133</v>
      </c>
    </row>
    <row r="2123" spans="2:51" s="12" customFormat="1" ht="12">
      <c r="B2123" s="237"/>
      <c r="C2123" s="238"/>
      <c r="D2123" s="239" t="s">
        <v>142</v>
      </c>
      <c r="E2123" s="240" t="s">
        <v>1</v>
      </c>
      <c r="F2123" s="241" t="s">
        <v>2603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142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133</v>
      </c>
    </row>
    <row r="2124" spans="2:51" s="12" customFormat="1" ht="12">
      <c r="B2124" s="237"/>
      <c r="C2124" s="238"/>
      <c r="D2124" s="239" t="s">
        <v>142</v>
      </c>
      <c r="E2124" s="240" t="s">
        <v>1</v>
      </c>
      <c r="F2124" s="241" t="s">
        <v>2604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142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133</v>
      </c>
    </row>
    <row r="2125" spans="2:51" s="12" customFormat="1" ht="12">
      <c r="B2125" s="237"/>
      <c r="C2125" s="238"/>
      <c r="D2125" s="239" t="s">
        <v>142</v>
      </c>
      <c r="E2125" s="240" t="s">
        <v>1</v>
      </c>
      <c r="F2125" s="241" t="s">
        <v>2605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142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133</v>
      </c>
    </row>
    <row r="2126" spans="2:51" s="14" customFormat="1" ht="12">
      <c r="B2126" s="276"/>
      <c r="C2126" s="277"/>
      <c r="D2126" s="239" t="s">
        <v>142</v>
      </c>
      <c r="E2126" s="278" t="s">
        <v>1</v>
      </c>
      <c r="F2126" s="279" t="s">
        <v>1611</v>
      </c>
      <c r="G2126" s="277"/>
      <c r="H2126" s="278" t="s">
        <v>1</v>
      </c>
      <c r="I2126" s="280"/>
      <c r="J2126" s="277"/>
      <c r="K2126" s="277"/>
      <c r="L2126" s="281"/>
      <c r="M2126" s="282"/>
      <c r="N2126" s="283"/>
      <c r="O2126" s="283"/>
      <c r="P2126" s="283"/>
      <c r="Q2126" s="283"/>
      <c r="R2126" s="283"/>
      <c r="S2126" s="283"/>
      <c r="T2126" s="284"/>
      <c r="AT2126" s="285" t="s">
        <v>142</v>
      </c>
      <c r="AU2126" s="285" t="s">
        <v>83</v>
      </c>
      <c r="AV2126" s="14" t="s">
        <v>81</v>
      </c>
      <c r="AW2126" s="14" t="s">
        <v>30</v>
      </c>
      <c r="AX2126" s="14" t="s">
        <v>73</v>
      </c>
      <c r="AY2126" s="285" t="s">
        <v>133</v>
      </c>
    </row>
    <row r="2127" spans="2:51" s="12" customFormat="1" ht="12">
      <c r="B2127" s="237"/>
      <c r="C2127" s="238"/>
      <c r="D2127" s="239" t="s">
        <v>142</v>
      </c>
      <c r="E2127" s="240" t="s">
        <v>1</v>
      </c>
      <c r="F2127" s="241" t="s">
        <v>2606</v>
      </c>
      <c r="G2127" s="238"/>
      <c r="H2127" s="242">
        <v>10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142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133</v>
      </c>
    </row>
    <row r="2128" spans="2:51" s="12" customFormat="1" ht="12">
      <c r="B2128" s="237"/>
      <c r="C2128" s="238"/>
      <c r="D2128" s="239" t="s">
        <v>142</v>
      </c>
      <c r="E2128" s="240" t="s">
        <v>1</v>
      </c>
      <c r="F2128" s="241" t="s">
        <v>2607</v>
      </c>
      <c r="G2128" s="238"/>
      <c r="H2128" s="242">
        <v>10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142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133</v>
      </c>
    </row>
    <row r="2129" spans="2:51" s="12" customFormat="1" ht="12">
      <c r="B2129" s="237"/>
      <c r="C2129" s="238"/>
      <c r="D2129" s="239" t="s">
        <v>142</v>
      </c>
      <c r="E2129" s="240" t="s">
        <v>1</v>
      </c>
      <c r="F2129" s="241" t="s">
        <v>2608</v>
      </c>
      <c r="G2129" s="238"/>
      <c r="H2129" s="242">
        <v>18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142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133</v>
      </c>
    </row>
    <row r="2130" spans="2:51" s="12" customFormat="1" ht="12">
      <c r="B2130" s="237"/>
      <c r="C2130" s="238"/>
      <c r="D2130" s="239" t="s">
        <v>142</v>
      </c>
      <c r="E2130" s="240" t="s">
        <v>1</v>
      </c>
      <c r="F2130" s="241" t="s">
        <v>2609</v>
      </c>
      <c r="G2130" s="238"/>
      <c r="H2130" s="242">
        <v>10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142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133</v>
      </c>
    </row>
    <row r="2131" spans="2:51" s="12" customFormat="1" ht="12">
      <c r="B2131" s="237"/>
      <c r="C2131" s="238"/>
      <c r="D2131" s="239" t="s">
        <v>142</v>
      </c>
      <c r="E2131" s="240" t="s">
        <v>1</v>
      </c>
      <c r="F2131" s="241" t="s">
        <v>2610</v>
      </c>
      <c r="G2131" s="238"/>
      <c r="H2131" s="242">
        <v>8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142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133</v>
      </c>
    </row>
    <row r="2132" spans="2:51" s="12" customFormat="1" ht="12">
      <c r="B2132" s="237"/>
      <c r="C2132" s="238"/>
      <c r="D2132" s="239" t="s">
        <v>142</v>
      </c>
      <c r="E2132" s="240" t="s">
        <v>1</v>
      </c>
      <c r="F2132" s="241" t="s">
        <v>2611</v>
      </c>
      <c r="G2132" s="238"/>
      <c r="H2132" s="242">
        <v>10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142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133</v>
      </c>
    </row>
    <row r="2133" spans="2:51" s="12" customFormat="1" ht="12">
      <c r="B2133" s="237"/>
      <c r="C2133" s="238"/>
      <c r="D2133" s="239" t="s">
        <v>142</v>
      </c>
      <c r="E2133" s="240" t="s">
        <v>1</v>
      </c>
      <c r="F2133" s="241" t="s">
        <v>2612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142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133</v>
      </c>
    </row>
    <row r="2134" spans="2:51" s="12" customFormat="1" ht="12">
      <c r="B2134" s="237"/>
      <c r="C2134" s="238"/>
      <c r="D2134" s="239" t="s">
        <v>142</v>
      </c>
      <c r="E2134" s="240" t="s">
        <v>1</v>
      </c>
      <c r="F2134" s="241" t="s">
        <v>2613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142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133</v>
      </c>
    </row>
    <row r="2135" spans="2:51" s="12" customFormat="1" ht="12">
      <c r="B2135" s="237"/>
      <c r="C2135" s="238"/>
      <c r="D2135" s="239" t="s">
        <v>142</v>
      </c>
      <c r="E2135" s="240" t="s">
        <v>1</v>
      </c>
      <c r="F2135" s="241" t="s">
        <v>2614</v>
      </c>
      <c r="G2135" s="238"/>
      <c r="H2135" s="242">
        <v>8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142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133</v>
      </c>
    </row>
    <row r="2136" spans="2:51" s="12" customFormat="1" ht="12">
      <c r="B2136" s="237"/>
      <c r="C2136" s="238"/>
      <c r="D2136" s="239" t="s">
        <v>142</v>
      </c>
      <c r="E2136" s="240" t="s">
        <v>1</v>
      </c>
      <c r="F2136" s="241" t="s">
        <v>2615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142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133</v>
      </c>
    </row>
    <row r="2137" spans="2:51" s="14" customFormat="1" ht="12">
      <c r="B2137" s="276"/>
      <c r="C2137" s="277"/>
      <c r="D2137" s="239" t="s">
        <v>142</v>
      </c>
      <c r="E2137" s="278" t="s">
        <v>1</v>
      </c>
      <c r="F2137" s="279" t="s">
        <v>2616</v>
      </c>
      <c r="G2137" s="277"/>
      <c r="H2137" s="278" t="s">
        <v>1</v>
      </c>
      <c r="I2137" s="280"/>
      <c r="J2137" s="277"/>
      <c r="K2137" s="277"/>
      <c r="L2137" s="281"/>
      <c r="M2137" s="282"/>
      <c r="N2137" s="283"/>
      <c r="O2137" s="283"/>
      <c r="P2137" s="283"/>
      <c r="Q2137" s="283"/>
      <c r="R2137" s="283"/>
      <c r="S2137" s="283"/>
      <c r="T2137" s="284"/>
      <c r="AT2137" s="285" t="s">
        <v>142</v>
      </c>
      <c r="AU2137" s="285" t="s">
        <v>83</v>
      </c>
      <c r="AV2137" s="14" t="s">
        <v>81</v>
      </c>
      <c r="AW2137" s="14" t="s">
        <v>30</v>
      </c>
      <c r="AX2137" s="14" t="s">
        <v>73</v>
      </c>
      <c r="AY2137" s="285" t="s">
        <v>133</v>
      </c>
    </row>
    <row r="2138" spans="2:51" s="12" customFormat="1" ht="12">
      <c r="B2138" s="237"/>
      <c r="C2138" s="238"/>
      <c r="D2138" s="239" t="s">
        <v>142</v>
      </c>
      <c r="E2138" s="240" t="s">
        <v>1</v>
      </c>
      <c r="F2138" s="241" t="s">
        <v>2573</v>
      </c>
      <c r="G2138" s="238"/>
      <c r="H2138" s="242">
        <v>105.14</v>
      </c>
      <c r="I2138" s="243"/>
      <c r="J2138" s="238"/>
      <c r="K2138" s="238"/>
      <c r="L2138" s="244"/>
      <c r="M2138" s="245"/>
      <c r="N2138" s="246"/>
      <c r="O2138" s="246"/>
      <c r="P2138" s="246"/>
      <c r="Q2138" s="246"/>
      <c r="R2138" s="246"/>
      <c r="S2138" s="246"/>
      <c r="T2138" s="247"/>
      <c r="AT2138" s="248" t="s">
        <v>142</v>
      </c>
      <c r="AU2138" s="248" t="s">
        <v>83</v>
      </c>
      <c r="AV2138" s="12" t="s">
        <v>83</v>
      </c>
      <c r="AW2138" s="12" t="s">
        <v>30</v>
      </c>
      <c r="AX2138" s="12" t="s">
        <v>73</v>
      </c>
      <c r="AY2138" s="248" t="s">
        <v>133</v>
      </c>
    </row>
    <row r="2139" spans="2:51" s="12" customFormat="1" ht="12">
      <c r="B2139" s="237"/>
      <c r="C2139" s="238"/>
      <c r="D2139" s="239" t="s">
        <v>142</v>
      </c>
      <c r="E2139" s="240" t="s">
        <v>1</v>
      </c>
      <c r="F2139" s="241" t="s">
        <v>2574</v>
      </c>
      <c r="G2139" s="238"/>
      <c r="H2139" s="242">
        <v>51.76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142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133</v>
      </c>
    </row>
    <row r="2140" spans="2:51" s="13" customFormat="1" ht="12">
      <c r="B2140" s="249"/>
      <c r="C2140" s="250"/>
      <c r="D2140" s="239" t="s">
        <v>142</v>
      </c>
      <c r="E2140" s="251" t="s">
        <v>1</v>
      </c>
      <c r="F2140" s="252" t="s">
        <v>144</v>
      </c>
      <c r="G2140" s="250"/>
      <c r="H2140" s="253">
        <v>432.9</v>
      </c>
      <c r="I2140" s="254"/>
      <c r="J2140" s="250"/>
      <c r="K2140" s="250"/>
      <c r="L2140" s="255"/>
      <c r="M2140" s="256"/>
      <c r="N2140" s="257"/>
      <c r="O2140" s="257"/>
      <c r="P2140" s="257"/>
      <c r="Q2140" s="257"/>
      <c r="R2140" s="257"/>
      <c r="S2140" s="257"/>
      <c r="T2140" s="258"/>
      <c r="AT2140" s="259" t="s">
        <v>142</v>
      </c>
      <c r="AU2140" s="259" t="s">
        <v>83</v>
      </c>
      <c r="AV2140" s="13" t="s">
        <v>140</v>
      </c>
      <c r="AW2140" s="13" t="s">
        <v>30</v>
      </c>
      <c r="AX2140" s="13" t="s">
        <v>81</v>
      </c>
      <c r="AY2140" s="259" t="s">
        <v>133</v>
      </c>
    </row>
    <row r="2141" spans="2:65" s="1" customFormat="1" ht="24" customHeight="1">
      <c r="B2141" s="38"/>
      <c r="C2141" s="224" t="s">
        <v>2617</v>
      </c>
      <c r="D2141" s="224" t="s">
        <v>135</v>
      </c>
      <c r="E2141" s="225" t="s">
        <v>2618</v>
      </c>
      <c r="F2141" s="226" t="s">
        <v>2619</v>
      </c>
      <c r="G2141" s="227" t="s">
        <v>413</v>
      </c>
      <c r="H2141" s="228">
        <v>618.184</v>
      </c>
      <c r="I2141" s="229"/>
      <c r="J2141" s="230">
        <f>ROUND(I2141*H2141,2)</f>
        <v>0</v>
      </c>
      <c r="K2141" s="226" t="s">
        <v>139</v>
      </c>
      <c r="L2141" s="43"/>
      <c r="M2141" s="231" t="s">
        <v>1</v>
      </c>
      <c r="N2141" s="232" t="s">
        <v>38</v>
      </c>
      <c r="O2141" s="86"/>
      <c r="P2141" s="233">
        <f>O2141*H2141</f>
        <v>0</v>
      </c>
      <c r="Q2141" s="233">
        <v>0.00078</v>
      </c>
      <c r="R2141" s="233">
        <f>Q2141*H2141</f>
        <v>0.48218352</v>
      </c>
      <c r="S2141" s="233">
        <v>0</v>
      </c>
      <c r="T2141" s="234">
        <f>S2141*H2141</f>
        <v>0</v>
      </c>
      <c r="AR2141" s="235" t="s">
        <v>224</v>
      </c>
      <c r="AT2141" s="235" t="s">
        <v>135</v>
      </c>
      <c r="AU2141" s="235" t="s">
        <v>83</v>
      </c>
      <c r="AY2141" s="17" t="s">
        <v>133</v>
      </c>
      <c r="BE2141" s="236">
        <f>IF(N2141="základní",J2141,0)</f>
        <v>0</v>
      </c>
      <c r="BF2141" s="236">
        <f>IF(N2141="snížená",J2141,0)</f>
        <v>0</v>
      </c>
      <c r="BG2141" s="236">
        <f>IF(N2141="zákl. přenesená",J2141,0)</f>
        <v>0</v>
      </c>
      <c r="BH2141" s="236">
        <f>IF(N2141="sníž. přenesená",J2141,0)</f>
        <v>0</v>
      </c>
      <c r="BI2141" s="236">
        <f>IF(N2141="nulová",J2141,0)</f>
        <v>0</v>
      </c>
      <c r="BJ2141" s="17" t="s">
        <v>81</v>
      </c>
      <c r="BK2141" s="236">
        <f>ROUND(I2141*H2141,2)</f>
        <v>0</v>
      </c>
      <c r="BL2141" s="17" t="s">
        <v>224</v>
      </c>
      <c r="BM2141" s="235" t="s">
        <v>2620</v>
      </c>
    </row>
    <row r="2142" spans="2:51" s="14" customFormat="1" ht="12">
      <c r="B2142" s="276"/>
      <c r="C2142" s="277"/>
      <c r="D2142" s="239" t="s">
        <v>142</v>
      </c>
      <c r="E2142" s="278" t="s">
        <v>1</v>
      </c>
      <c r="F2142" s="279" t="s">
        <v>2621</v>
      </c>
      <c r="G2142" s="277"/>
      <c r="H2142" s="278" t="s">
        <v>1</v>
      </c>
      <c r="I2142" s="280"/>
      <c r="J2142" s="277"/>
      <c r="K2142" s="277"/>
      <c r="L2142" s="281"/>
      <c r="M2142" s="282"/>
      <c r="N2142" s="283"/>
      <c r="O2142" s="283"/>
      <c r="P2142" s="283"/>
      <c r="Q2142" s="283"/>
      <c r="R2142" s="283"/>
      <c r="S2142" s="283"/>
      <c r="T2142" s="284"/>
      <c r="AT2142" s="285" t="s">
        <v>142</v>
      </c>
      <c r="AU2142" s="285" t="s">
        <v>83</v>
      </c>
      <c r="AV2142" s="14" t="s">
        <v>81</v>
      </c>
      <c r="AW2142" s="14" t="s">
        <v>30</v>
      </c>
      <c r="AX2142" s="14" t="s">
        <v>73</v>
      </c>
      <c r="AY2142" s="285" t="s">
        <v>133</v>
      </c>
    </row>
    <row r="2143" spans="2:51" s="12" customFormat="1" ht="12">
      <c r="B2143" s="237"/>
      <c r="C2143" s="238"/>
      <c r="D2143" s="239" t="s">
        <v>142</v>
      </c>
      <c r="E2143" s="240" t="s">
        <v>1</v>
      </c>
      <c r="F2143" s="241" t="s">
        <v>2622</v>
      </c>
      <c r="G2143" s="238"/>
      <c r="H2143" s="242">
        <v>4.2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142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133</v>
      </c>
    </row>
    <row r="2144" spans="2:51" s="12" customFormat="1" ht="12">
      <c r="B2144" s="237"/>
      <c r="C2144" s="238"/>
      <c r="D2144" s="239" t="s">
        <v>142</v>
      </c>
      <c r="E2144" s="240" t="s">
        <v>1</v>
      </c>
      <c r="F2144" s="241" t="s">
        <v>2623</v>
      </c>
      <c r="G2144" s="238"/>
      <c r="H2144" s="242">
        <v>20.8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142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133</v>
      </c>
    </row>
    <row r="2145" spans="2:51" s="12" customFormat="1" ht="12">
      <c r="B2145" s="237"/>
      <c r="C2145" s="238"/>
      <c r="D2145" s="239" t="s">
        <v>142</v>
      </c>
      <c r="E2145" s="240" t="s">
        <v>1</v>
      </c>
      <c r="F2145" s="241" t="s">
        <v>2624</v>
      </c>
      <c r="G2145" s="238"/>
      <c r="H2145" s="242">
        <v>140.505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142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133</v>
      </c>
    </row>
    <row r="2146" spans="2:51" s="12" customFormat="1" ht="12">
      <c r="B2146" s="237"/>
      <c r="C2146" s="238"/>
      <c r="D2146" s="239" t="s">
        <v>142</v>
      </c>
      <c r="E2146" s="240" t="s">
        <v>1</v>
      </c>
      <c r="F2146" s="241" t="s">
        <v>2625</v>
      </c>
      <c r="G2146" s="238"/>
      <c r="H2146" s="242">
        <v>101.99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142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133</v>
      </c>
    </row>
    <row r="2147" spans="2:51" s="12" customFormat="1" ht="12">
      <c r="B2147" s="237"/>
      <c r="C2147" s="238"/>
      <c r="D2147" s="239" t="s">
        <v>142</v>
      </c>
      <c r="E2147" s="240" t="s">
        <v>1</v>
      </c>
      <c r="F2147" s="241" t="s">
        <v>2626</v>
      </c>
      <c r="G2147" s="238"/>
      <c r="H2147" s="242">
        <v>165.3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142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133</v>
      </c>
    </row>
    <row r="2148" spans="2:51" s="12" customFormat="1" ht="12">
      <c r="B2148" s="237"/>
      <c r="C2148" s="238"/>
      <c r="D2148" s="239" t="s">
        <v>142</v>
      </c>
      <c r="E2148" s="240" t="s">
        <v>1</v>
      </c>
      <c r="F2148" s="241" t="s">
        <v>2627</v>
      </c>
      <c r="G2148" s="238"/>
      <c r="H2148" s="242">
        <v>146.895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142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133</v>
      </c>
    </row>
    <row r="2149" spans="2:51" s="12" customFormat="1" ht="12">
      <c r="B2149" s="237"/>
      <c r="C2149" s="238"/>
      <c r="D2149" s="239" t="s">
        <v>142</v>
      </c>
      <c r="E2149" s="240" t="s">
        <v>1</v>
      </c>
      <c r="F2149" s="241" t="s">
        <v>2628</v>
      </c>
      <c r="G2149" s="238"/>
      <c r="H2149" s="242">
        <v>38.494</v>
      </c>
      <c r="I2149" s="243"/>
      <c r="J2149" s="238"/>
      <c r="K2149" s="238"/>
      <c r="L2149" s="244"/>
      <c r="M2149" s="245"/>
      <c r="N2149" s="246"/>
      <c r="O2149" s="246"/>
      <c r="P2149" s="246"/>
      <c r="Q2149" s="246"/>
      <c r="R2149" s="246"/>
      <c r="S2149" s="246"/>
      <c r="T2149" s="247"/>
      <c r="AT2149" s="248" t="s">
        <v>142</v>
      </c>
      <c r="AU2149" s="248" t="s">
        <v>83</v>
      </c>
      <c r="AV2149" s="12" t="s">
        <v>83</v>
      </c>
      <c r="AW2149" s="12" t="s">
        <v>30</v>
      </c>
      <c r="AX2149" s="12" t="s">
        <v>73</v>
      </c>
      <c r="AY2149" s="248" t="s">
        <v>133</v>
      </c>
    </row>
    <row r="2150" spans="2:51" s="13" customFormat="1" ht="12">
      <c r="B2150" s="249"/>
      <c r="C2150" s="250"/>
      <c r="D2150" s="239" t="s">
        <v>142</v>
      </c>
      <c r="E2150" s="251" t="s">
        <v>1</v>
      </c>
      <c r="F2150" s="252" t="s">
        <v>144</v>
      </c>
      <c r="G2150" s="250"/>
      <c r="H2150" s="253">
        <v>618.184</v>
      </c>
      <c r="I2150" s="254"/>
      <c r="J2150" s="250"/>
      <c r="K2150" s="250"/>
      <c r="L2150" s="255"/>
      <c r="M2150" s="256"/>
      <c r="N2150" s="257"/>
      <c r="O2150" s="257"/>
      <c r="P2150" s="257"/>
      <c r="Q2150" s="257"/>
      <c r="R2150" s="257"/>
      <c r="S2150" s="257"/>
      <c r="T2150" s="258"/>
      <c r="AT2150" s="259" t="s">
        <v>142</v>
      </c>
      <c r="AU2150" s="259" t="s">
        <v>83</v>
      </c>
      <c r="AV2150" s="13" t="s">
        <v>140</v>
      </c>
      <c r="AW2150" s="13" t="s">
        <v>30</v>
      </c>
      <c r="AX2150" s="13" t="s">
        <v>81</v>
      </c>
      <c r="AY2150" s="259" t="s">
        <v>133</v>
      </c>
    </row>
    <row r="2151" spans="2:65" s="1" customFormat="1" ht="24" customHeight="1">
      <c r="B2151" s="38"/>
      <c r="C2151" s="224" t="s">
        <v>2629</v>
      </c>
      <c r="D2151" s="224" t="s">
        <v>135</v>
      </c>
      <c r="E2151" s="225" t="s">
        <v>2630</v>
      </c>
      <c r="F2151" s="226" t="s">
        <v>2631</v>
      </c>
      <c r="G2151" s="227" t="s">
        <v>413</v>
      </c>
      <c r="H2151" s="228">
        <v>2917.419</v>
      </c>
      <c r="I2151" s="229"/>
      <c r="J2151" s="230">
        <f>ROUND(I2151*H2151,2)</f>
        <v>0</v>
      </c>
      <c r="K2151" s="226" t="s">
        <v>139</v>
      </c>
      <c r="L2151" s="43"/>
      <c r="M2151" s="231" t="s">
        <v>1</v>
      </c>
      <c r="N2151" s="232" t="s">
        <v>38</v>
      </c>
      <c r="O2151" s="86"/>
      <c r="P2151" s="233">
        <f>O2151*H2151</f>
        <v>0</v>
      </c>
      <c r="Q2151" s="233">
        <v>0.0004</v>
      </c>
      <c r="R2151" s="233">
        <f>Q2151*H2151</f>
        <v>1.1669676</v>
      </c>
      <c r="S2151" s="233">
        <v>0</v>
      </c>
      <c r="T2151" s="234">
        <f>S2151*H2151</f>
        <v>0</v>
      </c>
      <c r="AR2151" s="235" t="s">
        <v>224</v>
      </c>
      <c r="AT2151" s="235" t="s">
        <v>135</v>
      </c>
      <c r="AU2151" s="235" t="s">
        <v>83</v>
      </c>
      <c r="AY2151" s="17" t="s">
        <v>133</v>
      </c>
      <c r="BE2151" s="236">
        <f>IF(N2151="základní",J2151,0)</f>
        <v>0</v>
      </c>
      <c r="BF2151" s="236">
        <f>IF(N2151="snížená",J2151,0)</f>
        <v>0</v>
      </c>
      <c r="BG2151" s="236">
        <f>IF(N2151="zákl. přenesená",J2151,0)</f>
        <v>0</v>
      </c>
      <c r="BH2151" s="236">
        <f>IF(N2151="sníž. přenesená",J2151,0)</f>
        <v>0</v>
      </c>
      <c r="BI2151" s="236">
        <f>IF(N2151="nulová",J2151,0)</f>
        <v>0</v>
      </c>
      <c r="BJ2151" s="17" t="s">
        <v>81</v>
      </c>
      <c r="BK2151" s="236">
        <f>ROUND(I2151*H2151,2)</f>
        <v>0</v>
      </c>
      <c r="BL2151" s="17" t="s">
        <v>224</v>
      </c>
      <c r="BM2151" s="235" t="s">
        <v>2632</v>
      </c>
    </row>
    <row r="2152" spans="2:51" s="12" customFormat="1" ht="12">
      <c r="B2152" s="237"/>
      <c r="C2152" s="238"/>
      <c r="D2152" s="239" t="s">
        <v>142</v>
      </c>
      <c r="E2152" s="240" t="s">
        <v>1</v>
      </c>
      <c r="F2152" s="241" t="s">
        <v>2541</v>
      </c>
      <c r="G2152" s="238"/>
      <c r="H2152" s="242">
        <v>333.804</v>
      </c>
      <c r="I2152" s="243"/>
      <c r="J2152" s="238"/>
      <c r="K2152" s="238"/>
      <c r="L2152" s="244"/>
      <c r="M2152" s="245"/>
      <c r="N2152" s="246"/>
      <c r="O2152" s="246"/>
      <c r="P2152" s="246"/>
      <c r="Q2152" s="246"/>
      <c r="R2152" s="246"/>
      <c r="S2152" s="246"/>
      <c r="T2152" s="247"/>
      <c r="AT2152" s="248" t="s">
        <v>142</v>
      </c>
      <c r="AU2152" s="248" t="s">
        <v>83</v>
      </c>
      <c r="AV2152" s="12" t="s">
        <v>83</v>
      </c>
      <c r="AW2152" s="12" t="s">
        <v>30</v>
      </c>
      <c r="AX2152" s="12" t="s">
        <v>73</v>
      </c>
      <c r="AY2152" s="248" t="s">
        <v>133</v>
      </c>
    </row>
    <row r="2153" spans="2:51" s="12" customFormat="1" ht="12">
      <c r="B2153" s="237"/>
      <c r="C2153" s="238"/>
      <c r="D2153" s="239" t="s">
        <v>142</v>
      </c>
      <c r="E2153" s="240" t="s">
        <v>1</v>
      </c>
      <c r="F2153" s="241" t="s">
        <v>2542</v>
      </c>
      <c r="G2153" s="238"/>
      <c r="H2153" s="242">
        <v>244.155</v>
      </c>
      <c r="I2153" s="243"/>
      <c r="J2153" s="238"/>
      <c r="K2153" s="238"/>
      <c r="L2153" s="244"/>
      <c r="M2153" s="245"/>
      <c r="N2153" s="246"/>
      <c r="O2153" s="246"/>
      <c r="P2153" s="246"/>
      <c r="Q2153" s="246"/>
      <c r="R2153" s="246"/>
      <c r="S2153" s="246"/>
      <c r="T2153" s="247"/>
      <c r="AT2153" s="248" t="s">
        <v>142</v>
      </c>
      <c r="AU2153" s="248" t="s">
        <v>83</v>
      </c>
      <c r="AV2153" s="12" t="s">
        <v>83</v>
      </c>
      <c r="AW2153" s="12" t="s">
        <v>30</v>
      </c>
      <c r="AX2153" s="12" t="s">
        <v>73</v>
      </c>
      <c r="AY2153" s="248" t="s">
        <v>133</v>
      </c>
    </row>
    <row r="2154" spans="2:51" s="12" customFormat="1" ht="12">
      <c r="B2154" s="237"/>
      <c r="C2154" s="238"/>
      <c r="D2154" s="239" t="s">
        <v>142</v>
      </c>
      <c r="E2154" s="240" t="s">
        <v>1</v>
      </c>
      <c r="F2154" s="241" t="s">
        <v>2633</v>
      </c>
      <c r="G2154" s="238"/>
      <c r="H2154" s="242">
        <v>2339.46</v>
      </c>
      <c r="I2154" s="243"/>
      <c r="J2154" s="238"/>
      <c r="K2154" s="238"/>
      <c r="L2154" s="244"/>
      <c r="M2154" s="245"/>
      <c r="N2154" s="246"/>
      <c r="O2154" s="246"/>
      <c r="P2154" s="246"/>
      <c r="Q2154" s="246"/>
      <c r="R2154" s="246"/>
      <c r="S2154" s="246"/>
      <c r="T2154" s="247"/>
      <c r="AT2154" s="248" t="s">
        <v>142</v>
      </c>
      <c r="AU2154" s="248" t="s">
        <v>83</v>
      </c>
      <c r="AV2154" s="12" t="s">
        <v>83</v>
      </c>
      <c r="AW2154" s="12" t="s">
        <v>30</v>
      </c>
      <c r="AX2154" s="12" t="s">
        <v>73</v>
      </c>
      <c r="AY2154" s="248" t="s">
        <v>133</v>
      </c>
    </row>
    <row r="2155" spans="2:51" s="13" customFormat="1" ht="12">
      <c r="B2155" s="249"/>
      <c r="C2155" s="250"/>
      <c r="D2155" s="239" t="s">
        <v>142</v>
      </c>
      <c r="E2155" s="251" t="s">
        <v>1</v>
      </c>
      <c r="F2155" s="252" t="s">
        <v>144</v>
      </c>
      <c r="G2155" s="250"/>
      <c r="H2155" s="253">
        <v>2917.419</v>
      </c>
      <c r="I2155" s="254"/>
      <c r="J2155" s="250"/>
      <c r="K2155" s="250"/>
      <c r="L2155" s="255"/>
      <c r="M2155" s="256"/>
      <c r="N2155" s="257"/>
      <c r="O2155" s="257"/>
      <c r="P2155" s="257"/>
      <c r="Q2155" s="257"/>
      <c r="R2155" s="257"/>
      <c r="S2155" s="257"/>
      <c r="T2155" s="258"/>
      <c r="AT2155" s="259" t="s">
        <v>142</v>
      </c>
      <c r="AU2155" s="259" t="s">
        <v>83</v>
      </c>
      <c r="AV2155" s="13" t="s">
        <v>140</v>
      </c>
      <c r="AW2155" s="13" t="s">
        <v>30</v>
      </c>
      <c r="AX2155" s="13" t="s">
        <v>81</v>
      </c>
      <c r="AY2155" s="259" t="s">
        <v>133</v>
      </c>
    </row>
    <row r="2156" spans="2:65" s="1" customFormat="1" ht="24" customHeight="1">
      <c r="B2156" s="38"/>
      <c r="C2156" s="260" t="s">
        <v>2634</v>
      </c>
      <c r="D2156" s="260" t="s">
        <v>168</v>
      </c>
      <c r="E2156" s="261" t="s">
        <v>2635</v>
      </c>
      <c r="F2156" s="262" t="s">
        <v>2636</v>
      </c>
      <c r="G2156" s="263" t="s">
        <v>413</v>
      </c>
      <c r="H2156" s="264">
        <v>3355.032</v>
      </c>
      <c r="I2156" s="265"/>
      <c r="J2156" s="266">
        <f>ROUND(I2156*H2156,2)</f>
        <v>0</v>
      </c>
      <c r="K2156" s="262" t="s">
        <v>139</v>
      </c>
      <c r="L2156" s="267"/>
      <c r="M2156" s="268" t="s">
        <v>1</v>
      </c>
      <c r="N2156" s="269" t="s">
        <v>38</v>
      </c>
      <c r="O2156" s="86"/>
      <c r="P2156" s="233">
        <f>O2156*H2156</f>
        <v>0</v>
      </c>
      <c r="Q2156" s="233">
        <v>0.0049</v>
      </c>
      <c r="R2156" s="233">
        <f>Q2156*H2156</f>
        <v>16.4396568</v>
      </c>
      <c r="S2156" s="233">
        <v>0</v>
      </c>
      <c r="T2156" s="234">
        <f>S2156*H2156</f>
        <v>0</v>
      </c>
      <c r="AR2156" s="235" t="s">
        <v>644</v>
      </c>
      <c r="AT2156" s="235" t="s">
        <v>168</v>
      </c>
      <c r="AU2156" s="235" t="s">
        <v>83</v>
      </c>
      <c r="AY2156" s="17" t="s">
        <v>133</v>
      </c>
      <c r="BE2156" s="236">
        <f>IF(N2156="základní",J2156,0)</f>
        <v>0</v>
      </c>
      <c r="BF2156" s="236">
        <f>IF(N2156="snížená",J2156,0)</f>
        <v>0</v>
      </c>
      <c r="BG2156" s="236">
        <f>IF(N2156="zákl. přenesená",J2156,0)</f>
        <v>0</v>
      </c>
      <c r="BH2156" s="236">
        <f>IF(N2156="sníž. přenesená",J2156,0)</f>
        <v>0</v>
      </c>
      <c r="BI2156" s="236">
        <f>IF(N2156="nulová",J2156,0)</f>
        <v>0</v>
      </c>
      <c r="BJ2156" s="17" t="s">
        <v>81</v>
      </c>
      <c r="BK2156" s="236">
        <f>ROUND(I2156*H2156,2)</f>
        <v>0</v>
      </c>
      <c r="BL2156" s="17" t="s">
        <v>224</v>
      </c>
      <c r="BM2156" s="235" t="s">
        <v>2637</v>
      </c>
    </row>
    <row r="2157" spans="2:51" s="12" customFormat="1" ht="12">
      <c r="B2157" s="237"/>
      <c r="C2157" s="238"/>
      <c r="D2157" s="239" t="s">
        <v>142</v>
      </c>
      <c r="E2157" s="240" t="s">
        <v>1</v>
      </c>
      <c r="F2157" s="241" t="s">
        <v>2638</v>
      </c>
      <c r="G2157" s="238"/>
      <c r="H2157" s="242">
        <v>3355.032</v>
      </c>
      <c r="I2157" s="243"/>
      <c r="J2157" s="238"/>
      <c r="K2157" s="238"/>
      <c r="L2157" s="244"/>
      <c r="M2157" s="245"/>
      <c r="N2157" s="246"/>
      <c r="O2157" s="246"/>
      <c r="P2157" s="246"/>
      <c r="Q2157" s="246"/>
      <c r="R2157" s="246"/>
      <c r="S2157" s="246"/>
      <c r="T2157" s="247"/>
      <c r="AT2157" s="248" t="s">
        <v>142</v>
      </c>
      <c r="AU2157" s="248" t="s">
        <v>83</v>
      </c>
      <c r="AV2157" s="12" t="s">
        <v>83</v>
      </c>
      <c r="AW2157" s="12" t="s">
        <v>30</v>
      </c>
      <c r="AX2157" s="12" t="s">
        <v>73</v>
      </c>
      <c r="AY2157" s="248" t="s">
        <v>133</v>
      </c>
    </row>
    <row r="2158" spans="2:51" s="13" customFormat="1" ht="12">
      <c r="B2158" s="249"/>
      <c r="C2158" s="250"/>
      <c r="D2158" s="239" t="s">
        <v>142</v>
      </c>
      <c r="E2158" s="251" t="s">
        <v>1</v>
      </c>
      <c r="F2158" s="252" t="s">
        <v>144</v>
      </c>
      <c r="G2158" s="250"/>
      <c r="H2158" s="253">
        <v>3355.032</v>
      </c>
      <c r="I2158" s="254"/>
      <c r="J2158" s="250"/>
      <c r="K2158" s="250"/>
      <c r="L2158" s="255"/>
      <c r="M2158" s="256"/>
      <c r="N2158" s="257"/>
      <c r="O2158" s="257"/>
      <c r="P2158" s="257"/>
      <c r="Q2158" s="257"/>
      <c r="R2158" s="257"/>
      <c r="S2158" s="257"/>
      <c r="T2158" s="258"/>
      <c r="AT2158" s="259" t="s">
        <v>142</v>
      </c>
      <c r="AU2158" s="259" t="s">
        <v>83</v>
      </c>
      <c r="AV2158" s="13" t="s">
        <v>140</v>
      </c>
      <c r="AW2158" s="13" t="s">
        <v>30</v>
      </c>
      <c r="AX2158" s="13" t="s">
        <v>81</v>
      </c>
      <c r="AY2158" s="259" t="s">
        <v>133</v>
      </c>
    </row>
    <row r="2159" spans="2:65" s="1" customFormat="1" ht="24" customHeight="1">
      <c r="B2159" s="38"/>
      <c r="C2159" s="224" t="s">
        <v>2639</v>
      </c>
      <c r="D2159" s="224" t="s">
        <v>135</v>
      </c>
      <c r="E2159" s="225" t="s">
        <v>2640</v>
      </c>
      <c r="F2159" s="226" t="s">
        <v>2641</v>
      </c>
      <c r="G2159" s="227" t="s">
        <v>413</v>
      </c>
      <c r="H2159" s="228">
        <v>1896.087</v>
      </c>
      <c r="I2159" s="229"/>
      <c r="J2159" s="230">
        <f>ROUND(I2159*H2159,2)</f>
        <v>0</v>
      </c>
      <c r="K2159" s="226" t="s">
        <v>139</v>
      </c>
      <c r="L2159" s="43"/>
      <c r="M2159" s="231" t="s">
        <v>1</v>
      </c>
      <c r="N2159" s="232" t="s">
        <v>38</v>
      </c>
      <c r="O2159" s="86"/>
      <c r="P2159" s="233">
        <f>O2159*H2159</f>
        <v>0</v>
      </c>
      <c r="Q2159" s="233">
        <v>0.0004</v>
      </c>
      <c r="R2159" s="233">
        <f>Q2159*H2159</f>
        <v>0.7584348000000001</v>
      </c>
      <c r="S2159" s="233">
        <v>0</v>
      </c>
      <c r="T2159" s="234">
        <f>S2159*H2159</f>
        <v>0</v>
      </c>
      <c r="AR2159" s="235" t="s">
        <v>224</v>
      </c>
      <c r="AT2159" s="235" t="s">
        <v>135</v>
      </c>
      <c r="AU2159" s="235" t="s">
        <v>83</v>
      </c>
      <c r="AY2159" s="17" t="s">
        <v>133</v>
      </c>
      <c r="BE2159" s="236">
        <f>IF(N2159="základní",J2159,0)</f>
        <v>0</v>
      </c>
      <c r="BF2159" s="236">
        <f>IF(N2159="snížená",J2159,0)</f>
        <v>0</v>
      </c>
      <c r="BG2159" s="236">
        <f>IF(N2159="zákl. přenesená",J2159,0)</f>
        <v>0</v>
      </c>
      <c r="BH2159" s="236">
        <f>IF(N2159="sníž. přenesená",J2159,0)</f>
        <v>0</v>
      </c>
      <c r="BI2159" s="236">
        <f>IF(N2159="nulová",J2159,0)</f>
        <v>0</v>
      </c>
      <c r="BJ2159" s="17" t="s">
        <v>81</v>
      </c>
      <c r="BK2159" s="236">
        <f>ROUND(I2159*H2159,2)</f>
        <v>0</v>
      </c>
      <c r="BL2159" s="17" t="s">
        <v>224</v>
      </c>
      <c r="BM2159" s="235" t="s">
        <v>2642</v>
      </c>
    </row>
    <row r="2160" spans="2:51" s="14" customFormat="1" ht="12">
      <c r="B2160" s="276"/>
      <c r="C2160" s="277"/>
      <c r="D2160" s="239" t="s">
        <v>142</v>
      </c>
      <c r="E2160" s="278" t="s">
        <v>1</v>
      </c>
      <c r="F2160" s="279" t="s">
        <v>1623</v>
      </c>
      <c r="G2160" s="277"/>
      <c r="H2160" s="278" t="s">
        <v>1</v>
      </c>
      <c r="I2160" s="280"/>
      <c r="J2160" s="277"/>
      <c r="K2160" s="277"/>
      <c r="L2160" s="281"/>
      <c r="M2160" s="282"/>
      <c r="N2160" s="283"/>
      <c r="O2160" s="283"/>
      <c r="P2160" s="283"/>
      <c r="Q2160" s="283"/>
      <c r="R2160" s="283"/>
      <c r="S2160" s="283"/>
      <c r="T2160" s="284"/>
      <c r="AT2160" s="285" t="s">
        <v>142</v>
      </c>
      <c r="AU2160" s="285" t="s">
        <v>83</v>
      </c>
      <c r="AV2160" s="14" t="s">
        <v>81</v>
      </c>
      <c r="AW2160" s="14" t="s">
        <v>30</v>
      </c>
      <c r="AX2160" s="14" t="s">
        <v>73</v>
      </c>
      <c r="AY2160" s="285" t="s">
        <v>133</v>
      </c>
    </row>
    <row r="2161" spans="2:51" s="12" customFormat="1" ht="12">
      <c r="B2161" s="237"/>
      <c r="C2161" s="238"/>
      <c r="D2161" s="239" t="s">
        <v>142</v>
      </c>
      <c r="E2161" s="240" t="s">
        <v>1</v>
      </c>
      <c r="F2161" s="241" t="s">
        <v>2553</v>
      </c>
      <c r="G2161" s="238"/>
      <c r="H2161" s="242">
        <v>20</v>
      </c>
      <c r="I2161" s="243"/>
      <c r="J2161" s="238"/>
      <c r="K2161" s="238"/>
      <c r="L2161" s="244"/>
      <c r="M2161" s="245"/>
      <c r="N2161" s="246"/>
      <c r="O2161" s="246"/>
      <c r="P2161" s="246"/>
      <c r="Q2161" s="246"/>
      <c r="R2161" s="246"/>
      <c r="S2161" s="246"/>
      <c r="T2161" s="247"/>
      <c r="AT2161" s="248" t="s">
        <v>142</v>
      </c>
      <c r="AU2161" s="248" t="s">
        <v>83</v>
      </c>
      <c r="AV2161" s="12" t="s">
        <v>83</v>
      </c>
      <c r="AW2161" s="12" t="s">
        <v>30</v>
      </c>
      <c r="AX2161" s="12" t="s">
        <v>73</v>
      </c>
      <c r="AY2161" s="248" t="s">
        <v>133</v>
      </c>
    </row>
    <row r="2162" spans="2:51" s="12" customFormat="1" ht="12">
      <c r="B2162" s="237"/>
      <c r="C2162" s="238"/>
      <c r="D2162" s="239" t="s">
        <v>142</v>
      </c>
      <c r="E2162" s="240" t="s">
        <v>1</v>
      </c>
      <c r="F2162" s="241" t="s">
        <v>2554</v>
      </c>
      <c r="G2162" s="238"/>
      <c r="H2162" s="242">
        <v>123.845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142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133</v>
      </c>
    </row>
    <row r="2163" spans="2:51" s="12" customFormat="1" ht="12">
      <c r="B2163" s="237"/>
      <c r="C2163" s="238"/>
      <c r="D2163" s="239" t="s">
        <v>142</v>
      </c>
      <c r="E2163" s="240" t="s">
        <v>1</v>
      </c>
      <c r="F2163" s="241" t="s">
        <v>2555</v>
      </c>
      <c r="G2163" s="238"/>
      <c r="H2163" s="242">
        <v>101.05</v>
      </c>
      <c r="I2163" s="243"/>
      <c r="J2163" s="238"/>
      <c r="K2163" s="238"/>
      <c r="L2163" s="244"/>
      <c r="M2163" s="245"/>
      <c r="N2163" s="246"/>
      <c r="O2163" s="246"/>
      <c r="P2163" s="246"/>
      <c r="Q2163" s="246"/>
      <c r="R2163" s="246"/>
      <c r="S2163" s="246"/>
      <c r="T2163" s="247"/>
      <c r="AT2163" s="248" t="s">
        <v>142</v>
      </c>
      <c r="AU2163" s="248" t="s">
        <v>83</v>
      </c>
      <c r="AV2163" s="12" t="s">
        <v>83</v>
      </c>
      <c r="AW2163" s="12" t="s">
        <v>30</v>
      </c>
      <c r="AX2163" s="12" t="s">
        <v>73</v>
      </c>
      <c r="AY2163" s="248" t="s">
        <v>133</v>
      </c>
    </row>
    <row r="2164" spans="2:51" s="12" customFormat="1" ht="12">
      <c r="B2164" s="237"/>
      <c r="C2164" s="238"/>
      <c r="D2164" s="239" t="s">
        <v>142</v>
      </c>
      <c r="E2164" s="240" t="s">
        <v>1</v>
      </c>
      <c r="F2164" s="241" t="s">
        <v>2556</v>
      </c>
      <c r="G2164" s="238"/>
      <c r="H2164" s="242">
        <v>210.842</v>
      </c>
      <c r="I2164" s="243"/>
      <c r="J2164" s="238"/>
      <c r="K2164" s="238"/>
      <c r="L2164" s="244"/>
      <c r="M2164" s="245"/>
      <c r="N2164" s="246"/>
      <c r="O2164" s="246"/>
      <c r="P2164" s="246"/>
      <c r="Q2164" s="246"/>
      <c r="R2164" s="246"/>
      <c r="S2164" s="246"/>
      <c r="T2164" s="247"/>
      <c r="AT2164" s="248" t="s">
        <v>142</v>
      </c>
      <c r="AU2164" s="248" t="s">
        <v>83</v>
      </c>
      <c r="AV2164" s="12" t="s">
        <v>83</v>
      </c>
      <c r="AW2164" s="12" t="s">
        <v>30</v>
      </c>
      <c r="AX2164" s="12" t="s">
        <v>73</v>
      </c>
      <c r="AY2164" s="248" t="s">
        <v>133</v>
      </c>
    </row>
    <row r="2165" spans="2:51" s="14" customFormat="1" ht="12">
      <c r="B2165" s="276"/>
      <c r="C2165" s="277"/>
      <c r="D2165" s="239" t="s">
        <v>142</v>
      </c>
      <c r="E2165" s="278" t="s">
        <v>1</v>
      </c>
      <c r="F2165" s="279" t="s">
        <v>600</v>
      </c>
      <c r="G2165" s="277"/>
      <c r="H2165" s="278" t="s">
        <v>1</v>
      </c>
      <c r="I2165" s="280"/>
      <c r="J2165" s="277"/>
      <c r="K2165" s="277"/>
      <c r="L2165" s="281"/>
      <c r="M2165" s="282"/>
      <c r="N2165" s="283"/>
      <c r="O2165" s="283"/>
      <c r="P2165" s="283"/>
      <c r="Q2165" s="283"/>
      <c r="R2165" s="283"/>
      <c r="S2165" s="283"/>
      <c r="T2165" s="284"/>
      <c r="AT2165" s="285" t="s">
        <v>142</v>
      </c>
      <c r="AU2165" s="285" t="s">
        <v>83</v>
      </c>
      <c r="AV2165" s="14" t="s">
        <v>81</v>
      </c>
      <c r="AW2165" s="14" t="s">
        <v>30</v>
      </c>
      <c r="AX2165" s="14" t="s">
        <v>73</v>
      </c>
      <c r="AY2165" s="285" t="s">
        <v>133</v>
      </c>
    </row>
    <row r="2166" spans="2:51" s="12" customFormat="1" ht="12">
      <c r="B2166" s="237"/>
      <c r="C2166" s="238"/>
      <c r="D2166" s="239" t="s">
        <v>142</v>
      </c>
      <c r="E2166" s="240" t="s">
        <v>1</v>
      </c>
      <c r="F2166" s="241" t="s">
        <v>2557</v>
      </c>
      <c r="G2166" s="238"/>
      <c r="H2166" s="242">
        <v>148.644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142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133</v>
      </c>
    </row>
    <row r="2167" spans="2:51" s="12" customFormat="1" ht="12">
      <c r="B2167" s="237"/>
      <c r="C2167" s="238"/>
      <c r="D2167" s="239" t="s">
        <v>142</v>
      </c>
      <c r="E2167" s="240" t="s">
        <v>1</v>
      </c>
      <c r="F2167" s="241" t="s">
        <v>2558</v>
      </c>
      <c r="G2167" s="238"/>
      <c r="H2167" s="242">
        <v>15.398</v>
      </c>
      <c r="I2167" s="243"/>
      <c r="J2167" s="238"/>
      <c r="K2167" s="238"/>
      <c r="L2167" s="244"/>
      <c r="M2167" s="245"/>
      <c r="N2167" s="246"/>
      <c r="O2167" s="246"/>
      <c r="P2167" s="246"/>
      <c r="Q2167" s="246"/>
      <c r="R2167" s="246"/>
      <c r="S2167" s="246"/>
      <c r="T2167" s="247"/>
      <c r="AT2167" s="248" t="s">
        <v>142</v>
      </c>
      <c r="AU2167" s="248" t="s">
        <v>83</v>
      </c>
      <c r="AV2167" s="12" t="s">
        <v>83</v>
      </c>
      <c r="AW2167" s="12" t="s">
        <v>30</v>
      </c>
      <c r="AX2167" s="12" t="s">
        <v>73</v>
      </c>
      <c r="AY2167" s="248" t="s">
        <v>133</v>
      </c>
    </row>
    <row r="2168" spans="2:51" s="12" customFormat="1" ht="12">
      <c r="B2168" s="237"/>
      <c r="C2168" s="238"/>
      <c r="D2168" s="239" t="s">
        <v>142</v>
      </c>
      <c r="E2168" s="240" t="s">
        <v>1</v>
      </c>
      <c r="F2168" s="241" t="s">
        <v>2559</v>
      </c>
      <c r="G2168" s="238"/>
      <c r="H2168" s="242">
        <v>12.25</v>
      </c>
      <c r="I2168" s="243"/>
      <c r="J2168" s="238"/>
      <c r="K2168" s="238"/>
      <c r="L2168" s="244"/>
      <c r="M2168" s="245"/>
      <c r="N2168" s="246"/>
      <c r="O2168" s="246"/>
      <c r="P2168" s="246"/>
      <c r="Q2168" s="246"/>
      <c r="R2168" s="246"/>
      <c r="S2168" s="246"/>
      <c r="T2168" s="247"/>
      <c r="AT2168" s="248" t="s">
        <v>142</v>
      </c>
      <c r="AU2168" s="248" t="s">
        <v>83</v>
      </c>
      <c r="AV2168" s="12" t="s">
        <v>83</v>
      </c>
      <c r="AW2168" s="12" t="s">
        <v>30</v>
      </c>
      <c r="AX2168" s="12" t="s">
        <v>73</v>
      </c>
      <c r="AY2168" s="248" t="s">
        <v>133</v>
      </c>
    </row>
    <row r="2169" spans="2:51" s="13" customFormat="1" ht="12">
      <c r="B2169" s="249"/>
      <c r="C2169" s="250"/>
      <c r="D2169" s="239" t="s">
        <v>142</v>
      </c>
      <c r="E2169" s="251" t="s">
        <v>1</v>
      </c>
      <c r="F2169" s="252" t="s">
        <v>144</v>
      </c>
      <c r="G2169" s="250"/>
      <c r="H2169" s="253">
        <v>632.029</v>
      </c>
      <c r="I2169" s="254"/>
      <c r="J2169" s="250"/>
      <c r="K2169" s="250"/>
      <c r="L2169" s="255"/>
      <c r="M2169" s="256"/>
      <c r="N2169" s="257"/>
      <c r="O2169" s="257"/>
      <c r="P2169" s="257"/>
      <c r="Q2169" s="257"/>
      <c r="R2169" s="257"/>
      <c r="S2169" s="257"/>
      <c r="T2169" s="258"/>
      <c r="AT2169" s="259" t="s">
        <v>142</v>
      </c>
      <c r="AU2169" s="259" t="s">
        <v>83</v>
      </c>
      <c r="AV2169" s="13" t="s">
        <v>140</v>
      </c>
      <c r="AW2169" s="13" t="s">
        <v>30</v>
      </c>
      <c r="AX2169" s="13" t="s">
        <v>73</v>
      </c>
      <c r="AY2169" s="259" t="s">
        <v>133</v>
      </c>
    </row>
    <row r="2170" spans="2:51" s="12" customFormat="1" ht="12">
      <c r="B2170" s="237"/>
      <c r="C2170" s="238"/>
      <c r="D2170" s="239" t="s">
        <v>142</v>
      </c>
      <c r="E2170" s="240" t="s">
        <v>1</v>
      </c>
      <c r="F2170" s="241" t="s">
        <v>2643</v>
      </c>
      <c r="G2170" s="238"/>
      <c r="H2170" s="242">
        <v>1896.087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142</v>
      </c>
      <c r="AU2170" s="248" t="s">
        <v>83</v>
      </c>
      <c r="AV2170" s="12" t="s">
        <v>83</v>
      </c>
      <c r="AW2170" s="12" t="s">
        <v>30</v>
      </c>
      <c r="AX2170" s="12" t="s">
        <v>81</v>
      </c>
      <c r="AY2170" s="248" t="s">
        <v>133</v>
      </c>
    </row>
    <row r="2171" spans="2:65" s="1" customFormat="1" ht="24" customHeight="1">
      <c r="B2171" s="38"/>
      <c r="C2171" s="260" t="s">
        <v>2644</v>
      </c>
      <c r="D2171" s="260" t="s">
        <v>168</v>
      </c>
      <c r="E2171" s="261" t="s">
        <v>2635</v>
      </c>
      <c r="F2171" s="262" t="s">
        <v>2636</v>
      </c>
      <c r="G2171" s="263" t="s">
        <v>413</v>
      </c>
      <c r="H2171" s="264">
        <v>2275.304</v>
      </c>
      <c r="I2171" s="265"/>
      <c r="J2171" s="266">
        <f>ROUND(I2171*H2171,2)</f>
        <v>0</v>
      </c>
      <c r="K2171" s="262" t="s">
        <v>139</v>
      </c>
      <c r="L2171" s="267"/>
      <c r="M2171" s="268" t="s">
        <v>1</v>
      </c>
      <c r="N2171" s="269" t="s">
        <v>38</v>
      </c>
      <c r="O2171" s="86"/>
      <c r="P2171" s="233">
        <f>O2171*H2171</f>
        <v>0</v>
      </c>
      <c r="Q2171" s="233">
        <v>0.0049</v>
      </c>
      <c r="R2171" s="233">
        <f>Q2171*H2171</f>
        <v>11.1489896</v>
      </c>
      <c r="S2171" s="233">
        <v>0</v>
      </c>
      <c r="T2171" s="234">
        <f>S2171*H2171</f>
        <v>0</v>
      </c>
      <c r="AR2171" s="235" t="s">
        <v>644</v>
      </c>
      <c r="AT2171" s="235" t="s">
        <v>168</v>
      </c>
      <c r="AU2171" s="235" t="s">
        <v>83</v>
      </c>
      <c r="AY2171" s="17" t="s">
        <v>133</v>
      </c>
      <c r="BE2171" s="236">
        <f>IF(N2171="základní",J2171,0)</f>
        <v>0</v>
      </c>
      <c r="BF2171" s="236">
        <f>IF(N2171="snížená",J2171,0)</f>
        <v>0</v>
      </c>
      <c r="BG2171" s="236">
        <f>IF(N2171="zákl. přenesená",J2171,0)</f>
        <v>0</v>
      </c>
      <c r="BH2171" s="236">
        <f>IF(N2171="sníž. přenesená",J2171,0)</f>
        <v>0</v>
      </c>
      <c r="BI2171" s="236">
        <f>IF(N2171="nulová",J2171,0)</f>
        <v>0</v>
      </c>
      <c r="BJ2171" s="17" t="s">
        <v>81</v>
      </c>
      <c r="BK2171" s="236">
        <f>ROUND(I2171*H2171,2)</f>
        <v>0</v>
      </c>
      <c r="BL2171" s="17" t="s">
        <v>224</v>
      </c>
      <c r="BM2171" s="235" t="s">
        <v>2645</v>
      </c>
    </row>
    <row r="2172" spans="2:51" s="12" customFormat="1" ht="12">
      <c r="B2172" s="237"/>
      <c r="C2172" s="238"/>
      <c r="D2172" s="239" t="s">
        <v>142</v>
      </c>
      <c r="E2172" s="240" t="s">
        <v>1</v>
      </c>
      <c r="F2172" s="241" t="s">
        <v>2646</v>
      </c>
      <c r="G2172" s="238"/>
      <c r="H2172" s="242">
        <v>2275.304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142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133</v>
      </c>
    </row>
    <row r="2173" spans="2:51" s="13" customFormat="1" ht="12">
      <c r="B2173" s="249"/>
      <c r="C2173" s="250"/>
      <c r="D2173" s="239" t="s">
        <v>142</v>
      </c>
      <c r="E2173" s="251" t="s">
        <v>1</v>
      </c>
      <c r="F2173" s="252" t="s">
        <v>144</v>
      </c>
      <c r="G2173" s="250"/>
      <c r="H2173" s="253">
        <v>2275.304</v>
      </c>
      <c r="I2173" s="254"/>
      <c r="J2173" s="250"/>
      <c r="K2173" s="250"/>
      <c r="L2173" s="255"/>
      <c r="M2173" s="256"/>
      <c r="N2173" s="257"/>
      <c r="O2173" s="257"/>
      <c r="P2173" s="257"/>
      <c r="Q2173" s="257"/>
      <c r="R2173" s="257"/>
      <c r="S2173" s="257"/>
      <c r="T2173" s="258"/>
      <c r="AT2173" s="259" t="s">
        <v>142</v>
      </c>
      <c r="AU2173" s="259" t="s">
        <v>83</v>
      </c>
      <c r="AV2173" s="13" t="s">
        <v>140</v>
      </c>
      <c r="AW2173" s="13" t="s">
        <v>30</v>
      </c>
      <c r="AX2173" s="13" t="s">
        <v>81</v>
      </c>
      <c r="AY2173" s="259" t="s">
        <v>133</v>
      </c>
    </row>
    <row r="2174" spans="2:65" s="1" customFormat="1" ht="24" customHeight="1">
      <c r="B2174" s="38"/>
      <c r="C2174" s="224" t="s">
        <v>2647</v>
      </c>
      <c r="D2174" s="224" t="s">
        <v>135</v>
      </c>
      <c r="E2174" s="225" t="s">
        <v>2648</v>
      </c>
      <c r="F2174" s="226" t="s">
        <v>2649</v>
      </c>
      <c r="G2174" s="227" t="s">
        <v>413</v>
      </c>
      <c r="H2174" s="228">
        <v>618.184</v>
      </c>
      <c r="I2174" s="229"/>
      <c r="J2174" s="230">
        <f>ROUND(I2174*H2174,2)</f>
        <v>0</v>
      </c>
      <c r="K2174" s="226" t="s">
        <v>139</v>
      </c>
      <c r="L2174" s="43"/>
      <c r="M2174" s="231" t="s">
        <v>1</v>
      </c>
      <c r="N2174" s="232" t="s">
        <v>38</v>
      </c>
      <c r="O2174" s="86"/>
      <c r="P2174" s="233">
        <f>O2174*H2174</f>
        <v>0</v>
      </c>
      <c r="Q2174" s="233">
        <v>0</v>
      </c>
      <c r="R2174" s="233">
        <f>Q2174*H2174</f>
        <v>0</v>
      </c>
      <c r="S2174" s="233">
        <v>0</v>
      </c>
      <c r="T2174" s="234">
        <f>S2174*H2174</f>
        <v>0</v>
      </c>
      <c r="AR2174" s="235" t="s">
        <v>224</v>
      </c>
      <c r="AT2174" s="235" t="s">
        <v>135</v>
      </c>
      <c r="AU2174" s="235" t="s">
        <v>83</v>
      </c>
      <c r="AY2174" s="17" t="s">
        <v>133</v>
      </c>
      <c r="BE2174" s="236">
        <f>IF(N2174="základní",J2174,0)</f>
        <v>0</v>
      </c>
      <c r="BF2174" s="236">
        <f>IF(N2174="snížená",J2174,0)</f>
        <v>0</v>
      </c>
      <c r="BG2174" s="236">
        <f>IF(N2174="zákl. přenesená",J2174,0)</f>
        <v>0</v>
      </c>
      <c r="BH2174" s="236">
        <f>IF(N2174="sníž. přenesená",J2174,0)</f>
        <v>0</v>
      </c>
      <c r="BI2174" s="236">
        <f>IF(N2174="nulová",J2174,0)</f>
        <v>0</v>
      </c>
      <c r="BJ2174" s="17" t="s">
        <v>81</v>
      </c>
      <c r="BK2174" s="236">
        <f>ROUND(I2174*H2174,2)</f>
        <v>0</v>
      </c>
      <c r="BL2174" s="17" t="s">
        <v>224</v>
      </c>
      <c r="BM2174" s="235" t="s">
        <v>2650</v>
      </c>
    </row>
    <row r="2175" spans="2:51" s="14" customFormat="1" ht="12">
      <c r="B2175" s="276"/>
      <c r="C2175" s="277"/>
      <c r="D2175" s="239" t="s">
        <v>142</v>
      </c>
      <c r="E2175" s="278" t="s">
        <v>1</v>
      </c>
      <c r="F2175" s="279" t="s">
        <v>2651</v>
      </c>
      <c r="G2175" s="277"/>
      <c r="H2175" s="278" t="s">
        <v>1</v>
      </c>
      <c r="I2175" s="280"/>
      <c r="J2175" s="277"/>
      <c r="K2175" s="277"/>
      <c r="L2175" s="281"/>
      <c r="M2175" s="282"/>
      <c r="N2175" s="283"/>
      <c r="O2175" s="283"/>
      <c r="P2175" s="283"/>
      <c r="Q2175" s="283"/>
      <c r="R2175" s="283"/>
      <c r="S2175" s="283"/>
      <c r="T2175" s="284"/>
      <c r="AT2175" s="285" t="s">
        <v>142</v>
      </c>
      <c r="AU2175" s="285" t="s">
        <v>83</v>
      </c>
      <c r="AV2175" s="14" t="s">
        <v>81</v>
      </c>
      <c r="AW2175" s="14" t="s">
        <v>30</v>
      </c>
      <c r="AX2175" s="14" t="s">
        <v>73</v>
      </c>
      <c r="AY2175" s="285" t="s">
        <v>133</v>
      </c>
    </row>
    <row r="2176" spans="2:51" s="12" customFormat="1" ht="12">
      <c r="B2176" s="237"/>
      <c r="C2176" s="238"/>
      <c r="D2176" s="239" t="s">
        <v>142</v>
      </c>
      <c r="E2176" s="240" t="s">
        <v>1</v>
      </c>
      <c r="F2176" s="241" t="s">
        <v>2622</v>
      </c>
      <c r="G2176" s="238"/>
      <c r="H2176" s="242">
        <v>4.2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142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133</v>
      </c>
    </row>
    <row r="2177" spans="2:51" s="12" customFormat="1" ht="12">
      <c r="B2177" s="237"/>
      <c r="C2177" s="238"/>
      <c r="D2177" s="239" t="s">
        <v>142</v>
      </c>
      <c r="E2177" s="240" t="s">
        <v>1</v>
      </c>
      <c r="F2177" s="241" t="s">
        <v>2623</v>
      </c>
      <c r="G2177" s="238"/>
      <c r="H2177" s="242">
        <v>20.8</v>
      </c>
      <c r="I2177" s="243"/>
      <c r="J2177" s="238"/>
      <c r="K2177" s="238"/>
      <c r="L2177" s="244"/>
      <c r="M2177" s="245"/>
      <c r="N2177" s="246"/>
      <c r="O2177" s="246"/>
      <c r="P2177" s="246"/>
      <c r="Q2177" s="246"/>
      <c r="R2177" s="246"/>
      <c r="S2177" s="246"/>
      <c r="T2177" s="247"/>
      <c r="AT2177" s="248" t="s">
        <v>142</v>
      </c>
      <c r="AU2177" s="248" t="s">
        <v>83</v>
      </c>
      <c r="AV2177" s="12" t="s">
        <v>83</v>
      </c>
      <c r="AW2177" s="12" t="s">
        <v>30</v>
      </c>
      <c r="AX2177" s="12" t="s">
        <v>73</v>
      </c>
      <c r="AY2177" s="248" t="s">
        <v>133</v>
      </c>
    </row>
    <row r="2178" spans="2:51" s="12" customFormat="1" ht="12">
      <c r="B2178" s="237"/>
      <c r="C2178" s="238"/>
      <c r="D2178" s="239" t="s">
        <v>142</v>
      </c>
      <c r="E2178" s="240" t="s">
        <v>1</v>
      </c>
      <c r="F2178" s="241" t="s">
        <v>2624</v>
      </c>
      <c r="G2178" s="238"/>
      <c r="H2178" s="242">
        <v>140.505</v>
      </c>
      <c r="I2178" s="243"/>
      <c r="J2178" s="238"/>
      <c r="K2178" s="238"/>
      <c r="L2178" s="244"/>
      <c r="M2178" s="245"/>
      <c r="N2178" s="246"/>
      <c r="O2178" s="246"/>
      <c r="P2178" s="246"/>
      <c r="Q2178" s="246"/>
      <c r="R2178" s="246"/>
      <c r="S2178" s="246"/>
      <c r="T2178" s="247"/>
      <c r="AT2178" s="248" t="s">
        <v>142</v>
      </c>
      <c r="AU2178" s="248" t="s">
        <v>83</v>
      </c>
      <c r="AV2178" s="12" t="s">
        <v>83</v>
      </c>
      <c r="AW2178" s="12" t="s">
        <v>30</v>
      </c>
      <c r="AX2178" s="12" t="s">
        <v>73</v>
      </c>
      <c r="AY2178" s="248" t="s">
        <v>133</v>
      </c>
    </row>
    <row r="2179" spans="2:51" s="12" customFormat="1" ht="12">
      <c r="B2179" s="237"/>
      <c r="C2179" s="238"/>
      <c r="D2179" s="239" t="s">
        <v>142</v>
      </c>
      <c r="E2179" s="240" t="s">
        <v>1</v>
      </c>
      <c r="F2179" s="241" t="s">
        <v>2625</v>
      </c>
      <c r="G2179" s="238"/>
      <c r="H2179" s="242">
        <v>101.99</v>
      </c>
      <c r="I2179" s="243"/>
      <c r="J2179" s="238"/>
      <c r="K2179" s="238"/>
      <c r="L2179" s="244"/>
      <c r="M2179" s="245"/>
      <c r="N2179" s="246"/>
      <c r="O2179" s="246"/>
      <c r="P2179" s="246"/>
      <c r="Q2179" s="246"/>
      <c r="R2179" s="246"/>
      <c r="S2179" s="246"/>
      <c r="T2179" s="247"/>
      <c r="AT2179" s="248" t="s">
        <v>142</v>
      </c>
      <c r="AU2179" s="248" t="s">
        <v>83</v>
      </c>
      <c r="AV2179" s="12" t="s">
        <v>83</v>
      </c>
      <c r="AW2179" s="12" t="s">
        <v>30</v>
      </c>
      <c r="AX2179" s="12" t="s">
        <v>73</v>
      </c>
      <c r="AY2179" s="248" t="s">
        <v>133</v>
      </c>
    </row>
    <row r="2180" spans="2:51" s="12" customFormat="1" ht="12">
      <c r="B2180" s="237"/>
      <c r="C2180" s="238"/>
      <c r="D2180" s="239" t="s">
        <v>142</v>
      </c>
      <c r="E2180" s="240" t="s">
        <v>1</v>
      </c>
      <c r="F2180" s="241" t="s">
        <v>2626</v>
      </c>
      <c r="G2180" s="238"/>
      <c r="H2180" s="242">
        <v>165.3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142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133</v>
      </c>
    </row>
    <row r="2181" spans="2:51" s="12" customFormat="1" ht="12">
      <c r="B2181" s="237"/>
      <c r="C2181" s="238"/>
      <c r="D2181" s="239" t="s">
        <v>142</v>
      </c>
      <c r="E2181" s="240" t="s">
        <v>1</v>
      </c>
      <c r="F2181" s="241" t="s">
        <v>2627</v>
      </c>
      <c r="G2181" s="238"/>
      <c r="H2181" s="242">
        <v>146.895</v>
      </c>
      <c r="I2181" s="243"/>
      <c r="J2181" s="238"/>
      <c r="K2181" s="238"/>
      <c r="L2181" s="244"/>
      <c r="M2181" s="245"/>
      <c r="N2181" s="246"/>
      <c r="O2181" s="246"/>
      <c r="P2181" s="246"/>
      <c r="Q2181" s="246"/>
      <c r="R2181" s="246"/>
      <c r="S2181" s="246"/>
      <c r="T2181" s="247"/>
      <c r="AT2181" s="248" t="s">
        <v>142</v>
      </c>
      <c r="AU2181" s="248" t="s">
        <v>83</v>
      </c>
      <c r="AV2181" s="12" t="s">
        <v>83</v>
      </c>
      <c r="AW2181" s="12" t="s">
        <v>30</v>
      </c>
      <c r="AX2181" s="12" t="s">
        <v>73</v>
      </c>
      <c r="AY2181" s="248" t="s">
        <v>133</v>
      </c>
    </row>
    <row r="2182" spans="2:51" s="12" customFormat="1" ht="12">
      <c r="B2182" s="237"/>
      <c r="C2182" s="238"/>
      <c r="D2182" s="239" t="s">
        <v>142</v>
      </c>
      <c r="E2182" s="240" t="s">
        <v>1</v>
      </c>
      <c r="F2182" s="241" t="s">
        <v>2628</v>
      </c>
      <c r="G2182" s="238"/>
      <c r="H2182" s="242">
        <v>38.494</v>
      </c>
      <c r="I2182" s="243"/>
      <c r="J2182" s="238"/>
      <c r="K2182" s="238"/>
      <c r="L2182" s="244"/>
      <c r="M2182" s="245"/>
      <c r="N2182" s="246"/>
      <c r="O2182" s="246"/>
      <c r="P2182" s="246"/>
      <c r="Q2182" s="246"/>
      <c r="R2182" s="246"/>
      <c r="S2182" s="246"/>
      <c r="T2182" s="247"/>
      <c r="AT2182" s="248" t="s">
        <v>142</v>
      </c>
      <c r="AU2182" s="248" t="s">
        <v>83</v>
      </c>
      <c r="AV2182" s="12" t="s">
        <v>83</v>
      </c>
      <c r="AW2182" s="12" t="s">
        <v>30</v>
      </c>
      <c r="AX2182" s="12" t="s">
        <v>73</v>
      </c>
      <c r="AY2182" s="248" t="s">
        <v>133</v>
      </c>
    </row>
    <row r="2183" spans="2:51" s="13" customFormat="1" ht="12">
      <c r="B2183" s="249"/>
      <c r="C2183" s="250"/>
      <c r="D2183" s="239" t="s">
        <v>142</v>
      </c>
      <c r="E2183" s="251" t="s">
        <v>1</v>
      </c>
      <c r="F2183" s="252" t="s">
        <v>144</v>
      </c>
      <c r="G2183" s="250"/>
      <c r="H2183" s="253">
        <v>618.184</v>
      </c>
      <c r="I2183" s="254"/>
      <c r="J2183" s="250"/>
      <c r="K2183" s="250"/>
      <c r="L2183" s="255"/>
      <c r="M2183" s="256"/>
      <c r="N2183" s="257"/>
      <c r="O2183" s="257"/>
      <c r="P2183" s="257"/>
      <c r="Q2183" s="257"/>
      <c r="R2183" s="257"/>
      <c r="S2183" s="257"/>
      <c r="T2183" s="258"/>
      <c r="AT2183" s="259" t="s">
        <v>142</v>
      </c>
      <c r="AU2183" s="259" t="s">
        <v>83</v>
      </c>
      <c r="AV2183" s="13" t="s">
        <v>140</v>
      </c>
      <c r="AW2183" s="13" t="s">
        <v>30</v>
      </c>
      <c r="AX2183" s="13" t="s">
        <v>81</v>
      </c>
      <c r="AY2183" s="259" t="s">
        <v>133</v>
      </c>
    </row>
    <row r="2184" spans="2:65" s="1" customFormat="1" ht="16.5" customHeight="1">
      <c r="B2184" s="38"/>
      <c r="C2184" s="260" t="s">
        <v>2652</v>
      </c>
      <c r="D2184" s="260" t="s">
        <v>168</v>
      </c>
      <c r="E2184" s="261" t="s">
        <v>513</v>
      </c>
      <c r="F2184" s="262" t="s">
        <v>514</v>
      </c>
      <c r="G2184" s="263" t="s">
        <v>413</v>
      </c>
      <c r="H2184" s="264">
        <v>680.002</v>
      </c>
      <c r="I2184" s="265"/>
      <c r="J2184" s="266">
        <f>ROUND(I2184*H2184,2)</f>
        <v>0</v>
      </c>
      <c r="K2184" s="262" t="s">
        <v>139</v>
      </c>
      <c r="L2184" s="267"/>
      <c r="M2184" s="268" t="s">
        <v>1</v>
      </c>
      <c r="N2184" s="269" t="s">
        <v>38</v>
      </c>
      <c r="O2184" s="86"/>
      <c r="P2184" s="233">
        <f>O2184*H2184</f>
        <v>0</v>
      </c>
      <c r="Q2184" s="233">
        <v>0.0003</v>
      </c>
      <c r="R2184" s="233">
        <f>Q2184*H2184</f>
        <v>0.20400059999999998</v>
      </c>
      <c r="S2184" s="233">
        <v>0</v>
      </c>
      <c r="T2184" s="234">
        <f>S2184*H2184</f>
        <v>0</v>
      </c>
      <c r="AR2184" s="235" t="s">
        <v>644</v>
      </c>
      <c r="AT2184" s="235" t="s">
        <v>168</v>
      </c>
      <c r="AU2184" s="235" t="s">
        <v>83</v>
      </c>
      <c r="AY2184" s="17" t="s">
        <v>133</v>
      </c>
      <c r="BE2184" s="236">
        <f>IF(N2184="základní",J2184,0)</f>
        <v>0</v>
      </c>
      <c r="BF2184" s="236">
        <f>IF(N2184="snížená",J2184,0)</f>
        <v>0</v>
      </c>
      <c r="BG2184" s="236">
        <f>IF(N2184="zákl. přenesená",J2184,0)</f>
        <v>0</v>
      </c>
      <c r="BH2184" s="236">
        <f>IF(N2184="sníž. přenesená",J2184,0)</f>
        <v>0</v>
      </c>
      <c r="BI2184" s="236">
        <f>IF(N2184="nulová",J2184,0)</f>
        <v>0</v>
      </c>
      <c r="BJ2184" s="17" t="s">
        <v>81</v>
      </c>
      <c r="BK2184" s="236">
        <f>ROUND(I2184*H2184,2)</f>
        <v>0</v>
      </c>
      <c r="BL2184" s="17" t="s">
        <v>224</v>
      </c>
      <c r="BM2184" s="235" t="s">
        <v>2653</v>
      </c>
    </row>
    <row r="2185" spans="2:51" s="12" customFormat="1" ht="12">
      <c r="B2185" s="237"/>
      <c r="C2185" s="238"/>
      <c r="D2185" s="239" t="s">
        <v>142</v>
      </c>
      <c r="E2185" s="240" t="s">
        <v>1</v>
      </c>
      <c r="F2185" s="241" t="s">
        <v>2654</v>
      </c>
      <c r="G2185" s="238"/>
      <c r="H2185" s="242">
        <v>680.002</v>
      </c>
      <c r="I2185" s="243"/>
      <c r="J2185" s="238"/>
      <c r="K2185" s="238"/>
      <c r="L2185" s="244"/>
      <c r="M2185" s="245"/>
      <c r="N2185" s="246"/>
      <c r="O2185" s="246"/>
      <c r="P2185" s="246"/>
      <c r="Q2185" s="246"/>
      <c r="R2185" s="246"/>
      <c r="S2185" s="246"/>
      <c r="T2185" s="247"/>
      <c r="AT2185" s="248" t="s">
        <v>142</v>
      </c>
      <c r="AU2185" s="248" t="s">
        <v>83</v>
      </c>
      <c r="AV2185" s="12" t="s">
        <v>83</v>
      </c>
      <c r="AW2185" s="12" t="s">
        <v>30</v>
      </c>
      <c r="AX2185" s="12" t="s">
        <v>73</v>
      </c>
      <c r="AY2185" s="248" t="s">
        <v>133</v>
      </c>
    </row>
    <row r="2186" spans="2:51" s="13" customFormat="1" ht="12">
      <c r="B2186" s="249"/>
      <c r="C2186" s="250"/>
      <c r="D2186" s="239" t="s">
        <v>142</v>
      </c>
      <c r="E2186" s="251" t="s">
        <v>1</v>
      </c>
      <c r="F2186" s="252" t="s">
        <v>144</v>
      </c>
      <c r="G2186" s="250"/>
      <c r="H2186" s="253">
        <v>680.002</v>
      </c>
      <c r="I2186" s="254"/>
      <c r="J2186" s="250"/>
      <c r="K2186" s="250"/>
      <c r="L2186" s="255"/>
      <c r="M2186" s="256"/>
      <c r="N2186" s="257"/>
      <c r="O2186" s="257"/>
      <c r="P2186" s="257"/>
      <c r="Q2186" s="257"/>
      <c r="R2186" s="257"/>
      <c r="S2186" s="257"/>
      <c r="T2186" s="258"/>
      <c r="AT2186" s="259" t="s">
        <v>142</v>
      </c>
      <c r="AU2186" s="259" t="s">
        <v>83</v>
      </c>
      <c r="AV2186" s="13" t="s">
        <v>140</v>
      </c>
      <c r="AW2186" s="13" t="s">
        <v>30</v>
      </c>
      <c r="AX2186" s="13" t="s">
        <v>81</v>
      </c>
      <c r="AY2186" s="259" t="s">
        <v>133</v>
      </c>
    </row>
    <row r="2187" spans="2:65" s="1" customFormat="1" ht="24" customHeight="1">
      <c r="B2187" s="38"/>
      <c r="C2187" s="224" t="s">
        <v>2655</v>
      </c>
      <c r="D2187" s="224" t="s">
        <v>135</v>
      </c>
      <c r="E2187" s="225" t="s">
        <v>2656</v>
      </c>
      <c r="F2187" s="226" t="s">
        <v>2657</v>
      </c>
      <c r="G2187" s="227" t="s">
        <v>286</v>
      </c>
      <c r="H2187" s="270"/>
      <c r="I2187" s="229"/>
      <c r="J2187" s="230">
        <f>ROUND(I2187*H2187,2)</f>
        <v>0</v>
      </c>
      <c r="K2187" s="226" t="s">
        <v>139</v>
      </c>
      <c r="L2187" s="43"/>
      <c r="M2187" s="231" t="s">
        <v>1</v>
      </c>
      <c r="N2187" s="232" t="s">
        <v>38</v>
      </c>
      <c r="O2187" s="86"/>
      <c r="P2187" s="233">
        <f>O2187*H2187</f>
        <v>0</v>
      </c>
      <c r="Q2187" s="233">
        <v>0</v>
      </c>
      <c r="R2187" s="233">
        <f>Q2187*H2187</f>
        <v>0</v>
      </c>
      <c r="S2187" s="233">
        <v>0</v>
      </c>
      <c r="T2187" s="234">
        <f>S2187*H2187</f>
        <v>0</v>
      </c>
      <c r="AR2187" s="235" t="s">
        <v>224</v>
      </c>
      <c r="AT2187" s="235" t="s">
        <v>135</v>
      </c>
      <c r="AU2187" s="235" t="s">
        <v>83</v>
      </c>
      <c r="AY2187" s="17" t="s">
        <v>133</v>
      </c>
      <c r="BE2187" s="236">
        <f>IF(N2187="základní",J2187,0)</f>
        <v>0</v>
      </c>
      <c r="BF2187" s="236">
        <f>IF(N2187="snížená",J2187,0)</f>
        <v>0</v>
      </c>
      <c r="BG2187" s="236">
        <f>IF(N2187="zákl. přenesená",J2187,0)</f>
        <v>0</v>
      </c>
      <c r="BH2187" s="236">
        <f>IF(N2187="sníž. přenesená",J2187,0)</f>
        <v>0</v>
      </c>
      <c r="BI2187" s="236">
        <f>IF(N2187="nulová",J2187,0)</f>
        <v>0</v>
      </c>
      <c r="BJ2187" s="17" t="s">
        <v>81</v>
      </c>
      <c r="BK2187" s="236">
        <f>ROUND(I2187*H2187,2)</f>
        <v>0</v>
      </c>
      <c r="BL2187" s="17" t="s">
        <v>224</v>
      </c>
      <c r="BM2187" s="235" t="s">
        <v>2658</v>
      </c>
    </row>
    <row r="2188" spans="2:65" s="1" customFormat="1" ht="24" customHeight="1">
      <c r="B2188" s="38"/>
      <c r="C2188" s="224" t="s">
        <v>2659</v>
      </c>
      <c r="D2188" s="224" t="s">
        <v>135</v>
      </c>
      <c r="E2188" s="225" t="s">
        <v>2660</v>
      </c>
      <c r="F2188" s="226" t="s">
        <v>2661</v>
      </c>
      <c r="G2188" s="227" t="s">
        <v>286</v>
      </c>
      <c r="H2188" s="270"/>
      <c r="I2188" s="229"/>
      <c r="J2188" s="230">
        <f>ROUND(I2188*H2188,2)</f>
        <v>0</v>
      </c>
      <c r="K2188" s="226" t="s">
        <v>139</v>
      </c>
      <c r="L2188" s="43"/>
      <c r="M2188" s="231" t="s">
        <v>1</v>
      </c>
      <c r="N2188" s="232" t="s">
        <v>38</v>
      </c>
      <c r="O2188" s="86"/>
      <c r="P2188" s="233">
        <f>O2188*H2188</f>
        <v>0</v>
      </c>
      <c r="Q2188" s="233">
        <v>0</v>
      </c>
      <c r="R2188" s="233">
        <f>Q2188*H2188</f>
        <v>0</v>
      </c>
      <c r="S2188" s="233">
        <v>0</v>
      </c>
      <c r="T2188" s="234">
        <f>S2188*H2188</f>
        <v>0</v>
      </c>
      <c r="AR2188" s="235" t="s">
        <v>224</v>
      </c>
      <c r="AT2188" s="235" t="s">
        <v>135</v>
      </c>
      <c r="AU2188" s="235" t="s">
        <v>83</v>
      </c>
      <c r="AY2188" s="17" t="s">
        <v>133</v>
      </c>
      <c r="BE2188" s="236">
        <f>IF(N2188="základní",J2188,0)</f>
        <v>0</v>
      </c>
      <c r="BF2188" s="236">
        <f>IF(N2188="snížená",J2188,0)</f>
        <v>0</v>
      </c>
      <c r="BG2188" s="236">
        <f>IF(N2188="zákl. přenesená",J2188,0)</f>
        <v>0</v>
      </c>
      <c r="BH2188" s="236">
        <f>IF(N2188="sníž. přenesená",J2188,0)</f>
        <v>0</v>
      </c>
      <c r="BI2188" s="236">
        <f>IF(N2188="nulová",J2188,0)</f>
        <v>0</v>
      </c>
      <c r="BJ2188" s="17" t="s">
        <v>81</v>
      </c>
      <c r="BK2188" s="236">
        <f>ROUND(I2188*H2188,2)</f>
        <v>0</v>
      </c>
      <c r="BL2188" s="17" t="s">
        <v>224</v>
      </c>
      <c r="BM2188" s="235" t="s">
        <v>2662</v>
      </c>
    </row>
    <row r="2189" spans="2:63" s="11" customFormat="1" ht="22.8" customHeight="1">
      <c r="B2189" s="208"/>
      <c r="C2189" s="209"/>
      <c r="D2189" s="210" t="s">
        <v>72</v>
      </c>
      <c r="E2189" s="222" t="s">
        <v>2663</v>
      </c>
      <c r="F2189" s="222" t="s">
        <v>2664</v>
      </c>
      <c r="G2189" s="209"/>
      <c r="H2189" s="209"/>
      <c r="I2189" s="212"/>
      <c r="J2189" s="223">
        <f>BK2189</f>
        <v>0</v>
      </c>
      <c r="K2189" s="209"/>
      <c r="L2189" s="214"/>
      <c r="M2189" s="215"/>
      <c r="N2189" s="216"/>
      <c r="O2189" s="216"/>
      <c r="P2189" s="217">
        <f>SUM(P2190:P2323)</f>
        <v>0</v>
      </c>
      <c r="Q2189" s="216"/>
      <c r="R2189" s="217">
        <f>SUM(R2190:R2323)</f>
        <v>10.598181660000002</v>
      </c>
      <c r="S2189" s="216"/>
      <c r="T2189" s="218">
        <f>SUM(T2190:T2323)</f>
        <v>0</v>
      </c>
      <c r="AR2189" s="219" t="s">
        <v>83</v>
      </c>
      <c r="AT2189" s="220" t="s">
        <v>72</v>
      </c>
      <c r="AU2189" s="220" t="s">
        <v>81</v>
      </c>
      <c r="AY2189" s="219" t="s">
        <v>133</v>
      </c>
      <c r="BK2189" s="221">
        <f>SUM(BK2190:BK2323)</f>
        <v>0</v>
      </c>
    </row>
    <row r="2190" spans="2:65" s="1" customFormat="1" ht="24" customHeight="1">
      <c r="B2190" s="38"/>
      <c r="C2190" s="224" t="s">
        <v>2665</v>
      </c>
      <c r="D2190" s="224" t="s">
        <v>135</v>
      </c>
      <c r="E2190" s="225" t="s">
        <v>2666</v>
      </c>
      <c r="F2190" s="226" t="s">
        <v>2667</v>
      </c>
      <c r="G2190" s="227" t="s">
        <v>413</v>
      </c>
      <c r="H2190" s="228">
        <v>471.997</v>
      </c>
      <c r="I2190" s="229"/>
      <c r="J2190" s="230">
        <f>ROUND(I2190*H2190,2)</f>
        <v>0</v>
      </c>
      <c r="K2190" s="226" t="s">
        <v>139</v>
      </c>
      <c r="L2190" s="43"/>
      <c r="M2190" s="231" t="s">
        <v>1</v>
      </c>
      <c r="N2190" s="232" t="s">
        <v>38</v>
      </c>
      <c r="O2190" s="86"/>
      <c r="P2190" s="233">
        <f>O2190*H2190</f>
        <v>0</v>
      </c>
      <c r="Q2190" s="233">
        <v>0</v>
      </c>
      <c r="R2190" s="233">
        <f>Q2190*H2190</f>
        <v>0</v>
      </c>
      <c r="S2190" s="233">
        <v>0</v>
      </c>
      <c r="T2190" s="234">
        <f>S2190*H2190</f>
        <v>0</v>
      </c>
      <c r="AR2190" s="235" t="s">
        <v>224</v>
      </c>
      <c r="AT2190" s="235" t="s">
        <v>135</v>
      </c>
      <c r="AU2190" s="235" t="s">
        <v>83</v>
      </c>
      <c r="AY2190" s="17" t="s">
        <v>133</v>
      </c>
      <c r="BE2190" s="236">
        <f>IF(N2190="základní",J2190,0)</f>
        <v>0</v>
      </c>
      <c r="BF2190" s="236">
        <f>IF(N2190="snížená",J2190,0)</f>
        <v>0</v>
      </c>
      <c r="BG2190" s="236">
        <f>IF(N2190="zákl. přenesená",J2190,0)</f>
        <v>0</v>
      </c>
      <c r="BH2190" s="236">
        <f>IF(N2190="sníž. přenesená",J2190,0)</f>
        <v>0</v>
      </c>
      <c r="BI2190" s="236">
        <f>IF(N2190="nulová",J2190,0)</f>
        <v>0</v>
      </c>
      <c r="BJ2190" s="17" t="s">
        <v>81</v>
      </c>
      <c r="BK2190" s="236">
        <f>ROUND(I2190*H2190,2)</f>
        <v>0</v>
      </c>
      <c r="BL2190" s="17" t="s">
        <v>224</v>
      </c>
      <c r="BM2190" s="235" t="s">
        <v>2668</v>
      </c>
    </row>
    <row r="2191" spans="2:51" s="12" customFormat="1" ht="12">
      <c r="B2191" s="237"/>
      <c r="C2191" s="238"/>
      <c r="D2191" s="239" t="s">
        <v>142</v>
      </c>
      <c r="E2191" s="240" t="s">
        <v>1</v>
      </c>
      <c r="F2191" s="241" t="s">
        <v>2669</v>
      </c>
      <c r="G2191" s="238"/>
      <c r="H2191" s="242">
        <v>226.499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142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133</v>
      </c>
    </row>
    <row r="2192" spans="2:51" s="12" customFormat="1" ht="12">
      <c r="B2192" s="237"/>
      <c r="C2192" s="238"/>
      <c r="D2192" s="239" t="s">
        <v>142</v>
      </c>
      <c r="E2192" s="240" t="s">
        <v>1</v>
      </c>
      <c r="F2192" s="241" t="s">
        <v>2670</v>
      </c>
      <c r="G2192" s="238"/>
      <c r="H2192" s="242">
        <v>3.48</v>
      </c>
      <c r="I2192" s="243"/>
      <c r="J2192" s="238"/>
      <c r="K2192" s="238"/>
      <c r="L2192" s="244"/>
      <c r="M2192" s="245"/>
      <c r="N2192" s="246"/>
      <c r="O2192" s="246"/>
      <c r="P2192" s="246"/>
      <c r="Q2192" s="246"/>
      <c r="R2192" s="246"/>
      <c r="S2192" s="246"/>
      <c r="T2192" s="247"/>
      <c r="AT2192" s="248" t="s">
        <v>142</v>
      </c>
      <c r="AU2192" s="248" t="s">
        <v>83</v>
      </c>
      <c r="AV2192" s="12" t="s">
        <v>83</v>
      </c>
      <c r="AW2192" s="12" t="s">
        <v>30</v>
      </c>
      <c r="AX2192" s="12" t="s">
        <v>73</v>
      </c>
      <c r="AY2192" s="248" t="s">
        <v>133</v>
      </c>
    </row>
    <row r="2193" spans="2:51" s="12" customFormat="1" ht="12">
      <c r="B2193" s="237"/>
      <c r="C2193" s="238"/>
      <c r="D2193" s="239" t="s">
        <v>142</v>
      </c>
      <c r="E2193" s="240" t="s">
        <v>1</v>
      </c>
      <c r="F2193" s="241" t="s">
        <v>2671</v>
      </c>
      <c r="G2193" s="238"/>
      <c r="H2193" s="242">
        <v>46.849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142</v>
      </c>
      <c r="AU2193" s="248" t="s">
        <v>83</v>
      </c>
      <c r="AV2193" s="12" t="s">
        <v>83</v>
      </c>
      <c r="AW2193" s="12" t="s">
        <v>30</v>
      </c>
      <c r="AX2193" s="12" t="s">
        <v>73</v>
      </c>
      <c r="AY2193" s="248" t="s">
        <v>133</v>
      </c>
    </row>
    <row r="2194" spans="2:51" s="12" customFormat="1" ht="12">
      <c r="B2194" s="237"/>
      <c r="C2194" s="238"/>
      <c r="D2194" s="239" t="s">
        <v>142</v>
      </c>
      <c r="E2194" s="240" t="s">
        <v>1</v>
      </c>
      <c r="F2194" s="241" t="s">
        <v>2672</v>
      </c>
      <c r="G2194" s="238"/>
      <c r="H2194" s="242">
        <v>195.169</v>
      </c>
      <c r="I2194" s="243"/>
      <c r="J2194" s="238"/>
      <c r="K2194" s="238"/>
      <c r="L2194" s="244"/>
      <c r="M2194" s="245"/>
      <c r="N2194" s="246"/>
      <c r="O2194" s="246"/>
      <c r="P2194" s="246"/>
      <c r="Q2194" s="246"/>
      <c r="R2194" s="246"/>
      <c r="S2194" s="246"/>
      <c r="T2194" s="247"/>
      <c r="AT2194" s="248" t="s">
        <v>142</v>
      </c>
      <c r="AU2194" s="248" t="s">
        <v>83</v>
      </c>
      <c r="AV2194" s="12" t="s">
        <v>83</v>
      </c>
      <c r="AW2194" s="12" t="s">
        <v>30</v>
      </c>
      <c r="AX2194" s="12" t="s">
        <v>73</v>
      </c>
      <c r="AY2194" s="248" t="s">
        <v>133</v>
      </c>
    </row>
    <row r="2195" spans="2:51" s="13" customFormat="1" ht="12">
      <c r="B2195" s="249"/>
      <c r="C2195" s="250"/>
      <c r="D2195" s="239" t="s">
        <v>142</v>
      </c>
      <c r="E2195" s="251" t="s">
        <v>1</v>
      </c>
      <c r="F2195" s="252" t="s">
        <v>144</v>
      </c>
      <c r="G2195" s="250"/>
      <c r="H2195" s="253">
        <v>471.997</v>
      </c>
      <c r="I2195" s="254"/>
      <c r="J2195" s="250"/>
      <c r="K2195" s="250"/>
      <c r="L2195" s="255"/>
      <c r="M2195" s="256"/>
      <c r="N2195" s="257"/>
      <c r="O2195" s="257"/>
      <c r="P2195" s="257"/>
      <c r="Q2195" s="257"/>
      <c r="R2195" s="257"/>
      <c r="S2195" s="257"/>
      <c r="T2195" s="258"/>
      <c r="AT2195" s="259" t="s">
        <v>142</v>
      </c>
      <c r="AU2195" s="259" t="s">
        <v>83</v>
      </c>
      <c r="AV2195" s="13" t="s">
        <v>140</v>
      </c>
      <c r="AW2195" s="13" t="s">
        <v>30</v>
      </c>
      <c r="AX2195" s="13" t="s">
        <v>81</v>
      </c>
      <c r="AY2195" s="259" t="s">
        <v>133</v>
      </c>
    </row>
    <row r="2196" spans="2:65" s="1" customFormat="1" ht="16.5" customHeight="1">
      <c r="B2196" s="38"/>
      <c r="C2196" s="260" t="s">
        <v>2673</v>
      </c>
      <c r="D2196" s="260" t="s">
        <v>168</v>
      </c>
      <c r="E2196" s="261" t="s">
        <v>2545</v>
      </c>
      <c r="F2196" s="262" t="s">
        <v>2546</v>
      </c>
      <c r="G2196" s="263" t="s">
        <v>187</v>
      </c>
      <c r="H2196" s="264">
        <v>0.142</v>
      </c>
      <c r="I2196" s="265"/>
      <c r="J2196" s="266">
        <f>ROUND(I2196*H2196,2)</f>
        <v>0</v>
      </c>
      <c r="K2196" s="262" t="s">
        <v>139</v>
      </c>
      <c r="L2196" s="267"/>
      <c r="M2196" s="268" t="s">
        <v>1</v>
      </c>
      <c r="N2196" s="269" t="s">
        <v>38</v>
      </c>
      <c r="O2196" s="86"/>
      <c r="P2196" s="233">
        <f>O2196*H2196</f>
        <v>0</v>
      </c>
      <c r="Q2196" s="233">
        <v>1</v>
      </c>
      <c r="R2196" s="233">
        <f>Q2196*H2196</f>
        <v>0.142</v>
      </c>
      <c r="S2196" s="233">
        <v>0</v>
      </c>
      <c r="T2196" s="234">
        <f>S2196*H2196</f>
        <v>0</v>
      </c>
      <c r="AR2196" s="235" t="s">
        <v>644</v>
      </c>
      <c r="AT2196" s="235" t="s">
        <v>168</v>
      </c>
      <c r="AU2196" s="235" t="s">
        <v>83</v>
      </c>
      <c r="AY2196" s="17" t="s">
        <v>133</v>
      </c>
      <c r="BE2196" s="236">
        <f>IF(N2196="základní",J2196,0)</f>
        <v>0</v>
      </c>
      <c r="BF2196" s="236">
        <f>IF(N2196="snížená",J2196,0)</f>
        <v>0</v>
      </c>
      <c r="BG2196" s="236">
        <f>IF(N2196="zákl. přenesená",J2196,0)</f>
        <v>0</v>
      </c>
      <c r="BH2196" s="236">
        <f>IF(N2196="sníž. přenesená",J2196,0)</f>
        <v>0</v>
      </c>
      <c r="BI2196" s="236">
        <f>IF(N2196="nulová",J2196,0)</f>
        <v>0</v>
      </c>
      <c r="BJ2196" s="17" t="s">
        <v>81</v>
      </c>
      <c r="BK2196" s="236">
        <f>ROUND(I2196*H2196,2)</f>
        <v>0</v>
      </c>
      <c r="BL2196" s="17" t="s">
        <v>224</v>
      </c>
      <c r="BM2196" s="235" t="s">
        <v>2674</v>
      </c>
    </row>
    <row r="2197" spans="2:51" s="12" customFormat="1" ht="12">
      <c r="B2197" s="237"/>
      <c r="C2197" s="238"/>
      <c r="D2197" s="239" t="s">
        <v>142</v>
      </c>
      <c r="E2197" s="240" t="s">
        <v>1</v>
      </c>
      <c r="F2197" s="241" t="s">
        <v>2675</v>
      </c>
      <c r="G2197" s="238"/>
      <c r="H2197" s="242">
        <v>0.142</v>
      </c>
      <c r="I2197" s="243"/>
      <c r="J2197" s="238"/>
      <c r="K2197" s="238"/>
      <c r="L2197" s="244"/>
      <c r="M2197" s="245"/>
      <c r="N2197" s="246"/>
      <c r="O2197" s="246"/>
      <c r="P2197" s="246"/>
      <c r="Q2197" s="246"/>
      <c r="R2197" s="246"/>
      <c r="S2197" s="246"/>
      <c r="T2197" s="247"/>
      <c r="AT2197" s="248" t="s">
        <v>142</v>
      </c>
      <c r="AU2197" s="248" t="s">
        <v>83</v>
      </c>
      <c r="AV2197" s="12" t="s">
        <v>83</v>
      </c>
      <c r="AW2197" s="12" t="s">
        <v>30</v>
      </c>
      <c r="AX2197" s="12" t="s">
        <v>73</v>
      </c>
      <c r="AY2197" s="248" t="s">
        <v>133</v>
      </c>
    </row>
    <row r="2198" spans="2:51" s="13" customFormat="1" ht="12">
      <c r="B2198" s="249"/>
      <c r="C2198" s="250"/>
      <c r="D2198" s="239" t="s">
        <v>142</v>
      </c>
      <c r="E2198" s="251" t="s">
        <v>1</v>
      </c>
      <c r="F2198" s="252" t="s">
        <v>144</v>
      </c>
      <c r="G2198" s="250"/>
      <c r="H2198" s="253">
        <v>0.142</v>
      </c>
      <c r="I2198" s="254"/>
      <c r="J2198" s="250"/>
      <c r="K2198" s="250"/>
      <c r="L2198" s="255"/>
      <c r="M2198" s="256"/>
      <c r="N2198" s="257"/>
      <c r="O2198" s="257"/>
      <c r="P2198" s="257"/>
      <c r="Q2198" s="257"/>
      <c r="R2198" s="257"/>
      <c r="S2198" s="257"/>
      <c r="T2198" s="258"/>
      <c r="AT2198" s="259" t="s">
        <v>142</v>
      </c>
      <c r="AU2198" s="259" t="s">
        <v>83</v>
      </c>
      <c r="AV2198" s="13" t="s">
        <v>140</v>
      </c>
      <c r="AW2198" s="13" t="s">
        <v>30</v>
      </c>
      <c r="AX2198" s="13" t="s">
        <v>81</v>
      </c>
      <c r="AY2198" s="259" t="s">
        <v>133</v>
      </c>
    </row>
    <row r="2199" spans="2:65" s="1" customFormat="1" ht="24" customHeight="1">
      <c r="B2199" s="38"/>
      <c r="C2199" s="224" t="s">
        <v>2676</v>
      </c>
      <c r="D2199" s="224" t="s">
        <v>135</v>
      </c>
      <c r="E2199" s="225" t="s">
        <v>2677</v>
      </c>
      <c r="F2199" s="226" t="s">
        <v>2678</v>
      </c>
      <c r="G2199" s="227" t="s">
        <v>413</v>
      </c>
      <c r="H2199" s="228">
        <v>549.59</v>
      </c>
      <c r="I2199" s="229"/>
      <c r="J2199" s="230">
        <f>ROUND(I2199*H2199,2)</f>
        <v>0</v>
      </c>
      <c r="K2199" s="226" t="s">
        <v>139</v>
      </c>
      <c r="L2199" s="43"/>
      <c r="M2199" s="231" t="s">
        <v>1</v>
      </c>
      <c r="N2199" s="232" t="s">
        <v>38</v>
      </c>
      <c r="O2199" s="86"/>
      <c r="P2199" s="233">
        <f>O2199*H2199</f>
        <v>0</v>
      </c>
      <c r="Q2199" s="233">
        <v>0</v>
      </c>
      <c r="R2199" s="233">
        <f>Q2199*H2199</f>
        <v>0</v>
      </c>
      <c r="S2199" s="233">
        <v>0</v>
      </c>
      <c r="T2199" s="234">
        <f>S2199*H2199</f>
        <v>0</v>
      </c>
      <c r="AR2199" s="235" t="s">
        <v>224</v>
      </c>
      <c r="AT2199" s="235" t="s">
        <v>135</v>
      </c>
      <c r="AU2199" s="235" t="s">
        <v>83</v>
      </c>
      <c r="AY2199" s="17" t="s">
        <v>133</v>
      </c>
      <c r="BE2199" s="236">
        <f>IF(N2199="základní",J2199,0)</f>
        <v>0</v>
      </c>
      <c r="BF2199" s="236">
        <f>IF(N2199="snížená",J2199,0)</f>
        <v>0</v>
      </c>
      <c r="BG2199" s="236">
        <f>IF(N2199="zákl. přenesená",J2199,0)</f>
        <v>0</v>
      </c>
      <c r="BH2199" s="236">
        <f>IF(N2199="sníž. přenesená",J2199,0)</f>
        <v>0</v>
      </c>
      <c r="BI2199" s="236">
        <f>IF(N2199="nulová",J2199,0)</f>
        <v>0</v>
      </c>
      <c r="BJ2199" s="17" t="s">
        <v>81</v>
      </c>
      <c r="BK2199" s="236">
        <f>ROUND(I2199*H2199,2)</f>
        <v>0</v>
      </c>
      <c r="BL2199" s="17" t="s">
        <v>224</v>
      </c>
      <c r="BM2199" s="235" t="s">
        <v>2679</v>
      </c>
    </row>
    <row r="2200" spans="2:51" s="14" customFormat="1" ht="12">
      <c r="B2200" s="276"/>
      <c r="C2200" s="277"/>
      <c r="D2200" s="239" t="s">
        <v>142</v>
      </c>
      <c r="E2200" s="278" t="s">
        <v>1</v>
      </c>
      <c r="F2200" s="279" t="s">
        <v>2680</v>
      </c>
      <c r="G2200" s="277"/>
      <c r="H2200" s="278" t="s">
        <v>1</v>
      </c>
      <c r="I2200" s="280"/>
      <c r="J2200" s="277"/>
      <c r="K2200" s="277"/>
      <c r="L2200" s="281"/>
      <c r="M2200" s="282"/>
      <c r="N2200" s="283"/>
      <c r="O2200" s="283"/>
      <c r="P2200" s="283"/>
      <c r="Q2200" s="283"/>
      <c r="R2200" s="283"/>
      <c r="S2200" s="283"/>
      <c r="T2200" s="284"/>
      <c r="AT2200" s="285" t="s">
        <v>142</v>
      </c>
      <c r="AU2200" s="285" t="s">
        <v>83</v>
      </c>
      <c r="AV2200" s="14" t="s">
        <v>81</v>
      </c>
      <c r="AW2200" s="14" t="s">
        <v>30</v>
      </c>
      <c r="AX2200" s="14" t="s">
        <v>73</v>
      </c>
      <c r="AY2200" s="285" t="s">
        <v>133</v>
      </c>
    </row>
    <row r="2201" spans="2:51" s="12" customFormat="1" ht="12">
      <c r="B2201" s="237"/>
      <c r="C2201" s="238"/>
      <c r="D2201" s="239" t="s">
        <v>142</v>
      </c>
      <c r="E2201" s="240" t="s">
        <v>1</v>
      </c>
      <c r="F2201" s="241" t="s">
        <v>2681</v>
      </c>
      <c r="G2201" s="238"/>
      <c r="H2201" s="242">
        <v>12.489</v>
      </c>
      <c r="I2201" s="243"/>
      <c r="J2201" s="238"/>
      <c r="K2201" s="238"/>
      <c r="L2201" s="244"/>
      <c r="M2201" s="245"/>
      <c r="N2201" s="246"/>
      <c r="O2201" s="246"/>
      <c r="P2201" s="246"/>
      <c r="Q2201" s="246"/>
      <c r="R2201" s="246"/>
      <c r="S2201" s="246"/>
      <c r="T2201" s="247"/>
      <c r="AT2201" s="248" t="s">
        <v>142</v>
      </c>
      <c r="AU2201" s="248" t="s">
        <v>83</v>
      </c>
      <c r="AV2201" s="12" t="s">
        <v>83</v>
      </c>
      <c r="AW2201" s="12" t="s">
        <v>30</v>
      </c>
      <c r="AX2201" s="12" t="s">
        <v>73</v>
      </c>
      <c r="AY2201" s="248" t="s">
        <v>133</v>
      </c>
    </row>
    <row r="2202" spans="2:51" s="12" customFormat="1" ht="12">
      <c r="B2202" s="237"/>
      <c r="C2202" s="238"/>
      <c r="D2202" s="239" t="s">
        <v>142</v>
      </c>
      <c r="E2202" s="240" t="s">
        <v>1</v>
      </c>
      <c r="F2202" s="241" t="s">
        <v>2682</v>
      </c>
      <c r="G2202" s="238"/>
      <c r="H2202" s="242">
        <v>18.037</v>
      </c>
      <c r="I2202" s="243"/>
      <c r="J2202" s="238"/>
      <c r="K2202" s="238"/>
      <c r="L2202" s="244"/>
      <c r="M2202" s="245"/>
      <c r="N2202" s="246"/>
      <c r="O2202" s="246"/>
      <c r="P2202" s="246"/>
      <c r="Q2202" s="246"/>
      <c r="R2202" s="246"/>
      <c r="S2202" s="246"/>
      <c r="T2202" s="247"/>
      <c r="AT2202" s="248" t="s">
        <v>142</v>
      </c>
      <c r="AU2202" s="248" t="s">
        <v>83</v>
      </c>
      <c r="AV2202" s="12" t="s">
        <v>83</v>
      </c>
      <c r="AW2202" s="12" t="s">
        <v>30</v>
      </c>
      <c r="AX2202" s="12" t="s">
        <v>73</v>
      </c>
      <c r="AY2202" s="248" t="s">
        <v>133</v>
      </c>
    </row>
    <row r="2203" spans="2:51" s="12" customFormat="1" ht="12">
      <c r="B2203" s="237"/>
      <c r="C2203" s="238"/>
      <c r="D2203" s="239" t="s">
        <v>142</v>
      </c>
      <c r="E2203" s="240" t="s">
        <v>1</v>
      </c>
      <c r="F2203" s="241" t="s">
        <v>2683</v>
      </c>
      <c r="G2203" s="238"/>
      <c r="H2203" s="242">
        <v>23.116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142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133</v>
      </c>
    </row>
    <row r="2204" spans="2:51" s="15" customFormat="1" ht="12">
      <c r="B2204" s="286"/>
      <c r="C2204" s="287"/>
      <c r="D2204" s="239" t="s">
        <v>142</v>
      </c>
      <c r="E2204" s="288" t="s">
        <v>1</v>
      </c>
      <c r="F2204" s="289" t="s">
        <v>1421</v>
      </c>
      <c r="G2204" s="287"/>
      <c r="H2204" s="290">
        <v>53.642</v>
      </c>
      <c r="I2204" s="291"/>
      <c r="J2204" s="287"/>
      <c r="K2204" s="287"/>
      <c r="L2204" s="292"/>
      <c r="M2204" s="293"/>
      <c r="N2204" s="294"/>
      <c r="O2204" s="294"/>
      <c r="P2204" s="294"/>
      <c r="Q2204" s="294"/>
      <c r="R2204" s="294"/>
      <c r="S2204" s="294"/>
      <c r="T2204" s="295"/>
      <c r="AT2204" s="296" t="s">
        <v>142</v>
      </c>
      <c r="AU2204" s="296" t="s">
        <v>83</v>
      </c>
      <c r="AV2204" s="15" t="s">
        <v>149</v>
      </c>
      <c r="AW2204" s="15" t="s">
        <v>30</v>
      </c>
      <c r="AX2204" s="15" t="s">
        <v>73</v>
      </c>
      <c r="AY2204" s="296" t="s">
        <v>133</v>
      </c>
    </row>
    <row r="2205" spans="2:51" s="14" customFormat="1" ht="12">
      <c r="B2205" s="276"/>
      <c r="C2205" s="277"/>
      <c r="D2205" s="239" t="s">
        <v>142</v>
      </c>
      <c r="E2205" s="278" t="s">
        <v>1</v>
      </c>
      <c r="F2205" s="279" t="s">
        <v>2684</v>
      </c>
      <c r="G2205" s="277"/>
      <c r="H2205" s="278" t="s">
        <v>1</v>
      </c>
      <c r="I2205" s="280"/>
      <c r="J2205" s="277"/>
      <c r="K2205" s="277"/>
      <c r="L2205" s="281"/>
      <c r="M2205" s="282"/>
      <c r="N2205" s="283"/>
      <c r="O2205" s="283"/>
      <c r="P2205" s="283"/>
      <c r="Q2205" s="283"/>
      <c r="R2205" s="283"/>
      <c r="S2205" s="283"/>
      <c r="T2205" s="284"/>
      <c r="AT2205" s="285" t="s">
        <v>142</v>
      </c>
      <c r="AU2205" s="285" t="s">
        <v>83</v>
      </c>
      <c r="AV2205" s="14" t="s">
        <v>81</v>
      </c>
      <c r="AW2205" s="14" t="s">
        <v>30</v>
      </c>
      <c r="AX2205" s="14" t="s">
        <v>73</v>
      </c>
      <c r="AY2205" s="285" t="s">
        <v>133</v>
      </c>
    </row>
    <row r="2206" spans="2:51" s="12" customFormat="1" ht="12">
      <c r="B2206" s="237"/>
      <c r="C2206" s="238"/>
      <c r="D2206" s="239" t="s">
        <v>142</v>
      </c>
      <c r="E2206" s="240" t="s">
        <v>1</v>
      </c>
      <c r="F2206" s="241" t="s">
        <v>2685</v>
      </c>
      <c r="G2206" s="238"/>
      <c r="H2206" s="242">
        <v>217.768</v>
      </c>
      <c r="I2206" s="243"/>
      <c r="J2206" s="238"/>
      <c r="K2206" s="238"/>
      <c r="L2206" s="244"/>
      <c r="M2206" s="245"/>
      <c r="N2206" s="246"/>
      <c r="O2206" s="246"/>
      <c r="P2206" s="246"/>
      <c r="Q2206" s="246"/>
      <c r="R2206" s="246"/>
      <c r="S2206" s="246"/>
      <c r="T2206" s="247"/>
      <c r="AT2206" s="248" t="s">
        <v>142</v>
      </c>
      <c r="AU2206" s="248" t="s">
        <v>83</v>
      </c>
      <c r="AV2206" s="12" t="s">
        <v>83</v>
      </c>
      <c r="AW2206" s="12" t="s">
        <v>30</v>
      </c>
      <c r="AX2206" s="12" t="s">
        <v>73</v>
      </c>
      <c r="AY2206" s="248" t="s">
        <v>133</v>
      </c>
    </row>
    <row r="2207" spans="2:51" s="15" customFormat="1" ht="12">
      <c r="B2207" s="286"/>
      <c r="C2207" s="287"/>
      <c r="D2207" s="239" t="s">
        <v>142</v>
      </c>
      <c r="E2207" s="288" t="s">
        <v>1</v>
      </c>
      <c r="F2207" s="289" t="s">
        <v>1421</v>
      </c>
      <c r="G2207" s="287"/>
      <c r="H2207" s="290">
        <v>217.768</v>
      </c>
      <c r="I2207" s="291"/>
      <c r="J2207" s="287"/>
      <c r="K2207" s="287"/>
      <c r="L2207" s="292"/>
      <c r="M2207" s="293"/>
      <c r="N2207" s="294"/>
      <c r="O2207" s="294"/>
      <c r="P2207" s="294"/>
      <c r="Q2207" s="294"/>
      <c r="R2207" s="294"/>
      <c r="S2207" s="294"/>
      <c r="T2207" s="295"/>
      <c r="AT2207" s="296" t="s">
        <v>142</v>
      </c>
      <c r="AU2207" s="296" t="s">
        <v>83</v>
      </c>
      <c r="AV2207" s="15" t="s">
        <v>149</v>
      </c>
      <c r="AW2207" s="15" t="s">
        <v>30</v>
      </c>
      <c r="AX2207" s="15" t="s">
        <v>73</v>
      </c>
      <c r="AY2207" s="296" t="s">
        <v>133</v>
      </c>
    </row>
    <row r="2208" spans="2:51" s="12" customFormat="1" ht="12">
      <c r="B2208" s="237"/>
      <c r="C2208" s="238"/>
      <c r="D2208" s="239" t="s">
        <v>142</v>
      </c>
      <c r="E2208" s="240" t="s">
        <v>1</v>
      </c>
      <c r="F2208" s="241" t="s">
        <v>2686</v>
      </c>
      <c r="G2208" s="238"/>
      <c r="H2208" s="242">
        <v>6.96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142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133</v>
      </c>
    </row>
    <row r="2209" spans="2:51" s="15" customFormat="1" ht="12">
      <c r="B2209" s="286"/>
      <c r="C2209" s="287"/>
      <c r="D2209" s="239" t="s">
        <v>142</v>
      </c>
      <c r="E2209" s="288" t="s">
        <v>1</v>
      </c>
      <c r="F2209" s="289" t="s">
        <v>1421</v>
      </c>
      <c r="G2209" s="287"/>
      <c r="H2209" s="290">
        <v>6.96</v>
      </c>
      <c r="I2209" s="291"/>
      <c r="J2209" s="287"/>
      <c r="K2209" s="287"/>
      <c r="L2209" s="292"/>
      <c r="M2209" s="293"/>
      <c r="N2209" s="294"/>
      <c r="O2209" s="294"/>
      <c r="P2209" s="294"/>
      <c r="Q2209" s="294"/>
      <c r="R2209" s="294"/>
      <c r="S2209" s="294"/>
      <c r="T2209" s="295"/>
      <c r="AT2209" s="296" t="s">
        <v>142</v>
      </c>
      <c r="AU2209" s="296" t="s">
        <v>83</v>
      </c>
      <c r="AV2209" s="15" t="s">
        <v>149</v>
      </c>
      <c r="AW2209" s="15" t="s">
        <v>30</v>
      </c>
      <c r="AX2209" s="15" t="s">
        <v>73</v>
      </c>
      <c r="AY2209" s="296" t="s">
        <v>133</v>
      </c>
    </row>
    <row r="2210" spans="2:51" s="12" customFormat="1" ht="12">
      <c r="B2210" s="237"/>
      <c r="C2210" s="238"/>
      <c r="D2210" s="239" t="s">
        <v>142</v>
      </c>
      <c r="E2210" s="240" t="s">
        <v>1</v>
      </c>
      <c r="F2210" s="241" t="s">
        <v>2047</v>
      </c>
      <c r="G2210" s="238"/>
      <c r="H2210" s="242">
        <v>60.713</v>
      </c>
      <c r="I2210" s="243"/>
      <c r="J2210" s="238"/>
      <c r="K2210" s="238"/>
      <c r="L2210" s="244"/>
      <c r="M2210" s="245"/>
      <c r="N2210" s="246"/>
      <c r="O2210" s="246"/>
      <c r="P2210" s="246"/>
      <c r="Q2210" s="246"/>
      <c r="R2210" s="246"/>
      <c r="S2210" s="246"/>
      <c r="T2210" s="247"/>
      <c r="AT2210" s="248" t="s">
        <v>142</v>
      </c>
      <c r="AU2210" s="248" t="s">
        <v>83</v>
      </c>
      <c r="AV2210" s="12" t="s">
        <v>83</v>
      </c>
      <c r="AW2210" s="12" t="s">
        <v>30</v>
      </c>
      <c r="AX2210" s="12" t="s">
        <v>73</v>
      </c>
      <c r="AY2210" s="248" t="s">
        <v>133</v>
      </c>
    </row>
    <row r="2211" spans="2:51" s="15" customFormat="1" ht="12">
      <c r="B2211" s="286"/>
      <c r="C2211" s="287"/>
      <c r="D2211" s="239" t="s">
        <v>142</v>
      </c>
      <c r="E2211" s="288" t="s">
        <v>1</v>
      </c>
      <c r="F2211" s="289" t="s">
        <v>1421</v>
      </c>
      <c r="G2211" s="287"/>
      <c r="H2211" s="290">
        <v>60.713</v>
      </c>
      <c r="I2211" s="291"/>
      <c r="J2211" s="287"/>
      <c r="K2211" s="287"/>
      <c r="L2211" s="292"/>
      <c r="M2211" s="293"/>
      <c r="N2211" s="294"/>
      <c r="O2211" s="294"/>
      <c r="P2211" s="294"/>
      <c r="Q2211" s="294"/>
      <c r="R2211" s="294"/>
      <c r="S2211" s="294"/>
      <c r="T2211" s="295"/>
      <c r="AT2211" s="296" t="s">
        <v>142</v>
      </c>
      <c r="AU2211" s="296" t="s">
        <v>83</v>
      </c>
      <c r="AV2211" s="15" t="s">
        <v>149</v>
      </c>
      <c r="AW2211" s="15" t="s">
        <v>30</v>
      </c>
      <c r="AX2211" s="15" t="s">
        <v>73</v>
      </c>
      <c r="AY2211" s="296" t="s">
        <v>133</v>
      </c>
    </row>
    <row r="2212" spans="2:51" s="12" customFormat="1" ht="12">
      <c r="B2212" s="237"/>
      <c r="C2212" s="238"/>
      <c r="D2212" s="239" t="s">
        <v>142</v>
      </c>
      <c r="E2212" s="240" t="s">
        <v>1</v>
      </c>
      <c r="F2212" s="241" t="s">
        <v>2672</v>
      </c>
      <c r="G2212" s="238"/>
      <c r="H2212" s="242">
        <v>195.169</v>
      </c>
      <c r="I2212" s="243"/>
      <c r="J2212" s="238"/>
      <c r="K2212" s="238"/>
      <c r="L2212" s="244"/>
      <c r="M2212" s="245"/>
      <c r="N2212" s="246"/>
      <c r="O2212" s="246"/>
      <c r="P2212" s="246"/>
      <c r="Q2212" s="246"/>
      <c r="R2212" s="246"/>
      <c r="S2212" s="246"/>
      <c r="T2212" s="247"/>
      <c r="AT2212" s="248" t="s">
        <v>142</v>
      </c>
      <c r="AU2212" s="248" t="s">
        <v>83</v>
      </c>
      <c r="AV2212" s="12" t="s">
        <v>83</v>
      </c>
      <c r="AW2212" s="12" t="s">
        <v>30</v>
      </c>
      <c r="AX2212" s="12" t="s">
        <v>73</v>
      </c>
      <c r="AY2212" s="248" t="s">
        <v>133</v>
      </c>
    </row>
    <row r="2213" spans="2:51" s="12" customFormat="1" ht="12">
      <c r="B2213" s="237"/>
      <c r="C2213" s="238"/>
      <c r="D2213" s="239" t="s">
        <v>142</v>
      </c>
      <c r="E2213" s="240" t="s">
        <v>1</v>
      </c>
      <c r="F2213" s="241" t="s">
        <v>2687</v>
      </c>
      <c r="G2213" s="238"/>
      <c r="H2213" s="242">
        <v>15.338</v>
      </c>
      <c r="I2213" s="243"/>
      <c r="J2213" s="238"/>
      <c r="K2213" s="238"/>
      <c r="L2213" s="244"/>
      <c r="M2213" s="245"/>
      <c r="N2213" s="246"/>
      <c r="O2213" s="246"/>
      <c r="P2213" s="246"/>
      <c r="Q2213" s="246"/>
      <c r="R2213" s="246"/>
      <c r="S2213" s="246"/>
      <c r="T2213" s="247"/>
      <c r="AT2213" s="248" t="s">
        <v>142</v>
      </c>
      <c r="AU2213" s="248" t="s">
        <v>83</v>
      </c>
      <c r="AV2213" s="12" t="s">
        <v>83</v>
      </c>
      <c r="AW2213" s="12" t="s">
        <v>30</v>
      </c>
      <c r="AX2213" s="12" t="s">
        <v>73</v>
      </c>
      <c r="AY2213" s="248" t="s">
        <v>133</v>
      </c>
    </row>
    <row r="2214" spans="2:51" s="15" customFormat="1" ht="12">
      <c r="B2214" s="286"/>
      <c r="C2214" s="287"/>
      <c r="D2214" s="239" t="s">
        <v>142</v>
      </c>
      <c r="E2214" s="288" t="s">
        <v>1</v>
      </c>
      <c r="F2214" s="289" t="s">
        <v>1421</v>
      </c>
      <c r="G2214" s="287"/>
      <c r="H2214" s="290">
        <v>210.507</v>
      </c>
      <c r="I2214" s="291"/>
      <c r="J2214" s="287"/>
      <c r="K2214" s="287"/>
      <c r="L2214" s="292"/>
      <c r="M2214" s="293"/>
      <c r="N2214" s="294"/>
      <c r="O2214" s="294"/>
      <c r="P2214" s="294"/>
      <c r="Q2214" s="294"/>
      <c r="R2214" s="294"/>
      <c r="S2214" s="294"/>
      <c r="T2214" s="295"/>
      <c r="AT2214" s="296" t="s">
        <v>142</v>
      </c>
      <c r="AU2214" s="296" t="s">
        <v>83</v>
      </c>
      <c r="AV2214" s="15" t="s">
        <v>149</v>
      </c>
      <c r="AW2214" s="15" t="s">
        <v>30</v>
      </c>
      <c r="AX2214" s="15" t="s">
        <v>73</v>
      </c>
      <c r="AY2214" s="296" t="s">
        <v>133</v>
      </c>
    </row>
    <row r="2215" spans="2:51" s="13" customFormat="1" ht="12">
      <c r="B2215" s="249"/>
      <c r="C2215" s="250"/>
      <c r="D2215" s="239" t="s">
        <v>142</v>
      </c>
      <c r="E2215" s="251" t="s">
        <v>1</v>
      </c>
      <c r="F2215" s="252" t="s">
        <v>144</v>
      </c>
      <c r="G2215" s="250"/>
      <c r="H2215" s="253">
        <v>549.59</v>
      </c>
      <c r="I2215" s="254"/>
      <c r="J2215" s="250"/>
      <c r="K2215" s="250"/>
      <c r="L2215" s="255"/>
      <c r="M2215" s="256"/>
      <c r="N2215" s="257"/>
      <c r="O2215" s="257"/>
      <c r="P2215" s="257"/>
      <c r="Q2215" s="257"/>
      <c r="R2215" s="257"/>
      <c r="S2215" s="257"/>
      <c r="T2215" s="258"/>
      <c r="AT2215" s="259" t="s">
        <v>142</v>
      </c>
      <c r="AU2215" s="259" t="s">
        <v>83</v>
      </c>
      <c r="AV2215" s="13" t="s">
        <v>140</v>
      </c>
      <c r="AW2215" s="13" t="s">
        <v>30</v>
      </c>
      <c r="AX2215" s="13" t="s">
        <v>81</v>
      </c>
      <c r="AY2215" s="259" t="s">
        <v>133</v>
      </c>
    </row>
    <row r="2216" spans="2:65" s="1" customFormat="1" ht="24" customHeight="1">
      <c r="B2216" s="38"/>
      <c r="C2216" s="260" t="s">
        <v>2688</v>
      </c>
      <c r="D2216" s="260" t="s">
        <v>168</v>
      </c>
      <c r="E2216" s="261" t="s">
        <v>2689</v>
      </c>
      <c r="F2216" s="262" t="s">
        <v>2690</v>
      </c>
      <c r="G2216" s="263" t="s">
        <v>413</v>
      </c>
      <c r="H2216" s="264">
        <v>632.027</v>
      </c>
      <c r="I2216" s="265"/>
      <c r="J2216" s="266">
        <f>ROUND(I2216*H2216,2)</f>
        <v>0</v>
      </c>
      <c r="K2216" s="262" t="s">
        <v>139</v>
      </c>
      <c r="L2216" s="267"/>
      <c r="M2216" s="268" t="s">
        <v>1</v>
      </c>
      <c r="N2216" s="269" t="s">
        <v>38</v>
      </c>
      <c r="O2216" s="86"/>
      <c r="P2216" s="233">
        <f>O2216*H2216</f>
        <v>0</v>
      </c>
      <c r="Q2216" s="233">
        <v>0.003</v>
      </c>
      <c r="R2216" s="233">
        <f>Q2216*H2216</f>
        <v>1.8960810000000001</v>
      </c>
      <c r="S2216" s="233">
        <v>0</v>
      </c>
      <c r="T2216" s="234">
        <f>S2216*H2216</f>
        <v>0</v>
      </c>
      <c r="AR2216" s="235" t="s">
        <v>644</v>
      </c>
      <c r="AT2216" s="235" t="s">
        <v>168</v>
      </c>
      <c r="AU2216" s="235" t="s">
        <v>83</v>
      </c>
      <c r="AY2216" s="17" t="s">
        <v>133</v>
      </c>
      <c r="BE2216" s="236">
        <f>IF(N2216="základní",J2216,0)</f>
        <v>0</v>
      </c>
      <c r="BF2216" s="236">
        <f>IF(N2216="snížená",J2216,0)</f>
        <v>0</v>
      </c>
      <c r="BG2216" s="236">
        <f>IF(N2216="zákl. přenesená",J2216,0)</f>
        <v>0</v>
      </c>
      <c r="BH2216" s="236">
        <f>IF(N2216="sníž. přenesená",J2216,0)</f>
        <v>0</v>
      </c>
      <c r="BI2216" s="236">
        <f>IF(N2216="nulová",J2216,0)</f>
        <v>0</v>
      </c>
      <c r="BJ2216" s="17" t="s">
        <v>81</v>
      </c>
      <c r="BK2216" s="236">
        <f>ROUND(I2216*H2216,2)</f>
        <v>0</v>
      </c>
      <c r="BL2216" s="17" t="s">
        <v>224</v>
      </c>
      <c r="BM2216" s="235" t="s">
        <v>2691</v>
      </c>
    </row>
    <row r="2217" spans="2:51" s="12" customFormat="1" ht="12">
      <c r="B2217" s="237"/>
      <c r="C2217" s="238"/>
      <c r="D2217" s="239" t="s">
        <v>142</v>
      </c>
      <c r="E2217" s="240" t="s">
        <v>1</v>
      </c>
      <c r="F2217" s="241" t="s">
        <v>2692</v>
      </c>
      <c r="G2217" s="238"/>
      <c r="H2217" s="242">
        <v>61.688</v>
      </c>
      <c r="I2217" s="243"/>
      <c r="J2217" s="238"/>
      <c r="K2217" s="238"/>
      <c r="L2217" s="244"/>
      <c r="M2217" s="245"/>
      <c r="N2217" s="246"/>
      <c r="O2217" s="246"/>
      <c r="P2217" s="246"/>
      <c r="Q2217" s="246"/>
      <c r="R2217" s="246"/>
      <c r="S2217" s="246"/>
      <c r="T2217" s="247"/>
      <c r="AT2217" s="248" t="s">
        <v>142</v>
      </c>
      <c r="AU2217" s="248" t="s">
        <v>83</v>
      </c>
      <c r="AV2217" s="12" t="s">
        <v>83</v>
      </c>
      <c r="AW2217" s="12" t="s">
        <v>30</v>
      </c>
      <c r="AX2217" s="12" t="s">
        <v>73</v>
      </c>
      <c r="AY2217" s="248" t="s">
        <v>133</v>
      </c>
    </row>
    <row r="2218" spans="2:51" s="12" customFormat="1" ht="12">
      <c r="B2218" s="237"/>
      <c r="C2218" s="238"/>
      <c r="D2218" s="239" t="s">
        <v>142</v>
      </c>
      <c r="E2218" s="240" t="s">
        <v>1</v>
      </c>
      <c r="F2218" s="241" t="s">
        <v>2693</v>
      </c>
      <c r="G2218" s="238"/>
      <c r="H2218" s="242">
        <v>250.433</v>
      </c>
      <c r="I2218" s="243"/>
      <c r="J2218" s="238"/>
      <c r="K2218" s="238"/>
      <c r="L2218" s="244"/>
      <c r="M2218" s="245"/>
      <c r="N2218" s="246"/>
      <c r="O2218" s="246"/>
      <c r="P2218" s="246"/>
      <c r="Q2218" s="246"/>
      <c r="R2218" s="246"/>
      <c r="S2218" s="246"/>
      <c r="T2218" s="247"/>
      <c r="AT2218" s="248" t="s">
        <v>142</v>
      </c>
      <c r="AU2218" s="248" t="s">
        <v>83</v>
      </c>
      <c r="AV2218" s="12" t="s">
        <v>83</v>
      </c>
      <c r="AW2218" s="12" t="s">
        <v>30</v>
      </c>
      <c r="AX2218" s="12" t="s">
        <v>73</v>
      </c>
      <c r="AY2218" s="248" t="s">
        <v>133</v>
      </c>
    </row>
    <row r="2219" spans="2:51" s="12" customFormat="1" ht="12">
      <c r="B2219" s="237"/>
      <c r="C2219" s="238"/>
      <c r="D2219" s="239" t="s">
        <v>142</v>
      </c>
      <c r="E2219" s="240" t="s">
        <v>1</v>
      </c>
      <c r="F2219" s="241" t="s">
        <v>2694</v>
      </c>
      <c r="G2219" s="238"/>
      <c r="H2219" s="242">
        <v>8.004</v>
      </c>
      <c r="I2219" s="243"/>
      <c r="J2219" s="238"/>
      <c r="K2219" s="238"/>
      <c r="L2219" s="244"/>
      <c r="M2219" s="245"/>
      <c r="N2219" s="246"/>
      <c r="O2219" s="246"/>
      <c r="P2219" s="246"/>
      <c r="Q2219" s="246"/>
      <c r="R2219" s="246"/>
      <c r="S2219" s="246"/>
      <c r="T2219" s="247"/>
      <c r="AT2219" s="248" t="s">
        <v>142</v>
      </c>
      <c r="AU2219" s="248" t="s">
        <v>83</v>
      </c>
      <c r="AV2219" s="12" t="s">
        <v>83</v>
      </c>
      <c r="AW2219" s="12" t="s">
        <v>30</v>
      </c>
      <c r="AX2219" s="12" t="s">
        <v>73</v>
      </c>
      <c r="AY2219" s="248" t="s">
        <v>133</v>
      </c>
    </row>
    <row r="2220" spans="2:51" s="12" customFormat="1" ht="12">
      <c r="B2220" s="237"/>
      <c r="C2220" s="238"/>
      <c r="D2220" s="239" t="s">
        <v>142</v>
      </c>
      <c r="E2220" s="240" t="s">
        <v>1</v>
      </c>
      <c r="F2220" s="241" t="s">
        <v>2695</v>
      </c>
      <c r="G2220" s="238"/>
      <c r="H2220" s="242">
        <v>69.82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142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133</v>
      </c>
    </row>
    <row r="2221" spans="2:51" s="12" customFormat="1" ht="12">
      <c r="B2221" s="237"/>
      <c r="C2221" s="238"/>
      <c r="D2221" s="239" t="s">
        <v>142</v>
      </c>
      <c r="E2221" s="240" t="s">
        <v>1</v>
      </c>
      <c r="F2221" s="241" t="s">
        <v>2696</v>
      </c>
      <c r="G2221" s="238"/>
      <c r="H2221" s="242">
        <v>224.444</v>
      </c>
      <c r="I2221" s="243"/>
      <c r="J2221" s="238"/>
      <c r="K2221" s="238"/>
      <c r="L2221" s="244"/>
      <c r="M2221" s="245"/>
      <c r="N2221" s="246"/>
      <c r="O2221" s="246"/>
      <c r="P2221" s="246"/>
      <c r="Q2221" s="246"/>
      <c r="R2221" s="246"/>
      <c r="S2221" s="246"/>
      <c r="T2221" s="247"/>
      <c r="AT2221" s="248" t="s">
        <v>142</v>
      </c>
      <c r="AU2221" s="248" t="s">
        <v>83</v>
      </c>
      <c r="AV2221" s="12" t="s">
        <v>83</v>
      </c>
      <c r="AW2221" s="12" t="s">
        <v>30</v>
      </c>
      <c r="AX2221" s="12" t="s">
        <v>73</v>
      </c>
      <c r="AY2221" s="248" t="s">
        <v>133</v>
      </c>
    </row>
    <row r="2222" spans="2:51" s="12" customFormat="1" ht="12">
      <c r="B2222" s="237"/>
      <c r="C2222" s="238"/>
      <c r="D2222" s="239" t="s">
        <v>142</v>
      </c>
      <c r="E2222" s="240" t="s">
        <v>1</v>
      </c>
      <c r="F2222" s="241" t="s">
        <v>2697</v>
      </c>
      <c r="G2222" s="238"/>
      <c r="H2222" s="242">
        <v>17.638</v>
      </c>
      <c r="I2222" s="243"/>
      <c r="J2222" s="238"/>
      <c r="K2222" s="238"/>
      <c r="L2222" s="244"/>
      <c r="M2222" s="245"/>
      <c r="N2222" s="246"/>
      <c r="O2222" s="246"/>
      <c r="P2222" s="246"/>
      <c r="Q2222" s="246"/>
      <c r="R2222" s="246"/>
      <c r="S2222" s="246"/>
      <c r="T2222" s="247"/>
      <c r="AT2222" s="248" t="s">
        <v>142</v>
      </c>
      <c r="AU2222" s="248" t="s">
        <v>83</v>
      </c>
      <c r="AV2222" s="12" t="s">
        <v>83</v>
      </c>
      <c r="AW2222" s="12" t="s">
        <v>30</v>
      </c>
      <c r="AX2222" s="12" t="s">
        <v>73</v>
      </c>
      <c r="AY2222" s="248" t="s">
        <v>133</v>
      </c>
    </row>
    <row r="2223" spans="2:51" s="13" customFormat="1" ht="12">
      <c r="B2223" s="249"/>
      <c r="C2223" s="250"/>
      <c r="D2223" s="239" t="s">
        <v>142</v>
      </c>
      <c r="E2223" s="251" t="s">
        <v>1</v>
      </c>
      <c r="F2223" s="252" t="s">
        <v>144</v>
      </c>
      <c r="G2223" s="250"/>
      <c r="H2223" s="253">
        <v>632.027</v>
      </c>
      <c r="I2223" s="254"/>
      <c r="J2223" s="250"/>
      <c r="K2223" s="250"/>
      <c r="L2223" s="255"/>
      <c r="M2223" s="256"/>
      <c r="N2223" s="257"/>
      <c r="O2223" s="257"/>
      <c r="P2223" s="257"/>
      <c r="Q2223" s="257"/>
      <c r="R2223" s="257"/>
      <c r="S2223" s="257"/>
      <c r="T2223" s="258"/>
      <c r="AT2223" s="259" t="s">
        <v>142</v>
      </c>
      <c r="AU2223" s="259" t="s">
        <v>83</v>
      </c>
      <c r="AV2223" s="13" t="s">
        <v>140</v>
      </c>
      <c r="AW2223" s="13" t="s">
        <v>30</v>
      </c>
      <c r="AX2223" s="13" t="s">
        <v>81</v>
      </c>
      <c r="AY2223" s="259" t="s">
        <v>133</v>
      </c>
    </row>
    <row r="2224" spans="2:65" s="1" customFormat="1" ht="24" customHeight="1">
      <c r="B2224" s="38"/>
      <c r="C2224" s="224" t="s">
        <v>2698</v>
      </c>
      <c r="D2224" s="224" t="s">
        <v>135</v>
      </c>
      <c r="E2224" s="225" t="s">
        <v>2699</v>
      </c>
      <c r="F2224" s="226" t="s">
        <v>2700</v>
      </c>
      <c r="G2224" s="227" t="s">
        <v>413</v>
      </c>
      <c r="H2224" s="228">
        <v>1041.967</v>
      </c>
      <c r="I2224" s="229"/>
      <c r="J2224" s="230">
        <f>ROUND(I2224*H2224,2)</f>
        <v>0</v>
      </c>
      <c r="K2224" s="226" t="s">
        <v>139</v>
      </c>
      <c r="L2224" s="43"/>
      <c r="M2224" s="231" t="s">
        <v>1</v>
      </c>
      <c r="N2224" s="232" t="s">
        <v>38</v>
      </c>
      <c r="O2224" s="86"/>
      <c r="P2224" s="233">
        <f>O2224*H2224</f>
        <v>0</v>
      </c>
      <c r="Q2224" s="233">
        <v>0.00088</v>
      </c>
      <c r="R2224" s="233">
        <f>Q2224*H2224</f>
        <v>0.9169309600000001</v>
      </c>
      <c r="S2224" s="233">
        <v>0</v>
      </c>
      <c r="T2224" s="234">
        <f>S2224*H2224</f>
        <v>0</v>
      </c>
      <c r="AR2224" s="235" t="s">
        <v>224</v>
      </c>
      <c r="AT2224" s="235" t="s">
        <v>135</v>
      </c>
      <c r="AU2224" s="235" t="s">
        <v>83</v>
      </c>
      <c r="AY2224" s="17" t="s">
        <v>133</v>
      </c>
      <c r="BE2224" s="236">
        <f>IF(N2224="základní",J2224,0)</f>
        <v>0</v>
      </c>
      <c r="BF2224" s="236">
        <f>IF(N2224="snížená",J2224,0)</f>
        <v>0</v>
      </c>
      <c r="BG2224" s="236">
        <f>IF(N2224="zákl. přenesená",J2224,0)</f>
        <v>0</v>
      </c>
      <c r="BH2224" s="236">
        <f>IF(N2224="sníž. přenesená",J2224,0)</f>
        <v>0</v>
      </c>
      <c r="BI2224" s="236">
        <f>IF(N2224="nulová",J2224,0)</f>
        <v>0</v>
      </c>
      <c r="BJ2224" s="17" t="s">
        <v>81</v>
      </c>
      <c r="BK2224" s="236">
        <f>ROUND(I2224*H2224,2)</f>
        <v>0</v>
      </c>
      <c r="BL2224" s="17" t="s">
        <v>224</v>
      </c>
      <c r="BM2224" s="235" t="s">
        <v>2701</v>
      </c>
    </row>
    <row r="2225" spans="2:51" s="14" customFormat="1" ht="12">
      <c r="B2225" s="276"/>
      <c r="C2225" s="277"/>
      <c r="D2225" s="239" t="s">
        <v>142</v>
      </c>
      <c r="E2225" s="278" t="s">
        <v>1</v>
      </c>
      <c r="F2225" s="279" t="s">
        <v>2680</v>
      </c>
      <c r="G2225" s="277"/>
      <c r="H2225" s="278" t="s">
        <v>1</v>
      </c>
      <c r="I2225" s="280"/>
      <c r="J2225" s="277"/>
      <c r="K2225" s="277"/>
      <c r="L2225" s="281"/>
      <c r="M2225" s="282"/>
      <c r="N2225" s="283"/>
      <c r="O2225" s="283"/>
      <c r="P2225" s="283"/>
      <c r="Q2225" s="283"/>
      <c r="R2225" s="283"/>
      <c r="S2225" s="283"/>
      <c r="T2225" s="284"/>
      <c r="AT2225" s="285" t="s">
        <v>142</v>
      </c>
      <c r="AU2225" s="285" t="s">
        <v>83</v>
      </c>
      <c r="AV2225" s="14" t="s">
        <v>81</v>
      </c>
      <c r="AW2225" s="14" t="s">
        <v>30</v>
      </c>
      <c r="AX2225" s="14" t="s">
        <v>73</v>
      </c>
      <c r="AY2225" s="285" t="s">
        <v>133</v>
      </c>
    </row>
    <row r="2226" spans="2:51" s="12" customFormat="1" ht="12">
      <c r="B2226" s="237"/>
      <c r="C2226" s="238"/>
      <c r="D2226" s="239" t="s">
        <v>142</v>
      </c>
      <c r="E2226" s="240" t="s">
        <v>1</v>
      </c>
      <c r="F2226" s="241" t="s">
        <v>2681</v>
      </c>
      <c r="G2226" s="238"/>
      <c r="H2226" s="242">
        <v>12.489</v>
      </c>
      <c r="I2226" s="243"/>
      <c r="J2226" s="238"/>
      <c r="K2226" s="238"/>
      <c r="L2226" s="244"/>
      <c r="M2226" s="245"/>
      <c r="N2226" s="246"/>
      <c r="O2226" s="246"/>
      <c r="P2226" s="246"/>
      <c r="Q2226" s="246"/>
      <c r="R2226" s="246"/>
      <c r="S2226" s="246"/>
      <c r="T2226" s="247"/>
      <c r="AT2226" s="248" t="s">
        <v>142</v>
      </c>
      <c r="AU2226" s="248" t="s">
        <v>83</v>
      </c>
      <c r="AV2226" s="12" t="s">
        <v>83</v>
      </c>
      <c r="AW2226" s="12" t="s">
        <v>30</v>
      </c>
      <c r="AX2226" s="12" t="s">
        <v>73</v>
      </c>
      <c r="AY2226" s="248" t="s">
        <v>133</v>
      </c>
    </row>
    <row r="2227" spans="2:51" s="12" customFormat="1" ht="12">
      <c r="B2227" s="237"/>
      <c r="C2227" s="238"/>
      <c r="D2227" s="239" t="s">
        <v>142</v>
      </c>
      <c r="E2227" s="240" t="s">
        <v>1</v>
      </c>
      <c r="F2227" s="241" t="s">
        <v>2682</v>
      </c>
      <c r="G2227" s="238"/>
      <c r="H2227" s="242">
        <v>18.037</v>
      </c>
      <c r="I2227" s="243"/>
      <c r="J2227" s="238"/>
      <c r="K2227" s="238"/>
      <c r="L2227" s="244"/>
      <c r="M2227" s="245"/>
      <c r="N2227" s="246"/>
      <c r="O2227" s="246"/>
      <c r="P2227" s="246"/>
      <c r="Q2227" s="246"/>
      <c r="R2227" s="246"/>
      <c r="S2227" s="246"/>
      <c r="T2227" s="247"/>
      <c r="AT2227" s="248" t="s">
        <v>142</v>
      </c>
      <c r="AU2227" s="248" t="s">
        <v>83</v>
      </c>
      <c r="AV2227" s="12" t="s">
        <v>83</v>
      </c>
      <c r="AW2227" s="12" t="s">
        <v>30</v>
      </c>
      <c r="AX2227" s="12" t="s">
        <v>73</v>
      </c>
      <c r="AY2227" s="248" t="s">
        <v>133</v>
      </c>
    </row>
    <row r="2228" spans="2:51" s="12" customFormat="1" ht="12">
      <c r="B2228" s="237"/>
      <c r="C2228" s="238"/>
      <c r="D2228" s="239" t="s">
        <v>142</v>
      </c>
      <c r="E2228" s="240" t="s">
        <v>1</v>
      </c>
      <c r="F2228" s="241" t="s">
        <v>2683</v>
      </c>
      <c r="G2228" s="238"/>
      <c r="H2228" s="242">
        <v>23.116</v>
      </c>
      <c r="I2228" s="243"/>
      <c r="J2228" s="238"/>
      <c r="K2228" s="238"/>
      <c r="L2228" s="244"/>
      <c r="M2228" s="245"/>
      <c r="N2228" s="246"/>
      <c r="O2228" s="246"/>
      <c r="P2228" s="246"/>
      <c r="Q2228" s="246"/>
      <c r="R2228" s="246"/>
      <c r="S2228" s="246"/>
      <c r="T2228" s="247"/>
      <c r="AT2228" s="248" t="s">
        <v>142</v>
      </c>
      <c r="AU2228" s="248" t="s">
        <v>83</v>
      </c>
      <c r="AV2228" s="12" t="s">
        <v>83</v>
      </c>
      <c r="AW2228" s="12" t="s">
        <v>30</v>
      </c>
      <c r="AX2228" s="12" t="s">
        <v>73</v>
      </c>
      <c r="AY2228" s="248" t="s">
        <v>133</v>
      </c>
    </row>
    <row r="2229" spans="2:51" s="12" customFormat="1" ht="12">
      <c r="B2229" s="237"/>
      <c r="C2229" s="238"/>
      <c r="D2229" s="239" t="s">
        <v>142</v>
      </c>
      <c r="E2229" s="240" t="s">
        <v>1</v>
      </c>
      <c r="F2229" s="241" t="s">
        <v>2702</v>
      </c>
      <c r="G2229" s="238"/>
      <c r="H2229" s="242">
        <v>19.22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142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133</v>
      </c>
    </row>
    <row r="2230" spans="2:51" s="14" customFormat="1" ht="12">
      <c r="B2230" s="276"/>
      <c r="C2230" s="277"/>
      <c r="D2230" s="239" t="s">
        <v>142</v>
      </c>
      <c r="E2230" s="278" t="s">
        <v>1</v>
      </c>
      <c r="F2230" s="279" t="s">
        <v>2684</v>
      </c>
      <c r="G2230" s="277"/>
      <c r="H2230" s="278" t="s">
        <v>1</v>
      </c>
      <c r="I2230" s="280"/>
      <c r="J2230" s="277"/>
      <c r="K2230" s="277"/>
      <c r="L2230" s="281"/>
      <c r="M2230" s="282"/>
      <c r="N2230" s="283"/>
      <c r="O2230" s="283"/>
      <c r="P2230" s="283"/>
      <c r="Q2230" s="283"/>
      <c r="R2230" s="283"/>
      <c r="S2230" s="283"/>
      <c r="T2230" s="284"/>
      <c r="AT2230" s="285" t="s">
        <v>142</v>
      </c>
      <c r="AU2230" s="285" t="s">
        <v>83</v>
      </c>
      <c r="AV2230" s="14" t="s">
        <v>81</v>
      </c>
      <c r="AW2230" s="14" t="s">
        <v>30</v>
      </c>
      <c r="AX2230" s="14" t="s">
        <v>73</v>
      </c>
      <c r="AY2230" s="285" t="s">
        <v>133</v>
      </c>
    </row>
    <row r="2231" spans="2:51" s="12" customFormat="1" ht="12">
      <c r="B2231" s="237"/>
      <c r="C2231" s="238"/>
      <c r="D2231" s="239" t="s">
        <v>142</v>
      </c>
      <c r="E2231" s="240" t="s">
        <v>1</v>
      </c>
      <c r="F2231" s="241" t="s">
        <v>2703</v>
      </c>
      <c r="G2231" s="238"/>
      <c r="H2231" s="242">
        <v>226.499</v>
      </c>
      <c r="I2231" s="243"/>
      <c r="J2231" s="238"/>
      <c r="K2231" s="238"/>
      <c r="L2231" s="244"/>
      <c r="M2231" s="245"/>
      <c r="N2231" s="246"/>
      <c r="O2231" s="246"/>
      <c r="P2231" s="246"/>
      <c r="Q2231" s="246"/>
      <c r="R2231" s="246"/>
      <c r="S2231" s="246"/>
      <c r="T2231" s="247"/>
      <c r="AT2231" s="248" t="s">
        <v>142</v>
      </c>
      <c r="AU2231" s="248" t="s">
        <v>83</v>
      </c>
      <c r="AV2231" s="12" t="s">
        <v>83</v>
      </c>
      <c r="AW2231" s="12" t="s">
        <v>30</v>
      </c>
      <c r="AX2231" s="12" t="s">
        <v>73</v>
      </c>
      <c r="AY2231" s="248" t="s">
        <v>133</v>
      </c>
    </row>
    <row r="2232" spans="2:51" s="14" customFormat="1" ht="12">
      <c r="B2232" s="276"/>
      <c r="C2232" s="277"/>
      <c r="D2232" s="239" t="s">
        <v>142</v>
      </c>
      <c r="E2232" s="278" t="s">
        <v>1</v>
      </c>
      <c r="F2232" s="279" t="s">
        <v>2684</v>
      </c>
      <c r="G2232" s="277"/>
      <c r="H2232" s="278" t="s">
        <v>1</v>
      </c>
      <c r="I2232" s="280"/>
      <c r="J2232" s="277"/>
      <c r="K2232" s="277"/>
      <c r="L2232" s="281"/>
      <c r="M2232" s="282"/>
      <c r="N2232" s="283"/>
      <c r="O2232" s="283"/>
      <c r="P2232" s="283"/>
      <c r="Q2232" s="283"/>
      <c r="R2232" s="283"/>
      <c r="S2232" s="283"/>
      <c r="T2232" s="284"/>
      <c r="AT2232" s="285" t="s">
        <v>142</v>
      </c>
      <c r="AU2232" s="285" t="s">
        <v>83</v>
      </c>
      <c r="AV2232" s="14" t="s">
        <v>81</v>
      </c>
      <c r="AW2232" s="14" t="s">
        <v>30</v>
      </c>
      <c r="AX2232" s="14" t="s">
        <v>73</v>
      </c>
      <c r="AY2232" s="285" t="s">
        <v>133</v>
      </c>
    </row>
    <row r="2233" spans="2:51" s="12" customFormat="1" ht="12">
      <c r="B2233" s="237"/>
      <c r="C2233" s="238"/>
      <c r="D2233" s="239" t="s">
        <v>142</v>
      </c>
      <c r="E2233" s="240" t="s">
        <v>1</v>
      </c>
      <c r="F2233" s="241" t="s">
        <v>2704</v>
      </c>
      <c r="G2233" s="238"/>
      <c r="H2233" s="242">
        <v>217.768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142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133</v>
      </c>
    </row>
    <row r="2234" spans="2:51" s="12" customFormat="1" ht="12">
      <c r="B2234" s="237"/>
      <c r="C2234" s="238"/>
      <c r="D2234" s="239" t="s">
        <v>142</v>
      </c>
      <c r="E2234" s="240" t="s">
        <v>1</v>
      </c>
      <c r="F2234" s="241" t="s">
        <v>2705</v>
      </c>
      <c r="G2234" s="238"/>
      <c r="H2234" s="242">
        <v>3.48</v>
      </c>
      <c r="I2234" s="243"/>
      <c r="J2234" s="238"/>
      <c r="K2234" s="238"/>
      <c r="L2234" s="244"/>
      <c r="M2234" s="245"/>
      <c r="N2234" s="246"/>
      <c r="O2234" s="246"/>
      <c r="P2234" s="246"/>
      <c r="Q2234" s="246"/>
      <c r="R2234" s="246"/>
      <c r="S2234" s="246"/>
      <c r="T2234" s="247"/>
      <c r="AT2234" s="248" t="s">
        <v>142</v>
      </c>
      <c r="AU2234" s="248" t="s">
        <v>83</v>
      </c>
      <c r="AV2234" s="12" t="s">
        <v>83</v>
      </c>
      <c r="AW2234" s="12" t="s">
        <v>30</v>
      </c>
      <c r="AX2234" s="12" t="s">
        <v>73</v>
      </c>
      <c r="AY2234" s="248" t="s">
        <v>133</v>
      </c>
    </row>
    <row r="2235" spans="2:51" s="12" customFormat="1" ht="12">
      <c r="B2235" s="237"/>
      <c r="C2235" s="238"/>
      <c r="D2235" s="239" t="s">
        <v>142</v>
      </c>
      <c r="E2235" s="240" t="s">
        <v>1</v>
      </c>
      <c r="F2235" s="241" t="s">
        <v>2706</v>
      </c>
      <c r="G2235" s="238"/>
      <c r="H2235" s="242">
        <v>8.12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142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133</v>
      </c>
    </row>
    <row r="2236" spans="2:51" s="12" customFormat="1" ht="12">
      <c r="B2236" s="237"/>
      <c r="C2236" s="238"/>
      <c r="D2236" s="239" t="s">
        <v>142</v>
      </c>
      <c r="E2236" s="240" t="s">
        <v>1</v>
      </c>
      <c r="F2236" s="241" t="s">
        <v>2707</v>
      </c>
      <c r="G2236" s="238"/>
      <c r="H2236" s="242">
        <v>46.849</v>
      </c>
      <c r="I2236" s="243"/>
      <c r="J2236" s="238"/>
      <c r="K2236" s="238"/>
      <c r="L2236" s="244"/>
      <c r="M2236" s="245"/>
      <c r="N2236" s="246"/>
      <c r="O2236" s="246"/>
      <c r="P2236" s="246"/>
      <c r="Q2236" s="246"/>
      <c r="R2236" s="246"/>
      <c r="S2236" s="246"/>
      <c r="T2236" s="247"/>
      <c r="AT2236" s="248" t="s">
        <v>142</v>
      </c>
      <c r="AU2236" s="248" t="s">
        <v>83</v>
      </c>
      <c r="AV2236" s="12" t="s">
        <v>83</v>
      </c>
      <c r="AW2236" s="12" t="s">
        <v>30</v>
      </c>
      <c r="AX2236" s="12" t="s">
        <v>73</v>
      </c>
      <c r="AY2236" s="248" t="s">
        <v>133</v>
      </c>
    </row>
    <row r="2237" spans="2:51" s="12" customFormat="1" ht="12">
      <c r="B2237" s="237"/>
      <c r="C2237" s="238"/>
      <c r="D2237" s="239" t="s">
        <v>142</v>
      </c>
      <c r="E2237" s="240" t="s">
        <v>1</v>
      </c>
      <c r="F2237" s="241" t="s">
        <v>2708</v>
      </c>
      <c r="G2237" s="238"/>
      <c r="H2237" s="242">
        <v>60.713</v>
      </c>
      <c r="I2237" s="243"/>
      <c r="J2237" s="238"/>
      <c r="K2237" s="238"/>
      <c r="L2237" s="244"/>
      <c r="M2237" s="245"/>
      <c r="N2237" s="246"/>
      <c r="O2237" s="246"/>
      <c r="P2237" s="246"/>
      <c r="Q2237" s="246"/>
      <c r="R2237" s="246"/>
      <c r="S2237" s="246"/>
      <c r="T2237" s="247"/>
      <c r="AT2237" s="248" t="s">
        <v>142</v>
      </c>
      <c r="AU2237" s="248" t="s">
        <v>83</v>
      </c>
      <c r="AV2237" s="12" t="s">
        <v>83</v>
      </c>
      <c r="AW2237" s="12" t="s">
        <v>30</v>
      </c>
      <c r="AX2237" s="12" t="s">
        <v>73</v>
      </c>
      <c r="AY2237" s="248" t="s">
        <v>133</v>
      </c>
    </row>
    <row r="2238" spans="2:51" s="12" customFormat="1" ht="12">
      <c r="B2238" s="237"/>
      <c r="C2238" s="238"/>
      <c r="D2238" s="239" t="s">
        <v>142</v>
      </c>
      <c r="E2238" s="240" t="s">
        <v>1</v>
      </c>
      <c r="F2238" s="241" t="s">
        <v>2709</v>
      </c>
      <c r="G2238" s="238"/>
      <c r="H2238" s="242">
        <v>195.169</v>
      </c>
      <c r="I2238" s="243"/>
      <c r="J2238" s="238"/>
      <c r="K2238" s="238"/>
      <c r="L2238" s="244"/>
      <c r="M2238" s="245"/>
      <c r="N2238" s="246"/>
      <c r="O2238" s="246"/>
      <c r="P2238" s="246"/>
      <c r="Q2238" s="246"/>
      <c r="R2238" s="246"/>
      <c r="S2238" s="246"/>
      <c r="T2238" s="247"/>
      <c r="AT2238" s="248" t="s">
        <v>142</v>
      </c>
      <c r="AU2238" s="248" t="s">
        <v>83</v>
      </c>
      <c r="AV2238" s="12" t="s">
        <v>83</v>
      </c>
      <c r="AW2238" s="12" t="s">
        <v>30</v>
      </c>
      <c r="AX2238" s="12" t="s">
        <v>73</v>
      </c>
      <c r="AY2238" s="248" t="s">
        <v>133</v>
      </c>
    </row>
    <row r="2239" spans="2:51" s="12" customFormat="1" ht="12">
      <c r="B2239" s="237"/>
      <c r="C2239" s="238"/>
      <c r="D2239" s="239" t="s">
        <v>142</v>
      </c>
      <c r="E2239" s="240" t="s">
        <v>1</v>
      </c>
      <c r="F2239" s="241" t="s">
        <v>2710</v>
      </c>
      <c r="G2239" s="238"/>
      <c r="H2239" s="242">
        <v>195.169</v>
      </c>
      <c r="I2239" s="243"/>
      <c r="J2239" s="238"/>
      <c r="K2239" s="238"/>
      <c r="L2239" s="244"/>
      <c r="M2239" s="245"/>
      <c r="N2239" s="246"/>
      <c r="O2239" s="246"/>
      <c r="P2239" s="246"/>
      <c r="Q2239" s="246"/>
      <c r="R2239" s="246"/>
      <c r="S2239" s="246"/>
      <c r="T2239" s="247"/>
      <c r="AT2239" s="248" t="s">
        <v>142</v>
      </c>
      <c r="AU2239" s="248" t="s">
        <v>83</v>
      </c>
      <c r="AV2239" s="12" t="s">
        <v>83</v>
      </c>
      <c r="AW2239" s="12" t="s">
        <v>30</v>
      </c>
      <c r="AX2239" s="12" t="s">
        <v>73</v>
      </c>
      <c r="AY2239" s="248" t="s">
        <v>133</v>
      </c>
    </row>
    <row r="2240" spans="2:51" s="12" customFormat="1" ht="12">
      <c r="B2240" s="237"/>
      <c r="C2240" s="238"/>
      <c r="D2240" s="239" t="s">
        <v>142</v>
      </c>
      <c r="E2240" s="240" t="s">
        <v>1</v>
      </c>
      <c r="F2240" s="241" t="s">
        <v>2687</v>
      </c>
      <c r="G2240" s="238"/>
      <c r="H2240" s="242">
        <v>15.338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142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133</v>
      </c>
    </row>
    <row r="2241" spans="2:51" s="13" customFormat="1" ht="12">
      <c r="B2241" s="249"/>
      <c r="C2241" s="250"/>
      <c r="D2241" s="239" t="s">
        <v>142</v>
      </c>
      <c r="E2241" s="251" t="s">
        <v>1</v>
      </c>
      <c r="F2241" s="252" t="s">
        <v>144</v>
      </c>
      <c r="G2241" s="250"/>
      <c r="H2241" s="253">
        <v>1041.967</v>
      </c>
      <c r="I2241" s="254"/>
      <c r="J2241" s="250"/>
      <c r="K2241" s="250"/>
      <c r="L2241" s="255"/>
      <c r="M2241" s="256"/>
      <c r="N2241" s="257"/>
      <c r="O2241" s="257"/>
      <c r="P2241" s="257"/>
      <c r="Q2241" s="257"/>
      <c r="R2241" s="257"/>
      <c r="S2241" s="257"/>
      <c r="T2241" s="258"/>
      <c r="AT2241" s="259" t="s">
        <v>142</v>
      </c>
      <c r="AU2241" s="259" t="s">
        <v>83</v>
      </c>
      <c r="AV2241" s="13" t="s">
        <v>140</v>
      </c>
      <c r="AW2241" s="13" t="s">
        <v>30</v>
      </c>
      <c r="AX2241" s="13" t="s">
        <v>81</v>
      </c>
      <c r="AY2241" s="259" t="s">
        <v>133</v>
      </c>
    </row>
    <row r="2242" spans="2:65" s="1" customFormat="1" ht="24" customHeight="1">
      <c r="B2242" s="38"/>
      <c r="C2242" s="260" t="s">
        <v>2711</v>
      </c>
      <c r="D2242" s="260" t="s">
        <v>168</v>
      </c>
      <c r="E2242" s="261" t="s">
        <v>2712</v>
      </c>
      <c r="F2242" s="262" t="s">
        <v>2713</v>
      </c>
      <c r="G2242" s="263" t="s">
        <v>413</v>
      </c>
      <c r="H2242" s="264">
        <v>542.796</v>
      </c>
      <c r="I2242" s="265"/>
      <c r="J2242" s="266">
        <f>ROUND(I2242*H2242,2)</f>
        <v>0</v>
      </c>
      <c r="K2242" s="262" t="s">
        <v>139</v>
      </c>
      <c r="L2242" s="267"/>
      <c r="M2242" s="268" t="s">
        <v>1</v>
      </c>
      <c r="N2242" s="269" t="s">
        <v>38</v>
      </c>
      <c r="O2242" s="86"/>
      <c r="P2242" s="233">
        <f>O2242*H2242</f>
        <v>0</v>
      </c>
      <c r="Q2242" s="233">
        <v>0.0045</v>
      </c>
      <c r="R2242" s="233">
        <f>Q2242*H2242</f>
        <v>2.4425820000000003</v>
      </c>
      <c r="S2242" s="233">
        <v>0</v>
      </c>
      <c r="T2242" s="234">
        <f>S2242*H2242</f>
        <v>0</v>
      </c>
      <c r="AR2242" s="235" t="s">
        <v>644</v>
      </c>
      <c r="AT2242" s="235" t="s">
        <v>168</v>
      </c>
      <c r="AU2242" s="235" t="s">
        <v>83</v>
      </c>
      <c r="AY2242" s="17" t="s">
        <v>133</v>
      </c>
      <c r="BE2242" s="236">
        <f>IF(N2242="základní",J2242,0)</f>
        <v>0</v>
      </c>
      <c r="BF2242" s="236">
        <f>IF(N2242="snížená",J2242,0)</f>
        <v>0</v>
      </c>
      <c r="BG2242" s="236">
        <f>IF(N2242="zákl. přenesená",J2242,0)</f>
        <v>0</v>
      </c>
      <c r="BH2242" s="236">
        <f>IF(N2242="sníž. přenesená",J2242,0)</f>
        <v>0</v>
      </c>
      <c r="BI2242" s="236">
        <f>IF(N2242="nulová",J2242,0)</f>
        <v>0</v>
      </c>
      <c r="BJ2242" s="17" t="s">
        <v>81</v>
      </c>
      <c r="BK2242" s="236">
        <f>ROUND(I2242*H2242,2)</f>
        <v>0</v>
      </c>
      <c r="BL2242" s="17" t="s">
        <v>224</v>
      </c>
      <c r="BM2242" s="235" t="s">
        <v>2714</v>
      </c>
    </row>
    <row r="2243" spans="2:51" s="14" customFormat="1" ht="12">
      <c r="B2243" s="276"/>
      <c r="C2243" s="277"/>
      <c r="D2243" s="239" t="s">
        <v>142</v>
      </c>
      <c r="E2243" s="278" t="s">
        <v>1</v>
      </c>
      <c r="F2243" s="279" t="s">
        <v>2684</v>
      </c>
      <c r="G2243" s="277"/>
      <c r="H2243" s="278" t="s">
        <v>1</v>
      </c>
      <c r="I2243" s="280"/>
      <c r="J2243" s="277"/>
      <c r="K2243" s="277"/>
      <c r="L2243" s="281"/>
      <c r="M2243" s="282"/>
      <c r="N2243" s="283"/>
      <c r="O2243" s="283"/>
      <c r="P2243" s="283"/>
      <c r="Q2243" s="283"/>
      <c r="R2243" s="283"/>
      <c r="S2243" s="283"/>
      <c r="T2243" s="284"/>
      <c r="AT2243" s="285" t="s">
        <v>142</v>
      </c>
      <c r="AU2243" s="285" t="s">
        <v>83</v>
      </c>
      <c r="AV2243" s="14" t="s">
        <v>81</v>
      </c>
      <c r="AW2243" s="14" t="s">
        <v>30</v>
      </c>
      <c r="AX2243" s="14" t="s">
        <v>73</v>
      </c>
      <c r="AY2243" s="285" t="s">
        <v>133</v>
      </c>
    </row>
    <row r="2244" spans="2:51" s="12" customFormat="1" ht="12">
      <c r="B2244" s="237"/>
      <c r="C2244" s="238"/>
      <c r="D2244" s="239" t="s">
        <v>142</v>
      </c>
      <c r="E2244" s="240" t="s">
        <v>1</v>
      </c>
      <c r="F2244" s="241" t="s">
        <v>2715</v>
      </c>
      <c r="G2244" s="238"/>
      <c r="H2244" s="242">
        <v>260.473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142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133</v>
      </c>
    </row>
    <row r="2245" spans="2:51" s="12" customFormat="1" ht="12">
      <c r="B2245" s="237"/>
      <c r="C2245" s="238"/>
      <c r="D2245" s="239" t="s">
        <v>142</v>
      </c>
      <c r="E2245" s="240" t="s">
        <v>1</v>
      </c>
      <c r="F2245" s="241" t="s">
        <v>2716</v>
      </c>
      <c r="G2245" s="238"/>
      <c r="H2245" s="242">
        <v>4.002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142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133</v>
      </c>
    </row>
    <row r="2246" spans="2:51" s="12" customFormat="1" ht="12">
      <c r="B2246" s="237"/>
      <c r="C2246" s="238"/>
      <c r="D2246" s="239" t="s">
        <v>142</v>
      </c>
      <c r="E2246" s="240" t="s">
        <v>1</v>
      </c>
      <c r="F2246" s="241" t="s">
        <v>2717</v>
      </c>
      <c r="G2246" s="238"/>
      <c r="H2246" s="242">
        <v>53.877</v>
      </c>
      <c r="I2246" s="243"/>
      <c r="J2246" s="238"/>
      <c r="K2246" s="238"/>
      <c r="L2246" s="244"/>
      <c r="M2246" s="245"/>
      <c r="N2246" s="246"/>
      <c r="O2246" s="246"/>
      <c r="P2246" s="246"/>
      <c r="Q2246" s="246"/>
      <c r="R2246" s="246"/>
      <c r="S2246" s="246"/>
      <c r="T2246" s="247"/>
      <c r="AT2246" s="248" t="s">
        <v>142</v>
      </c>
      <c r="AU2246" s="248" t="s">
        <v>83</v>
      </c>
      <c r="AV2246" s="12" t="s">
        <v>83</v>
      </c>
      <c r="AW2246" s="12" t="s">
        <v>30</v>
      </c>
      <c r="AX2246" s="12" t="s">
        <v>73</v>
      </c>
      <c r="AY2246" s="248" t="s">
        <v>133</v>
      </c>
    </row>
    <row r="2247" spans="2:51" s="12" customFormat="1" ht="12">
      <c r="B2247" s="237"/>
      <c r="C2247" s="238"/>
      <c r="D2247" s="239" t="s">
        <v>142</v>
      </c>
      <c r="E2247" s="240" t="s">
        <v>1</v>
      </c>
      <c r="F2247" s="241" t="s">
        <v>2718</v>
      </c>
      <c r="G2247" s="238"/>
      <c r="H2247" s="242">
        <v>224.444</v>
      </c>
      <c r="I2247" s="243"/>
      <c r="J2247" s="238"/>
      <c r="K2247" s="238"/>
      <c r="L2247" s="244"/>
      <c r="M2247" s="245"/>
      <c r="N2247" s="246"/>
      <c r="O2247" s="246"/>
      <c r="P2247" s="246"/>
      <c r="Q2247" s="246"/>
      <c r="R2247" s="246"/>
      <c r="S2247" s="246"/>
      <c r="T2247" s="247"/>
      <c r="AT2247" s="248" t="s">
        <v>142</v>
      </c>
      <c r="AU2247" s="248" t="s">
        <v>83</v>
      </c>
      <c r="AV2247" s="12" t="s">
        <v>83</v>
      </c>
      <c r="AW2247" s="12" t="s">
        <v>30</v>
      </c>
      <c r="AX2247" s="12" t="s">
        <v>73</v>
      </c>
      <c r="AY2247" s="248" t="s">
        <v>133</v>
      </c>
    </row>
    <row r="2248" spans="2:51" s="13" customFormat="1" ht="12">
      <c r="B2248" s="249"/>
      <c r="C2248" s="250"/>
      <c r="D2248" s="239" t="s">
        <v>142</v>
      </c>
      <c r="E2248" s="251" t="s">
        <v>1</v>
      </c>
      <c r="F2248" s="252" t="s">
        <v>144</v>
      </c>
      <c r="G2248" s="250"/>
      <c r="H2248" s="253">
        <v>542.796</v>
      </c>
      <c r="I2248" s="254"/>
      <c r="J2248" s="250"/>
      <c r="K2248" s="250"/>
      <c r="L2248" s="255"/>
      <c r="M2248" s="256"/>
      <c r="N2248" s="257"/>
      <c r="O2248" s="257"/>
      <c r="P2248" s="257"/>
      <c r="Q2248" s="257"/>
      <c r="R2248" s="257"/>
      <c r="S2248" s="257"/>
      <c r="T2248" s="258"/>
      <c r="AT2248" s="259" t="s">
        <v>142</v>
      </c>
      <c r="AU2248" s="259" t="s">
        <v>83</v>
      </c>
      <c r="AV2248" s="13" t="s">
        <v>140</v>
      </c>
      <c r="AW2248" s="13" t="s">
        <v>30</v>
      </c>
      <c r="AX2248" s="13" t="s">
        <v>81</v>
      </c>
      <c r="AY2248" s="259" t="s">
        <v>133</v>
      </c>
    </row>
    <row r="2249" spans="2:65" s="1" customFormat="1" ht="24" customHeight="1">
      <c r="B2249" s="38"/>
      <c r="C2249" s="260" t="s">
        <v>2719</v>
      </c>
      <c r="D2249" s="260" t="s">
        <v>168</v>
      </c>
      <c r="E2249" s="261" t="s">
        <v>2635</v>
      </c>
      <c r="F2249" s="262" t="s">
        <v>2636</v>
      </c>
      <c r="G2249" s="263" t="s">
        <v>413</v>
      </c>
      <c r="H2249" s="264">
        <v>22.103</v>
      </c>
      <c r="I2249" s="265"/>
      <c r="J2249" s="266">
        <f>ROUND(I2249*H2249,2)</f>
        <v>0</v>
      </c>
      <c r="K2249" s="262" t="s">
        <v>139</v>
      </c>
      <c r="L2249" s="267"/>
      <c r="M2249" s="268" t="s">
        <v>1</v>
      </c>
      <c r="N2249" s="269" t="s">
        <v>38</v>
      </c>
      <c r="O2249" s="86"/>
      <c r="P2249" s="233">
        <f>O2249*H2249</f>
        <v>0</v>
      </c>
      <c r="Q2249" s="233">
        <v>0.0049</v>
      </c>
      <c r="R2249" s="233">
        <f>Q2249*H2249</f>
        <v>0.1083047</v>
      </c>
      <c r="S2249" s="233">
        <v>0</v>
      </c>
      <c r="T2249" s="234">
        <f>S2249*H2249</f>
        <v>0</v>
      </c>
      <c r="AR2249" s="235" t="s">
        <v>644</v>
      </c>
      <c r="AT2249" s="235" t="s">
        <v>168</v>
      </c>
      <c r="AU2249" s="235" t="s">
        <v>83</v>
      </c>
      <c r="AY2249" s="17" t="s">
        <v>133</v>
      </c>
      <c r="BE2249" s="236">
        <f>IF(N2249="základní",J2249,0)</f>
        <v>0</v>
      </c>
      <c r="BF2249" s="236">
        <f>IF(N2249="snížená",J2249,0)</f>
        <v>0</v>
      </c>
      <c r="BG2249" s="236">
        <f>IF(N2249="zákl. přenesená",J2249,0)</f>
        <v>0</v>
      </c>
      <c r="BH2249" s="236">
        <f>IF(N2249="sníž. přenesená",J2249,0)</f>
        <v>0</v>
      </c>
      <c r="BI2249" s="236">
        <f>IF(N2249="nulová",J2249,0)</f>
        <v>0</v>
      </c>
      <c r="BJ2249" s="17" t="s">
        <v>81</v>
      </c>
      <c r="BK2249" s="236">
        <f>ROUND(I2249*H2249,2)</f>
        <v>0</v>
      </c>
      <c r="BL2249" s="17" t="s">
        <v>224</v>
      </c>
      <c r="BM2249" s="235" t="s">
        <v>2720</v>
      </c>
    </row>
    <row r="2250" spans="2:51" s="14" customFormat="1" ht="12">
      <c r="B2250" s="276"/>
      <c r="C2250" s="277"/>
      <c r="D2250" s="239" t="s">
        <v>142</v>
      </c>
      <c r="E2250" s="278" t="s">
        <v>1</v>
      </c>
      <c r="F2250" s="279" t="s">
        <v>2680</v>
      </c>
      <c r="G2250" s="277"/>
      <c r="H2250" s="278" t="s">
        <v>1</v>
      </c>
      <c r="I2250" s="280"/>
      <c r="J2250" s="277"/>
      <c r="K2250" s="277"/>
      <c r="L2250" s="281"/>
      <c r="M2250" s="282"/>
      <c r="N2250" s="283"/>
      <c r="O2250" s="283"/>
      <c r="P2250" s="283"/>
      <c r="Q2250" s="283"/>
      <c r="R2250" s="283"/>
      <c r="S2250" s="283"/>
      <c r="T2250" s="284"/>
      <c r="AT2250" s="285" t="s">
        <v>142</v>
      </c>
      <c r="AU2250" s="285" t="s">
        <v>83</v>
      </c>
      <c r="AV2250" s="14" t="s">
        <v>81</v>
      </c>
      <c r="AW2250" s="14" t="s">
        <v>30</v>
      </c>
      <c r="AX2250" s="14" t="s">
        <v>73</v>
      </c>
      <c r="AY2250" s="285" t="s">
        <v>133</v>
      </c>
    </row>
    <row r="2251" spans="2:51" s="12" customFormat="1" ht="12">
      <c r="B2251" s="237"/>
      <c r="C2251" s="238"/>
      <c r="D2251" s="239" t="s">
        <v>142</v>
      </c>
      <c r="E2251" s="240" t="s">
        <v>1</v>
      </c>
      <c r="F2251" s="241" t="s">
        <v>2721</v>
      </c>
      <c r="G2251" s="238"/>
      <c r="H2251" s="242">
        <v>22.103</v>
      </c>
      <c r="I2251" s="243"/>
      <c r="J2251" s="238"/>
      <c r="K2251" s="238"/>
      <c r="L2251" s="244"/>
      <c r="M2251" s="245"/>
      <c r="N2251" s="246"/>
      <c r="O2251" s="246"/>
      <c r="P2251" s="246"/>
      <c r="Q2251" s="246"/>
      <c r="R2251" s="246"/>
      <c r="S2251" s="246"/>
      <c r="T2251" s="247"/>
      <c r="AT2251" s="248" t="s">
        <v>142</v>
      </c>
      <c r="AU2251" s="248" t="s">
        <v>83</v>
      </c>
      <c r="AV2251" s="12" t="s">
        <v>83</v>
      </c>
      <c r="AW2251" s="12" t="s">
        <v>30</v>
      </c>
      <c r="AX2251" s="12" t="s">
        <v>73</v>
      </c>
      <c r="AY2251" s="248" t="s">
        <v>133</v>
      </c>
    </row>
    <row r="2252" spans="2:51" s="13" customFormat="1" ht="12">
      <c r="B2252" s="249"/>
      <c r="C2252" s="250"/>
      <c r="D2252" s="239" t="s">
        <v>142</v>
      </c>
      <c r="E2252" s="251" t="s">
        <v>1</v>
      </c>
      <c r="F2252" s="252" t="s">
        <v>144</v>
      </c>
      <c r="G2252" s="250"/>
      <c r="H2252" s="253">
        <v>22.103</v>
      </c>
      <c r="I2252" s="254"/>
      <c r="J2252" s="250"/>
      <c r="K2252" s="250"/>
      <c r="L2252" s="255"/>
      <c r="M2252" s="256"/>
      <c r="N2252" s="257"/>
      <c r="O2252" s="257"/>
      <c r="P2252" s="257"/>
      <c r="Q2252" s="257"/>
      <c r="R2252" s="257"/>
      <c r="S2252" s="257"/>
      <c r="T2252" s="258"/>
      <c r="AT2252" s="259" t="s">
        <v>142</v>
      </c>
      <c r="AU2252" s="259" t="s">
        <v>83</v>
      </c>
      <c r="AV2252" s="13" t="s">
        <v>140</v>
      </c>
      <c r="AW2252" s="13" t="s">
        <v>30</v>
      </c>
      <c r="AX2252" s="13" t="s">
        <v>81</v>
      </c>
      <c r="AY2252" s="259" t="s">
        <v>133</v>
      </c>
    </row>
    <row r="2253" spans="2:65" s="1" customFormat="1" ht="24" customHeight="1">
      <c r="B2253" s="38"/>
      <c r="C2253" s="260" t="s">
        <v>2722</v>
      </c>
      <c r="D2253" s="260" t="s">
        <v>168</v>
      </c>
      <c r="E2253" s="261" t="s">
        <v>2723</v>
      </c>
      <c r="F2253" s="262" t="s">
        <v>2724</v>
      </c>
      <c r="G2253" s="263" t="s">
        <v>413</v>
      </c>
      <c r="H2253" s="264">
        <v>633.361</v>
      </c>
      <c r="I2253" s="265"/>
      <c r="J2253" s="266">
        <f>ROUND(I2253*H2253,2)</f>
        <v>0</v>
      </c>
      <c r="K2253" s="262" t="s">
        <v>139</v>
      </c>
      <c r="L2253" s="267"/>
      <c r="M2253" s="268" t="s">
        <v>1</v>
      </c>
      <c r="N2253" s="269" t="s">
        <v>38</v>
      </c>
      <c r="O2253" s="86"/>
      <c r="P2253" s="233">
        <f>O2253*H2253</f>
        <v>0</v>
      </c>
      <c r="Q2253" s="233">
        <v>0.0052</v>
      </c>
      <c r="R2253" s="233">
        <f>Q2253*H2253</f>
        <v>3.2934772</v>
      </c>
      <c r="S2253" s="233">
        <v>0</v>
      </c>
      <c r="T2253" s="234">
        <f>S2253*H2253</f>
        <v>0</v>
      </c>
      <c r="AR2253" s="235" t="s">
        <v>644</v>
      </c>
      <c r="AT2253" s="235" t="s">
        <v>168</v>
      </c>
      <c r="AU2253" s="235" t="s">
        <v>83</v>
      </c>
      <c r="AY2253" s="17" t="s">
        <v>133</v>
      </c>
      <c r="BE2253" s="236">
        <f>IF(N2253="základní",J2253,0)</f>
        <v>0</v>
      </c>
      <c r="BF2253" s="236">
        <f>IF(N2253="snížená",J2253,0)</f>
        <v>0</v>
      </c>
      <c r="BG2253" s="236">
        <f>IF(N2253="zákl. přenesená",J2253,0)</f>
        <v>0</v>
      </c>
      <c r="BH2253" s="236">
        <f>IF(N2253="sníž. přenesená",J2253,0)</f>
        <v>0</v>
      </c>
      <c r="BI2253" s="236">
        <f>IF(N2253="nulová",J2253,0)</f>
        <v>0</v>
      </c>
      <c r="BJ2253" s="17" t="s">
        <v>81</v>
      </c>
      <c r="BK2253" s="236">
        <f>ROUND(I2253*H2253,2)</f>
        <v>0</v>
      </c>
      <c r="BL2253" s="17" t="s">
        <v>224</v>
      </c>
      <c r="BM2253" s="235" t="s">
        <v>2725</v>
      </c>
    </row>
    <row r="2254" spans="2:51" s="12" customFormat="1" ht="12">
      <c r="B2254" s="237"/>
      <c r="C2254" s="238"/>
      <c r="D2254" s="239" t="s">
        <v>142</v>
      </c>
      <c r="E2254" s="240" t="s">
        <v>1</v>
      </c>
      <c r="F2254" s="241" t="s">
        <v>2692</v>
      </c>
      <c r="G2254" s="238"/>
      <c r="H2254" s="242">
        <v>61.688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142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133</v>
      </c>
    </row>
    <row r="2255" spans="2:51" s="14" customFormat="1" ht="12">
      <c r="B2255" s="276"/>
      <c r="C2255" s="277"/>
      <c r="D2255" s="239" t="s">
        <v>142</v>
      </c>
      <c r="E2255" s="278" t="s">
        <v>1</v>
      </c>
      <c r="F2255" s="279" t="s">
        <v>2684</v>
      </c>
      <c r="G2255" s="277"/>
      <c r="H2255" s="278" t="s">
        <v>1</v>
      </c>
      <c r="I2255" s="280"/>
      <c r="J2255" s="277"/>
      <c r="K2255" s="277"/>
      <c r="L2255" s="281"/>
      <c r="M2255" s="282"/>
      <c r="N2255" s="283"/>
      <c r="O2255" s="283"/>
      <c r="P2255" s="283"/>
      <c r="Q2255" s="283"/>
      <c r="R2255" s="283"/>
      <c r="S2255" s="283"/>
      <c r="T2255" s="284"/>
      <c r="AT2255" s="285" t="s">
        <v>142</v>
      </c>
      <c r="AU2255" s="285" t="s">
        <v>83</v>
      </c>
      <c r="AV2255" s="14" t="s">
        <v>81</v>
      </c>
      <c r="AW2255" s="14" t="s">
        <v>30</v>
      </c>
      <c r="AX2255" s="14" t="s">
        <v>73</v>
      </c>
      <c r="AY2255" s="285" t="s">
        <v>133</v>
      </c>
    </row>
    <row r="2256" spans="2:51" s="12" customFormat="1" ht="12">
      <c r="B2256" s="237"/>
      <c r="C2256" s="238"/>
      <c r="D2256" s="239" t="s">
        <v>142</v>
      </c>
      <c r="E2256" s="240" t="s">
        <v>1</v>
      </c>
      <c r="F2256" s="241" t="s">
        <v>2726</v>
      </c>
      <c r="G2256" s="238"/>
      <c r="H2256" s="242">
        <v>250.433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142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133</v>
      </c>
    </row>
    <row r="2257" spans="2:51" s="12" customFormat="1" ht="12">
      <c r="B2257" s="237"/>
      <c r="C2257" s="238"/>
      <c r="D2257" s="239" t="s">
        <v>142</v>
      </c>
      <c r="E2257" s="240" t="s">
        <v>1</v>
      </c>
      <c r="F2257" s="241" t="s">
        <v>2727</v>
      </c>
      <c r="G2257" s="238"/>
      <c r="H2257" s="242">
        <v>9.338</v>
      </c>
      <c r="I2257" s="243"/>
      <c r="J2257" s="238"/>
      <c r="K2257" s="238"/>
      <c r="L2257" s="244"/>
      <c r="M2257" s="245"/>
      <c r="N2257" s="246"/>
      <c r="O2257" s="246"/>
      <c r="P2257" s="246"/>
      <c r="Q2257" s="246"/>
      <c r="R2257" s="246"/>
      <c r="S2257" s="246"/>
      <c r="T2257" s="247"/>
      <c r="AT2257" s="248" t="s">
        <v>142</v>
      </c>
      <c r="AU2257" s="248" t="s">
        <v>83</v>
      </c>
      <c r="AV2257" s="12" t="s">
        <v>83</v>
      </c>
      <c r="AW2257" s="12" t="s">
        <v>30</v>
      </c>
      <c r="AX2257" s="12" t="s">
        <v>73</v>
      </c>
      <c r="AY2257" s="248" t="s">
        <v>133</v>
      </c>
    </row>
    <row r="2258" spans="2:51" s="12" customFormat="1" ht="12">
      <c r="B2258" s="237"/>
      <c r="C2258" s="238"/>
      <c r="D2258" s="239" t="s">
        <v>142</v>
      </c>
      <c r="E2258" s="240" t="s">
        <v>1</v>
      </c>
      <c r="F2258" s="241" t="s">
        <v>2728</v>
      </c>
      <c r="G2258" s="238"/>
      <c r="H2258" s="242">
        <v>69.82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142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133</v>
      </c>
    </row>
    <row r="2259" spans="2:51" s="12" customFormat="1" ht="12">
      <c r="B2259" s="237"/>
      <c r="C2259" s="238"/>
      <c r="D2259" s="239" t="s">
        <v>142</v>
      </c>
      <c r="E2259" s="240" t="s">
        <v>1</v>
      </c>
      <c r="F2259" s="241" t="s">
        <v>2729</v>
      </c>
      <c r="G2259" s="238"/>
      <c r="H2259" s="242">
        <v>224.444</v>
      </c>
      <c r="I2259" s="243"/>
      <c r="J2259" s="238"/>
      <c r="K2259" s="238"/>
      <c r="L2259" s="244"/>
      <c r="M2259" s="245"/>
      <c r="N2259" s="246"/>
      <c r="O2259" s="246"/>
      <c r="P2259" s="246"/>
      <c r="Q2259" s="246"/>
      <c r="R2259" s="246"/>
      <c r="S2259" s="246"/>
      <c r="T2259" s="247"/>
      <c r="AT2259" s="248" t="s">
        <v>142</v>
      </c>
      <c r="AU2259" s="248" t="s">
        <v>83</v>
      </c>
      <c r="AV2259" s="12" t="s">
        <v>83</v>
      </c>
      <c r="AW2259" s="12" t="s">
        <v>30</v>
      </c>
      <c r="AX2259" s="12" t="s">
        <v>73</v>
      </c>
      <c r="AY2259" s="248" t="s">
        <v>133</v>
      </c>
    </row>
    <row r="2260" spans="2:51" s="12" customFormat="1" ht="12">
      <c r="B2260" s="237"/>
      <c r="C2260" s="238"/>
      <c r="D2260" s="239" t="s">
        <v>142</v>
      </c>
      <c r="E2260" s="240" t="s">
        <v>1</v>
      </c>
      <c r="F2260" s="241" t="s">
        <v>2697</v>
      </c>
      <c r="G2260" s="238"/>
      <c r="H2260" s="242">
        <v>17.638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142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133</v>
      </c>
    </row>
    <row r="2261" spans="2:51" s="13" customFormat="1" ht="12">
      <c r="B2261" s="249"/>
      <c r="C2261" s="250"/>
      <c r="D2261" s="239" t="s">
        <v>142</v>
      </c>
      <c r="E2261" s="251" t="s">
        <v>1</v>
      </c>
      <c r="F2261" s="252" t="s">
        <v>144</v>
      </c>
      <c r="G2261" s="250"/>
      <c r="H2261" s="253">
        <v>633.361</v>
      </c>
      <c r="I2261" s="254"/>
      <c r="J2261" s="250"/>
      <c r="K2261" s="250"/>
      <c r="L2261" s="255"/>
      <c r="M2261" s="256"/>
      <c r="N2261" s="257"/>
      <c r="O2261" s="257"/>
      <c r="P2261" s="257"/>
      <c r="Q2261" s="257"/>
      <c r="R2261" s="257"/>
      <c r="S2261" s="257"/>
      <c r="T2261" s="258"/>
      <c r="AT2261" s="259" t="s">
        <v>142</v>
      </c>
      <c r="AU2261" s="259" t="s">
        <v>83</v>
      </c>
      <c r="AV2261" s="13" t="s">
        <v>140</v>
      </c>
      <c r="AW2261" s="13" t="s">
        <v>30</v>
      </c>
      <c r="AX2261" s="13" t="s">
        <v>81</v>
      </c>
      <c r="AY2261" s="259" t="s">
        <v>133</v>
      </c>
    </row>
    <row r="2262" spans="2:65" s="1" customFormat="1" ht="24" customHeight="1">
      <c r="B2262" s="38"/>
      <c r="C2262" s="224" t="s">
        <v>2730</v>
      </c>
      <c r="D2262" s="224" t="s">
        <v>135</v>
      </c>
      <c r="E2262" s="225" t="s">
        <v>2731</v>
      </c>
      <c r="F2262" s="226" t="s">
        <v>2732</v>
      </c>
      <c r="G2262" s="227" t="s">
        <v>413</v>
      </c>
      <c r="H2262" s="228">
        <v>308.782</v>
      </c>
      <c r="I2262" s="229"/>
      <c r="J2262" s="230">
        <f>ROUND(I2262*H2262,2)</f>
        <v>0</v>
      </c>
      <c r="K2262" s="226" t="s">
        <v>1</v>
      </c>
      <c r="L2262" s="43"/>
      <c r="M2262" s="231" t="s">
        <v>1</v>
      </c>
      <c r="N2262" s="232" t="s">
        <v>38</v>
      </c>
      <c r="O2262" s="86"/>
      <c r="P2262" s="233">
        <f>O2262*H2262</f>
        <v>0</v>
      </c>
      <c r="Q2262" s="233">
        <v>0.00019</v>
      </c>
      <c r="R2262" s="233">
        <f>Q2262*H2262</f>
        <v>0.05866858</v>
      </c>
      <c r="S2262" s="233">
        <v>0</v>
      </c>
      <c r="T2262" s="234">
        <f>S2262*H2262</f>
        <v>0</v>
      </c>
      <c r="AR2262" s="235" t="s">
        <v>224</v>
      </c>
      <c r="AT2262" s="235" t="s">
        <v>135</v>
      </c>
      <c r="AU2262" s="235" t="s">
        <v>83</v>
      </c>
      <c r="AY2262" s="17" t="s">
        <v>133</v>
      </c>
      <c r="BE2262" s="236">
        <f>IF(N2262="základní",J2262,0)</f>
        <v>0</v>
      </c>
      <c r="BF2262" s="236">
        <f>IF(N2262="snížená",J2262,0)</f>
        <v>0</v>
      </c>
      <c r="BG2262" s="236">
        <f>IF(N2262="zákl. přenesená",J2262,0)</f>
        <v>0</v>
      </c>
      <c r="BH2262" s="236">
        <f>IF(N2262="sníž. přenesená",J2262,0)</f>
        <v>0</v>
      </c>
      <c r="BI2262" s="236">
        <f>IF(N2262="nulová",J2262,0)</f>
        <v>0</v>
      </c>
      <c r="BJ2262" s="17" t="s">
        <v>81</v>
      </c>
      <c r="BK2262" s="236">
        <f>ROUND(I2262*H2262,2)</f>
        <v>0</v>
      </c>
      <c r="BL2262" s="17" t="s">
        <v>224</v>
      </c>
      <c r="BM2262" s="235" t="s">
        <v>2733</v>
      </c>
    </row>
    <row r="2263" spans="2:51" s="14" customFormat="1" ht="12">
      <c r="B2263" s="276"/>
      <c r="C2263" s="277"/>
      <c r="D2263" s="239" t="s">
        <v>142</v>
      </c>
      <c r="E2263" s="278" t="s">
        <v>1</v>
      </c>
      <c r="F2263" s="279" t="s">
        <v>2734</v>
      </c>
      <c r="G2263" s="277"/>
      <c r="H2263" s="278" t="s">
        <v>1</v>
      </c>
      <c r="I2263" s="280"/>
      <c r="J2263" s="277"/>
      <c r="K2263" s="277"/>
      <c r="L2263" s="281"/>
      <c r="M2263" s="282"/>
      <c r="N2263" s="283"/>
      <c r="O2263" s="283"/>
      <c r="P2263" s="283"/>
      <c r="Q2263" s="283"/>
      <c r="R2263" s="283"/>
      <c r="S2263" s="283"/>
      <c r="T2263" s="284"/>
      <c r="AT2263" s="285" t="s">
        <v>142</v>
      </c>
      <c r="AU2263" s="285" t="s">
        <v>83</v>
      </c>
      <c r="AV2263" s="14" t="s">
        <v>81</v>
      </c>
      <c r="AW2263" s="14" t="s">
        <v>30</v>
      </c>
      <c r="AX2263" s="14" t="s">
        <v>73</v>
      </c>
      <c r="AY2263" s="285" t="s">
        <v>133</v>
      </c>
    </row>
    <row r="2264" spans="2:51" s="12" customFormat="1" ht="12">
      <c r="B2264" s="237"/>
      <c r="C2264" s="238"/>
      <c r="D2264" s="239" t="s">
        <v>142</v>
      </c>
      <c r="E2264" s="240" t="s">
        <v>1</v>
      </c>
      <c r="F2264" s="241" t="s">
        <v>2735</v>
      </c>
      <c r="G2264" s="238"/>
      <c r="H2264" s="242">
        <v>329.68</v>
      </c>
      <c r="I2264" s="243"/>
      <c r="J2264" s="238"/>
      <c r="K2264" s="238"/>
      <c r="L2264" s="244"/>
      <c r="M2264" s="245"/>
      <c r="N2264" s="246"/>
      <c r="O2264" s="246"/>
      <c r="P2264" s="246"/>
      <c r="Q2264" s="246"/>
      <c r="R2264" s="246"/>
      <c r="S2264" s="246"/>
      <c r="T2264" s="247"/>
      <c r="AT2264" s="248" t="s">
        <v>142</v>
      </c>
      <c r="AU2264" s="248" t="s">
        <v>83</v>
      </c>
      <c r="AV2264" s="12" t="s">
        <v>83</v>
      </c>
      <c r="AW2264" s="12" t="s">
        <v>30</v>
      </c>
      <c r="AX2264" s="12" t="s">
        <v>73</v>
      </c>
      <c r="AY2264" s="248" t="s">
        <v>133</v>
      </c>
    </row>
    <row r="2265" spans="2:51" s="12" customFormat="1" ht="12">
      <c r="B2265" s="237"/>
      <c r="C2265" s="238"/>
      <c r="D2265" s="239" t="s">
        <v>142</v>
      </c>
      <c r="E2265" s="240" t="s">
        <v>1</v>
      </c>
      <c r="F2265" s="241" t="s">
        <v>2736</v>
      </c>
      <c r="G2265" s="238"/>
      <c r="H2265" s="242">
        <v>-25.6</v>
      </c>
      <c r="I2265" s="243"/>
      <c r="J2265" s="238"/>
      <c r="K2265" s="238"/>
      <c r="L2265" s="244"/>
      <c r="M2265" s="245"/>
      <c r="N2265" s="246"/>
      <c r="O2265" s="246"/>
      <c r="P2265" s="246"/>
      <c r="Q2265" s="246"/>
      <c r="R2265" s="246"/>
      <c r="S2265" s="246"/>
      <c r="T2265" s="247"/>
      <c r="AT2265" s="248" t="s">
        <v>142</v>
      </c>
      <c r="AU2265" s="248" t="s">
        <v>83</v>
      </c>
      <c r="AV2265" s="12" t="s">
        <v>83</v>
      </c>
      <c r="AW2265" s="12" t="s">
        <v>30</v>
      </c>
      <c r="AX2265" s="12" t="s">
        <v>73</v>
      </c>
      <c r="AY2265" s="248" t="s">
        <v>133</v>
      </c>
    </row>
    <row r="2266" spans="2:51" s="12" customFormat="1" ht="12">
      <c r="B2266" s="237"/>
      <c r="C2266" s="238"/>
      <c r="D2266" s="239" t="s">
        <v>142</v>
      </c>
      <c r="E2266" s="240" t="s">
        <v>1</v>
      </c>
      <c r="F2266" s="241" t="s">
        <v>2737</v>
      </c>
      <c r="G2266" s="238"/>
      <c r="H2266" s="242">
        <v>-12.8</v>
      </c>
      <c r="I2266" s="243"/>
      <c r="J2266" s="238"/>
      <c r="K2266" s="238"/>
      <c r="L2266" s="244"/>
      <c r="M2266" s="245"/>
      <c r="N2266" s="246"/>
      <c r="O2266" s="246"/>
      <c r="P2266" s="246"/>
      <c r="Q2266" s="246"/>
      <c r="R2266" s="246"/>
      <c r="S2266" s="246"/>
      <c r="T2266" s="247"/>
      <c r="AT2266" s="248" t="s">
        <v>142</v>
      </c>
      <c r="AU2266" s="248" t="s">
        <v>83</v>
      </c>
      <c r="AV2266" s="12" t="s">
        <v>83</v>
      </c>
      <c r="AW2266" s="12" t="s">
        <v>30</v>
      </c>
      <c r="AX2266" s="12" t="s">
        <v>73</v>
      </c>
      <c r="AY2266" s="248" t="s">
        <v>133</v>
      </c>
    </row>
    <row r="2267" spans="2:51" s="12" customFormat="1" ht="12">
      <c r="B2267" s="237"/>
      <c r="C2267" s="238"/>
      <c r="D2267" s="239" t="s">
        <v>142</v>
      </c>
      <c r="E2267" s="240" t="s">
        <v>1</v>
      </c>
      <c r="F2267" s="241" t="s">
        <v>2738</v>
      </c>
      <c r="G2267" s="238"/>
      <c r="H2267" s="242">
        <v>39.552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142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133</v>
      </c>
    </row>
    <row r="2268" spans="2:51" s="12" customFormat="1" ht="12">
      <c r="B2268" s="237"/>
      <c r="C2268" s="238"/>
      <c r="D2268" s="239" t="s">
        <v>142</v>
      </c>
      <c r="E2268" s="240" t="s">
        <v>1</v>
      </c>
      <c r="F2268" s="241" t="s">
        <v>2739</v>
      </c>
      <c r="G2268" s="238"/>
      <c r="H2268" s="242">
        <v>4.998</v>
      </c>
      <c r="I2268" s="243"/>
      <c r="J2268" s="238"/>
      <c r="K2268" s="238"/>
      <c r="L2268" s="244"/>
      <c r="M2268" s="245"/>
      <c r="N2268" s="246"/>
      <c r="O2268" s="246"/>
      <c r="P2268" s="246"/>
      <c r="Q2268" s="246"/>
      <c r="R2268" s="246"/>
      <c r="S2268" s="246"/>
      <c r="T2268" s="247"/>
      <c r="AT2268" s="248" t="s">
        <v>142</v>
      </c>
      <c r="AU2268" s="248" t="s">
        <v>83</v>
      </c>
      <c r="AV2268" s="12" t="s">
        <v>83</v>
      </c>
      <c r="AW2268" s="12" t="s">
        <v>30</v>
      </c>
      <c r="AX2268" s="12" t="s">
        <v>73</v>
      </c>
      <c r="AY2268" s="248" t="s">
        <v>133</v>
      </c>
    </row>
    <row r="2269" spans="2:51" s="12" customFormat="1" ht="12">
      <c r="B2269" s="237"/>
      <c r="C2269" s="238"/>
      <c r="D2269" s="239" t="s">
        <v>142</v>
      </c>
      <c r="E2269" s="240" t="s">
        <v>1</v>
      </c>
      <c r="F2269" s="241" t="s">
        <v>2740</v>
      </c>
      <c r="G2269" s="238"/>
      <c r="H2269" s="242">
        <v>8.278</v>
      </c>
      <c r="I2269" s="243"/>
      <c r="J2269" s="238"/>
      <c r="K2269" s="238"/>
      <c r="L2269" s="244"/>
      <c r="M2269" s="245"/>
      <c r="N2269" s="246"/>
      <c r="O2269" s="246"/>
      <c r="P2269" s="246"/>
      <c r="Q2269" s="246"/>
      <c r="R2269" s="246"/>
      <c r="S2269" s="246"/>
      <c r="T2269" s="247"/>
      <c r="AT2269" s="248" t="s">
        <v>142</v>
      </c>
      <c r="AU2269" s="248" t="s">
        <v>83</v>
      </c>
      <c r="AV2269" s="12" t="s">
        <v>83</v>
      </c>
      <c r="AW2269" s="12" t="s">
        <v>30</v>
      </c>
      <c r="AX2269" s="12" t="s">
        <v>73</v>
      </c>
      <c r="AY2269" s="248" t="s">
        <v>133</v>
      </c>
    </row>
    <row r="2270" spans="2:51" s="12" customFormat="1" ht="12">
      <c r="B2270" s="237"/>
      <c r="C2270" s="238"/>
      <c r="D2270" s="239" t="s">
        <v>142</v>
      </c>
      <c r="E2270" s="240" t="s">
        <v>1</v>
      </c>
      <c r="F2270" s="241" t="s">
        <v>2741</v>
      </c>
      <c r="G2270" s="238"/>
      <c r="H2270" s="242">
        <v>-27.048</v>
      </c>
      <c r="I2270" s="243"/>
      <c r="J2270" s="238"/>
      <c r="K2270" s="238"/>
      <c r="L2270" s="244"/>
      <c r="M2270" s="245"/>
      <c r="N2270" s="246"/>
      <c r="O2270" s="246"/>
      <c r="P2270" s="246"/>
      <c r="Q2270" s="246"/>
      <c r="R2270" s="246"/>
      <c r="S2270" s="246"/>
      <c r="T2270" s="247"/>
      <c r="AT2270" s="248" t="s">
        <v>142</v>
      </c>
      <c r="AU2270" s="248" t="s">
        <v>83</v>
      </c>
      <c r="AV2270" s="12" t="s">
        <v>83</v>
      </c>
      <c r="AW2270" s="12" t="s">
        <v>30</v>
      </c>
      <c r="AX2270" s="12" t="s">
        <v>73</v>
      </c>
      <c r="AY2270" s="248" t="s">
        <v>133</v>
      </c>
    </row>
    <row r="2271" spans="2:51" s="12" customFormat="1" ht="12">
      <c r="B2271" s="237"/>
      <c r="C2271" s="238"/>
      <c r="D2271" s="239" t="s">
        <v>142</v>
      </c>
      <c r="E2271" s="240" t="s">
        <v>1</v>
      </c>
      <c r="F2271" s="241" t="s">
        <v>2742</v>
      </c>
      <c r="G2271" s="238"/>
      <c r="H2271" s="242">
        <v>-8.278</v>
      </c>
      <c r="I2271" s="243"/>
      <c r="J2271" s="238"/>
      <c r="K2271" s="238"/>
      <c r="L2271" s="244"/>
      <c r="M2271" s="245"/>
      <c r="N2271" s="246"/>
      <c r="O2271" s="246"/>
      <c r="P2271" s="246"/>
      <c r="Q2271" s="246"/>
      <c r="R2271" s="246"/>
      <c r="S2271" s="246"/>
      <c r="T2271" s="247"/>
      <c r="AT2271" s="248" t="s">
        <v>142</v>
      </c>
      <c r="AU2271" s="248" t="s">
        <v>83</v>
      </c>
      <c r="AV2271" s="12" t="s">
        <v>83</v>
      </c>
      <c r="AW2271" s="12" t="s">
        <v>30</v>
      </c>
      <c r="AX2271" s="12" t="s">
        <v>73</v>
      </c>
      <c r="AY2271" s="248" t="s">
        <v>133</v>
      </c>
    </row>
    <row r="2272" spans="2:51" s="13" customFormat="1" ht="12">
      <c r="B2272" s="249"/>
      <c r="C2272" s="250"/>
      <c r="D2272" s="239" t="s">
        <v>142</v>
      </c>
      <c r="E2272" s="251" t="s">
        <v>1</v>
      </c>
      <c r="F2272" s="252" t="s">
        <v>144</v>
      </c>
      <c r="G2272" s="250"/>
      <c r="H2272" s="253">
        <v>308.782</v>
      </c>
      <c r="I2272" s="254"/>
      <c r="J2272" s="250"/>
      <c r="K2272" s="250"/>
      <c r="L2272" s="255"/>
      <c r="M2272" s="256"/>
      <c r="N2272" s="257"/>
      <c r="O2272" s="257"/>
      <c r="P2272" s="257"/>
      <c r="Q2272" s="257"/>
      <c r="R2272" s="257"/>
      <c r="S2272" s="257"/>
      <c r="T2272" s="258"/>
      <c r="AT2272" s="259" t="s">
        <v>142</v>
      </c>
      <c r="AU2272" s="259" t="s">
        <v>83</v>
      </c>
      <c r="AV2272" s="13" t="s">
        <v>140</v>
      </c>
      <c r="AW2272" s="13" t="s">
        <v>30</v>
      </c>
      <c r="AX2272" s="13" t="s">
        <v>81</v>
      </c>
      <c r="AY2272" s="259" t="s">
        <v>133</v>
      </c>
    </row>
    <row r="2273" spans="2:65" s="1" customFormat="1" ht="16.5" customHeight="1">
      <c r="B2273" s="38"/>
      <c r="C2273" s="260" t="s">
        <v>2743</v>
      </c>
      <c r="D2273" s="260" t="s">
        <v>168</v>
      </c>
      <c r="E2273" s="261" t="s">
        <v>2744</v>
      </c>
      <c r="F2273" s="262" t="s">
        <v>2745</v>
      </c>
      <c r="G2273" s="263" t="s">
        <v>413</v>
      </c>
      <c r="H2273" s="264">
        <v>355.099</v>
      </c>
      <c r="I2273" s="265"/>
      <c r="J2273" s="266">
        <f>ROUND(I2273*H2273,2)</f>
        <v>0</v>
      </c>
      <c r="K2273" s="262" t="s">
        <v>1</v>
      </c>
      <c r="L2273" s="267"/>
      <c r="M2273" s="268" t="s">
        <v>1</v>
      </c>
      <c r="N2273" s="269" t="s">
        <v>38</v>
      </c>
      <c r="O2273" s="86"/>
      <c r="P2273" s="233">
        <f>O2273*H2273</f>
        <v>0</v>
      </c>
      <c r="Q2273" s="233">
        <v>0.0025</v>
      </c>
      <c r="R2273" s="233">
        <f>Q2273*H2273</f>
        <v>0.8877475</v>
      </c>
      <c r="S2273" s="233">
        <v>0</v>
      </c>
      <c r="T2273" s="234">
        <f>S2273*H2273</f>
        <v>0</v>
      </c>
      <c r="AR2273" s="235" t="s">
        <v>644</v>
      </c>
      <c r="AT2273" s="235" t="s">
        <v>168</v>
      </c>
      <c r="AU2273" s="235" t="s">
        <v>83</v>
      </c>
      <c r="AY2273" s="17" t="s">
        <v>133</v>
      </c>
      <c r="BE2273" s="236">
        <f>IF(N2273="základní",J2273,0)</f>
        <v>0</v>
      </c>
      <c r="BF2273" s="236">
        <f>IF(N2273="snížená",J2273,0)</f>
        <v>0</v>
      </c>
      <c r="BG2273" s="236">
        <f>IF(N2273="zákl. přenesená",J2273,0)</f>
        <v>0</v>
      </c>
      <c r="BH2273" s="236">
        <f>IF(N2273="sníž. přenesená",J2273,0)</f>
        <v>0</v>
      </c>
      <c r="BI2273" s="236">
        <f>IF(N2273="nulová",J2273,0)</f>
        <v>0</v>
      </c>
      <c r="BJ2273" s="17" t="s">
        <v>81</v>
      </c>
      <c r="BK2273" s="236">
        <f>ROUND(I2273*H2273,2)</f>
        <v>0</v>
      </c>
      <c r="BL2273" s="17" t="s">
        <v>224</v>
      </c>
      <c r="BM2273" s="235" t="s">
        <v>2746</v>
      </c>
    </row>
    <row r="2274" spans="2:51" s="12" customFormat="1" ht="12">
      <c r="B2274" s="237"/>
      <c r="C2274" s="238"/>
      <c r="D2274" s="239" t="s">
        <v>142</v>
      </c>
      <c r="E2274" s="240" t="s">
        <v>1</v>
      </c>
      <c r="F2274" s="241" t="s">
        <v>2747</v>
      </c>
      <c r="G2274" s="238"/>
      <c r="H2274" s="242">
        <v>355.099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142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133</v>
      </c>
    </row>
    <row r="2275" spans="2:51" s="13" customFormat="1" ht="12">
      <c r="B2275" s="249"/>
      <c r="C2275" s="250"/>
      <c r="D2275" s="239" t="s">
        <v>142</v>
      </c>
      <c r="E2275" s="251" t="s">
        <v>1</v>
      </c>
      <c r="F2275" s="252" t="s">
        <v>144</v>
      </c>
      <c r="G2275" s="250"/>
      <c r="H2275" s="253">
        <v>355.099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142</v>
      </c>
      <c r="AU2275" s="259" t="s">
        <v>83</v>
      </c>
      <c r="AV2275" s="13" t="s">
        <v>140</v>
      </c>
      <c r="AW2275" s="13" t="s">
        <v>30</v>
      </c>
      <c r="AX2275" s="13" t="s">
        <v>81</v>
      </c>
      <c r="AY2275" s="259" t="s">
        <v>133</v>
      </c>
    </row>
    <row r="2276" spans="2:65" s="1" customFormat="1" ht="24" customHeight="1">
      <c r="B2276" s="38"/>
      <c r="C2276" s="224" t="s">
        <v>2748</v>
      </c>
      <c r="D2276" s="224" t="s">
        <v>135</v>
      </c>
      <c r="E2276" s="225" t="s">
        <v>2749</v>
      </c>
      <c r="F2276" s="226" t="s">
        <v>2750</v>
      </c>
      <c r="G2276" s="227" t="s">
        <v>413</v>
      </c>
      <c r="H2276" s="228">
        <v>308.782</v>
      </c>
      <c r="I2276" s="229"/>
      <c r="J2276" s="230">
        <f>ROUND(I2276*H2276,2)</f>
        <v>0</v>
      </c>
      <c r="K2276" s="226" t="s">
        <v>1</v>
      </c>
      <c r="L2276" s="43"/>
      <c r="M2276" s="231" t="s">
        <v>1</v>
      </c>
      <c r="N2276" s="232" t="s">
        <v>38</v>
      </c>
      <c r="O2276" s="86"/>
      <c r="P2276" s="233">
        <f>O2276*H2276</f>
        <v>0</v>
      </c>
      <c r="Q2276" s="233">
        <v>0</v>
      </c>
      <c r="R2276" s="233">
        <f>Q2276*H2276</f>
        <v>0</v>
      </c>
      <c r="S2276" s="233">
        <v>0</v>
      </c>
      <c r="T2276" s="234">
        <f>S2276*H2276</f>
        <v>0</v>
      </c>
      <c r="AR2276" s="235" t="s">
        <v>224</v>
      </c>
      <c r="AT2276" s="235" t="s">
        <v>135</v>
      </c>
      <c r="AU2276" s="235" t="s">
        <v>83</v>
      </c>
      <c r="AY2276" s="17" t="s">
        <v>133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224</v>
      </c>
      <c r="BM2276" s="235" t="s">
        <v>2751</v>
      </c>
    </row>
    <row r="2277" spans="2:51" s="14" customFormat="1" ht="12">
      <c r="B2277" s="276"/>
      <c r="C2277" s="277"/>
      <c r="D2277" s="239" t="s">
        <v>142</v>
      </c>
      <c r="E2277" s="278" t="s">
        <v>1</v>
      </c>
      <c r="F2277" s="279" t="s">
        <v>2734</v>
      </c>
      <c r="G2277" s="277"/>
      <c r="H2277" s="278" t="s">
        <v>1</v>
      </c>
      <c r="I2277" s="280"/>
      <c r="J2277" s="277"/>
      <c r="K2277" s="277"/>
      <c r="L2277" s="281"/>
      <c r="M2277" s="282"/>
      <c r="N2277" s="283"/>
      <c r="O2277" s="283"/>
      <c r="P2277" s="283"/>
      <c r="Q2277" s="283"/>
      <c r="R2277" s="283"/>
      <c r="S2277" s="283"/>
      <c r="T2277" s="284"/>
      <c r="AT2277" s="285" t="s">
        <v>142</v>
      </c>
      <c r="AU2277" s="285" t="s">
        <v>83</v>
      </c>
      <c r="AV2277" s="14" t="s">
        <v>81</v>
      </c>
      <c r="AW2277" s="14" t="s">
        <v>30</v>
      </c>
      <c r="AX2277" s="14" t="s">
        <v>73</v>
      </c>
      <c r="AY2277" s="285" t="s">
        <v>133</v>
      </c>
    </row>
    <row r="2278" spans="2:51" s="12" customFormat="1" ht="12">
      <c r="B2278" s="237"/>
      <c r="C2278" s="238"/>
      <c r="D2278" s="239" t="s">
        <v>142</v>
      </c>
      <c r="E2278" s="240" t="s">
        <v>1</v>
      </c>
      <c r="F2278" s="241" t="s">
        <v>2735</v>
      </c>
      <c r="G2278" s="238"/>
      <c r="H2278" s="242">
        <v>329.68</v>
      </c>
      <c r="I2278" s="243"/>
      <c r="J2278" s="238"/>
      <c r="K2278" s="238"/>
      <c r="L2278" s="244"/>
      <c r="M2278" s="245"/>
      <c r="N2278" s="246"/>
      <c r="O2278" s="246"/>
      <c r="P2278" s="246"/>
      <c r="Q2278" s="246"/>
      <c r="R2278" s="246"/>
      <c r="S2278" s="246"/>
      <c r="T2278" s="247"/>
      <c r="AT2278" s="248" t="s">
        <v>142</v>
      </c>
      <c r="AU2278" s="248" t="s">
        <v>83</v>
      </c>
      <c r="AV2278" s="12" t="s">
        <v>83</v>
      </c>
      <c r="AW2278" s="12" t="s">
        <v>30</v>
      </c>
      <c r="AX2278" s="12" t="s">
        <v>73</v>
      </c>
      <c r="AY2278" s="248" t="s">
        <v>133</v>
      </c>
    </row>
    <row r="2279" spans="2:51" s="12" customFormat="1" ht="12">
      <c r="B2279" s="237"/>
      <c r="C2279" s="238"/>
      <c r="D2279" s="239" t="s">
        <v>142</v>
      </c>
      <c r="E2279" s="240" t="s">
        <v>1</v>
      </c>
      <c r="F2279" s="241" t="s">
        <v>2736</v>
      </c>
      <c r="G2279" s="238"/>
      <c r="H2279" s="242">
        <v>-25.6</v>
      </c>
      <c r="I2279" s="243"/>
      <c r="J2279" s="238"/>
      <c r="K2279" s="238"/>
      <c r="L2279" s="244"/>
      <c r="M2279" s="245"/>
      <c r="N2279" s="246"/>
      <c r="O2279" s="246"/>
      <c r="P2279" s="246"/>
      <c r="Q2279" s="246"/>
      <c r="R2279" s="246"/>
      <c r="S2279" s="246"/>
      <c r="T2279" s="247"/>
      <c r="AT2279" s="248" t="s">
        <v>142</v>
      </c>
      <c r="AU2279" s="248" t="s">
        <v>83</v>
      </c>
      <c r="AV2279" s="12" t="s">
        <v>83</v>
      </c>
      <c r="AW2279" s="12" t="s">
        <v>30</v>
      </c>
      <c r="AX2279" s="12" t="s">
        <v>73</v>
      </c>
      <c r="AY2279" s="248" t="s">
        <v>133</v>
      </c>
    </row>
    <row r="2280" spans="2:51" s="12" customFormat="1" ht="12">
      <c r="B2280" s="237"/>
      <c r="C2280" s="238"/>
      <c r="D2280" s="239" t="s">
        <v>142</v>
      </c>
      <c r="E2280" s="240" t="s">
        <v>1</v>
      </c>
      <c r="F2280" s="241" t="s">
        <v>2737</v>
      </c>
      <c r="G2280" s="238"/>
      <c r="H2280" s="242">
        <v>-12.8</v>
      </c>
      <c r="I2280" s="243"/>
      <c r="J2280" s="238"/>
      <c r="K2280" s="238"/>
      <c r="L2280" s="244"/>
      <c r="M2280" s="245"/>
      <c r="N2280" s="246"/>
      <c r="O2280" s="246"/>
      <c r="P2280" s="246"/>
      <c r="Q2280" s="246"/>
      <c r="R2280" s="246"/>
      <c r="S2280" s="246"/>
      <c r="T2280" s="247"/>
      <c r="AT2280" s="248" t="s">
        <v>142</v>
      </c>
      <c r="AU2280" s="248" t="s">
        <v>83</v>
      </c>
      <c r="AV2280" s="12" t="s">
        <v>83</v>
      </c>
      <c r="AW2280" s="12" t="s">
        <v>30</v>
      </c>
      <c r="AX2280" s="12" t="s">
        <v>73</v>
      </c>
      <c r="AY2280" s="248" t="s">
        <v>133</v>
      </c>
    </row>
    <row r="2281" spans="2:51" s="12" customFormat="1" ht="12">
      <c r="B2281" s="237"/>
      <c r="C2281" s="238"/>
      <c r="D2281" s="239" t="s">
        <v>142</v>
      </c>
      <c r="E2281" s="240" t="s">
        <v>1</v>
      </c>
      <c r="F2281" s="241" t="s">
        <v>2738</v>
      </c>
      <c r="G2281" s="238"/>
      <c r="H2281" s="242">
        <v>39.552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142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133</v>
      </c>
    </row>
    <row r="2282" spans="2:51" s="12" customFormat="1" ht="12">
      <c r="B2282" s="237"/>
      <c r="C2282" s="238"/>
      <c r="D2282" s="239" t="s">
        <v>142</v>
      </c>
      <c r="E2282" s="240" t="s">
        <v>1</v>
      </c>
      <c r="F2282" s="241" t="s">
        <v>2739</v>
      </c>
      <c r="G2282" s="238"/>
      <c r="H2282" s="242">
        <v>4.998</v>
      </c>
      <c r="I2282" s="243"/>
      <c r="J2282" s="238"/>
      <c r="K2282" s="238"/>
      <c r="L2282" s="244"/>
      <c r="M2282" s="245"/>
      <c r="N2282" s="246"/>
      <c r="O2282" s="246"/>
      <c r="P2282" s="246"/>
      <c r="Q2282" s="246"/>
      <c r="R2282" s="246"/>
      <c r="S2282" s="246"/>
      <c r="T2282" s="247"/>
      <c r="AT2282" s="248" t="s">
        <v>142</v>
      </c>
      <c r="AU2282" s="248" t="s">
        <v>83</v>
      </c>
      <c r="AV2282" s="12" t="s">
        <v>83</v>
      </c>
      <c r="AW2282" s="12" t="s">
        <v>30</v>
      </c>
      <c r="AX2282" s="12" t="s">
        <v>73</v>
      </c>
      <c r="AY2282" s="248" t="s">
        <v>133</v>
      </c>
    </row>
    <row r="2283" spans="2:51" s="12" customFormat="1" ht="12">
      <c r="B2283" s="237"/>
      <c r="C2283" s="238"/>
      <c r="D2283" s="239" t="s">
        <v>142</v>
      </c>
      <c r="E2283" s="240" t="s">
        <v>1</v>
      </c>
      <c r="F2283" s="241" t="s">
        <v>2740</v>
      </c>
      <c r="G2283" s="238"/>
      <c r="H2283" s="242">
        <v>8.278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142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133</v>
      </c>
    </row>
    <row r="2284" spans="2:51" s="12" customFormat="1" ht="12">
      <c r="B2284" s="237"/>
      <c r="C2284" s="238"/>
      <c r="D2284" s="239" t="s">
        <v>142</v>
      </c>
      <c r="E2284" s="240" t="s">
        <v>1</v>
      </c>
      <c r="F2284" s="241" t="s">
        <v>2741</v>
      </c>
      <c r="G2284" s="238"/>
      <c r="H2284" s="242">
        <v>-27.048</v>
      </c>
      <c r="I2284" s="243"/>
      <c r="J2284" s="238"/>
      <c r="K2284" s="238"/>
      <c r="L2284" s="244"/>
      <c r="M2284" s="245"/>
      <c r="N2284" s="246"/>
      <c r="O2284" s="246"/>
      <c r="P2284" s="246"/>
      <c r="Q2284" s="246"/>
      <c r="R2284" s="246"/>
      <c r="S2284" s="246"/>
      <c r="T2284" s="247"/>
      <c r="AT2284" s="248" t="s">
        <v>142</v>
      </c>
      <c r="AU2284" s="248" t="s">
        <v>83</v>
      </c>
      <c r="AV2284" s="12" t="s">
        <v>83</v>
      </c>
      <c r="AW2284" s="12" t="s">
        <v>30</v>
      </c>
      <c r="AX2284" s="12" t="s">
        <v>73</v>
      </c>
      <c r="AY2284" s="248" t="s">
        <v>133</v>
      </c>
    </row>
    <row r="2285" spans="2:51" s="12" customFormat="1" ht="12">
      <c r="B2285" s="237"/>
      <c r="C2285" s="238"/>
      <c r="D2285" s="239" t="s">
        <v>142</v>
      </c>
      <c r="E2285" s="240" t="s">
        <v>1</v>
      </c>
      <c r="F2285" s="241" t="s">
        <v>2742</v>
      </c>
      <c r="G2285" s="238"/>
      <c r="H2285" s="242">
        <v>-8.278</v>
      </c>
      <c r="I2285" s="243"/>
      <c r="J2285" s="238"/>
      <c r="K2285" s="238"/>
      <c r="L2285" s="244"/>
      <c r="M2285" s="245"/>
      <c r="N2285" s="246"/>
      <c r="O2285" s="246"/>
      <c r="P2285" s="246"/>
      <c r="Q2285" s="246"/>
      <c r="R2285" s="246"/>
      <c r="S2285" s="246"/>
      <c r="T2285" s="247"/>
      <c r="AT2285" s="248" t="s">
        <v>142</v>
      </c>
      <c r="AU2285" s="248" t="s">
        <v>83</v>
      </c>
      <c r="AV2285" s="12" t="s">
        <v>83</v>
      </c>
      <c r="AW2285" s="12" t="s">
        <v>30</v>
      </c>
      <c r="AX2285" s="12" t="s">
        <v>73</v>
      </c>
      <c r="AY2285" s="248" t="s">
        <v>133</v>
      </c>
    </row>
    <row r="2286" spans="2:51" s="13" customFormat="1" ht="12">
      <c r="B2286" s="249"/>
      <c r="C2286" s="250"/>
      <c r="D2286" s="239" t="s">
        <v>142</v>
      </c>
      <c r="E2286" s="251" t="s">
        <v>1</v>
      </c>
      <c r="F2286" s="252" t="s">
        <v>144</v>
      </c>
      <c r="G2286" s="250"/>
      <c r="H2286" s="253">
        <v>308.782</v>
      </c>
      <c r="I2286" s="254"/>
      <c r="J2286" s="250"/>
      <c r="K2286" s="250"/>
      <c r="L2286" s="255"/>
      <c r="M2286" s="256"/>
      <c r="N2286" s="257"/>
      <c r="O2286" s="257"/>
      <c r="P2286" s="257"/>
      <c r="Q2286" s="257"/>
      <c r="R2286" s="257"/>
      <c r="S2286" s="257"/>
      <c r="T2286" s="258"/>
      <c r="AT2286" s="259" t="s">
        <v>142</v>
      </c>
      <c r="AU2286" s="259" t="s">
        <v>83</v>
      </c>
      <c r="AV2286" s="13" t="s">
        <v>140</v>
      </c>
      <c r="AW2286" s="13" t="s">
        <v>30</v>
      </c>
      <c r="AX2286" s="13" t="s">
        <v>81</v>
      </c>
      <c r="AY2286" s="259" t="s">
        <v>133</v>
      </c>
    </row>
    <row r="2287" spans="2:65" s="1" customFormat="1" ht="24" customHeight="1">
      <c r="B2287" s="38"/>
      <c r="C2287" s="224" t="s">
        <v>2752</v>
      </c>
      <c r="D2287" s="224" t="s">
        <v>135</v>
      </c>
      <c r="E2287" s="225" t="s">
        <v>2753</v>
      </c>
      <c r="F2287" s="226" t="s">
        <v>2754</v>
      </c>
      <c r="G2287" s="227" t="s">
        <v>413</v>
      </c>
      <c r="H2287" s="228">
        <v>26.395</v>
      </c>
      <c r="I2287" s="229"/>
      <c r="J2287" s="230">
        <f>ROUND(I2287*H2287,2)</f>
        <v>0</v>
      </c>
      <c r="K2287" s="226" t="s">
        <v>139</v>
      </c>
      <c r="L2287" s="43"/>
      <c r="M2287" s="231" t="s">
        <v>1</v>
      </c>
      <c r="N2287" s="232" t="s">
        <v>38</v>
      </c>
      <c r="O2287" s="86"/>
      <c r="P2287" s="233">
        <f>O2287*H2287</f>
        <v>0</v>
      </c>
      <c r="Q2287" s="233">
        <v>0</v>
      </c>
      <c r="R2287" s="233">
        <f>Q2287*H2287</f>
        <v>0</v>
      </c>
      <c r="S2287" s="233">
        <v>0</v>
      </c>
      <c r="T2287" s="234">
        <f>S2287*H2287</f>
        <v>0</v>
      </c>
      <c r="AR2287" s="235" t="s">
        <v>224</v>
      </c>
      <c r="AT2287" s="235" t="s">
        <v>135</v>
      </c>
      <c r="AU2287" s="235" t="s">
        <v>83</v>
      </c>
      <c r="AY2287" s="17" t="s">
        <v>133</v>
      </c>
      <c r="BE2287" s="236">
        <f>IF(N2287="základní",J2287,0)</f>
        <v>0</v>
      </c>
      <c r="BF2287" s="236">
        <f>IF(N2287="snížená",J2287,0)</f>
        <v>0</v>
      </c>
      <c r="BG2287" s="236">
        <f>IF(N2287="zákl. přenesená",J2287,0)</f>
        <v>0</v>
      </c>
      <c r="BH2287" s="236">
        <f>IF(N2287="sníž. přenesená",J2287,0)</f>
        <v>0</v>
      </c>
      <c r="BI2287" s="236">
        <f>IF(N2287="nulová",J2287,0)</f>
        <v>0</v>
      </c>
      <c r="BJ2287" s="17" t="s">
        <v>81</v>
      </c>
      <c r="BK2287" s="236">
        <f>ROUND(I2287*H2287,2)</f>
        <v>0</v>
      </c>
      <c r="BL2287" s="17" t="s">
        <v>224</v>
      </c>
      <c r="BM2287" s="235" t="s">
        <v>2755</v>
      </c>
    </row>
    <row r="2288" spans="2:51" s="14" customFormat="1" ht="12">
      <c r="B2288" s="276"/>
      <c r="C2288" s="277"/>
      <c r="D2288" s="239" t="s">
        <v>142</v>
      </c>
      <c r="E2288" s="278" t="s">
        <v>1</v>
      </c>
      <c r="F2288" s="279" t="s">
        <v>2756</v>
      </c>
      <c r="G2288" s="277"/>
      <c r="H2288" s="278" t="s">
        <v>1</v>
      </c>
      <c r="I2288" s="280"/>
      <c r="J2288" s="277"/>
      <c r="K2288" s="277"/>
      <c r="L2288" s="281"/>
      <c r="M2288" s="282"/>
      <c r="N2288" s="283"/>
      <c r="O2288" s="283"/>
      <c r="P2288" s="283"/>
      <c r="Q2288" s="283"/>
      <c r="R2288" s="283"/>
      <c r="S2288" s="283"/>
      <c r="T2288" s="284"/>
      <c r="AT2288" s="285" t="s">
        <v>142</v>
      </c>
      <c r="AU2288" s="285" t="s">
        <v>83</v>
      </c>
      <c r="AV2288" s="14" t="s">
        <v>81</v>
      </c>
      <c r="AW2288" s="14" t="s">
        <v>30</v>
      </c>
      <c r="AX2288" s="14" t="s">
        <v>73</v>
      </c>
      <c r="AY2288" s="285" t="s">
        <v>133</v>
      </c>
    </row>
    <row r="2289" spans="2:51" s="12" customFormat="1" ht="12">
      <c r="B2289" s="237"/>
      <c r="C2289" s="238"/>
      <c r="D2289" s="239" t="s">
        <v>142</v>
      </c>
      <c r="E2289" s="240" t="s">
        <v>1</v>
      </c>
      <c r="F2289" s="241" t="s">
        <v>2757</v>
      </c>
      <c r="G2289" s="238"/>
      <c r="H2289" s="242">
        <v>11.057</v>
      </c>
      <c r="I2289" s="243"/>
      <c r="J2289" s="238"/>
      <c r="K2289" s="238"/>
      <c r="L2289" s="244"/>
      <c r="M2289" s="245"/>
      <c r="N2289" s="246"/>
      <c r="O2289" s="246"/>
      <c r="P2289" s="246"/>
      <c r="Q2289" s="246"/>
      <c r="R2289" s="246"/>
      <c r="S2289" s="246"/>
      <c r="T2289" s="247"/>
      <c r="AT2289" s="248" t="s">
        <v>142</v>
      </c>
      <c r="AU2289" s="248" t="s">
        <v>83</v>
      </c>
      <c r="AV2289" s="12" t="s">
        <v>83</v>
      </c>
      <c r="AW2289" s="12" t="s">
        <v>30</v>
      </c>
      <c r="AX2289" s="12" t="s">
        <v>73</v>
      </c>
      <c r="AY2289" s="248" t="s">
        <v>133</v>
      </c>
    </row>
    <row r="2290" spans="2:51" s="12" customFormat="1" ht="12">
      <c r="B2290" s="237"/>
      <c r="C2290" s="238"/>
      <c r="D2290" s="239" t="s">
        <v>142</v>
      </c>
      <c r="E2290" s="240" t="s">
        <v>1</v>
      </c>
      <c r="F2290" s="241" t="s">
        <v>2687</v>
      </c>
      <c r="G2290" s="238"/>
      <c r="H2290" s="242">
        <v>15.338</v>
      </c>
      <c r="I2290" s="243"/>
      <c r="J2290" s="238"/>
      <c r="K2290" s="238"/>
      <c r="L2290" s="244"/>
      <c r="M2290" s="245"/>
      <c r="N2290" s="246"/>
      <c r="O2290" s="246"/>
      <c r="P2290" s="246"/>
      <c r="Q2290" s="246"/>
      <c r="R2290" s="246"/>
      <c r="S2290" s="246"/>
      <c r="T2290" s="247"/>
      <c r="AT2290" s="248" t="s">
        <v>142</v>
      </c>
      <c r="AU2290" s="248" t="s">
        <v>83</v>
      </c>
      <c r="AV2290" s="12" t="s">
        <v>83</v>
      </c>
      <c r="AW2290" s="12" t="s">
        <v>30</v>
      </c>
      <c r="AX2290" s="12" t="s">
        <v>73</v>
      </c>
      <c r="AY2290" s="248" t="s">
        <v>133</v>
      </c>
    </row>
    <row r="2291" spans="2:51" s="13" customFormat="1" ht="12">
      <c r="B2291" s="249"/>
      <c r="C2291" s="250"/>
      <c r="D2291" s="239" t="s">
        <v>142</v>
      </c>
      <c r="E2291" s="251" t="s">
        <v>1</v>
      </c>
      <c r="F2291" s="252" t="s">
        <v>144</v>
      </c>
      <c r="G2291" s="250"/>
      <c r="H2291" s="253">
        <v>26.395</v>
      </c>
      <c r="I2291" s="254"/>
      <c r="J2291" s="250"/>
      <c r="K2291" s="250"/>
      <c r="L2291" s="255"/>
      <c r="M2291" s="256"/>
      <c r="N2291" s="257"/>
      <c r="O2291" s="257"/>
      <c r="P2291" s="257"/>
      <c r="Q2291" s="257"/>
      <c r="R2291" s="257"/>
      <c r="S2291" s="257"/>
      <c r="T2291" s="258"/>
      <c r="AT2291" s="259" t="s">
        <v>142</v>
      </c>
      <c r="AU2291" s="259" t="s">
        <v>83</v>
      </c>
      <c r="AV2291" s="13" t="s">
        <v>140</v>
      </c>
      <c r="AW2291" s="13" t="s">
        <v>30</v>
      </c>
      <c r="AX2291" s="13" t="s">
        <v>81</v>
      </c>
      <c r="AY2291" s="259" t="s">
        <v>133</v>
      </c>
    </row>
    <row r="2292" spans="2:65" s="1" customFormat="1" ht="16.5" customHeight="1">
      <c r="B2292" s="38"/>
      <c r="C2292" s="260" t="s">
        <v>2758</v>
      </c>
      <c r="D2292" s="260" t="s">
        <v>168</v>
      </c>
      <c r="E2292" s="261" t="s">
        <v>2545</v>
      </c>
      <c r="F2292" s="262" t="s">
        <v>2546</v>
      </c>
      <c r="G2292" s="263" t="s">
        <v>187</v>
      </c>
      <c r="H2292" s="264">
        <v>0.009</v>
      </c>
      <c r="I2292" s="265"/>
      <c r="J2292" s="266">
        <f>ROUND(I2292*H2292,2)</f>
        <v>0</v>
      </c>
      <c r="K2292" s="262" t="s">
        <v>139</v>
      </c>
      <c r="L2292" s="267"/>
      <c r="M2292" s="268" t="s">
        <v>1</v>
      </c>
      <c r="N2292" s="269" t="s">
        <v>38</v>
      </c>
      <c r="O2292" s="86"/>
      <c r="P2292" s="233">
        <f>O2292*H2292</f>
        <v>0</v>
      </c>
      <c r="Q2292" s="233">
        <v>1</v>
      </c>
      <c r="R2292" s="233">
        <f>Q2292*H2292</f>
        <v>0.009</v>
      </c>
      <c r="S2292" s="233">
        <v>0</v>
      </c>
      <c r="T2292" s="234">
        <f>S2292*H2292</f>
        <v>0</v>
      </c>
      <c r="AR2292" s="235" t="s">
        <v>644</v>
      </c>
      <c r="AT2292" s="235" t="s">
        <v>168</v>
      </c>
      <c r="AU2292" s="235" t="s">
        <v>83</v>
      </c>
      <c r="AY2292" s="17" t="s">
        <v>133</v>
      </c>
      <c r="BE2292" s="236">
        <f>IF(N2292="základní",J2292,0)</f>
        <v>0</v>
      </c>
      <c r="BF2292" s="236">
        <f>IF(N2292="snížená",J2292,0)</f>
        <v>0</v>
      </c>
      <c r="BG2292" s="236">
        <f>IF(N2292="zákl. přenesená",J2292,0)</f>
        <v>0</v>
      </c>
      <c r="BH2292" s="236">
        <f>IF(N2292="sníž. přenesená",J2292,0)</f>
        <v>0</v>
      </c>
      <c r="BI2292" s="236">
        <f>IF(N2292="nulová",J2292,0)</f>
        <v>0</v>
      </c>
      <c r="BJ2292" s="17" t="s">
        <v>81</v>
      </c>
      <c r="BK2292" s="236">
        <f>ROUND(I2292*H2292,2)</f>
        <v>0</v>
      </c>
      <c r="BL2292" s="17" t="s">
        <v>224</v>
      </c>
      <c r="BM2292" s="235" t="s">
        <v>2759</v>
      </c>
    </row>
    <row r="2293" spans="2:51" s="12" customFormat="1" ht="12">
      <c r="B2293" s="237"/>
      <c r="C2293" s="238"/>
      <c r="D2293" s="239" t="s">
        <v>142</v>
      </c>
      <c r="E2293" s="240" t="s">
        <v>1</v>
      </c>
      <c r="F2293" s="241" t="s">
        <v>2760</v>
      </c>
      <c r="G2293" s="238"/>
      <c r="H2293" s="242">
        <v>0.009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142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133</v>
      </c>
    </row>
    <row r="2294" spans="2:51" s="13" customFormat="1" ht="12">
      <c r="B2294" s="249"/>
      <c r="C2294" s="250"/>
      <c r="D2294" s="239" t="s">
        <v>142</v>
      </c>
      <c r="E2294" s="251" t="s">
        <v>1</v>
      </c>
      <c r="F2294" s="252" t="s">
        <v>144</v>
      </c>
      <c r="G2294" s="250"/>
      <c r="H2294" s="253">
        <v>0.009</v>
      </c>
      <c r="I2294" s="254"/>
      <c r="J2294" s="250"/>
      <c r="K2294" s="250"/>
      <c r="L2294" s="255"/>
      <c r="M2294" s="256"/>
      <c r="N2294" s="257"/>
      <c r="O2294" s="257"/>
      <c r="P2294" s="257"/>
      <c r="Q2294" s="257"/>
      <c r="R2294" s="257"/>
      <c r="S2294" s="257"/>
      <c r="T2294" s="258"/>
      <c r="AT2294" s="259" t="s">
        <v>142</v>
      </c>
      <c r="AU2294" s="259" t="s">
        <v>83</v>
      </c>
      <c r="AV2294" s="13" t="s">
        <v>140</v>
      </c>
      <c r="AW2294" s="13" t="s">
        <v>30</v>
      </c>
      <c r="AX2294" s="13" t="s">
        <v>81</v>
      </c>
      <c r="AY2294" s="259" t="s">
        <v>133</v>
      </c>
    </row>
    <row r="2295" spans="2:65" s="1" customFormat="1" ht="24" customHeight="1">
      <c r="B2295" s="38"/>
      <c r="C2295" s="224" t="s">
        <v>2761</v>
      </c>
      <c r="D2295" s="224" t="s">
        <v>135</v>
      </c>
      <c r="E2295" s="225" t="s">
        <v>2762</v>
      </c>
      <c r="F2295" s="226" t="s">
        <v>2763</v>
      </c>
      <c r="G2295" s="227" t="s">
        <v>413</v>
      </c>
      <c r="H2295" s="228">
        <v>57.684</v>
      </c>
      <c r="I2295" s="229"/>
      <c r="J2295" s="230">
        <f>ROUND(I2295*H2295,2)</f>
        <v>0</v>
      </c>
      <c r="K2295" s="226" t="s">
        <v>1</v>
      </c>
      <c r="L2295" s="43"/>
      <c r="M2295" s="231" t="s">
        <v>1</v>
      </c>
      <c r="N2295" s="232" t="s">
        <v>38</v>
      </c>
      <c r="O2295" s="86"/>
      <c r="P2295" s="233">
        <f>O2295*H2295</f>
        <v>0</v>
      </c>
      <c r="Q2295" s="233">
        <v>0.00094</v>
      </c>
      <c r="R2295" s="233">
        <f>Q2295*H2295</f>
        <v>0.054222959999999994</v>
      </c>
      <c r="S2295" s="233">
        <v>0</v>
      </c>
      <c r="T2295" s="234">
        <f>S2295*H2295</f>
        <v>0</v>
      </c>
      <c r="AR2295" s="235" t="s">
        <v>224</v>
      </c>
      <c r="AT2295" s="235" t="s">
        <v>135</v>
      </c>
      <c r="AU2295" s="235" t="s">
        <v>83</v>
      </c>
      <c r="AY2295" s="17" t="s">
        <v>133</v>
      </c>
      <c r="BE2295" s="236">
        <f>IF(N2295="základní",J2295,0)</f>
        <v>0</v>
      </c>
      <c r="BF2295" s="236">
        <f>IF(N2295="snížená",J2295,0)</f>
        <v>0</v>
      </c>
      <c r="BG2295" s="236">
        <f>IF(N2295="zákl. přenesená",J2295,0)</f>
        <v>0</v>
      </c>
      <c r="BH2295" s="236">
        <f>IF(N2295="sníž. přenesená",J2295,0)</f>
        <v>0</v>
      </c>
      <c r="BI2295" s="236">
        <f>IF(N2295="nulová",J2295,0)</f>
        <v>0</v>
      </c>
      <c r="BJ2295" s="17" t="s">
        <v>81</v>
      </c>
      <c r="BK2295" s="236">
        <f>ROUND(I2295*H2295,2)</f>
        <v>0</v>
      </c>
      <c r="BL2295" s="17" t="s">
        <v>224</v>
      </c>
      <c r="BM2295" s="235" t="s">
        <v>2764</v>
      </c>
    </row>
    <row r="2296" spans="2:51" s="12" customFormat="1" ht="12">
      <c r="B2296" s="237"/>
      <c r="C2296" s="238"/>
      <c r="D2296" s="239" t="s">
        <v>142</v>
      </c>
      <c r="E2296" s="240" t="s">
        <v>1</v>
      </c>
      <c r="F2296" s="241" t="s">
        <v>2765</v>
      </c>
      <c r="G2296" s="238"/>
      <c r="H2296" s="242">
        <v>20.95</v>
      </c>
      <c r="I2296" s="243"/>
      <c r="J2296" s="238"/>
      <c r="K2296" s="238"/>
      <c r="L2296" s="244"/>
      <c r="M2296" s="245"/>
      <c r="N2296" s="246"/>
      <c r="O2296" s="246"/>
      <c r="P2296" s="246"/>
      <c r="Q2296" s="246"/>
      <c r="R2296" s="246"/>
      <c r="S2296" s="246"/>
      <c r="T2296" s="247"/>
      <c r="AT2296" s="248" t="s">
        <v>142</v>
      </c>
      <c r="AU2296" s="248" t="s">
        <v>83</v>
      </c>
      <c r="AV2296" s="12" t="s">
        <v>83</v>
      </c>
      <c r="AW2296" s="12" t="s">
        <v>30</v>
      </c>
      <c r="AX2296" s="12" t="s">
        <v>73</v>
      </c>
      <c r="AY2296" s="248" t="s">
        <v>133</v>
      </c>
    </row>
    <row r="2297" spans="2:51" s="12" customFormat="1" ht="12">
      <c r="B2297" s="237"/>
      <c r="C2297" s="238"/>
      <c r="D2297" s="239" t="s">
        <v>142</v>
      </c>
      <c r="E2297" s="240" t="s">
        <v>1</v>
      </c>
      <c r="F2297" s="241" t="s">
        <v>2766</v>
      </c>
      <c r="G2297" s="238"/>
      <c r="H2297" s="242">
        <v>36.734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142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133</v>
      </c>
    </row>
    <row r="2298" spans="2:51" s="13" customFormat="1" ht="12">
      <c r="B2298" s="249"/>
      <c r="C2298" s="250"/>
      <c r="D2298" s="239" t="s">
        <v>142</v>
      </c>
      <c r="E2298" s="251" t="s">
        <v>1</v>
      </c>
      <c r="F2298" s="252" t="s">
        <v>144</v>
      </c>
      <c r="G2298" s="250"/>
      <c r="H2298" s="253">
        <v>57.684</v>
      </c>
      <c r="I2298" s="254"/>
      <c r="J2298" s="250"/>
      <c r="K2298" s="250"/>
      <c r="L2298" s="255"/>
      <c r="M2298" s="256"/>
      <c r="N2298" s="257"/>
      <c r="O2298" s="257"/>
      <c r="P2298" s="257"/>
      <c r="Q2298" s="257"/>
      <c r="R2298" s="257"/>
      <c r="S2298" s="257"/>
      <c r="T2298" s="258"/>
      <c r="AT2298" s="259" t="s">
        <v>142</v>
      </c>
      <c r="AU2298" s="259" t="s">
        <v>83</v>
      </c>
      <c r="AV2298" s="13" t="s">
        <v>140</v>
      </c>
      <c r="AW2298" s="13" t="s">
        <v>30</v>
      </c>
      <c r="AX2298" s="13" t="s">
        <v>81</v>
      </c>
      <c r="AY2298" s="259" t="s">
        <v>133</v>
      </c>
    </row>
    <row r="2299" spans="2:65" s="1" customFormat="1" ht="24" customHeight="1">
      <c r="B2299" s="38"/>
      <c r="C2299" s="260" t="s">
        <v>2767</v>
      </c>
      <c r="D2299" s="260" t="s">
        <v>168</v>
      </c>
      <c r="E2299" s="261" t="s">
        <v>2689</v>
      </c>
      <c r="F2299" s="262" t="s">
        <v>2690</v>
      </c>
      <c r="G2299" s="263" t="s">
        <v>413</v>
      </c>
      <c r="H2299" s="264">
        <v>69.22</v>
      </c>
      <c r="I2299" s="265"/>
      <c r="J2299" s="266">
        <f>ROUND(I2299*H2299,2)</f>
        <v>0</v>
      </c>
      <c r="K2299" s="262" t="s">
        <v>139</v>
      </c>
      <c r="L2299" s="267"/>
      <c r="M2299" s="268" t="s">
        <v>1</v>
      </c>
      <c r="N2299" s="269" t="s">
        <v>38</v>
      </c>
      <c r="O2299" s="86"/>
      <c r="P2299" s="233">
        <f>O2299*H2299</f>
        <v>0</v>
      </c>
      <c r="Q2299" s="233">
        <v>0.003</v>
      </c>
      <c r="R2299" s="233">
        <f>Q2299*H2299</f>
        <v>0.20766</v>
      </c>
      <c r="S2299" s="233">
        <v>0</v>
      </c>
      <c r="T2299" s="234">
        <f>S2299*H2299</f>
        <v>0</v>
      </c>
      <c r="AR2299" s="235" t="s">
        <v>644</v>
      </c>
      <c r="AT2299" s="235" t="s">
        <v>168</v>
      </c>
      <c r="AU2299" s="235" t="s">
        <v>83</v>
      </c>
      <c r="AY2299" s="17" t="s">
        <v>133</v>
      </c>
      <c r="BE2299" s="236">
        <f>IF(N2299="základní",J2299,0)</f>
        <v>0</v>
      </c>
      <c r="BF2299" s="236">
        <f>IF(N2299="snížená",J2299,0)</f>
        <v>0</v>
      </c>
      <c r="BG2299" s="236">
        <f>IF(N2299="zákl. přenesená",J2299,0)</f>
        <v>0</v>
      </c>
      <c r="BH2299" s="236">
        <f>IF(N2299="sníž. přenesená",J2299,0)</f>
        <v>0</v>
      </c>
      <c r="BI2299" s="236">
        <f>IF(N2299="nulová",J2299,0)</f>
        <v>0</v>
      </c>
      <c r="BJ2299" s="17" t="s">
        <v>81</v>
      </c>
      <c r="BK2299" s="236">
        <f>ROUND(I2299*H2299,2)</f>
        <v>0</v>
      </c>
      <c r="BL2299" s="17" t="s">
        <v>224</v>
      </c>
      <c r="BM2299" s="235" t="s">
        <v>2768</v>
      </c>
    </row>
    <row r="2300" spans="2:51" s="12" customFormat="1" ht="12">
      <c r="B2300" s="237"/>
      <c r="C2300" s="238"/>
      <c r="D2300" s="239" t="s">
        <v>142</v>
      </c>
      <c r="E2300" s="240" t="s">
        <v>1</v>
      </c>
      <c r="F2300" s="241" t="s">
        <v>2769</v>
      </c>
      <c r="G2300" s="238"/>
      <c r="H2300" s="242">
        <v>25.14</v>
      </c>
      <c r="I2300" s="243"/>
      <c r="J2300" s="238"/>
      <c r="K2300" s="238"/>
      <c r="L2300" s="244"/>
      <c r="M2300" s="245"/>
      <c r="N2300" s="246"/>
      <c r="O2300" s="246"/>
      <c r="P2300" s="246"/>
      <c r="Q2300" s="246"/>
      <c r="R2300" s="246"/>
      <c r="S2300" s="246"/>
      <c r="T2300" s="247"/>
      <c r="AT2300" s="248" t="s">
        <v>142</v>
      </c>
      <c r="AU2300" s="248" t="s">
        <v>83</v>
      </c>
      <c r="AV2300" s="12" t="s">
        <v>83</v>
      </c>
      <c r="AW2300" s="12" t="s">
        <v>30</v>
      </c>
      <c r="AX2300" s="12" t="s">
        <v>73</v>
      </c>
      <c r="AY2300" s="248" t="s">
        <v>133</v>
      </c>
    </row>
    <row r="2301" spans="2:51" s="12" customFormat="1" ht="12">
      <c r="B2301" s="237"/>
      <c r="C2301" s="238"/>
      <c r="D2301" s="239" t="s">
        <v>142</v>
      </c>
      <c r="E2301" s="240" t="s">
        <v>1</v>
      </c>
      <c r="F2301" s="241" t="s">
        <v>2770</v>
      </c>
      <c r="G2301" s="238"/>
      <c r="H2301" s="242">
        <v>44.08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142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133</v>
      </c>
    </row>
    <row r="2302" spans="2:51" s="13" customFormat="1" ht="12">
      <c r="B2302" s="249"/>
      <c r="C2302" s="250"/>
      <c r="D2302" s="239" t="s">
        <v>142</v>
      </c>
      <c r="E2302" s="251" t="s">
        <v>1</v>
      </c>
      <c r="F2302" s="252" t="s">
        <v>144</v>
      </c>
      <c r="G2302" s="250"/>
      <c r="H2302" s="253">
        <v>69.22</v>
      </c>
      <c r="I2302" s="254"/>
      <c r="J2302" s="250"/>
      <c r="K2302" s="250"/>
      <c r="L2302" s="255"/>
      <c r="M2302" s="256"/>
      <c r="N2302" s="257"/>
      <c r="O2302" s="257"/>
      <c r="P2302" s="257"/>
      <c r="Q2302" s="257"/>
      <c r="R2302" s="257"/>
      <c r="S2302" s="257"/>
      <c r="T2302" s="258"/>
      <c r="AT2302" s="259" t="s">
        <v>142</v>
      </c>
      <c r="AU2302" s="259" t="s">
        <v>83</v>
      </c>
      <c r="AV2302" s="13" t="s">
        <v>140</v>
      </c>
      <c r="AW2302" s="13" t="s">
        <v>30</v>
      </c>
      <c r="AX2302" s="13" t="s">
        <v>81</v>
      </c>
      <c r="AY2302" s="259" t="s">
        <v>133</v>
      </c>
    </row>
    <row r="2303" spans="2:65" s="1" customFormat="1" ht="24" customHeight="1">
      <c r="B2303" s="38"/>
      <c r="C2303" s="224" t="s">
        <v>2771</v>
      </c>
      <c r="D2303" s="224" t="s">
        <v>135</v>
      </c>
      <c r="E2303" s="225" t="s">
        <v>2772</v>
      </c>
      <c r="F2303" s="226" t="s">
        <v>2773</v>
      </c>
      <c r="G2303" s="227" t="s">
        <v>413</v>
      </c>
      <c r="H2303" s="228">
        <v>84.079</v>
      </c>
      <c r="I2303" s="229"/>
      <c r="J2303" s="230">
        <f>ROUND(I2303*H2303,2)</f>
        <v>0</v>
      </c>
      <c r="K2303" s="226" t="s">
        <v>139</v>
      </c>
      <c r="L2303" s="43"/>
      <c r="M2303" s="231" t="s">
        <v>1</v>
      </c>
      <c r="N2303" s="232" t="s">
        <v>38</v>
      </c>
      <c r="O2303" s="86"/>
      <c r="P2303" s="233">
        <f>O2303*H2303</f>
        <v>0</v>
      </c>
      <c r="Q2303" s="233">
        <v>0.00094</v>
      </c>
      <c r="R2303" s="233">
        <f>Q2303*H2303</f>
        <v>0.07903426</v>
      </c>
      <c r="S2303" s="233">
        <v>0</v>
      </c>
      <c r="T2303" s="234">
        <f>S2303*H2303</f>
        <v>0</v>
      </c>
      <c r="AR2303" s="235" t="s">
        <v>224</v>
      </c>
      <c r="AT2303" s="235" t="s">
        <v>135</v>
      </c>
      <c r="AU2303" s="235" t="s">
        <v>83</v>
      </c>
      <c r="AY2303" s="17" t="s">
        <v>133</v>
      </c>
      <c r="BE2303" s="236">
        <f>IF(N2303="základní",J2303,0)</f>
        <v>0</v>
      </c>
      <c r="BF2303" s="236">
        <f>IF(N2303="snížená",J2303,0)</f>
        <v>0</v>
      </c>
      <c r="BG2303" s="236">
        <f>IF(N2303="zákl. přenesená",J2303,0)</f>
        <v>0</v>
      </c>
      <c r="BH2303" s="236">
        <f>IF(N2303="sníž. přenesená",J2303,0)</f>
        <v>0</v>
      </c>
      <c r="BI2303" s="236">
        <f>IF(N2303="nulová",J2303,0)</f>
        <v>0</v>
      </c>
      <c r="BJ2303" s="17" t="s">
        <v>81</v>
      </c>
      <c r="BK2303" s="236">
        <f>ROUND(I2303*H2303,2)</f>
        <v>0</v>
      </c>
      <c r="BL2303" s="17" t="s">
        <v>224</v>
      </c>
      <c r="BM2303" s="235" t="s">
        <v>2774</v>
      </c>
    </row>
    <row r="2304" spans="2:51" s="12" customFormat="1" ht="12">
      <c r="B2304" s="237"/>
      <c r="C2304" s="238"/>
      <c r="D2304" s="239" t="s">
        <v>142</v>
      </c>
      <c r="E2304" s="240" t="s">
        <v>1</v>
      </c>
      <c r="F2304" s="241" t="s">
        <v>2765</v>
      </c>
      <c r="G2304" s="238"/>
      <c r="H2304" s="242">
        <v>20.95</v>
      </c>
      <c r="I2304" s="243"/>
      <c r="J2304" s="238"/>
      <c r="K2304" s="238"/>
      <c r="L2304" s="244"/>
      <c r="M2304" s="245"/>
      <c r="N2304" s="246"/>
      <c r="O2304" s="246"/>
      <c r="P2304" s="246"/>
      <c r="Q2304" s="246"/>
      <c r="R2304" s="246"/>
      <c r="S2304" s="246"/>
      <c r="T2304" s="247"/>
      <c r="AT2304" s="248" t="s">
        <v>142</v>
      </c>
      <c r="AU2304" s="248" t="s">
        <v>83</v>
      </c>
      <c r="AV2304" s="12" t="s">
        <v>83</v>
      </c>
      <c r="AW2304" s="12" t="s">
        <v>30</v>
      </c>
      <c r="AX2304" s="12" t="s">
        <v>73</v>
      </c>
      <c r="AY2304" s="248" t="s">
        <v>133</v>
      </c>
    </row>
    <row r="2305" spans="2:51" s="12" customFormat="1" ht="12">
      <c r="B2305" s="237"/>
      <c r="C2305" s="238"/>
      <c r="D2305" s="239" t="s">
        <v>142</v>
      </c>
      <c r="E2305" s="240" t="s">
        <v>1</v>
      </c>
      <c r="F2305" s="241" t="s">
        <v>2766</v>
      </c>
      <c r="G2305" s="238"/>
      <c r="H2305" s="242">
        <v>36.734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142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133</v>
      </c>
    </row>
    <row r="2306" spans="2:51" s="14" customFormat="1" ht="12">
      <c r="B2306" s="276"/>
      <c r="C2306" s="277"/>
      <c r="D2306" s="239" t="s">
        <v>142</v>
      </c>
      <c r="E2306" s="278" t="s">
        <v>1</v>
      </c>
      <c r="F2306" s="279" t="s">
        <v>2775</v>
      </c>
      <c r="G2306" s="277"/>
      <c r="H2306" s="278" t="s">
        <v>1</v>
      </c>
      <c r="I2306" s="280"/>
      <c r="J2306" s="277"/>
      <c r="K2306" s="277"/>
      <c r="L2306" s="281"/>
      <c r="M2306" s="282"/>
      <c r="N2306" s="283"/>
      <c r="O2306" s="283"/>
      <c r="P2306" s="283"/>
      <c r="Q2306" s="283"/>
      <c r="R2306" s="283"/>
      <c r="S2306" s="283"/>
      <c r="T2306" s="284"/>
      <c r="AT2306" s="285" t="s">
        <v>142</v>
      </c>
      <c r="AU2306" s="285" t="s">
        <v>83</v>
      </c>
      <c r="AV2306" s="14" t="s">
        <v>81</v>
      </c>
      <c r="AW2306" s="14" t="s">
        <v>30</v>
      </c>
      <c r="AX2306" s="14" t="s">
        <v>73</v>
      </c>
      <c r="AY2306" s="285" t="s">
        <v>133</v>
      </c>
    </row>
    <row r="2307" spans="2:51" s="12" customFormat="1" ht="12">
      <c r="B2307" s="237"/>
      <c r="C2307" s="238"/>
      <c r="D2307" s="239" t="s">
        <v>142</v>
      </c>
      <c r="E2307" s="240" t="s">
        <v>1</v>
      </c>
      <c r="F2307" s="241" t="s">
        <v>2757</v>
      </c>
      <c r="G2307" s="238"/>
      <c r="H2307" s="242">
        <v>11.057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142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133</v>
      </c>
    </row>
    <row r="2308" spans="2:51" s="12" customFormat="1" ht="12">
      <c r="B2308" s="237"/>
      <c r="C2308" s="238"/>
      <c r="D2308" s="239" t="s">
        <v>142</v>
      </c>
      <c r="E2308" s="240" t="s">
        <v>1</v>
      </c>
      <c r="F2308" s="241" t="s">
        <v>2687</v>
      </c>
      <c r="G2308" s="238"/>
      <c r="H2308" s="242">
        <v>15.338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142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133</v>
      </c>
    </row>
    <row r="2309" spans="2:51" s="13" customFormat="1" ht="12">
      <c r="B2309" s="249"/>
      <c r="C2309" s="250"/>
      <c r="D2309" s="239" t="s">
        <v>142</v>
      </c>
      <c r="E2309" s="251" t="s">
        <v>1</v>
      </c>
      <c r="F2309" s="252" t="s">
        <v>144</v>
      </c>
      <c r="G2309" s="250"/>
      <c r="H2309" s="253">
        <v>84.079</v>
      </c>
      <c r="I2309" s="254"/>
      <c r="J2309" s="250"/>
      <c r="K2309" s="250"/>
      <c r="L2309" s="255"/>
      <c r="M2309" s="256"/>
      <c r="N2309" s="257"/>
      <c r="O2309" s="257"/>
      <c r="P2309" s="257"/>
      <c r="Q2309" s="257"/>
      <c r="R2309" s="257"/>
      <c r="S2309" s="257"/>
      <c r="T2309" s="258"/>
      <c r="AT2309" s="259" t="s">
        <v>142</v>
      </c>
      <c r="AU2309" s="259" t="s">
        <v>83</v>
      </c>
      <c r="AV2309" s="13" t="s">
        <v>140</v>
      </c>
      <c r="AW2309" s="13" t="s">
        <v>30</v>
      </c>
      <c r="AX2309" s="13" t="s">
        <v>81</v>
      </c>
      <c r="AY2309" s="259" t="s">
        <v>133</v>
      </c>
    </row>
    <row r="2310" spans="2:65" s="1" customFormat="1" ht="24" customHeight="1">
      <c r="B2310" s="38"/>
      <c r="C2310" s="260" t="s">
        <v>2776</v>
      </c>
      <c r="D2310" s="260" t="s">
        <v>168</v>
      </c>
      <c r="E2310" s="261" t="s">
        <v>2712</v>
      </c>
      <c r="F2310" s="262" t="s">
        <v>2713</v>
      </c>
      <c r="G2310" s="263" t="s">
        <v>413</v>
      </c>
      <c r="H2310" s="264">
        <v>31.673</v>
      </c>
      <c r="I2310" s="265"/>
      <c r="J2310" s="266">
        <f>ROUND(I2310*H2310,2)</f>
        <v>0</v>
      </c>
      <c r="K2310" s="262" t="s">
        <v>139</v>
      </c>
      <c r="L2310" s="267"/>
      <c r="M2310" s="268" t="s">
        <v>1</v>
      </c>
      <c r="N2310" s="269" t="s">
        <v>38</v>
      </c>
      <c r="O2310" s="86"/>
      <c r="P2310" s="233">
        <f>O2310*H2310</f>
        <v>0</v>
      </c>
      <c r="Q2310" s="233">
        <v>0.0045</v>
      </c>
      <c r="R2310" s="233">
        <f>Q2310*H2310</f>
        <v>0.14252849999999997</v>
      </c>
      <c r="S2310" s="233">
        <v>0</v>
      </c>
      <c r="T2310" s="234">
        <f>S2310*H2310</f>
        <v>0</v>
      </c>
      <c r="AR2310" s="235" t="s">
        <v>644</v>
      </c>
      <c r="AT2310" s="235" t="s">
        <v>168</v>
      </c>
      <c r="AU2310" s="235" t="s">
        <v>83</v>
      </c>
      <c r="AY2310" s="17" t="s">
        <v>133</v>
      </c>
      <c r="BE2310" s="236">
        <f>IF(N2310="základní",J2310,0)</f>
        <v>0</v>
      </c>
      <c r="BF2310" s="236">
        <f>IF(N2310="snížená",J2310,0)</f>
        <v>0</v>
      </c>
      <c r="BG2310" s="236">
        <f>IF(N2310="zákl. přenesená",J2310,0)</f>
        <v>0</v>
      </c>
      <c r="BH2310" s="236">
        <f>IF(N2310="sníž. přenesená",J2310,0)</f>
        <v>0</v>
      </c>
      <c r="BI2310" s="236">
        <f>IF(N2310="nulová",J2310,0)</f>
        <v>0</v>
      </c>
      <c r="BJ2310" s="17" t="s">
        <v>81</v>
      </c>
      <c r="BK2310" s="236">
        <f>ROUND(I2310*H2310,2)</f>
        <v>0</v>
      </c>
      <c r="BL2310" s="17" t="s">
        <v>224</v>
      </c>
      <c r="BM2310" s="235" t="s">
        <v>2777</v>
      </c>
    </row>
    <row r="2311" spans="2:51" s="14" customFormat="1" ht="12">
      <c r="B2311" s="276"/>
      <c r="C2311" s="277"/>
      <c r="D2311" s="239" t="s">
        <v>142</v>
      </c>
      <c r="E2311" s="278" t="s">
        <v>1</v>
      </c>
      <c r="F2311" s="279" t="s">
        <v>2775</v>
      </c>
      <c r="G2311" s="277"/>
      <c r="H2311" s="278" t="s">
        <v>1</v>
      </c>
      <c r="I2311" s="280"/>
      <c r="J2311" s="277"/>
      <c r="K2311" s="277"/>
      <c r="L2311" s="281"/>
      <c r="M2311" s="282"/>
      <c r="N2311" s="283"/>
      <c r="O2311" s="283"/>
      <c r="P2311" s="283"/>
      <c r="Q2311" s="283"/>
      <c r="R2311" s="283"/>
      <c r="S2311" s="283"/>
      <c r="T2311" s="284"/>
      <c r="AT2311" s="285" t="s">
        <v>142</v>
      </c>
      <c r="AU2311" s="285" t="s">
        <v>83</v>
      </c>
      <c r="AV2311" s="14" t="s">
        <v>81</v>
      </c>
      <c r="AW2311" s="14" t="s">
        <v>30</v>
      </c>
      <c r="AX2311" s="14" t="s">
        <v>73</v>
      </c>
      <c r="AY2311" s="285" t="s">
        <v>133</v>
      </c>
    </row>
    <row r="2312" spans="2:51" s="12" customFormat="1" ht="12">
      <c r="B2312" s="237"/>
      <c r="C2312" s="238"/>
      <c r="D2312" s="239" t="s">
        <v>142</v>
      </c>
      <c r="E2312" s="240" t="s">
        <v>1</v>
      </c>
      <c r="F2312" s="241" t="s">
        <v>2778</v>
      </c>
      <c r="G2312" s="238"/>
      <c r="H2312" s="242">
        <v>13.268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142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133</v>
      </c>
    </row>
    <row r="2313" spans="2:51" s="12" customFormat="1" ht="12">
      <c r="B2313" s="237"/>
      <c r="C2313" s="238"/>
      <c r="D2313" s="239" t="s">
        <v>142</v>
      </c>
      <c r="E2313" s="240" t="s">
        <v>1</v>
      </c>
      <c r="F2313" s="241" t="s">
        <v>2779</v>
      </c>
      <c r="G2313" s="238"/>
      <c r="H2313" s="242">
        <v>18.405</v>
      </c>
      <c r="I2313" s="243"/>
      <c r="J2313" s="238"/>
      <c r="K2313" s="238"/>
      <c r="L2313" s="244"/>
      <c r="M2313" s="245"/>
      <c r="N2313" s="246"/>
      <c r="O2313" s="246"/>
      <c r="P2313" s="246"/>
      <c r="Q2313" s="246"/>
      <c r="R2313" s="246"/>
      <c r="S2313" s="246"/>
      <c r="T2313" s="247"/>
      <c r="AT2313" s="248" t="s">
        <v>142</v>
      </c>
      <c r="AU2313" s="248" t="s">
        <v>83</v>
      </c>
      <c r="AV2313" s="12" t="s">
        <v>83</v>
      </c>
      <c r="AW2313" s="12" t="s">
        <v>30</v>
      </c>
      <c r="AX2313" s="12" t="s">
        <v>73</v>
      </c>
      <c r="AY2313" s="248" t="s">
        <v>133</v>
      </c>
    </row>
    <row r="2314" spans="2:51" s="13" customFormat="1" ht="12">
      <c r="B2314" s="249"/>
      <c r="C2314" s="250"/>
      <c r="D2314" s="239" t="s">
        <v>142</v>
      </c>
      <c r="E2314" s="251" t="s">
        <v>1</v>
      </c>
      <c r="F2314" s="252" t="s">
        <v>144</v>
      </c>
      <c r="G2314" s="250"/>
      <c r="H2314" s="253">
        <v>31.673</v>
      </c>
      <c r="I2314" s="254"/>
      <c r="J2314" s="250"/>
      <c r="K2314" s="250"/>
      <c r="L2314" s="255"/>
      <c r="M2314" s="256"/>
      <c r="N2314" s="257"/>
      <c r="O2314" s="257"/>
      <c r="P2314" s="257"/>
      <c r="Q2314" s="257"/>
      <c r="R2314" s="257"/>
      <c r="S2314" s="257"/>
      <c r="T2314" s="258"/>
      <c r="AT2314" s="259" t="s">
        <v>142</v>
      </c>
      <c r="AU2314" s="259" t="s">
        <v>83</v>
      </c>
      <c r="AV2314" s="13" t="s">
        <v>140</v>
      </c>
      <c r="AW2314" s="13" t="s">
        <v>30</v>
      </c>
      <c r="AX2314" s="13" t="s">
        <v>81</v>
      </c>
      <c r="AY2314" s="259" t="s">
        <v>133</v>
      </c>
    </row>
    <row r="2315" spans="2:65" s="1" customFormat="1" ht="24" customHeight="1">
      <c r="B2315" s="38"/>
      <c r="C2315" s="260" t="s">
        <v>2780</v>
      </c>
      <c r="D2315" s="260" t="s">
        <v>168</v>
      </c>
      <c r="E2315" s="261" t="s">
        <v>2723</v>
      </c>
      <c r="F2315" s="262" t="s">
        <v>2724</v>
      </c>
      <c r="G2315" s="263" t="s">
        <v>413</v>
      </c>
      <c r="H2315" s="264">
        <v>69.22</v>
      </c>
      <c r="I2315" s="265"/>
      <c r="J2315" s="266">
        <f>ROUND(I2315*H2315,2)</f>
        <v>0</v>
      </c>
      <c r="K2315" s="262" t="s">
        <v>139</v>
      </c>
      <c r="L2315" s="267"/>
      <c r="M2315" s="268" t="s">
        <v>1</v>
      </c>
      <c r="N2315" s="269" t="s">
        <v>38</v>
      </c>
      <c r="O2315" s="86"/>
      <c r="P2315" s="233">
        <f>O2315*H2315</f>
        <v>0</v>
      </c>
      <c r="Q2315" s="233">
        <v>0.0052</v>
      </c>
      <c r="R2315" s="233">
        <f>Q2315*H2315</f>
        <v>0.359944</v>
      </c>
      <c r="S2315" s="233">
        <v>0</v>
      </c>
      <c r="T2315" s="234">
        <f>S2315*H2315</f>
        <v>0</v>
      </c>
      <c r="AR2315" s="235" t="s">
        <v>644</v>
      </c>
      <c r="AT2315" s="235" t="s">
        <v>168</v>
      </c>
      <c r="AU2315" s="235" t="s">
        <v>83</v>
      </c>
      <c r="AY2315" s="17" t="s">
        <v>133</v>
      </c>
      <c r="BE2315" s="236">
        <f>IF(N2315="základní",J2315,0)</f>
        <v>0</v>
      </c>
      <c r="BF2315" s="236">
        <f>IF(N2315="snížená",J2315,0)</f>
        <v>0</v>
      </c>
      <c r="BG2315" s="236">
        <f>IF(N2315="zákl. přenesená",J2315,0)</f>
        <v>0</v>
      </c>
      <c r="BH2315" s="236">
        <f>IF(N2315="sníž. přenesená",J2315,0)</f>
        <v>0</v>
      </c>
      <c r="BI2315" s="236">
        <f>IF(N2315="nulová",J2315,0)</f>
        <v>0</v>
      </c>
      <c r="BJ2315" s="17" t="s">
        <v>81</v>
      </c>
      <c r="BK2315" s="236">
        <f>ROUND(I2315*H2315,2)</f>
        <v>0</v>
      </c>
      <c r="BL2315" s="17" t="s">
        <v>224</v>
      </c>
      <c r="BM2315" s="235" t="s">
        <v>2781</v>
      </c>
    </row>
    <row r="2316" spans="2:51" s="12" customFormat="1" ht="12">
      <c r="B2316" s="237"/>
      <c r="C2316" s="238"/>
      <c r="D2316" s="239" t="s">
        <v>142</v>
      </c>
      <c r="E2316" s="240" t="s">
        <v>1</v>
      </c>
      <c r="F2316" s="241" t="s">
        <v>2769</v>
      </c>
      <c r="G2316" s="238"/>
      <c r="H2316" s="242">
        <v>25.14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142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133</v>
      </c>
    </row>
    <row r="2317" spans="2:51" s="12" customFormat="1" ht="12">
      <c r="B2317" s="237"/>
      <c r="C2317" s="238"/>
      <c r="D2317" s="239" t="s">
        <v>142</v>
      </c>
      <c r="E2317" s="240" t="s">
        <v>1</v>
      </c>
      <c r="F2317" s="241" t="s">
        <v>2770</v>
      </c>
      <c r="G2317" s="238"/>
      <c r="H2317" s="242">
        <v>44.08</v>
      </c>
      <c r="I2317" s="243"/>
      <c r="J2317" s="238"/>
      <c r="K2317" s="238"/>
      <c r="L2317" s="244"/>
      <c r="M2317" s="245"/>
      <c r="N2317" s="246"/>
      <c r="O2317" s="246"/>
      <c r="P2317" s="246"/>
      <c r="Q2317" s="246"/>
      <c r="R2317" s="246"/>
      <c r="S2317" s="246"/>
      <c r="T2317" s="247"/>
      <c r="AT2317" s="248" t="s">
        <v>142</v>
      </c>
      <c r="AU2317" s="248" t="s">
        <v>83</v>
      </c>
      <c r="AV2317" s="12" t="s">
        <v>83</v>
      </c>
      <c r="AW2317" s="12" t="s">
        <v>30</v>
      </c>
      <c r="AX2317" s="12" t="s">
        <v>73</v>
      </c>
      <c r="AY2317" s="248" t="s">
        <v>133</v>
      </c>
    </row>
    <row r="2318" spans="2:51" s="13" customFormat="1" ht="12">
      <c r="B2318" s="249"/>
      <c r="C2318" s="250"/>
      <c r="D2318" s="239" t="s">
        <v>142</v>
      </c>
      <c r="E2318" s="251" t="s">
        <v>1</v>
      </c>
      <c r="F2318" s="252" t="s">
        <v>144</v>
      </c>
      <c r="G2318" s="250"/>
      <c r="H2318" s="253">
        <v>69.22</v>
      </c>
      <c r="I2318" s="254"/>
      <c r="J2318" s="250"/>
      <c r="K2318" s="250"/>
      <c r="L2318" s="255"/>
      <c r="M2318" s="256"/>
      <c r="N2318" s="257"/>
      <c r="O2318" s="257"/>
      <c r="P2318" s="257"/>
      <c r="Q2318" s="257"/>
      <c r="R2318" s="257"/>
      <c r="S2318" s="257"/>
      <c r="T2318" s="258"/>
      <c r="AT2318" s="259" t="s">
        <v>142</v>
      </c>
      <c r="AU2318" s="259" t="s">
        <v>83</v>
      </c>
      <c r="AV2318" s="13" t="s">
        <v>140</v>
      </c>
      <c r="AW2318" s="13" t="s">
        <v>30</v>
      </c>
      <c r="AX2318" s="13" t="s">
        <v>81</v>
      </c>
      <c r="AY2318" s="259" t="s">
        <v>133</v>
      </c>
    </row>
    <row r="2319" spans="2:65" s="1" customFormat="1" ht="16.5" customHeight="1">
      <c r="B2319" s="38"/>
      <c r="C2319" s="224" t="s">
        <v>2782</v>
      </c>
      <c r="D2319" s="224" t="s">
        <v>135</v>
      </c>
      <c r="E2319" s="225" t="s">
        <v>2783</v>
      </c>
      <c r="F2319" s="226" t="s">
        <v>2784</v>
      </c>
      <c r="G2319" s="227" t="s">
        <v>165</v>
      </c>
      <c r="H2319" s="228">
        <v>35.125</v>
      </c>
      <c r="I2319" s="229"/>
      <c r="J2319" s="230">
        <f>ROUND(I2319*H2319,2)</f>
        <v>0</v>
      </c>
      <c r="K2319" s="226" t="s">
        <v>1</v>
      </c>
      <c r="L2319" s="43"/>
      <c r="M2319" s="231" t="s">
        <v>1</v>
      </c>
      <c r="N2319" s="232" t="s">
        <v>38</v>
      </c>
      <c r="O2319" s="86"/>
      <c r="P2319" s="233">
        <f>O2319*H2319</f>
        <v>0</v>
      </c>
      <c r="Q2319" s="233">
        <v>0</v>
      </c>
      <c r="R2319" s="233">
        <f>Q2319*H2319</f>
        <v>0</v>
      </c>
      <c r="S2319" s="233">
        <v>0</v>
      </c>
      <c r="T2319" s="234">
        <f>S2319*H2319</f>
        <v>0</v>
      </c>
      <c r="AR2319" s="235" t="s">
        <v>224</v>
      </c>
      <c r="AT2319" s="235" t="s">
        <v>135</v>
      </c>
      <c r="AU2319" s="235" t="s">
        <v>83</v>
      </c>
      <c r="AY2319" s="17" t="s">
        <v>133</v>
      </c>
      <c r="BE2319" s="236">
        <f>IF(N2319="základní",J2319,0)</f>
        <v>0</v>
      </c>
      <c r="BF2319" s="236">
        <f>IF(N2319="snížená",J2319,0)</f>
        <v>0</v>
      </c>
      <c r="BG2319" s="236">
        <f>IF(N2319="zákl. přenesená",J2319,0)</f>
        <v>0</v>
      </c>
      <c r="BH2319" s="236">
        <f>IF(N2319="sníž. přenesená",J2319,0)</f>
        <v>0</v>
      </c>
      <c r="BI2319" s="236">
        <f>IF(N2319="nulová",J2319,0)</f>
        <v>0</v>
      </c>
      <c r="BJ2319" s="17" t="s">
        <v>81</v>
      </c>
      <c r="BK2319" s="236">
        <f>ROUND(I2319*H2319,2)</f>
        <v>0</v>
      </c>
      <c r="BL2319" s="17" t="s">
        <v>224</v>
      </c>
      <c r="BM2319" s="235" t="s">
        <v>2785</v>
      </c>
    </row>
    <row r="2320" spans="2:51" s="12" customFormat="1" ht="12">
      <c r="B2320" s="237"/>
      <c r="C2320" s="238"/>
      <c r="D2320" s="239" t="s">
        <v>142</v>
      </c>
      <c r="E2320" s="240" t="s">
        <v>1</v>
      </c>
      <c r="F2320" s="241" t="s">
        <v>2786</v>
      </c>
      <c r="G2320" s="238"/>
      <c r="H2320" s="242">
        <v>35.125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142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133</v>
      </c>
    </row>
    <row r="2321" spans="2:51" s="13" customFormat="1" ht="12">
      <c r="B2321" s="249"/>
      <c r="C2321" s="250"/>
      <c r="D2321" s="239" t="s">
        <v>142</v>
      </c>
      <c r="E2321" s="251" t="s">
        <v>1</v>
      </c>
      <c r="F2321" s="252" t="s">
        <v>144</v>
      </c>
      <c r="G2321" s="250"/>
      <c r="H2321" s="253">
        <v>35.125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142</v>
      </c>
      <c r="AU2321" s="259" t="s">
        <v>83</v>
      </c>
      <c r="AV2321" s="13" t="s">
        <v>140</v>
      </c>
      <c r="AW2321" s="13" t="s">
        <v>30</v>
      </c>
      <c r="AX2321" s="13" t="s">
        <v>81</v>
      </c>
      <c r="AY2321" s="259" t="s">
        <v>133</v>
      </c>
    </row>
    <row r="2322" spans="2:65" s="1" customFormat="1" ht="24" customHeight="1">
      <c r="B2322" s="38"/>
      <c r="C2322" s="224" t="s">
        <v>2787</v>
      </c>
      <c r="D2322" s="224" t="s">
        <v>135</v>
      </c>
      <c r="E2322" s="225" t="s">
        <v>2788</v>
      </c>
      <c r="F2322" s="226" t="s">
        <v>2789</v>
      </c>
      <c r="G2322" s="227" t="s">
        <v>286</v>
      </c>
      <c r="H2322" s="270"/>
      <c r="I2322" s="229"/>
      <c r="J2322" s="230">
        <f>ROUND(I2322*H2322,2)</f>
        <v>0</v>
      </c>
      <c r="K2322" s="226" t="s">
        <v>139</v>
      </c>
      <c r="L2322" s="43"/>
      <c r="M2322" s="231" t="s">
        <v>1</v>
      </c>
      <c r="N2322" s="232" t="s">
        <v>38</v>
      </c>
      <c r="O2322" s="86"/>
      <c r="P2322" s="233">
        <f>O2322*H2322</f>
        <v>0</v>
      </c>
      <c r="Q2322" s="233">
        <v>0</v>
      </c>
      <c r="R2322" s="233">
        <f>Q2322*H2322</f>
        <v>0</v>
      </c>
      <c r="S2322" s="233">
        <v>0</v>
      </c>
      <c r="T2322" s="234">
        <f>S2322*H2322</f>
        <v>0</v>
      </c>
      <c r="AR2322" s="235" t="s">
        <v>224</v>
      </c>
      <c r="AT2322" s="235" t="s">
        <v>135</v>
      </c>
      <c r="AU2322" s="235" t="s">
        <v>83</v>
      </c>
      <c r="AY2322" s="17" t="s">
        <v>133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224</v>
      </c>
      <c r="BM2322" s="235" t="s">
        <v>2790</v>
      </c>
    </row>
    <row r="2323" spans="2:65" s="1" customFormat="1" ht="24" customHeight="1">
      <c r="B2323" s="38"/>
      <c r="C2323" s="224" t="s">
        <v>2791</v>
      </c>
      <c r="D2323" s="224" t="s">
        <v>135</v>
      </c>
      <c r="E2323" s="225" t="s">
        <v>2792</v>
      </c>
      <c r="F2323" s="226" t="s">
        <v>2793</v>
      </c>
      <c r="G2323" s="227" t="s">
        <v>286</v>
      </c>
      <c r="H2323" s="270"/>
      <c r="I2323" s="229"/>
      <c r="J2323" s="230">
        <f>ROUND(I2323*H2323,2)</f>
        <v>0</v>
      </c>
      <c r="K2323" s="226" t="s">
        <v>139</v>
      </c>
      <c r="L2323" s="43"/>
      <c r="M2323" s="231" t="s">
        <v>1</v>
      </c>
      <c r="N2323" s="232" t="s">
        <v>38</v>
      </c>
      <c r="O2323" s="86"/>
      <c r="P2323" s="233">
        <f>O2323*H2323</f>
        <v>0</v>
      </c>
      <c r="Q2323" s="233">
        <v>0</v>
      </c>
      <c r="R2323" s="233">
        <f>Q2323*H2323</f>
        <v>0</v>
      </c>
      <c r="S2323" s="233">
        <v>0</v>
      </c>
      <c r="T2323" s="234">
        <f>S2323*H2323</f>
        <v>0</v>
      </c>
      <c r="AR2323" s="235" t="s">
        <v>224</v>
      </c>
      <c r="AT2323" s="235" t="s">
        <v>135</v>
      </c>
      <c r="AU2323" s="235" t="s">
        <v>83</v>
      </c>
      <c r="AY2323" s="17" t="s">
        <v>133</v>
      </c>
      <c r="BE2323" s="236">
        <f>IF(N2323="základní",J2323,0)</f>
        <v>0</v>
      </c>
      <c r="BF2323" s="236">
        <f>IF(N2323="snížená",J2323,0)</f>
        <v>0</v>
      </c>
      <c r="BG2323" s="236">
        <f>IF(N2323="zákl. přenesená",J2323,0)</f>
        <v>0</v>
      </c>
      <c r="BH2323" s="236">
        <f>IF(N2323="sníž. přenesená",J2323,0)</f>
        <v>0</v>
      </c>
      <c r="BI2323" s="236">
        <f>IF(N2323="nulová",J2323,0)</f>
        <v>0</v>
      </c>
      <c r="BJ2323" s="17" t="s">
        <v>81</v>
      </c>
      <c r="BK2323" s="236">
        <f>ROUND(I2323*H2323,2)</f>
        <v>0</v>
      </c>
      <c r="BL2323" s="17" t="s">
        <v>224</v>
      </c>
      <c r="BM2323" s="235" t="s">
        <v>2794</v>
      </c>
    </row>
    <row r="2324" spans="2:63" s="11" customFormat="1" ht="22.8" customHeight="1">
      <c r="B2324" s="208"/>
      <c r="C2324" s="209"/>
      <c r="D2324" s="210" t="s">
        <v>72</v>
      </c>
      <c r="E2324" s="222" t="s">
        <v>2795</v>
      </c>
      <c r="F2324" s="222" t="s">
        <v>2796</v>
      </c>
      <c r="G2324" s="209"/>
      <c r="H2324" s="209"/>
      <c r="I2324" s="212"/>
      <c r="J2324" s="223">
        <f>BK2324</f>
        <v>0</v>
      </c>
      <c r="K2324" s="209"/>
      <c r="L2324" s="214"/>
      <c r="M2324" s="215"/>
      <c r="N2324" s="216"/>
      <c r="O2324" s="216"/>
      <c r="P2324" s="217">
        <f>SUM(P2325:P2477)</f>
        <v>0</v>
      </c>
      <c r="Q2324" s="216"/>
      <c r="R2324" s="217">
        <f>SUM(R2325:R2477)</f>
        <v>20.36427234</v>
      </c>
      <c r="S2324" s="216"/>
      <c r="T2324" s="218">
        <f>SUM(T2325:T2477)</f>
        <v>0</v>
      </c>
      <c r="AR2324" s="219" t="s">
        <v>83</v>
      </c>
      <c r="AT2324" s="220" t="s">
        <v>72</v>
      </c>
      <c r="AU2324" s="220" t="s">
        <v>81</v>
      </c>
      <c r="AY2324" s="219" t="s">
        <v>133</v>
      </c>
      <c r="BK2324" s="221">
        <f>SUM(BK2325:BK2477)</f>
        <v>0</v>
      </c>
    </row>
    <row r="2325" spans="2:65" s="1" customFormat="1" ht="24" customHeight="1">
      <c r="B2325" s="38"/>
      <c r="C2325" s="224" t="s">
        <v>2797</v>
      </c>
      <c r="D2325" s="224" t="s">
        <v>135</v>
      </c>
      <c r="E2325" s="225" t="s">
        <v>2798</v>
      </c>
      <c r="F2325" s="226" t="s">
        <v>2799</v>
      </c>
      <c r="G2325" s="227" t="s">
        <v>413</v>
      </c>
      <c r="H2325" s="228">
        <v>779.88</v>
      </c>
      <c r="I2325" s="229"/>
      <c r="J2325" s="230">
        <f>ROUND(I2325*H2325,2)</f>
        <v>0</v>
      </c>
      <c r="K2325" s="226" t="s">
        <v>139</v>
      </c>
      <c r="L2325" s="43"/>
      <c r="M2325" s="231" t="s">
        <v>1</v>
      </c>
      <c r="N2325" s="232" t="s">
        <v>38</v>
      </c>
      <c r="O2325" s="86"/>
      <c r="P2325" s="233">
        <f>O2325*H2325</f>
        <v>0</v>
      </c>
      <c r="Q2325" s="233">
        <v>0.0003</v>
      </c>
      <c r="R2325" s="233">
        <f>Q2325*H2325</f>
        <v>0.23396399999999998</v>
      </c>
      <c r="S2325" s="233">
        <v>0</v>
      </c>
      <c r="T2325" s="234">
        <f>S2325*H2325</f>
        <v>0</v>
      </c>
      <c r="AR2325" s="235" t="s">
        <v>224</v>
      </c>
      <c r="AT2325" s="235" t="s">
        <v>135</v>
      </c>
      <c r="AU2325" s="235" t="s">
        <v>83</v>
      </c>
      <c r="AY2325" s="17" t="s">
        <v>133</v>
      </c>
      <c r="BE2325" s="236">
        <f>IF(N2325="základní",J2325,0)</f>
        <v>0</v>
      </c>
      <c r="BF2325" s="236">
        <f>IF(N2325="snížená",J2325,0)</f>
        <v>0</v>
      </c>
      <c r="BG2325" s="236">
        <f>IF(N2325="zákl. přenesená",J2325,0)</f>
        <v>0</v>
      </c>
      <c r="BH2325" s="236">
        <f>IF(N2325="sníž. přenesená",J2325,0)</f>
        <v>0</v>
      </c>
      <c r="BI2325" s="236">
        <f>IF(N2325="nulová",J2325,0)</f>
        <v>0</v>
      </c>
      <c r="BJ2325" s="17" t="s">
        <v>81</v>
      </c>
      <c r="BK2325" s="236">
        <f>ROUND(I2325*H2325,2)</f>
        <v>0</v>
      </c>
      <c r="BL2325" s="17" t="s">
        <v>224</v>
      </c>
      <c r="BM2325" s="235" t="s">
        <v>2800</v>
      </c>
    </row>
    <row r="2326" spans="2:51" s="12" customFormat="1" ht="12">
      <c r="B2326" s="237"/>
      <c r="C2326" s="238"/>
      <c r="D2326" s="239" t="s">
        <v>142</v>
      </c>
      <c r="E2326" s="240" t="s">
        <v>1</v>
      </c>
      <c r="F2326" s="241" t="s">
        <v>2801</v>
      </c>
      <c r="G2326" s="238"/>
      <c r="H2326" s="242">
        <v>779.88</v>
      </c>
      <c r="I2326" s="243"/>
      <c r="J2326" s="238"/>
      <c r="K2326" s="238"/>
      <c r="L2326" s="244"/>
      <c r="M2326" s="245"/>
      <c r="N2326" s="246"/>
      <c r="O2326" s="246"/>
      <c r="P2326" s="246"/>
      <c r="Q2326" s="246"/>
      <c r="R2326" s="246"/>
      <c r="S2326" s="246"/>
      <c r="T2326" s="247"/>
      <c r="AT2326" s="248" t="s">
        <v>142</v>
      </c>
      <c r="AU2326" s="248" t="s">
        <v>83</v>
      </c>
      <c r="AV2326" s="12" t="s">
        <v>83</v>
      </c>
      <c r="AW2326" s="12" t="s">
        <v>30</v>
      </c>
      <c r="AX2326" s="12" t="s">
        <v>73</v>
      </c>
      <c r="AY2326" s="248" t="s">
        <v>133</v>
      </c>
    </row>
    <row r="2327" spans="2:51" s="13" customFormat="1" ht="12">
      <c r="B2327" s="249"/>
      <c r="C2327" s="250"/>
      <c r="D2327" s="239" t="s">
        <v>142</v>
      </c>
      <c r="E2327" s="251" t="s">
        <v>1</v>
      </c>
      <c r="F2327" s="252" t="s">
        <v>144</v>
      </c>
      <c r="G2327" s="250"/>
      <c r="H2327" s="253">
        <v>779.88</v>
      </c>
      <c r="I2327" s="254"/>
      <c r="J2327" s="250"/>
      <c r="K2327" s="250"/>
      <c r="L2327" s="255"/>
      <c r="M2327" s="256"/>
      <c r="N2327" s="257"/>
      <c r="O2327" s="257"/>
      <c r="P2327" s="257"/>
      <c r="Q2327" s="257"/>
      <c r="R2327" s="257"/>
      <c r="S2327" s="257"/>
      <c r="T2327" s="258"/>
      <c r="AT2327" s="259" t="s">
        <v>142</v>
      </c>
      <c r="AU2327" s="259" t="s">
        <v>83</v>
      </c>
      <c r="AV2327" s="13" t="s">
        <v>140</v>
      </c>
      <c r="AW2327" s="13" t="s">
        <v>30</v>
      </c>
      <c r="AX2327" s="13" t="s">
        <v>81</v>
      </c>
      <c r="AY2327" s="259" t="s">
        <v>133</v>
      </c>
    </row>
    <row r="2328" spans="2:65" s="1" customFormat="1" ht="24" customHeight="1">
      <c r="B2328" s="38"/>
      <c r="C2328" s="260" t="s">
        <v>2802</v>
      </c>
      <c r="D2328" s="260" t="s">
        <v>168</v>
      </c>
      <c r="E2328" s="261" t="s">
        <v>2803</v>
      </c>
      <c r="F2328" s="262" t="s">
        <v>2804</v>
      </c>
      <c r="G2328" s="263" t="s">
        <v>413</v>
      </c>
      <c r="H2328" s="264">
        <v>267.759</v>
      </c>
      <c r="I2328" s="265"/>
      <c r="J2328" s="266">
        <f>ROUND(I2328*H2328,2)</f>
        <v>0</v>
      </c>
      <c r="K2328" s="262" t="s">
        <v>139</v>
      </c>
      <c r="L2328" s="267"/>
      <c r="M2328" s="268" t="s">
        <v>1</v>
      </c>
      <c r="N2328" s="269" t="s">
        <v>38</v>
      </c>
      <c r="O2328" s="86"/>
      <c r="P2328" s="233">
        <f>O2328*H2328</f>
        <v>0</v>
      </c>
      <c r="Q2328" s="233">
        <v>0.00224</v>
      </c>
      <c r="R2328" s="233">
        <f>Q2328*H2328</f>
        <v>0.59978016</v>
      </c>
      <c r="S2328" s="233">
        <v>0</v>
      </c>
      <c r="T2328" s="234">
        <f>S2328*H2328</f>
        <v>0</v>
      </c>
      <c r="AR2328" s="235" t="s">
        <v>644</v>
      </c>
      <c r="AT2328" s="235" t="s">
        <v>168</v>
      </c>
      <c r="AU2328" s="235" t="s">
        <v>83</v>
      </c>
      <c r="AY2328" s="17" t="s">
        <v>133</v>
      </c>
      <c r="BE2328" s="236">
        <f>IF(N2328="základní",J2328,0)</f>
        <v>0</v>
      </c>
      <c r="BF2328" s="236">
        <f>IF(N2328="snížená",J2328,0)</f>
        <v>0</v>
      </c>
      <c r="BG2328" s="236">
        <f>IF(N2328="zákl. přenesená",J2328,0)</f>
        <v>0</v>
      </c>
      <c r="BH2328" s="236">
        <f>IF(N2328="sníž. přenesená",J2328,0)</f>
        <v>0</v>
      </c>
      <c r="BI2328" s="236">
        <f>IF(N2328="nulová",J2328,0)</f>
        <v>0</v>
      </c>
      <c r="BJ2328" s="17" t="s">
        <v>81</v>
      </c>
      <c r="BK2328" s="236">
        <f>ROUND(I2328*H2328,2)</f>
        <v>0</v>
      </c>
      <c r="BL2328" s="17" t="s">
        <v>224</v>
      </c>
      <c r="BM2328" s="235" t="s">
        <v>2805</v>
      </c>
    </row>
    <row r="2329" spans="2:51" s="12" customFormat="1" ht="12">
      <c r="B2329" s="237"/>
      <c r="C2329" s="238"/>
      <c r="D2329" s="239" t="s">
        <v>142</v>
      </c>
      <c r="E2329" s="240" t="s">
        <v>1</v>
      </c>
      <c r="F2329" s="241" t="s">
        <v>2806</v>
      </c>
      <c r="G2329" s="238"/>
      <c r="H2329" s="242">
        <v>267.759</v>
      </c>
      <c r="I2329" s="243"/>
      <c r="J2329" s="238"/>
      <c r="K2329" s="238"/>
      <c r="L2329" s="244"/>
      <c r="M2329" s="245"/>
      <c r="N2329" s="246"/>
      <c r="O2329" s="246"/>
      <c r="P2329" s="246"/>
      <c r="Q2329" s="246"/>
      <c r="R2329" s="246"/>
      <c r="S2329" s="246"/>
      <c r="T2329" s="247"/>
      <c r="AT2329" s="248" t="s">
        <v>142</v>
      </c>
      <c r="AU2329" s="248" t="s">
        <v>83</v>
      </c>
      <c r="AV2329" s="12" t="s">
        <v>83</v>
      </c>
      <c r="AW2329" s="12" t="s">
        <v>30</v>
      </c>
      <c r="AX2329" s="12" t="s">
        <v>73</v>
      </c>
      <c r="AY2329" s="248" t="s">
        <v>133</v>
      </c>
    </row>
    <row r="2330" spans="2:51" s="13" customFormat="1" ht="12">
      <c r="B2330" s="249"/>
      <c r="C2330" s="250"/>
      <c r="D2330" s="239" t="s">
        <v>142</v>
      </c>
      <c r="E2330" s="251" t="s">
        <v>1</v>
      </c>
      <c r="F2330" s="252" t="s">
        <v>144</v>
      </c>
      <c r="G2330" s="250"/>
      <c r="H2330" s="253">
        <v>267.759</v>
      </c>
      <c r="I2330" s="254"/>
      <c r="J2330" s="250"/>
      <c r="K2330" s="250"/>
      <c r="L2330" s="255"/>
      <c r="M2330" s="256"/>
      <c r="N2330" s="257"/>
      <c r="O2330" s="257"/>
      <c r="P2330" s="257"/>
      <c r="Q2330" s="257"/>
      <c r="R2330" s="257"/>
      <c r="S2330" s="257"/>
      <c r="T2330" s="258"/>
      <c r="AT2330" s="259" t="s">
        <v>142</v>
      </c>
      <c r="AU2330" s="259" t="s">
        <v>83</v>
      </c>
      <c r="AV2330" s="13" t="s">
        <v>140</v>
      </c>
      <c r="AW2330" s="13" t="s">
        <v>30</v>
      </c>
      <c r="AX2330" s="13" t="s">
        <v>81</v>
      </c>
      <c r="AY2330" s="259" t="s">
        <v>133</v>
      </c>
    </row>
    <row r="2331" spans="2:65" s="1" customFormat="1" ht="24" customHeight="1">
      <c r="B2331" s="38"/>
      <c r="C2331" s="260" t="s">
        <v>2807</v>
      </c>
      <c r="D2331" s="260" t="s">
        <v>168</v>
      </c>
      <c r="E2331" s="261" t="s">
        <v>2808</v>
      </c>
      <c r="F2331" s="262" t="s">
        <v>2809</v>
      </c>
      <c r="G2331" s="263" t="s">
        <v>413</v>
      </c>
      <c r="H2331" s="264">
        <v>535.518</v>
      </c>
      <c r="I2331" s="265"/>
      <c r="J2331" s="266">
        <f>ROUND(I2331*H2331,2)</f>
        <v>0</v>
      </c>
      <c r="K2331" s="262" t="s">
        <v>139</v>
      </c>
      <c r="L2331" s="267"/>
      <c r="M2331" s="268" t="s">
        <v>1</v>
      </c>
      <c r="N2331" s="269" t="s">
        <v>38</v>
      </c>
      <c r="O2331" s="86"/>
      <c r="P2331" s="233">
        <f>O2331*H2331</f>
        <v>0</v>
      </c>
      <c r="Q2331" s="233">
        <v>0.00463</v>
      </c>
      <c r="R2331" s="233">
        <f>Q2331*H2331</f>
        <v>2.47944834</v>
      </c>
      <c r="S2331" s="233">
        <v>0</v>
      </c>
      <c r="T2331" s="234">
        <f>S2331*H2331</f>
        <v>0</v>
      </c>
      <c r="AR2331" s="235" t="s">
        <v>644</v>
      </c>
      <c r="AT2331" s="235" t="s">
        <v>168</v>
      </c>
      <c r="AU2331" s="235" t="s">
        <v>83</v>
      </c>
      <c r="AY2331" s="17" t="s">
        <v>133</v>
      </c>
      <c r="BE2331" s="236">
        <f>IF(N2331="základní",J2331,0)</f>
        <v>0</v>
      </c>
      <c r="BF2331" s="236">
        <f>IF(N2331="snížená",J2331,0)</f>
        <v>0</v>
      </c>
      <c r="BG2331" s="236">
        <f>IF(N2331="zákl. přenesená",J2331,0)</f>
        <v>0</v>
      </c>
      <c r="BH2331" s="236">
        <f>IF(N2331="sníž. přenesená",J2331,0)</f>
        <v>0</v>
      </c>
      <c r="BI2331" s="236">
        <f>IF(N2331="nulová",J2331,0)</f>
        <v>0</v>
      </c>
      <c r="BJ2331" s="17" t="s">
        <v>81</v>
      </c>
      <c r="BK2331" s="236">
        <f>ROUND(I2331*H2331,2)</f>
        <v>0</v>
      </c>
      <c r="BL2331" s="17" t="s">
        <v>224</v>
      </c>
      <c r="BM2331" s="235" t="s">
        <v>2810</v>
      </c>
    </row>
    <row r="2332" spans="2:51" s="12" customFormat="1" ht="12">
      <c r="B2332" s="237"/>
      <c r="C2332" s="238"/>
      <c r="D2332" s="239" t="s">
        <v>142</v>
      </c>
      <c r="E2332" s="240" t="s">
        <v>1</v>
      </c>
      <c r="F2332" s="241" t="s">
        <v>2811</v>
      </c>
      <c r="G2332" s="238"/>
      <c r="H2332" s="242">
        <v>535.518</v>
      </c>
      <c r="I2332" s="243"/>
      <c r="J2332" s="238"/>
      <c r="K2332" s="238"/>
      <c r="L2332" s="244"/>
      <c r="M2332" s="245"/>
      <c r="N2332" s="246"/>
      <c r="O2332" s="246"/>
      <c r="P2332" s="246"/>
      <c r="Q2332" s="246"/>
      <c r="R2332" s="246"/>
      <c r="S2332" s="246"/>
      <c r="T2332" s="247"/>
      <c r="AT2332" s="248" t="s">
        <v>142</v>
      </c>
      <c r="AU2332" s="248" t="s">
        <v>83</v>
      </c>
      <c r="AV2332" s="12" t="s">
        <v>83</v>
      </c>
      <c r="AW2332" s="12" t="s">
        <v>30</v>
      </c>
      <c r="AX2332" s="12" t="s">
        <v>73</v>
      </c>
      <c r="AY2332" s="248" t="s">
        <v>133</v>
      </c>
    </row>
    <row r="2333" spans="2:51" s="13" customFormat="1" ht="12">
      <c r="B2333" s="249"/>
      <c r="C2333" s="250"/>
      <c r="D2333" s="239" t="s">
        <v>142</v>
      </c>
      <c r="E2333" s="251" t="s">
        <v>1</v>
      </c>
      <c r="F2333" s="252" t="s">
        <v>144</v>
      </c>
      <c r="G2333" s="250"/>
      <c r="H2333" s="253">
        <v>535.518</v>
      </c>
      <c r="I2333" s="254"/>
      <c r="J2333" s="250"/>
      <c r="K2333" s="250"/>
      <c r="L2333" s="255"/>
      <c r="M2333" s="256"/>
      <c r="N2333" s="257"/>
      <c r="O2333" s="257"/>
      <c r="P2333" s="257"/>
      <c r="Q2333" s="257"/>
      <c r="R2333" s="257"/>
      <c r="S2333" s="257"/>
      <c r="T2333" s="258"/>
      <c r="AT2333" s="259" t="s">
        <v>142</v>
      </c>
      <c r="AU2333" s="259" t="s">
        <v>83</v>
      </c>
      <c r="AV2333" s="13" t="s">
        <v>140</v>
      </c>
      <c r="AW2333" s="13" t="s">
        <v>30</v>
      </c>
      <c r="AX2333" s="13" t="s">
        <v>81</v>
      </c>
      <c r="AY2333" s="259" t="s">
        <v>133</v>
      </c>
    </row>
    <row r="2334" spans="2:65" s="1" customFormat="1" ht="24" customHeight="1">
      <c r="B2334" s="38"/>
      <c r="C2334" s="224" t="s">
        <v>2812</v>
      </c>
      <c r="D2334" s="224" t="s">
        <v>135</v>
      </c>
      <c r="E2334" s="225" t="s">
        <v>2813</v>
      </c>
      <c r="F2334" s="226" t="s">
        <v>2814</v>
      </c>
      <c r="G2334" s="227" t="s">
        <v>413</v>
      </c>
      <c r="H2334" s="228">
        <v>1690.34</v>
      </c>
      <c r="I2334" s="229"/>
      <c r="J2334" s="230">
        <f>ROUND(I2334*H2334,2)</f>
        <v>0</v>
      </c>
      <c r="K2334" s="226" t="s">
        <v>139</v>
      </c>
      <c r="L2334" s="43"/>
      <c r="M2334" s="231" t="s">
        <v>1</v>
      </c>
      <c r="N2334" s="232" t="s">
        <v>38</v>
      </c>
      <c r="O2334" s="86"/>
      <c r="P2334" s="233">
        <f>O2334*H2334</f>
        <v>0</v>
      </c>
      <c r="Q2334" s="233">
        <v>0</v>
      </c>
      <c r="R2334" s="233">
        <f>Q2334*H2334</f>
        <v>0</v>
      </c>
      <c r="S2334" s="233">
        <v>0</v>
      </c>
      <c r="T2334" s="234">
        <f>S2334*H2334</f>
        <v>0</v>
      </c>
      <c r="AR2334" s="235" t="s">
        <v>224</v>
      </c>
      <c r="AT2334" s="235" t="s">
        <v>135</v>
      </c>
      <c r="AU2334" s="235" t="s">
        <v>83</v>
      </c>
      <c r="AY2334" s="17" t="s">
        <v>133</v>
      </c>
      <c r="BE2334" s="236">
        <f>IF(N2334="základní",J2334,0)</f>
        <v>0</v>
      </c>
      <c r="BF2334" s="236">
        <f>IF(N2334="snížená",J2334,0)</f>
        <v>0</v>
      </c>
      <c r="BG2334" s="236">
        <f>IF(N2334="zákl. přenesená",J2334,0)</f>
        <v>0</v>
      </c>
      <c r="BH2334" s="236">
        <f>IF(N2334="sníž. přenesená",J2334,0)</f>
        <v>0</v>
      </c>
      <c r="BI2334" s="236">
        <f>IF(N2334="nulová",J2334,0)</f>
        <v>0</v>
      </c>
      <c r="BJ2334" s="17" t="s">
        <v>81</v>
      </c>
      <c r="BK2334" s="236">
        <f>ROUND(I2334*H2334,2)</f>
        <v>0</v>
      </c>
      <c r="BL2334" s="17" t="s">
        <v>224</v>
      </c>
      <c r="BM2334" s="235" t="s">
        <v>2815</v>
      </c>
    </row>
    <row r="2335" spans="2:51" s="12" customFormat="1" ht="12">
      <c r="B2335" s="237"/>
      <c r="C2335" s="238"/>
      <c r="D2335" s="239" t="s">
        <v>142</v>
      </c>
      <c r="E2335" s="240" t="s">
        <v>1</v>
      </c>
      <c r="F2335" s="241" t="s">
        <v>2816</v>
      </c>
      <c r="G2335" s="238"/>
      <c r="H2335" s="242">
        <v>302.69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142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133</v>
      </c>
    </row>
    <row r="2336" spans="2:51" s="12" customFormat="1" ht="12">
      <c r="B2336" s="237"/>
      <c r="C2336" s="238"/>
      <c r="D2336" s="239" t="s">
        <v>142</v>
      </c>
      <c r="E2336" s="240" t="s">
        <v>1</v>
      </c>
      <c r="F2336" s="241" t="s">
        <v>2817</v>
      </c>
      <c r="G2336" s="238"/>
      <c r="H2336" s="242">
        <v>195.86</v>
      </c>
      <c r="I2336" s="243"/>
      <c r="J2336" s="238"/>
      <c r="K2336" s="238"/>
      <c r="L2336" s="244"/>
      <c r="M2336" s="245"/>
      <c r="N2336" s="246"/>
      <c r="O2336" s="246"/>
      <c r="P2336" s="246"/>
      <c r="Q2336" s="246"/>
      <c r="R2336" s="246"/>
      <c r="S2336" s="246"/>
      <c r="T2336" s="247"/>
      <c r="AT2336" s="248" t="s">
        <v>142</v>
      </c>
      <c r="AU2336" s="248" t="s">
        <v>83</v>
      </c>
      <c r="AV2336" s="12" t="s">
        <v>83</v>
      </c>
      <c r="AW2336" s="12" t="s">
        <v>30</v>
      </c>
      <c r="AX2336" s="12" t="s">
        <v>73</v>
      </c>
      <c r="AY2336" s="248" t="s">
        <v>133</v>
      </c>
    </row>
    <row r="2337" spans="2:51" s="12" customFormat="1" ht="12">
      <c r="B2337" s="237"/>
      <c r="C2337" s="238"/>
      <c r="D2337" s="239" t="s">
        <v>142</v>
      </c>
      <c r="E2337" s="240" t="s">
        <v>1</v>
      </c>
      <c r="F2337" s="241" t="s">
        <v>2818</v>
      </c>
      <c r="G2337" s="238"/>
      <c r="H2337" s="242">
        <v>96.53</v>
      </c>
      <c r="I2337" s="243"/>
      <c r="J2337" s="238"/>
      <c r="K2337" s="238"/>
      <c r="L2337" s="244"/>
      <c r="M2337" s="245"/>
      <c r="N2337" s="246"/>
      <c r="O2337" s="246"/>
      <c r="P2337" s="246"/>
      <c r="Q2337" s="246"/>
      <c r="R2337" s="246"/>
      <c r="S2337" s="246"/>
      <c r="T2337" s="247"/>
      <c r="AT2337" s="248" t="s">
        <v>142</v>
      </c>
      <c r="AU2337" s="248" t="s">
        <v>83</v>
      </c>
      <c r="AV2337" s="12" t="s">
        <v>83</v>
      </c>
      <c r="AW2337" s="12" t="s">
        <v>30</v>
      </c>
      <c r="AX2337" s="12" t="s">
        <v>73</v>
      </c>
      <c r="AY2337" s="248" t="s">
        <v>133</v>
      </c>
    </row>
    <row r="2338" spans="2:51" s="12" customFormat="1" ht="12">
      <c r="B2338" s="237"/>
      <c r="C2338" s="238"/>
      <c r="D2338" s="239" t="s">
        <v>142</v>
      </c>
      <c r="E2338" s="240" t="s">
        <v>1</v>
      </c>
      <c r="F2338" s="241" t="s">
        <v>2819</v>
      </c>
      <c r="G2338" s="238"/>
      <c r="H2338" s="242">
        <v>67.67</v>
      </c>
      <c r="I2338" s="243"/>
      <c r="J2338" s="238"/>
      <c r="K2338" s="238"/>
      <c r="L2338" s="244"/>
      <c r="M2338" s="245"/>
      <c r="N2338" s="246"/>
      <c r="O2338" s="246"/>
      <c r="P2338" s="246"/>
      <c r="Q2338" s="246"/>
      <c r="R2338" s="246"/>
      <c r="S2338" s="246"/>
      <c r="T2338" s="247"/>
      <c r="AT2338" s="248" t="s">
        <v>142</v>
      </c>
      <c r="AU2338" s="248" t="s">
        <v>83</v>
      </c>
      <c r="AV2338" s="12" t="s">
        <v>83</v>
      </c>
      <c r="AW2338" s="12" t="s">
        <v>30</v>
      </c>
      <c r="AX2338" s="12" t="s">
        <v>73</v>
      </c>
      <c r="AY2338" s="248" t="s">
        <v>133</v>
      </c>
    </row>
    <row r="2339" spans="2:51" s="12" customFormat="1" ht="12">
      <c r="B2339" s="237"/>
      <c r="C2339" s="238"/>
      <c r="D2339" s="239" t="s">
        <v>142</v>
      </c>
      <c r="E2339" s="240" t="s">
        <v>1</v>
      </c>
      <c r="F2339" s="241" t="s">
        <v>2820</v>
      </c>
      <c r="G2339" s="238"/>
      <c r="H2339" s="242">
        <v>118.04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142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133</v>
      </c>
    </row>
    <row r="2340" spans="2:51" s="12" customFormat="1" ht="12">
      <c r="B2340" s="237"/>
      <c r="C2340" s="238"/>
      <c r="D2340" s="239" t="s">
        <v>142</v>
      </c>
      <c r="E2340" s="240" t="s">
        <v>1</v>
      </c>
      <c r="F2340" s="241" t="s">
        <v>2821</v>
      </c>
      <c r="G2340" s="238"/>
      <c r="H2340" s="242">
        <v>7.93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142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133</v>
      </c>
    </row>
    <row r="2341" spans="2:51" s="12" customFormat="1" ht="12">
      <c r="B2341" s="237"/>
      <c r="C2341" s="238"/>
      <c r="D2341" s="239" t="s">
        <v>142</v>
      </c>
      <c r="E2341" s="240" t="s">
        <v>1</v>
      </c>
      <c r="F2341" s="241" t="s">
        <v>2822</v>
      </c>
      <c r="G2341" s="238"/>
      <c r="H2341" s="242">
        <v>147.16</v>
      </c>
      <c r="I2341" s="243"/>
      <c r="J2341" s="238"/>
      <c r="K2341" s="238"/>
      <c r="L2341" s="244"/>
      <c r="M2341" s="245"/>
      <c r="N2341" s="246"/>
      <c r="O2341" s="246"/>
      <c r="P2341" s="246"/>
      <c r="Q2341" s="246"/>
      <c r="R2341" s="246"/>
      <c r="S2341" s="246"/>
      <c r="T2341" s="247"/>
      <c r="AT2341" s="248" t="s">
        <v>142</v>
      </c>
      <c r="AU2341" s="248" t="s">
        <v>83</v>
      </c>
      <c r="AV2341" s="12" t="s">
        <v>83</v>
      </c>
      <c r="AW2341" s="12" t="s">
        <v>30</v>
      </c>
      <c r="AX2341" s="12" t="s">
        <v>73</v>
      </c>
      <c r="AY2341" s="248" t="s">
        <v>133</v>
      </c>
    </row>
    <row r="2342" spans="2:51" s="12" customFormat="1" ht="12">
      <c r="B2342" s="237"/>
      <c r="C2342" s="238"/>
      <c r="D2342" s="239" t="s">
        <v>142</v>
      </c>
      <c r="E2342" s="240" t="s">
        <v>1</v>
      </c>
      <c r="F2342" s="241" t="s">
        <v>2823</v>
      </c>
      <c r="G2342" s="238"/>
      <c r="H2342" s="242">
        <v>66.7</v>
      </c>
      <c r="I2342" s="243"/>
      <c r="J2342" s="238"/>
      <c r="K2342" s="238"/>
      <c r="L2342" s="244"/>
      <c r="M2342" s="245"/>
      <c r="N2342" s="246"/>
      <c r="O2342" s="246"/>
      <c r="P2342" s="246"/>
      <c r="Q2342" s="246"/>
      <c r="R2342" s="246"/>
      <c r="S2342" s="246"/>
      <c r="T2342" s="247"/>
      <c r="AT2342" s="248" t="s">
        <v>142</v>
      </c>
      <c r="AU2342" s="248" t="s">
        <v>83</v>
      </c>
      <c r="AV2342" s="12" t="s">
        <v>83</v>
      </c>
      <c r="AW2342" s="12" t="s">
        <v>30</v>
      </c>
      <c r="AX2342" s="12" t="s">
        <v>73</v>
      </c>
      <c r="AY2342" s="248" t="s">
        <v>133</v>
      </c>
    </row>
    <row r="2343" spans="2:51" s="12" customFormat="1" ht="12">
      <c r="B2343" s="237"/>
      <c r="C2343" s="238"/>
      <c r="D2343" s="239" t="s">
        <v>142</v>
      </c>
      <c r="E2343" s="240" t="s">
        <v>1</v>
      </c>
      <c r="F2343" s="241" t="s">
        <v>2824</v>
      </c>
      <c r="G2343" s="238"/>
      <c r="H2343" s="242">
        <v>59.73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142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133</v>
      </c>
    </row>
    <row r="2344" spans="2:51" s="12" customFormat="1" ht="12">
      <c r="B2344" s="237"/>
      <c r="C2344" s="238"/>
      <c r="D2344" s="239" t="s">
        <v>142</v>
      </c>
      <c r="E2344" s="240" t="s">
        <v>1</v>
      </c>
      <c r="F2344" s="241" t="s">
        <v>2825</v>
      </c>
      <c r="G2344" s="238"/>
      <c r="H2344" s="242">
        <v>628.03</v>
      </c>
      <c r="I2344" s="243"/>
      <c r="J2344" s="238"/>
      <c r="K2344" s="238"/>
      <c r="L2344" s="244"/>
      <c r="M2344" s="245"/>
      <c r="N2344" s="246"/>
      <c r="O2344" s="246"/>
      <c r="P2344" s="246"/>
      <c r="Q2344" s="246"/>
      <c r="R2344" s="246"/>
      <c r="S2344" s="246"/>
      <c r="T2344" s="247"/>
      <c r="AT2344" s="248" t="s">
        <v>142</v>
      </c>
      <c r="AU2344" s="248" t="s">
        <v>83</v>
      </c>
      <c r="AV2344" s="12" t="s">
        <v>83</v>
      </c>
      <c r="AW2344" s="12" t="s">
        <v>30</v>
      </c>
      <c r="AX2344" s="12" t="s">
        <v>73</v>
      </c>
      <c r="AY2344" s="248" t="s">
        <v>133</v>
      </c>
    </row>
    <row r="2345" spans="2:51" s="13" customFormat="1" ht="12">
      <c r="B2345" s="249"/>
      <c r="C2345" s="250"/>
      <c r="D2345" s="239" t="s">
        <v>142</v>
      </c>
      <c r="E2345" s="251" t="s">
        <v>1</v>
      </c>
      <c r="F2345" s="252" t="s">
        <v>144</v>
      </c>
      <c r="G2345" s="250"/>
      <c r="H2345" s="253">
        <v>1690.34</v>
      </c>
      <c r="I2345" s="254"/>
      <c r="J2345" s="250"/>
      <c r="K2345" s="250"/>
      <c r="L2345" s="255"/>
      <c r="M2345" s="256"/>
      <c r="N2345" s="257"/>
      <c r="O2345" s="257"/>
      <c r="P2345" s="257"/>
      <c r="Q2345" s="257"/>
      <c r="R2345" s="257"/>
      <c r="S2345" s="257"/>
      <c r="T2345" s="258"/>
      <c r="AT2345" s="259" t="s">
        <v>142</v>
      </c>
      <c r="AU2345" s="259" t="s">
        <v>83</v>
      </c>
      <c r="AV2345" s="13" t="s">
        <v>140</v>
      </c>
      <c r="AW2345" s="13" t="s">
        <v>30</v>
      </c>
      <c r="AX2345" s="13" t="s">
        <v>81</v>
      </c>
      <c r="AY2345" s="259" t="s">
        <v>133</v>
      </c>
    </row>
    <row r="2346" spans="2:65" s="1" customFormat="1" ht="24" customHeight="1">
      <c r="B2346" s="38"/>
      <c r="C2346" s="260" t="s">
        <v>2826</v>
      </c>
      <c r="D2346" s="260" t="s">
        <v>168</v>
      </c>
      <c r="E2346" s="261" t="s">
        <v>2827</v>
      </c>
      <c r="F2346" s="262" t="s">
        <v>2828</v>
      </c>
      <c r="G2346" s="263" t="s">
        <v>413</v>
      </c>
      <c r="H2346" s="264">
        <v>159.743</v>
      </c>
      <c r="I2346" s="265"/>
      <c r="J2346" s="266">
        <f>ROUND(I2346*H2346,2)</f>
        <v>0</v>
      </c>
      <c r="K2346" s="262" t="s">
        <v>139</v>
      </c>
      <c r="L2346" s="267"/>
      <c r="M2346" s="268" t="s">
        <v>1</v>
      </c>
      <c r="N2346" s="269" t="s">
        <v>38</v>
      </c>
      <c r="O2346" s="86"/>
      <c r="P2346" s="233">
        <f>O2346*H2346</f>
        <v>0</v>
      </c>
      <c r="Q2346" s="233">
        <v>0.0025</v>
      </c>
      <c r="R2346" s="233">
        <f>Q2346*H2346</f>
        <v>0.3993575</v>
      </c>
      <c r="S2346" s="233">
        <v>0</v>
      </c>
      <c r="T2346" s="234">
        <f>S2346*H2346</f>
        <v>0</v>
      </c>
      <c r="AR2346" s="235" t="s">
        <v>644</v>
      </c>
      <c r="AT2346" s="235" t="s">
        <v>168</v>
      </c>
      <c r="AU2346" s="235" t="s">
        <v>83</v>
      </c>
      <c r="AY2346" s="17" t="s">
        <v>133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224</v>
      </c>
      <c r="BM2346" s="235" t="s">
        <v>2829</v>
      </c>
    </row>
    <row r="2347" spans="2:51" s="12" customFormat="1" ht="12">
      <c r="B2347" s="237"/>
      <c r="C2347" s="238"/>
      <c r="D2347" s="239" t="s">
        <v>142</v>
      </c>
      <c r="E2347" s="240" t="s">
        <v>1</v>
      </c>
      <c r="F2347" s="241" t="s">
        <v>2830</v>
      </c>
      <c r="G2347" s="238"/>
      <c r="H2347" s="242">
        <v>8.168</v>
      </c>
      <c r="I2347" s="243"/>
      <c r="J2347" s="238"/>
      <c r="K2347" s="238"/>
      <c r="L2347" s="244"/>
      <c r="M2347" s="245"/>
      <c r="N2347" s="246"/>
      <c r="O2347" s="246"/>
      <c r="P2347" s="246"/>
      <c r="Q2347" s="246"/>
      <c r="R2347" s="246"/>
      <c r="S2347" s="246"/>
      <c r="T2347" s="247"/>
      <c r="AT2347" s="248" t="s">
        <v>142</v>
      </c>
      <c r="AU2347" s="248" t="s">
        <v>83</v>
      </c>
      <c r="AV2347" s="12" t="s">
        <v>83</v>
      </c>
      <c r="AW2347" s="12" t="s">
        <v>30</v>
      </c>
      <c r="AX2347" s="12" t="s">
        <v>73</v>
      </c>
      <c r="AY2347" s="248" t="s">
        <v>133</v>
      </c>
    </row>
    <row r="2348" spans="2:51" s="12" customFormat="1" ht="12">
      <c r="B2348" s="237"/>
      <c r="C2348" s="238"/>
      <c r="D2348" s="239" t="s">
        <v>142</v>
      </c>
      <c r="E2348" s="240" t="s">
        <v>1</v>
      </c>
      <c r="F2348" s="241" t="s">
        <v>2831</v>
      </c>
      <c r="G2348" s="238"/>
      <c r="H2348" s="242">
        <v>151.575</v>
      </c>
      <c r="I2348" s="243"/>
      <c r="J2348" s="238"/>
      <c r="K2348" s="238"/>
      <c r="L2348" s="244"/>
      <c r="M2348" s="245"/>
      <c r="N2348" s="246"/>
      <c r="O2348" s="246"/>
      <c r="P2348" s="246"/>
      <c r="Q2348" s="246"/>
      <c r="R2348" s="246"/>
      <c r="S2348" s="246"/>
      <c r="T2348" s="247"/>
      <c r="AT2348" s="248" t="s">
        <v>142</v>
      </c>
      <c r="AU2348" s="248" t="s">
        <v>83</v>
      </c>
      <c r="AV2348" s="12" t="s">
        <v>83</v>
      </c>
      <c r="AW2348" s="12" t="s">
        <v>30</v>
      </c>
      <c r="AX2348" s="12" t="s">
        <v>73</v>
      </c>
      <c r="AY2348" s="248" t="s">
        <v>133</v>
      </c>
    </row>
    <row r="2349" spans="2:51" s="13" customFormat="1" ht="12">
      <c r="B2349" s="249"/>
      <c r="C2349" s="250"/>
      <c r="D2349" s="239" t="s">
        <v>142</v>
      </c>
      <c r="E2349" s="251" t="s">
        <v>1</v>
      </c>
      <c r="F2349" s="252" t="s">
        <v>144</v>
      </c>
      <c r="G2349" s="250"/>
      <c r="H2349" s="253">
        <v>159.743</v>
      </c>
      <c r="I2349" s="254"/>
      <c r="J2349" s="250"/>
      <c r="K2349" s="250"/>
      <c r="L2349" s="255"/>
      <c r="M2349" s="256"/>
      <c r="N2349" s="257"/>
      <c r="O2349" s="257"/>
      <c r="P2349" s="257"/>
      <c r="Q2349" s="257"/>
      <c r="R2349" s="257"/>
      <c r="S2349" s="257"/>
      <c r="T2349" s="258"/>
      <c r="AT2349" s="259" t="s">
        <v>142</v>
      </c>
      <c r="AU2349" s="259" t="s">
        <v>83</v>
      </c>
      <c r="AV2349" s="13" t="s">
        <v>140</v>
      </c>
      <c r="AW2349" s="13" t="s">
        <v>30</v>
      </c>
      <c r="AX2349" s="13" t="s">
        <v>81</v>
      </c>
      <c r="AY2349" s="259" t="s">
        <v>133</v>
      </c>
    </row>
    <row r="2350" spans="2:65" s="1" customFormat="1" ht="24" customHeight="1">
      <c r="B2350" s="38"/>
      <c r="C2350" s="260" t="s">
        <v>2832</v>
      </c>
      <c r="D2350" s="260" t="s">
        <v>168</v>
      </c>
      <c r="E2350" s="261" t="s">
        <v>2833</v>
      </c>
      <c r="F2350" s="262" t="s">
        <v>2834</v>
      </c>
      <c r="G2350" s="263" t="s">
        <v>413</v>
      </c>
      <c r="H2350" s="264">
        <v>513.507</v>
      </c>
      <c r="I2350" s="265"/>
      <c r="J2350" s="266">
        <f>ROUND(I2350*H2350,2)</f>
        <v>0</v>
      </c>
      <c r="K2350" s="262" t="s">
        <v>139</v>
      </c>
      <c r="L2350" s="267"/>
      <c r="M2350" s="268" t="s">
        <v>1</v>
      </c>
      <c r="N2350" s="269" t="s">
        <v>38</v>
      </c>
      <c r="O2350" s="86"/>
      <c r="P2350" s="233">
        <f>O2350*H2350</f>
        <v>0</v>
      </c>
      <c r="Q2350" s="233">
        <v>0.003</v>
      </c>
      <c r="R2350" s="233">
        <f>Q2350*H2350</f>
        <v>1.5405209999999998</v>
      </c>
      <c r="S2350" s="233">
        <v>0</v>
      </c>
      <c r="T2350" s="234">
        <f>S2350*H2350</f>
        <v>0</v>
      </c>
      <c r="AR2350" s="235" t="s">
        <v>644</v>
      </c>
      <c r="AT2350" s="235" t="s">
        <v>168</v>
      </c>
      <c r="AU2350" s="235" t="s">
        <v>83</v>
      </c>
      <c r="AY2350" s="17" t="s">
        <v>133</v>
      </c>
      <c r="BE2350" s="236">
        <f>IF(N2350="základní",J2350,0)</f>
        <v>0</v>
      </c>
      <c r="BF2350" s="236">
        <f>IF(N2350="snížená",J2350,0)</f>
        <v>0</v>
      </c>
      <c r="BG2350" s="236">
        <f>IF(N2350="zákl. přenesená",J2350,0)</f>
        <v>0</v>
      </c>
      <c r="BH2350" s="236">
        <f>IF(N2350="sníž. přenesená",J2350,0)</f>
        <v>0</v>
      </c>
      <c r="BI2350" s="236">
        <f>IF(N2350="nulová",J2350,0)</f>
        <v>0</v>
      </c>
      <c r="BJ2350" s="17" t="s">
        <v>81</v>
      </c>
      <c r="BK2350" s="236">
        <f>ROUND(I2350*H2350,2)</f>
        <v>0</v>
      </c>
      <c r="BL2350" s="17" t="s">
        <v>224</v>
      </c>
      <c r="BM2350" s="235" t="s">
        <v>2835</v>
      </c>
    </row>
    <row r="2351" spans="2:51" s="12" customFormat="1" ht="12">
      <c r="B2351" s="237"/>
      <c r="C2351" s="238"/>
      <c r="D2351" s="239" t="s">
        <v>142</v>
      </c>
      <c r="E2351" s="240" t="s">
        <v>1</v>
      </c>
      <c r="F2351" s="241" t="s">
        <v>2836</v>
      </c>
      <c r="G2351" s="238"/>
      <c r="H2351" s="242">
        <v>311.771</v>
      </c>
      <c r="I2351" s="243"/>
      <c r="J2351" s="238"/>
      <c r="K2351" s="238"/>
      <c r="L2351" s="244"/>
      <c r="M2351" s="245"/>
      <c r="N2351" s="246"/>
      <c r="O2351" s="246"/>
      <c r="P2351" s="246"/>
      <c r="Q2351" s="246"/>
      <c r="R2351" s="246"/>
      <c r="S2351" s="246"/>
      <c r="T2351" s="247"/>
      <c r="AT2351" s="248" t="s">
        <v>142</v>
      </c>
      <c r="AU2351" s="248" t="s">
        <v>83</v>
      </c>
      <c r="AV2351" s="12" t="s">
        <v>83</v>
      </c>
      <c r="AW2351" s="12" t="s">
        <v>30</v>
      </c>
      <c r="AX2351" s="12" t="s">
        <v>73</v>
      </c>
      <c r="AY2351" s="248" t="s">
        <v>133</v>
      </c>
    </row>
    <row r="2352" spans="2:51" s="12" customFormat="1" ht="12">
      <c r="B2352" s="237"/>
      <c r="C2352" s="238"/>
      <c r="D2352" s="239" t="s">
        <v>142</v>
      </c>
      <c r="E2352" s="240" t="s">
        <v>1</v>
      </c>
      <c r="F2352" s="241" t="s">
        <v>2837</v>
      </c>
      <c r="G2352" s="238"/>
      <c r="H2352" s="242">
        <v>201.736</v>
      </c>
      <c r="I2352" s="243"/>
      <c r="J2352" s="238"/>
      <c r="K2352" s="238"/>
      <c r="L2352" s="244"/>
      <c r="M2352" s="245"/>
      <c r="N2352" s="246"/>
      <c r="O2352" s="246"/>
      <c r="P2352" s="246"/>
      <c r="Q2352" s="246"/>
      <c r="R2352" s="246"/>
      <c r="S2352" s="246"/>
      <c r="T2352" s="247"/>
      <c r="AT2352" s="248" t="s">
        <v>142</v>
      </c>
      <c r="AU2352" s="248" t="s">
        <v>83</v>
      </c>
      <c r="AV2352" s="12" t="s">
        <v>83</v>
      </c>
      <c r="AW2352" s="12" t="s">
        <v>30</v>
      </c>
      <c r="AX2352" s="12" t="s">
        <v>73</v>
      </c>
      <c r="AY2352" s="248" t="s">
        <v>133</v>
      </c>
    </row>
    <row r="2353" spans="2:51" s="13" customFormat="1" ht="12">
      <c r="B2353" s="249"/>
      <c r="C2353" s="250"/>
      <c r="D2353" s="239" t="s">
        <v>142</v>
      </c>
      <c r="E2353" s="251" t="s">
        <v>1</v>
      </c>
      <c r="F2353" s="252" t="s">
        <v>144</v>
      </c>
      <c r="G2353" s="250"/>
      <c r="H2353" s="253">
        <v>513.507</v>
      </c>
      <c r="I2353" s="254"/>
      <c r="J2353" s="250"/>
      <c r="K2353" s="250"/>
      <c r="L2353" s="255"/>
      <c r="M2353" s="256"/>
      <c r="N2353" s="257"/>
      <c r="O2353" s="257"/>
      <c r="P2353" s="257"/>
      <c r="Q2353" s="257"/>
      <c r="R2353" s="257"/>
      <c r="S2353" s="257"/>
      <c r="T2353" s="258"/>
      <c r="AT2353" s="259" t="s">
        <v>142</v>
      </c>
      <c r="AU2353" s="259" t="s">
        <v>83</v>
      </c>
      <c r="AV2353" s="13" t="s">
        <v>140</v>
      </c>
      <c r="AW2353" s="13" t="s">
        <v>30</v>
      </c>
      <c r="AX2353" s="13" t="s">
        <v>81</v>
      </c>
      <c r="AY2353" s="259" t="s">
        <v>133</v>
      </c>
    </row>
    <row r="2354" spans="2:65" s="1" customFormat="1" ht="24" customHeight="1">
      <c r="B2354" s="38"/>
      <c r="C2354" s="260" t="s">
        <v>2838</v>
      </c>
      <c r="D2354" s="260" t="s">
        <v>168</v>
      </c>
      <c r="E2354" s="261" t="s">
        <v>2839</v>
      </c>
      <c r="F2354" s="262" t="s">
        <v>2840</v>
      </c>
      <c r="G2354" s="263" t="s">
        <v>413</v>
      </c>
      <c r="H2354" s="264">
        <v>646.871</v>
      </c>
      <c r="I2354" s="265"/>
      <c r="J2354" s="266">
        <f>ROUND(I2354*H2354,2)</f>
        <v>0</v>
      </c>
      <c r="K2354" s="262" t="s">
        <v>139</v>
      </c>
      <c r="L2354" s="267"/>
      <c r="M2354" s="268" t="s">
        <v>1</v>
      </c>
      <c r="N2354" s="269" t="s">
        <v>38</v>
      </c>
      <c r="O2354" s="86"/>
      <c r="P2354" s="233">
        <f>O2354*H2354</f>
        <v>0</v>
      </c>
      <c r="Q2354" s="233">
        <v>0.0024</v>
      </c>
      <c r="R2354" s="233">
        <f>Q2354*H2354</f>
        <v>1.5524903999999997</v>
      </c>
      <c r="S2354" s="233">
        <v>0</v>
      </c>
      <c r="T2354" s="234">
        <f>S2354*H2354</f>
        <v>0</v>
      </c>
      <c r="AR2354" s="235" t="s">
        <v>644</v>
      </c>
      <c r="AT2354" s="235" t="s">
        <v>168</v>
      </c>
      <c r="AU2354" s="235" t="s">
        <v>83</v>
      </c>
      <c r="AY2354" s="17" t="s">
        <v>133</v>
      </c>
      <c r="BE2354" s="236">
        <f>IF(N2354="základní",J2354,0)</f>
        <v>0</v>
      </c>
      <c r="BF2354" s="236">
        <f>IF(N2354="snížená",J2354,0)</f>
        <v>0</v>
      </c>
      <c r="BG2354" s="236">
        <f>IF(N2354="zákl. přenesená",J2354,0)</f>
        <v>0</v>
      </c>
      <c r="BH2354" s="236">
        <f>IF(N2354="sníž. přenesená",J2354,0)</f>
        <v>0</v>
      </c>
      <c r="BI2354" s="236">
        <f>IF(N2354="nulová",J2354,0)</f>
        <v>0</v>
      </c>
      <c r="BJ2354" s="17" t="s">
        <v>81</v>
      </c>
      <c r="BK2354" s="236">
        <f>ROUND(I2354*H2354,2)</f>
        <v>0</v>
      </c>
      <c r="BL2354" s="17" t="s">
        <v>224</v>
      </c>
      <c r="BM2354" s="235" t="s">
        <v>2841</v>
      </c>
    </row>
    <row r="2355" spans="2:51" s="12" customFormat="1" ht="12">
      <c r="B2355" s="237"/>
      <c r="C2355" s="238"/>
      <c r="D2355" s="239" t="s">
        <v>142</v>
      </c>
      <c r="E2355" s="240" t="s">
        <v>1</v>
      </c>
      <c r="F2355" s="241" t="s">
        <v>2842</v>
      </c>
      <c r="G2355" s="238"/>
      <c r="H2355" s="242">
        <v>646.871</v>
      </c>
      <c r="I2355" s="243"/>
      <c r="J2355" s="238"/>
      <c r="K2355" s="238"/>
      <c r="L2355" s="244"/>
      <c r="M2355" s="245"/>
      <c r="N2355" s="246"/>
      <c r="O2355" s="246"/>
      <c r="P2355" s="246"/>
      <c r="Q2355" s="246"/>
      <c r="R2355" s="246"/>
      <c r="S2355" s="246"/>
      <c r="T2355" s="247"/>
      <c r="AT2355" s="248" t="s">
        <v>142</v>
      </c>
      <c r="AU2355" s="248" t="s">
        <v>83</v>
      </c>
      <c r="AV2355" s="12" t="s">
        <v>83</v>
      </c>
      <c r="AW2355" s="12" t="s">
        <v>30</v>
      </c>
      <c r="AX2355" s="12" t="s">
        <v>73</v>
      </c>
      <c r="AY2355" s="248" t="s">
        <v>133</v>
      </c>
    </row>
    <row r="2356" spans="2:51" s="13" customFormat="1" ht="12">
      <c r="B2356" s="249"/>
      <c r="C2356" s="250"/>
      <c r="D2356" s="239" t="s">
        <v>142</v>
      </c>
      <c r="E2356" s="251" t="s">
        <v>1</v>
      </c>
      <c r="F2356" s="252" t="s">
        <v>144</v>
      </c>
      <c r="G2356" s="250"/>
      <c r="H2356" s="253">
        <v>646.871</v>
      </c>
      <c r="I2356" s="254"/>
      <c r="J2356" s="250"/>
      <c r="K2356" s="250"/>
      <c r="L2356" s="255"/>
      <c r="M2356" s="256"/>
      <c r="N2356" s="257"/>
      <c r="O2356" s="257"/>
      <c r="P2356" s="257"/>
      <c r="Q2356" s="257"/>
      <c r="R2356" s="257"/>
      <c r="S2356" s="257"/>
      <c r="T2356" s="258"/>
      <c r="AT2356" s="259" t="s">
        <v>142</v>
      </c>
      <c r="AU2356" s="259" t="s">
        <v>83</v>
      </c>
      <c r="AV2356" s="13" t="s">
        <v>140</v>
      </c>
      <c r="AW2356" s="13" t="s">
        <v>30</v>
      </c>
      <c r="AX2356" s="13" t="s">
        <v>81</v>
      </c>
      <c r="AY2356" s="259" t="s">
        <v>133</v>
      </c>
    </row>
    <row r="2357" spans="2:65" s="1" customFormat="1" ht="16.5" customHeight="1">
      <c r="B2357" s="38"/>
      <c r="C2357" s="260" t="s">
        <v>2843</v>
      </c>
      <c r="D2357" s="260" t="s">
        <v>168</v>
      </c>
      <c r="E2357" s="261" t="s">
        <v>2844</v>
      </c>
      <c r="F2357" s="262" t="s">
        <v>2845</v>
      </c>
      <c r="G2357" s="263" t="s">
        <v>413</v>
      </c>
      <c r="H2357" s="264">
        <v>420.93</v>
      </c>
      <c r="I2357" s="265"/>
      <c r="J2357" s="266">
        <f>ROUND(I2357*H2357,2)</f>
        <v>0</v>
      </c>
      <c r="K2357" s="262" t="s">
        <v>139</v>
      </c>
      <c r="L2357" s="267"/>
      <c r="M2357" s="268" t="s">
        <v>1</v>
      </c>
      <c r="N2357" s="269" t="s">
        <v>38</v>
      </c>
      <c r="O2357" s="86"/>
      <c r="P2357" s="233">
        <f>O2357*H2357</f>
        <v>0</v>
      </c>
      <c r="Q2357" s="233">
        <v>0.002</v>
      </c>
      <c r="R2357" s="233">
        <f>Q2357*H2357</f>
        <v>0.84186</v>
      </c>
      <c r="S2357" s="233">
        <v>0</v>
      </c>
      <c r="T2357" s="234">
        <f>S2357*H2357</f>
        <v>0</v>
      </c>
      <c r="AR2357" s="235" t="s">
        <v>644</v>
      </c>
      <c r="AT2357" s="235" t="s">
        <v>168</v>
      </c>
      <c r="AU2357" s="235" t="s">
        <v>83</v>
      </c>
      <c r="AY2357" s="17" t="s">
        <v>133</v>
      </c>
      <c r="BE2357" s="236">
        <f>IF(N2357="základní",J2357,0)</f>
        <v>0</v>
      </c>
      <c r="BF2357" s="236">
        <f>IF(N2357="snížená",J2357,0)</f>
        <v>0</v>
      </c>
      <c r="BG2357" s="236">
        <f>IF(N2357="zákl. přenesená",J2357,0)</f>
        <v>0</v>
      </c>
      <c r="BH2357" s="236">
        <f>IF(N2357="sníž. přenesená",J2357,0)</f>
        <v>0</v>
      </c>
      <c r="BI2357" s="236">
        <f>IF(N2357="nulová",J2357,0)</f>
        <v>0</v>
      </c>
      <c r="BJ2357" s="17" t="s">
        <v>81</v>
      </c>
      <c r="BK2357" s="236">
        <f>ROUND(I2357*H2357,2)</f>
        <v>0</v>
      </c>
      <c r="BL2357" s="17" t="s">
        <v>224</v>
      </c>
      <c r="BM2357" s="235" t="s">
        <v>2846</v>
      </c>
    </row>
    <row r="2358" spans="2:51" s="12" customFormat="1" ht="12">
      <c r="B2358" s="237"/>
      <c r="C2358" s="238"/>
      <c r="D2358" s="239" t="s">
        <v>142</v>
      </c>
      <c r="E2358" s="240" t="s">
        <v>1</v>
      </c>
      <c r="F2358" s="241" t="s">
        <v>2847</v>
      </c>
      <c r="G2358" s="238"/>
      <c r="H2358" s="242">
        <v>99.426</v>
      </c>
      <c r="I2358" s="243"/>
      <c r="J2358" s="238"/>
      <c r="K2358" s="238"/>
      <c r="L2358" s="244"/>
      <c r="M2358" s="245"/>
      <c r="N2358" s="246"/>
      <c r="O2358" s="246"/>
      <c r="P2358" s="246"/>
      <c r="Q2358" s="246"/>
      <c r="R2358" s="246"/>
      <c r="S2358" s="246"/>
      <c r="T2358" s="247"/>
      <c r="AT2358" s="248" t="s">
        <v>142</v>
      </c>
      <c r="AU2358" s="248" t="s">
        <v>83</v>
      </c>
      <c r="AV2358" s="12" t="s">
        <v>83</v>
      </c>
      <c r="AW2358" s="12" t="s">
        <v>30</v>
      </c>
      <c r="AX2358" s="12" t="s">
        <v>73</v>
      </c>
      <c r="AY2358" s="248" t="s">
        <v>133</v>
      </c>
    </row>
    <row r="2359" spans="2:51" s="12" customFormat="1" ht="12">
      <c r="B2359" s="237"/>
      <c r="C2359" s="238"/>
      <c r="D2359" s="239" t="s">
        <v>142</v>
      </c>
      <c r="E2359" s="240" t="s">
        <v>1</v>
      </c>
      <c r="F2359" s="241" t="s">
        <v>2848</v>
      </c>
      <c r="G2359" s="238"/>
      <c r="H2359" s="242">
        <v>69.7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142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133</v>
      </c>
    </row>
    <row r="2360" spans="2:51" s="12" customFormat="1" ht="12">
      <c r="B2360" s="237"/>
      <c r="C2360" s="238"/>
      <c r="D2360" s="239" t="s">
        <v>142</v>
      </c>
      <c r="E2360" s="240" t="s">
        <v>1</v>
      </c>
      <c r="F2360" s="241" t="s">
        <v>2849</v>
      </c>
      <c r="G2360" s="238"/>
      <c r="H2360" s="242">
        <v>121.581</v>
      </c>
      <c r="I2360" s="243"/>
      <c r="J2360" s="238"/>
      <c r="K2360" s="238"/>
      <c r="L2360" s="244"/>
      <c r="M2360" s="245"/>
      <c r="N2360" s="246"/>
      <c r="O2360" s="246"/>
      <c r="P2360" s="246"/>
      <c r="Q2360" s="246"/>
      <c r="R2360" s="246"/>
      <c r="S2360" s="246"/>
      <c r="T2360" s="247"/>
      <c r="AT2360" s="248" t="s">
        <v>142</v>
      </c>
      <c r="AU2360" s="248" t="s">
        <v>83</v>
      </c>
      <c r="AV2360" s="12" t="s">
        <v>83</v>
      </c>
      <c r="AW2360" s="12" t="s">
        <v>30</v>
      </c>
      <c r="AX2360" s="12" t="s">
        <v>73</v>
      </c>
      <c r="AY2360" s="248" t="s">
        <v>133</v>
      </c>
    </row>
    <row r="2361" spans="2:51" s="12" customFormat="1" ht="12">
      <c r="B2361" s="237"/>
      <c r="C2361" s="238"/>
      <c r="D2361" s="239" t="s">
        <v>142</v>
      </c>
      <c r="E2361" s="240" t="s">
        <v>1</v>
      </c>
      <c r="F2361" s="241" t="s">
        <v>2850</v>
      </c>
      <c r="G2361" s="238"/>
      <c r="H2361" s="242">
        <v>68.701</v>
      </c>
      <c r="I2361" s="243"/>
      <c r="J2361" s="238"/>
      <c r="K2361" s="238"/>
      <c r="L2361" s="244"/>
      <c r="M2361" s="245"/>
      <c r="N2361" s="246"/>
      <c r="O2361" s="246"/>
      <c r="P2361" s="246"/>
      <c r="Q2361" s="246"/>
      <c r="R2361" s="246"/>
      <c r="S2361" s="246"/>
      <c r="T2361" s="247"/>
      <c r="AT2361" s="248" t="s">
        <v>142</v>
      </c>
      <c r="AU2361" s="248" t="s">
        <v>83</v>
      </c>
      <c r="AV2361" s="12" t="s">
        <v>83</v>
      </c>
      <c r="AW2361" s="12" t="s">
        <v>30</v>
      </c>
      <c r="AX2361" s="12" t="s">
        <v>73</v>
      </c>
      <c r="AY2361" s="248" t="s">
        <v>133</v>
      </c>
    </row>
    <row r="2362" spans="2:51" s="12" customFormat="1" ht="12">
      <c r="B2362" s="237"/>
      <c r="C2362" s="238"/>
      <c r="D2362" s="239" t="s">
        <v>142</v>
      </c>
      <c r="E2362" s="240" t="s">
        <v>1</v>
      </c>
      <c r="F2362" s="241" t="s">
        <v>2851</v>
      </c>
      <c r="G2362" s="238"/>
      <c r="H2362" s="242">
        <v>61.522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142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133</v>
      </c>
    </row>
    <row r="2363" spans="2:51" s="13" customFormat="1" ht="12">
      <c r="B2363" s="249"/>
      <c r="C2363" s="250"/>
      <c r="D2363" s="239" t="s">
        <v>142</v>
      </c>
      <c r="E2363" s="251" t="s">
        <v>1</v>
      </c>
      <c r="F2363" s="252" t="s">
        <v>144</v>
      </c>
      <c r="G2363" s="250"/>
      <c r="H2363" s="253">
        <v>420.93</v>
      </c>
      <c r="I2363" s="254"/>
      <c r="J2363" s="250"/>
      <c r="K2363" s="250"/>
      <c r="L2363" s="255"/>
      <c r="M2363" s="256"/>
      <c r="N2363" s="257"/>
      <c r="O2363" s="257"/>
      <c r="P2363" s="257"/>
      <c r="Q2363" s="257"/>
      <c r="R2363" s="257"/>
      <c r="S2363" s="257"/>
      <c r="T2363" s="258"/>
      <c r="AT2363" s="259" t="s">
        <v>142</v>
      </c>
      <c r="AU2363" s="259" t="s">
        <v>83</v>
      </c>
      <c r="AV2363" s="13" t="s">
        <v>140</v>
      </c>
      <c r="AW2363" s="13" t="s">
        <v>30</v>
      </c>
      <c r="AX2363" s="13" t="s">
        <v>81</v>
      </c>
      <c r="AY2363" s="259" t="s">
        <v>133</v>
      </c>
    </row>
    <row r="2364" spans="2:65" s="1" customFormat="1" ht="24" customHeight="1">
      <c r="B2364" s="38"/>
      <c r="C2364" s="224" t="s">
        <v>2852</v>
      </c>
      <c r="D2364" s="224" t="s">
        <v>135</v>
      </c>
      <c r="E2364" s="225" t="s">
        <v>2853</v>
      </c>
      <c r="F2364" s="226" t="s">
        <v>2854</v>
      </c>
      <c r="G2364" s="227" t="s">
        <v>413</v>
      </c>
      <c r="H2364" s="228">
        <v>50.17</v>
      </c>
      <c r="I2364" s="229"/>
      <c r="J2364" s="230">
        <f>ROUND(I2364*H2364,2)</f>
        <v>0</v>
      </c>
      <c r="K2364" s="226" t="s">
        <v>139</v>
      </c>
      <c r="L2364" s="43"/>
      <c r="M2364" s="231" t="s">
        <v>1</v>
      </c>
      <c r="N2364" s="232" t="s">
        <v>38</v>
      </c>
      <c r="O2364" s="86"/>
      <c r="P2364" s="233">
        <f>O2364*H2364</f>
        <v>0</v>
      </c>
      <c r="Q2364" s="233">
        <v>0</v>
      </c>
      <c r="R2364" s="233">
        <f>Q2364*H2364</f>
        <v>0</v>
      </c>
      <c r="S2364" s="233">
        <v>0</v>
      </c>
      <c r="T2364" s="234">
        <f>S2364*H2364</f>
        <v>0</v>
      </c>
      <c r="AR2364" s="235" t="s">
        <v>224</v>
      </c>
      <c r="AT2364" s="235" t="s">
        <v>135</v>
      </c>
      <c r="AU2364" s="235" t="s">
        <v>83</v>
      </c>
      <c r="AY2364" s="17" t="s">
        <v>133</v>
      </c>
      <c r="BE2364" s="236">
        <f>IF(N2364="základní",J2364,0)</f>
        <v>0</v>
      </c>
      <c r="BF2364" s="236">
        <f>IF(N2364="snížená",J2364,0)</f>
        <v>0</v>
      </c>
      <c r="BG2364" s="236">
        <f>IF(N2364="zákl. přenesená",J2364,0)</f>
        <v>0</v>
      </c>
      <c r="BH2364" s="236">
        <f>IF(N2364="sníž. přenesená",J2364,0)</f>
        <v>0</v>
      </c>
      <c r="BI2364" s="236">
        <f>IF(N2364="nulová",J2364,0)</f>
        <v>0</v>
      </c>
      <c r="BJ2364" s="17" t="s">
        <v>81</v>
      </c>
      <c r="BK2364" s="236">
        <f>ROUND(I2364*H2364,2)</f>
        <v>0</v>
      </c>
      <c r="BL2364" s="17" t="s">
        <v>224</v>
      </c>
      <c r="BM2364" s="235" t="s">
        <v>2855</v>
      </c>
    </row>
    <row r="2365" spans="2:51" s="12" customFormat="1" ht="12">
      <c r="B2365" s="237"/>
      <c r="C2365" s="238"/>
      <c r="D2365" s="239" t="s">
        <v>142</v>
      </c>
      <c r="E2365" s="240" t="s">
        <v>1</v>
      </c>
      <c r="F2365" s="241" t="s">
        <v>2856</v>
      </c>
      <c r="G2365" s="238"/>
      <c r="H2365" s="242">
        <v>29.87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142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133</v>
      </c>
    </row>
    <row r="2366" spans="2:51" s="12" customFormat="1" ht="12">
      <c r="B2366" s="237"/>
      <c r="C2366" s="238"/>
      <c r="D2366" s="239" t="s">
        <v>142</v>
      </c>
      <c r="E2366" s="240" t="s">
        <v>1</v>
      </c>
      <c r="F2366" s="241" t="s">
        <v>2857</v>
      </c>
      <c r="G2366" s="238"/>
      <c r="H2366" s="242">
        <v>20.3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142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133</v>
      </c>
    </row>
    <row r="2367" spans="2:51" s="13" customFormat="1" ht="12">
      <c r="B2367" s="249"/>
      <c r="C2367" s="250"/>
      <c r="D2367" s="239" t="s">
        <v>142</v>
      </c>
      <c r="E2367" s="251" t="s">
        <v>1</v>
      </c>
      <c r="F2367" s="252" t="s">
        <v>144</v>
      </c>
      <c r="G2367" s="250"/>
      <c r="H2367" s="253">
        <v>50.17</v>
      </c>
      <c r="I2367" s="254"/>
      <c r="J2367" s="250"/>
      <c r="K2367" s="250"/>
      <c r="L2367" s="255"/>
      <c r="M2367" s="256"/>
      <c r="N2367" s="257"/>
      <c r="O2367" s="257"/>
      <c r="P2367" s="257"/>
      <c r="Q2367" s="257"/>
      <c r="R2367" s="257"/>
      <c r="S2367" s="257"/>
      <c r="T2367" s="258"/>
      <c r="AT2367" s="259" t="s">
        <v>142</v>
      </c>
      <c r="AU2367" s="259" t="s">
        <v>83</v>
      </c>
      <c r="AV2367" s="13" t="s">
        <v>140</v>
      </c>
      <c r="AW2367" s="13" t="s">
        <v>30</v>
      </c>
      <c r="AX2367" s="13" t="s">
        <v>81</v>
      </c>
      <c r="AY2367" s="259" t="s">
        <v>133</v>
      </c>
    </row>
    <row r="2368" spans="2:65" s="1" customFormat="1" ht="24" customHeight="1">
      <c r="B2368" s="38"/>
      <c r="C2368" s="260" t="s">
        <v>2858</v>
      </c>
      <c r="D2368" s="260" t="s">
        <v>168</v>
      </c>
      <c r="E2368" s="261" t="s">
        <v>2859</v>
      </c>
      <c r="F2368" s="262" t="s">
        <v>2860</v>
      </c>
      <c r="G2368" s="263" t="s">
        <v>413</v>
      </c>
      <c r="H2368" s="264">
        <v>51.675</v>
      </c>
      <c r="I2368" s="265"/>
      <c r="J2368" s="266">
        <f>ROUND(I2368*H2368,2)</f>
        <v>0</v>
      </c>
      <c r="K2368" s="262" t="s">
        <v>139</v>
      </c>
      <c r="L2368" s="267"/>
      <c r="M2368" s="268" t="s">
        <v>1</v>
      </c>
      <c r="N2368" s="269" t="s">
        <v>38</v>
      </c>
      <c r="O2368" s="86"/>
      <c r="P2368" s="233">
        <f>O2368*H2368</f>
        <v>0</v>
      </c>
      <c r="Q2368" s="233">
        <v>0.00336</v>
      </c>
      <c r="R2368" s="233">
        <f>Q2368*H2368</f>
        <v>0.173628</v>
      </c>
      <c r="S2368" s="233">
        <v>0</v>
      </c>
      <c r="T2368" s="234">
        <f>S2368*H2368</f>
        <v>0</v>
      </c>
      <c r="AR2368" s="235" t="s">
        <v>644</v>
      </c>
      <c r="AT2368" s="235" t="s">
        <v>168</v>
      </c>
      <c r="AU2368" s="235" t="s">
        <v>83</v>
      </c>
      <c r="AY2368" s="17" t="s">
        <v>133</v>
      </c>
      <c r="BE2368" s="236">
        <f>IF(N2368="základní",J2368,0)</f>
        <v>0</v>
      </c>
      <c r="BF2368" s="236">
        <f>IF(N2368="snížená",J2368,0)</f>
        <v>0</v>
      </c>
      <c r="BG2368" s="236">
        <f>IF(N2368="zákl. přenesená",J2368,0)</f>
        <v>0</v>
      </c>
      <c r="BH2368" s="236">
        <f>IF(N2368="sníž. přenesená",J2368,0)</f>
        <v>0</v>
      </c>
      <c r="BI2368" s="236">
        <f>IF(N2368="nulová",J2368,0)</f>
        <v>0</v>
      </c>
      <c r="BJ2368" s="17" t="s">
        <v>81</v>
      </c>
      <c r="BK2368" s="236">
        <f>ROUND(I2368*H2368,2)</f>
        <v>0</v>
      </c>
      <c r="BL2368" s="17" t="s">
        <v>224</v>
      </c>
      <c r="BM2368" s="235" t="s">
        <v>2861</v>
      </c>
    </row>
    <row r="2369" spans="2:51" s="12" customFormat="1" ht="12">
      <c r="B2369" s="237"/>
      <c r="C2369" s="238"/>
      <c r="D2369" s="239" t="s">
        <v>142</v>
      </c>
      <c r="E2369" s="240" t="s">
        <v>1</v>
      </c>
      <c r="F2369" s="241" t="s">
        <v>2862</v>
      </c>
      <c r="G2369" s="238"/>
      <c r="H2369" s="242">
        <v>51.675</v>
      </c>
      <c r="I2369" s="243"/>
      <c r="J2369" s="238"/>
      <c r="K2369" s="238"/>
      <c r="L2369" s="244"/>
      <c r="M2369" s="245"/>
      <c r="N2369" s="246"/>
      <c r="O2369" s="246"/>
      <c r="P2369" s="246"/>
      <c r="Q2369" s="246"/>
      <c r="R2369" s="246"/>
      <c r="S2369" s="246"/>
      <c r="T2369" s="247"/>
      <c r="AT2369" s="248" t="s">
        <v>142</v>
      </c>
      <c r="AU2369" s="248" t="s">
        <v>83</v>
      </c>
      <c r="AV2369" s="12" t="s">
        <v>83</v>
      </c>
      <c r="AW2369" s="12" t="s">
        <v>30</v>
      </c>
      <c r="AX2369" s="12" t="s">
        <v>73</v>
      </c>
      <c r="AY2369" s="248" t="s">
        <v>133</v>
      </c>
    </row>
    <row r="2370" spans="2:51" s="13" customFormat="1" ht="12">
      <c r="B2370" s="249"/>
      <c r="C2370" s="250"/>
      <c r="D2370" s="239" t="s">
        <v>142</v>
      </c>
      <c r="E2370" s="251" t="s">
        <v>1</v>
      </c>
      <c r="F2370" s="252" t="s">
        <v>144</v>
      </c>
      <c r="G2370" s="250"/>
      <c r="H2370" s="253">
        <v>51.675</v>
      </c>
      <c r="I2370" s="254"/>
      <c r="J2370" s="250"/>
      <c r="K2370" s="250"/>
      <c r="L2370" s="255"/>
      <c r="M2370" s="256"/>
      <c r="N2370" s="257"/>
      <c r="O2370" s="257"/>
      <c r="P2370" s="257"/>
      <c r="Q2370" s="257"/>
      <c r="R2370" s="257"/>
      <c r="S2370" s="257"/>
      <c r="T2370" s="258"/>
      <c r="AT2370" s="259" t="s">
        <v>142</v>
      </c>
      <c r="AU2370" s="259" t="s">
        <v>83</v>
      </c>
      <c r="AV2370" s="13" t="s">
        <v>140</v>
      </c>
      <c r="AW2370" s="13" t="s">
        <v>30</v>
      </c>
      <c r="AX2370" s="13" t="s">
        <v>81</v>
      </c>
      <c r="AY2370" s="259" t="s">
        <v>133</v>
      </c>
    </row>
    <row r="2371" spans="2:65" s="1" customFormat="1" ht="24" customHeight="1">
      <c r="B2371" s="38"/>
      <c r="C2371" s="260" t="s">
        <v>2863</v>
      </c>
      <c r="D2371" s="260" t="s">
        <v>168</v>
      </c>
      <c r="E2371" s="261" t="s">
        <v>2864</v>
      </c>
      <c r="F2371" s="262" t="s">
        <v>2865</v>
      </c>
      <c r="G2371" s="263" t="s">
        <v>413</v>
      </c>
      <c r="H2371" s="264">
        <v>51.675</v>
      </c>
      <c r="I2371" s="265"/>
      <c r="J2371" s="266">
        <f>ROUND(I2371*H2371,2)</f>
        <v>0</v>
      </c>
      <c r="K2371" s="262" t="s">
        <v>139</v>
      </c>
      <c r="L2371" s="267"/>
      <c r="M2371" s="268" t="s">
        <v>1</v>
      </c>
      <c r="N2371" s="269" t="s">
        <v>38</v>
      </c>
      <c r="O2371" s="86"/>
      <c r="P2371" s="233">
        <f>O2371*H2371</f>
        <v>0</v>
      </c>
      <c r="Q2371" s="233">
        <v>0.00392</v>
      </c>
      <c r="R2371" s="233">
        <f>Q2371*H2371</f>
        <v>0.202566</v>
      </c>
      <c r="S2371" s="233">
        <v>0</v>
      </c>
      <c r="T2371" s="234">
        <f>S2371*H2371</f>
        <v>0</v>
      </c>
      <c r="AR2371" s="235" t="s">
        <v>644</v>
      </c>
      <c r="AT2371" s="235" t="s">
        <v>168</v>
      </c>
      <c r="AU2371" s="235" t="s">
        <v>83</v>
      </c>
      <c r="AY2371" s="17" t="s">
        <v>133</v>
      </c>
      <c r="BE2371" s="236">
        <f>IF(N2371="základní",J2371,0)</f>
        <v>0</v>
      </c>
      <c r="BF2371" s="236">
        <f>IF(N2371="snížená",J2371,0)</f>
        <v>0</v>
      </c>
      <c r="BG2371" s="236">
        <f>IF(N2371="zákl. přenesená",J2371,0)</f>
        <v>0</v>
      </c>
      <c r="BH2371" s="236">
        <f>IF(N2371="sníž. přenesená",J2371,0)</f>
        <v>0</v>
      </c>
      <c r="BI2371" s="236">
        <f>IF(N2371="nulová",J2371,0)</f>
        <v>0</v>
      </c>
      <c r="BJ2371" s="17" t="s">
        <v>81</v>
      </c>
      <c r="BK2371" s="236">
        <f>ROUND(I2371*H2371,2)</f>
        <v>0</v>
      </c>
      <c r="BL2371" s="17" t="s">
        <v>224</v>
      </c>
      <c r="BM2371" s="235" t="s">
        <v>2866</v>
      </c>
    </row>
    <row r="2372" spans="2:51" s="12" customFormat="1" ht="12">
      <c r="B2372" s="237"/>
      <c r="C2372" s="238"/>
      <c r="D2372" s="239" t="s">
        <v>142</v>
      </c>
      <c r="E2372" s="240" t="s">
        <v>1</v>
      </c>
      <c r="F2372" s="241" t="s">
        <v>2862</v>
      </c>
      <c r="G2372" s="238"/>
      <c r="H2372" s="242">
        <v>51.675</v>
      </c>
      <c r="I2372" s="243"/>
      <c r="J2372" s="238"/>
      <c r="K2372" s="238"/>
      <c r="L2372" s="244"/>
      <c r="M2372" s="245"/>
      <c r="N2372" s="246"/>
      <c r="O2372" s="246"/>
      <c r="P2372" s="246"/>
      <c r="Q2372" s="246"/>
      <c r="R2372" s="246"/>
      <c r="S2372" s="246"/>
      <c r="T2372" s="247"/>
      <c r="AT2372" s="248" t="s">
        <v>142</v>
      </c>
      <c r="AU2372" s="248" t="s">
        <v>83</v>
      </c>
      <c r="AV2372" s="12" t="s">
        <v>83</v>
      </c>
      <c r="AW2372" s="12" t="s">
        <v>30</v>
      </c>
      <c r="AX2372" s="12" t="s">
        <v>73</v>
      </c>
      <c r="AY2372" s="248" t="s">
        <v>133</v>
      </c>
    </row>
    <row r="2373" spans="2:51" s="13" customFormat="1" ht="12">
      <c r="B2373" s="249"/>
      <c r="C2373" s="250"/>
      <c r="D2373" s="239" t="s">
        <v>142</v>
      </c>
      <c r="E2373" s="251" t="s">
        <v>1</v>
      </c>
      <c r="F2373" s="252" t="s">
        <v>144</v>
      </c>
      <c r="G2373" s="250"/>
      <c r="H2373" s="253">
        <v>51.675</v>
      </c>
      <c r="I2373" s="254"/>
      <c r="J2373" s="250"/>
      <c r="K2373" s="250"/>
      <c r="L2373" s="255"/>
      <c r="M2373" s="256"/>
      <c r="N2373" s="257"/>
      <c r="O2373" s="257"/>
      <c r="P2373" s="257"/>
      <c r="Q2373" s="257"/>
      <c r="R2373" s="257"/>
      <c r="S2373" s="257"/>
      <c r="T2373" s="258"/>
      <c r="AT2373" s="259" t="s">
        <v>142</v>
      </c>
      <c r="AU2373" s="259" t="s">
        <v>83</v>
      </c>
      <c r="AV2373" s="13" t="s">
        <v>140</v>
      </c>
      <c r="AW2373" s="13" t="s">
        <v>30</v>
      </c>
      <c r="AX2373" s="13" t="s">
        <v>81</v>
      </c>
      <c r="AY2373" s="259" t="s">
        <v>133</v>
      </c>
    </row>
    <row r="2374" spans="2:65" s="1" customFormat="1" ht="24" customHeight="1">
      <c r="B2374" s="38"/>
      <c r="C2374" s="224" t="s">
        <v>2867</v>
      </c>
      <c r="D2374" s="224" t="s">
        <v>135</v>
      </c>
      <c r="E2374" s="225" t="s">
        <v>2868</v>
      </c>
      <c r="F2374" s="226" t="s">
        <v>2869</v>
      </c>
      <c r="G2374" s="227" t="s">
        <v>413</v>
      </c>
      <c r="H2374" s="228">
        <v>741.702</v>
      </c>
      <c r="I2374" s="229"/>
      <c r="J2374" s="230">
        <f>ROUND(I2374*H2374,2)</f>
        <v>0</v>
      </c>
      <c r="K2374" s="226" t="s">
        <v>139</v>
      </c>
      <c r="L2374" s="43"/>
      <c r="M2374" s="231" t="s">
        <v>1</v>
      </c>
      <c r="N2374" s="232" t="s">
        <v>38</v>
      </c>
      <c r="O2374" s="86"/>
      <c r="P2374" s="233">
        <f>O2374*H2374</f>
        <v>0</v>
      </c>
      <c r="Q2374" s="233">
        <v>0.006</v>
      </c>
      <c r="R2374" s="233">
        <f>Q2374*H2374</f>
        <v>4.4502120000000005</v>
      </c>
      <c r="S2374" s="233">
        <v>0</v>
      </c>
      <c r="T2374" s="234">
        <f>S2374*H2374</f>
        <v>0</v>
      </c>
      <c r="AR2374" s="235" t="s">
        <v>224</v>
      </c>
      <c r="AT2374" s="235" t="s">
        <v>135</v>
      </c>
      <c r="AU2374" s="235" t="s">
        <v>83</v>
      </c>
      <c r="AY2374" s="17" t="s">
        <v>133</v>
      </c>
      <c r="BE2374" s="236">
        <f>IF(N2374="základní",J2374,0)</f>
        <v>0</v>
      </c>
      <c r="BF2374" s="236">
        <f>IF(N2374="snížená",J2374,0)</f>
        <v>0</v>
      </c>
      <c r="BG2374" s="236">
        <f>IF(N2374="zákl. přenesená",J2374,0)</f>
        <v>0</v>
      </c>
      <c r="BH2374" s="236">
        <f>IF(N2374="sníž. přenesená",J2374,0)</f>
        <v>0</v>
      </c>
      <c r="BI2374" s="236">
        <f>IF(N2374="nulová",J2374,0)</f>
        <v>0</v>
      </c>
      <c r="BJ2374" s="17" t="s">
        <v>81</v>
      </c>
      <c r="BK2374" s="236">
        <f>ROUND(I2374*H2374,2)</f>
        <v>0</v>
      </c>
      <c r="BL2374" s="17" t="s">
        <v>224</v>
      </c>
      <c r="BM2374" s="235" t="s">
        <v>2870</v>
      </c>
    </row>
    <row r="2375" spans="2:51" s="14" customFormat="1" ht="12">
      <c r="B2375" s="276"/>
      <c r="C2375" s="277"/>
      <c r="D2375" s="239" t="s">
        <v>142</v>
      </c>
      <c r="E2375" s="278" t="s">
        <v>1</v>
      </c>
      <c r="F2375" s="279" t="s">
        <v>2621</v>
      </c>
      <c r="G2375" s="277"/>
      <c r="H2375" s="278" t="s">
        <v>1</v>
      </c>
      <c r="I2375" s="280"/>
      <c r="J2375" s="277"/>
      <c r="K2375" s="277"/>
      <c r="L2375" s="281"/>
      <c r="M2375" s="282"/>
      <c r="N2375" s="283"/>
      <c r="O2375" s="283"/>
      <c r="P2375" s="283"/>
      <c r="Q2375" s="283"/>
      <c r="R2375" s="283"/>
      <c r="S2375" s="283"/>
      <c r="T2375" s="284"/>
      <c r="AT2375" s="285" t="s">
        <v>142</v>
      </c>
      <c r="AU2375" s="285" t="s">
        <v>83</v>
      </c>
      <c r="AV2375" s="14" t="s">
        <v>81</v>
      </c>
      <c r="AW2375" s="14" t="s">
        <v>30</v>
      </c>
      <c r="AX2375" s="14" t="s">
        <v>73</v>
      </c>
      <c r="AY2375" s="285" t="s">
        <v>133</v>
      </c>
    </row>
    <row r="2376" spans="2:51" s="12" customFormat="1" ht="12">
      <c r="B2376" s="237"/>
      <c r="C2376" s="238"/>
      <c r="D2376" s="239" t="s">
        <v>142</v>
      </c>
      <c r="E2376" s="240" t="s">
        <v>1</v>
      </c>
      <c r="F2376" s="241" t="s">
        <v>2622</v>
      </c>
      <c r="G2376" s="238"/>
      <c r="H2376" s="242">
        <v>4.2</v>
      </c>
      <c r="I2376" s="243"/>
      <c r="J2376" s="238"/>
      <c r="K2376" s="238"/>
      <c r="L2376" s="244"/>
      <c r="M2376" s="245"/>
      <c r="N2376" s="246"/>
      <c r="O2376" s="246"/>
      <c r="P2376" s="246"/>
      <c r="Q2376" s="246"/>
      <c r="R2376" s="246"/>
      <c r="S2376" s="246"/>
      <c r="T2376" s="247"/>
      <c r="AT2376" s="248" t="s">
        <v>142</v>
      </c>
      <c r="AU2376" s="248" t="s">
        <v>83</v>
      </c>
      <c r="AV2376" s="12" t="s">
        <v>83</v>
      </c>
      <c r="AW2376" s="12" t="s">
        <v>30</v>
      </c>
      <c r="AX2376" s="12" t="s">
        <v>73</v>
      </c>
      <c r="AY2376" s="248" t="s">
        <v>133</v>
      </c>
    </row>
    <row r="2377" spans="2:51" s="12" customFormat="1" ht="12">
      <c r="B2377" s="237"/>
      <c r="C2377" s="238"/>
      <c r="D2377" s="239" t="s">
        <v>142</v>
      </c>
      <c r="E2377" s="240" t="s">
        <v>1</v>
      </c>
      <c r="F2377" s="241" t="s">
        <v>2623</v>
      </c>
      <c r="G2377" s="238"/>
      <c r="H2377" s="242">
        <v>20.8</v>
      </c>
      <c r="I2377" s="243"/>
      <c r="J2377" s="238"/>
      <c r="K2377" s="238"/>
      <c r="L2377" s="244"/>
      <c r="M2377" s="245"/>
      <c r="N2377" s="246"/>
      <c r="O2377" s="246"/>
      <c r="P2377" s="246"/>
      <c r="Q2377" s="246"/>
      <c r="R2377" s="246"/>
      <c r="S2377" s="246"/>
      <c r="T2377" s="247"/>
      <c r="AT2377" s="248" t="s">
        <v>142</v>
      </c>
      <c r="AU2377" s="248" t="s">
        <v>83</v>
      </c>
      <c r="AV2377" s="12" t="s">
        <v>83</v>
      </c>
      <c r="AW2377" s="12" t="s">
        <v>30</v>
      </c>
      <c r="AX2377" s="12" t="s">
        <v>73</v>
      </c>
      <c r="AY2377" s="248" t="s">
        <v>133</v>
      </c>
    </row>
    <row r="2378" spans="2:51" s="12" customFormat="1" ht="12">
      <c r="B2378" s="237"/>
      <c r="C2378" s="238"/>
      <c r="D2378" s="239" t="s">
        <v>142</v>
      </c>
      <c r="E2378" s="240" t="s">
        <v>1</v>
      </c>
      <c r="F2378" s="241" t="s">
        <v>2624</v>
      </c>
      <c r="G2378" s="238"/>
      <c r="H2378" s="242">
        <v>140.505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142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133</v>
      </c>
    </row>
    <row r="2379" spans="2:51" s="12" customFormat="1" ht="12">
      <c r="B2379" s="237"/>
      <c r="C2379" s="238"/>
      <c r="D2379" s="239" t="s">
        <v>142</v>
      </c>
      <c r="E2379" s="240" t="s">
        <v>1</v>
      </c>
      <c r="F2379" s="241" t="s">
        <v>2625</v>
      </c>
      <c r="G2379" s="238"/>
      <c r="H2379" s="242">
        <v>101.99</v>
      </c>
      <c r="I2379" s="243"/>
      <c r="J2379" s="238"/>
      <c r="K2379" s="238"/>
      <c r="L2379" s="244"/>
      <c r="M2379" s="245"/>
      <c r="N2379" s="246"/>
      <c r="O2379" s="246"/>
      <c r="P2379" s="246"/>
      <c r="Q2379" s="246"/>
      <c r="R2379" s="246"/>
      <c r="S2379" s="246"/>
      <c r="T2379" s="247"/>
      <c r="AT2379" s="248" t="s">
        <v>142</v>
      </c>
      <c r="AU2379" s="248" t="s">
        <v>83</v>
      </c>
      <c r="AV2379" s="12" t="s">
        <v>83</v>
      </c>
      <c r="AW2379" s="12" t="s">
        <v>30</v>
      </c>
      <c r="AX2379" s="12" t="s">
        <v>73</v>
      </c>
      <c r="AY2379" s="248" t="s">
        <v>133</v>
      </c>
    </row>
    <row r="2380" spans="2:51" s="12" customFormat="1" ht="12">
      <c r="B2380" s="237"/>
      <c r="C2380" s="238"/>
      <c r="D2380" s="239" t="s">
        <v>142</v>
      </c>
      <c r="E2380" s="240" t="s">
        <v>1</v>
      </c>
      <c r="F2380" s="241" t="s">
        <v>2626</v>
      </c>
      <c r="G2380" s="238"/>
      <c r="H2380" s="242">
        <v>165.3</v>
      </c>
      <c r="I2380" s="243"/>
      <c r="J2380" s="238"/>
      <c r="K2380" s="238"/>
      <c r="L2380" s="244"/>
      <c r="M2380" s="245"/>
      <c r="N2380" s="246"/>
      <c r="O2380" s="246"/>
      <c r="P2380" s="246"/>
      <c r="Q2380" s="246"/>
      <c r="R2380" s="246"/>
      <c r="S2380" s="246"/>
      <c r="T2380" s="247"/>
      <c r="AT2380" s="248" t="s">
        <v>142</v>
      </c>
      <c r="AU2380" s="248" t="s">
        <v>83</v>
      </c>
      <c r="AV2380" s="12" t="s">
        <v>83</v>
      </c>
      <c r="AW2380" s="12" t="s">
        <v>30</v>
      </c>
      <c r="AX2380" s="12" t="s">
        <v>73</v>
      </c>
      <c r="AY2380" s="248" t="s">
        <v>133</v>
      </c>
    </row>
    <row r="2381" spans="2:51" s="12" customFormat="1" ht="12">
      <c r="B2381" s="237"/>
      <c r="C2381" s="238"/>
      <c r="D2381" s="239" t="s">
        <v>142</v>
      </c>
      <c r="E2381" s="240" t="s">
        <v>1</v>
      </c>
      <c r="F2381" s="241" t="s">
        <v>2627</v>
      </c>
      <c r="G2381" s="238"/>
      <c r="H2381" s="242">
        <v>146.895</v>
      </c>
      <c r="I2381" s="243"/>
      <c r="J2381" s="238"/>
      <c r="K2381" s="238"/>
      <c r="L2381" s="244"/>
      <c r="M2381" s="245"/>
      <c r="N2381" s="246"/>
      <c r="O2381" s="246"/>
      <c r="P2381" s="246"/>
      <c r="Q2381" s="246"/>
      <c r="R2381" s="246"/>
      <c r="S2381" s="246"/>
      <c r="T2381" s="247"/>
      <c r="AT2381" s="248" t="s">
        <v>142</v>
      </c>
      <c r="AU2381" s="248" t="s">
        <v>83</v>
      </c>
      <c r="AV2381" s="12" t="s">
        <v>83</v>
      </c>
      <c r="AW2381" s="12" t="s">
        <v>30</v>
      </c>
      <c r="AX2381" s="12" t="s">
        <v>73</v>
      </c>
      <c r="AY2381" s="248" t="s">
        <v>133</v>
      </c>
    </row>
    <row r="2382" spans="2:51" s="12" customFormat="1" ht="12">
      <c r="B2382" s="237"/>
      <c r="C2382" s="238"/>
      <c r="D2382" s="239" t="s">
        <v>142</v>
      </c>
      <c r="E2382" s="240" t="s">
        <v>1</v>
      </c>
      <c r="F2382" s="241" t="s">
        <v>2628</v>
      </c>
      <c r="G2382" s="238"/>
      <c r="H2382" s="242">
        <v>38.494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142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133</v>
      </c>
    </row>
    <row r="2383" spans="2:51" s="14" customFormat="1" ht="12">
      <c r="B2383" s="276"/>
      <c r="C2383" s="277"/>
      <c r="D2383" s="239" t="s">
        <v>142</v>
      </c>
      <c r="E2383" s="278" t="s">
        <v>1</v>
      </c>
      <c r="F2383" s="279" t="s">
        <v>2871</v>
      </c>
      <c r="G2383" s="277"/>
      <c r="H2383" s="278" t="s">
        <v>1</v>
      </c>
      <c r="I2383" s="280"/>
      <c r="J2383" s="277"/>
      <c r="K2383" s="277"/>
      <c r="L2383" s="281"/>
      <c r="M2383" s="282"/>
      <c r="N2383" s="283"/>
      <c r="O2383" s="283"/>
      <c r="P2383" s="283"/>
      <c r="Q2383" s="283"/>
      <c r="R2383" s="283"/>
      <c r="S2383" s="283"/>
      <c r="T2383" s="284"/>
      <c r="AT2383" s="285" t="s">
        <v>142</v>
      </c>
      <c r="AU2383" s="285" t="s">
        <v>83</v>
      </c>
      <c r="AV2383" s="14" t="s">
        <v>81</v>
      </c>
      <c r="AW2383" s="14" t="s">
        <v>30</v>
      </c>
      <c r="AX2383" s="14" t="s">
        <v>73</v>
      </c>
      <c r="AY2383" s="285" t="s">
        <v>133</v>
      </c>
    </row>
    <row r="2384" spans="2:51" s="12" customFormat="1" ht="12">
      <c r="B2384" s="237"/>
      <c r="C2384" s="238"/>
      <c r="D2384" s="239" t="s">
        <v>142</v>
      </c>
      <c r="E2384" s="240" t="s">
        <v>1</v>
      </c>
      <c r="F2384" s="241" t="s">
        <v>2872</v>
      </c>
      <c r="G2384" s="238"/>
      <c r="H2384" s="242">
        <v>14.136</v>
      </c>
      <c r="I2384" s="243"/>
      <c r="J2384" s="238"/>
      <c r="K2384" s="238"/>
      <c r="L2384" s="244"/>
      <c r="M2384" s="245"/>
      <c r="N2384" s="246"/>
      <c r="O2384" s="246"/>
      <c r="P2384" s="246"/>
      <c r="Q2384" s="246"/>
      <c r="R2384" s="246"/>
      <c r="S2384" s="246"/>
      <c r="T2384" s="247"/>
      <c r="AT2384" s="248" t="s">
        <v>142</v>
      </c>
      <c r="AU2384" s="248" t="s">
        <v>83</v>
      </c>
      <c r="AV2384" s="12" t="s">
        <v>83</v>
      </c>
      <c r="AW2384" s="12" t="s">
        <v>30</v>
      </c>
      <c r="AX2384" s="12" t="s">
        <v>73</v>
      </c>
      <c r="AY2384" s="248" t="s">
        <v>133</v>
      </c>
    </row>
    <row r="2385" spans="2:51" s="12" customFormat="1" ht="12">
      <c r="B2385" s="237"/>
      <c r="C2385" s="238"/>
      <c r="D2385" s="239" t="s">
        <v>142</v>
      </c>
      <c r="E2385" s="240" t="s">
        <v>1</v>
      </c>
      <c r="F2385" s="241" t="s">
        <v>2873</v>
      </c>
      <c r="G2385" s="238"/>
      <c r="H2385" s="242">
        <v>7.304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142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133</v>
      </c>
    </row>
    <row r="2386" spans="2:51" s="14" customFormat="1" ht="12">
      <c r="B2386" s="276"/>
      <c r="C2386" s="277"/>
      <c r="D2386" s="239" t="s">
        <v>142</v>
      </c>
      <c r="E2386" s="278" t="s">
        <v>1</v>
      </c>
      <c r="F2386" s="279" t="s">
        <v>2874</v>
      </c>
      <c r="G2386" s="277"/>
      <c r="H2386" s="278" t="s">
        <v>1</v>
      </c>
      <c r="I2386" s="280"/>
      <c r="J2386" s="277"/>
      <c r="K2386" s="277"/>
      <c r="L2386" s="281"/>
      <c r="M2386" s="282"/>
      <c r="N2386" s="283"/>
      <c r="O2386" s="283"/>
      <c r="P2386" s="283"/>
      <c r="Q2386" s="283"/>
      <c r="R2386" s="283"/>
      <c r="S2386" s="283"/>
      <c r="T2386" s="284"/>
      <c r="AT2386" s="285" t="s">
        <v>142</v>
      </c>
      <c r="AU2386" s="285" t="s">
        <v>83</v>
      </c>
      <c r="AV2386" s="14" t="s">
        <v>81</v>
      </c>
      <c r="AW2386" s="14" t="s">
        <v>30</v>
      </c>
      <c r="AX2386" s="14" t="s">
        <v>73</v>
      </c>
      <c r="AY2386" s="285" t="s">
        <v>133</v>
      </c>
    </row>
    <row r="2387" spans="2:51" s="12" customFormat="1" ht="12">
      <c r="B2387" s="237"/>
      <c r="C2387" s="238"/>
      <c r="D2387" s="239" t="s">
        <v>142</v>
      </c>
      <c r="E2387" s="240" t="s">
        <v>1</v>
      </c>
      <c r="F2387" s="241" t="s">
        <v>2875</v>
      </c>
      <c r="G2387" s="238"/>
      <c r="H2387" s="242">
        <v>74.316</v>
      </c>
      <c r="I2387" s="243"/>
      <c r="J2387" s="238"/>
      <c r="K2387" s="238"/>
      <c r="L2387" s="244"/>
      <c r="M2387" s="245"/>
      <c r="N2387" s="246"/>
      <c r="O2387" s="246"/>
      <c r="P2387" s="246"/>
      <c r="Q2387" s="246"/>
      <c r="R2387" s="246"/>
      <c r="S2387" s="246"/>
      <c r="T2387" s="247"/>
      <c r="AT2387" s="248" t="s">
        <v>142</v>
      </c>
      <c r="AU2387" s="248" t="s">
        <v>83</v>
      </c>
      <c r="AV2387" s="12" t="s">
        <v>83</v>
      </c>
      <c r="AW2387" s="12" t="s">
        <v>30</v>
      </c>
      <c r="AX2387" s="12" t="s">
        <v>73</v>
      </c>
      <c r="AY2387" s="248" t="s">
        <v>133</v>
      </c>
    </row>
    <row r="2388" spans="2:51" s="12" customFormat="1" ht="12">
      <c r="B2388" s="237"/>
      <c r="C2388" s="238"/>
      <c r="D2388" s="239" t="s">
        <v>142</v>
      </c>
      <c r="E2388" s="240" t="s">
        <v>1</v>
      </c>
      <c r="F2388" s="241" t="s">
        <v>2876</v>
      </c>
      <c r="G2388" s="238"/>
      <c r="H2388" s="242">
        <v>12.529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142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133</v>
      </c>
    </row>
    <row r="2389" spans="2:51" s="14" customFormat="1" ht="12">
      <c r="B2389" s="276"/>
      <c r="C2389" s="277"/>
      <c r="D2389" s="239" t="s">
        <v>142</v>
      </c>
      <c r="E2389" s="278" t="s">
        <v>1</v>
      </c>
      <c r="F2389" s="279" t="s">
        <v>2877</v>
      </c>
      <c r="G2389" s="277"/>
      <c r="H2389" s="278" t="s">
        <v>1</v>
      </c>
      <c r="I2389" s="280"/>
      <c r="J2389" s="277"/>
      <c r="K2389" s="277"/>
      <c r="L2389" s="281"/>
      <c r="M2389" s="282"/>
      <c r="N2389" s="283"/>
      <c r="O2389" s="283"/>
      <c r="P2389" s="283"/>
      <c r="Q2389" s="283"/>
      <c r="R2389" s="283"/>
      <c r="S2389" s="283"/>
      <c r="T2389" s="284"/>
      <c r="AT2389" s="285" t="s">
        <v>142</v>
      </c>
      <c r="AU2389" s="285" t="s">
        <v>83</v>
      </c>
      <c r="AV2389" s="14" t="s">
        <v>81</v>
      </c>
      <c r="AW2389" s="14" t="s">
        <v>30</v>
      </c>
      <c r="AX2389" s="14" t="s">
        <v>73</v>
      </c>
      <c r="AY2389" s="285" t="s">
        <v>133</v>
      </c>
    </row>
    <row r="2390" spans="2:51" s="12" customFormat="1" ht="12">
      <c r="B2390" s="237"/>
      <c r="C2390" s="238"/>
      <c r="D2390" s="239" t="s">
        <v>142</v>
      </c>
      <c r="E2390" s="240" t="s">
        <v>1</v>
      </c>
      <c r="F2390" s="241" t="s">
        <v>2878</v>
      </c>
      <c r="G2390" s="238"/>
      <c r="H2390" s="242">
        <v>15.233</v>
      </c>
      <c r="I2390" s="243"/>
      <c r="J2390" s="238"/>
      <c r="K2390" s="238"/>
      <c r="L2390" s="244"/>
      <c r="M2390" s="245"/>
      <c r="N2390" s="246"/>
      <c r="O2390" s="246"/>
      <c r="P2390" s="246"/>
      <c r="Q2390" s="246"/>
      <c r="R2390" s="246"/>
      <c r="S2390" s="246"/>
      <c r="T2390" s="247"/>
      <c r="AT2390" s="248" t="s">
        <v>142</v>
      </c>
      <c r="AU2390" s="248" t="s">
        <v>83</v>
      </c>
      <c r="AV2390" s="12" t="s">
        <v>83</v>
      </c>
      <c r="AW2390" s="12" t="s">
        <v>30</v>
      </c>
      <c r="AX2390" s="12" t="s">
        <v>73</v>
      </c>
      <c r="AY2390" s="248" t="s">
        <v>133</v>
      </c>
    </row>
    <row r="2391" spans="2:51" s="13" customFormat="1" ht="12">
      <c r="B2391" s="249"/>
      <c r="C2391" s="250"/>
      <c r="D2391" s="239" t="s">
        <v>142</v>
      </c>
      <c r="E2391" s="251" t="s">
        <v>1</v>
      </c>
      <c r="F2391" s="252" t="s">
        <v>144</v>
      </c>
      <c r="G2391" s="250"/>
      <c r="H2391" s="253">
        <v>741.702</v>
      </c>
      <c r="I2391" s="254"/>
      <c r="J2391" s="250"/>
      <c r="K2391" s="250"/>
      <c r="L2391" s="255"/>
      <c r="M2391" s="256"/>
      <c r="N2391" s="257"/>
      <c r="O2391" s="257"/>
      <c r="P2391" s="257"/>
      <c r="Q2391" s="257"/>
      <c r="R2391" s="257"/>
      <c r="S2391" s="257"/>
      <c r="T2391" s="258"/>
      <c r="AT2391" s="259" t="s">
        <v>142</v>
      </c>
      <c r="AU2391" s="259" t="s">
        <v>83</v>
      </c>
      <c r="AV2391" s="13" t="s">
        <v>140</v>
      </c>
      <c r="AW2391" s="13" t="s">
        <v>30</v>
      </c>
      <c r="AX2391" s="13" t="s">
        <v>81</v>
      </c>
      <c r="AY2391" s="259" t="s">
        <v>133</v>
      </c>
    </row>
    <row r="2392" spans="2:65" s="1" customFormat="1" ht="24" customHeight="1">
      <c r="B2392" s="38"/>
      <c r="C2392" s="260" t="s">
        <v>2879</v>
      </c>
      <c r="D2392" s="260" t="s">
        <v>168</v>
      </c>
      <c r="E2392" s="261" t="s">
        <v>2880</v>
      </c>
      <c r="F2392" s="262" t="s">
        <v>2881</v>
      </c>
      <c r="G2392" s="263" t="s">
        <v>413</v>
      </c>
      <c r="H2392" s="264">
        <v>118.536</v>
      </c>
      <c r="I2392" s="265"/>
      <c r="J2392" s="266">
        <f>ROUND(I2392*H2392,2)</f>
        <v>0</v>
      </c>
      <c r="K2392" s="262" t="s">
        <v>139</v>
      </c>
      <c r="L2392" s="267"/>
      <c r="M2392" s="268" t="s">
        <v>1</v>
      </c>
      <c r="N2392" s="269" t="s">
        <v>38</v>
      </c>
      <c r="O2392" s="86"/>
      <c r="P2392" s="233">
        <f>O2392*H2392</f>
        <v>0</v>
      </c>
      <c r="Q2392" s="233">
        <v>0.0025</v>
      </c>
      <c r="R2392" s="233">
        <f>Q2392*H2392</f>
        <v>0.29634</v>
      </c>
      <c r="S2392" s="233">
        <v>0</v>
      </c>
      <c r="T2392" s="234">
        <f>S2392*H2392</f>
        <v>0</v>
      </c>
      <c r="AR2392" s="235" t="s">
        <v>644</v>
      </c>
      <c r="AT2392" s="235" t="s">
        <v>168</v>
      </c>
      <c r="AU2392" s="235" t="s">
        <v>83</v>
      </c>
      <c r="AY2392" s="17" t="s">
        <v>133</v>
      </c>
      <c r="BE2392" s="236">
        <f>IF(N2392="základní",J2392,0)</f>
        <v>0</v>
      </c>
      <c r="BF2392" s="236">
        <f>IF(N2392="snížená",J2392,0)</f>
        <v>0</v>
      </c>
      <c r="BG2392" s="236">
        <f>IF(N2392="zákl. přenesená",J2392,0)</f>
        <v>0</v>
      </c>
      <c r="BH2392" s="236">
        <f>IF(N2392="sníž. přenesená",J2392,0)</f>
        <v>0</v>
      </c>
      <c r="BI2392" s="236">
        <f>IF(N2392="nulová",J2392,0)</f>
        <v>0</v>
      </c>
      <c r="BJ2392" s="17" t="s">
        <v>81</v>
      </c>
      <c r="BK2392" s="236">
        <f>ROUND(I2392*H2392,2)</f>
        <v>0</v>
      </c>
      <c r="BL2392" s="17" t="s">
        <v>224</v>
      </c>
      <c r="BM2392" s="235" t="s">
        <v>2882</v>
      </c>
    </row>
    <row r="2393" spans="2:51" s="14" customFormat="1" ht="12">
      <c r="B2393" s="276"/>
      <c r="C2393" s="277"/>
      <c r="D2393" s="239" t="s">
        <v>142</v>
      </c>
      <c r="E2393" s="278" t="s">
        <v>1</v>
      </c>
      <c r="F2393" s="279" t="s">
        <v>2871</v>
      </c>
      <c r="G2393" s="277"/>
      <c r="H2393" s="278" t="s">
        <v>1</v>
      </c>
      <c r="I2393" s="280"/>
      <c r="J2393" s="277"/>
      <c r="K2393" s="277"/>
      <c r="L2393" s="281"/>
      <c r="M2393" s="282"/>
      <c r="N2393" s="283"/>
      <c r="O2393" s="283"/>
      <c r="P2393" s="283"/>
      <c r="Q2393" s="283"/>
      <c r="R2393" s="283"/>
      <c r="S2393" s="283"/>
      <c r="T2393" s="284"/>
      <c r="AT2393" s="285" t="s">
        <v>142</v>
      </c>
      <c r="AU2393" s="285" t="s">
        <v>83</v>
      </c>
      <c r="AV2393" s="14" t="s">
        <v>81</v>
      </c>
      <c r="AW2393" s="14" t="s">
        <v>30</v>
      </c>
      <c r="AX2393" s="14" t="s">
        <v>73</v>
      </c>
      <c r="AY2393" s="285" t="s">
        <v>133</v>
      </c>
    </row>
    <row r="2394" spans="2:51" s="12" customFormat="1" ht="12">
      <c r="B2394" s="237"/>
      <c r="C2394" s="238"/>
      <c r="D2394" s="239" t="s">
        <v>142</v>
      </c>
      <c r="E2394" s="240" t="s">
        <v>1</v>
      </c>
      <c r="F2394" s="241" t="s">
        <v>2883</v>
      </c>
      <c r="G2394" s="238"/>
      <c r="H2394" s="242">
        <v>14.418</v>
      </c>
      <c r="I2394" s="243"/>
      <c r="J2394" s="238"/>
      <c r="K2394" s="238"/>
      <c r="L2394" s="244"/>
      <c r="M2394" s="245"/>
      <c r="N2394" s="246"/>
      <c r="O2394" s="246"/>
      <c r="P2394" s="246"/>
      <c r="Q2394" s="246"/>
      <c r="R2394" s="246"/>
      <c r="S2394" s="246"/>
      <c r="T2394" s="247"/>
      <c r="AT2394" s="248" t="s">
        <v>142</v>
      </c>
      <c r="AU2394" s="248" t="s">
        <v>83</v>
      </c>
      <c r="AV2394" s="12" t="s">
        <v>83</v>
      </c>
      <c r="AW2394" s="12" t="s">
        <v>30</v>
      </c>
      <c r="AX2394" s="12" t="s">
        <v>73</v>
      </c>
      <c r="AY2394" s="248" t="s">
        <v>133</v>
      </c>
    </row>
    <row r="2395" spans="2:51" s="14" customFormat="1" ht="12">
      <c r="B2395" s="276"/>
      <c r="C2395" s="277"/>
      <c r="D2395" s="239" t="s">
        <v>142</v>
      </c>
      <c r="E2395" s="278" t="s">
        <v>1</v>
      </c>
      <c r="F2395" s="279" t="s">
        <v>2874</v>
      </c>
      <c r="G2395" s="277"/>
      <c r="H2395" s="278" t="s">
        <v>1</v>
      </c>
      <c r="I2395" s="280"/>
      <c r="J2395" s="277"/>
      <c r="K2395" s="277"/>
      <c r="L2395" s="281"/>
      <c r="M2395" s="282"/>
      <c r="N2395" s="283"/>
      <c r="O2395" s="283"/>
      <c r="P2395" s="283"/>
      <c r="Q2395" s="283"/>
      <c r="R2395" s="283"/>
      <c r="S2395" s="283"/>
      <c r="T2395" s="284"/>
      <c r="AT2395" s="285" t="s">
        <v>142</v>
      </c>
      <c r="AU2395" s="285" t="s">
        <v>83</v>
      </c>
      <c r="AV2395" s="14" t="s">
        <v>81</v>
      </c>
      <c r="AW2395" s="14" t="s">
        <v>30</v>
      </c>
      <c r="AX2395" s="14" t="s">
        <v>73</v>
      </c>
      <c r="AY2395" s="285" t="s">
        <v>133</v>
      </c>
    </row>
    <row r="2396" spans="2:51" s="12" customFormat="1" ht="12">
      <c r="B2396" s="237"/>
      <c r="C2396" s="238"/>
      <c r="D2396" s="239" t="s">
        <v>142</v>
      </c>
      <c r="E2396" s="240" t="s">
        <v>1</v>
      </c>
      <c r="F2396" s="241" t="s">
        <v>2884</v>
      </c>
      <c r="G2396" s="238"/>
      <c r="H2396" s="242">
        <v>75.802</v>
      </c>
      <c r="I2396" s="243"/>
      <c r="J2396" s="238"/>
      <c r="K2396" s="238"/>
      <c r="L2396" s="244"/>
      <c r="M2396" s="245"/>
      <c r="N2396" s="246"/>
      <c r="O2396" s="246"/>
      <c r="P2396" s="246"/>
      <c r="Q2396" s="246"/>
      <c r="R2396" s="246"/>
      <c r="S2396" s="246"/>
      <c r="T2396" s="247"/>
      <c r="AT2396" s="248" t="s">
        <v>142</v>
      </c>
      <c r="AU2396" s="248" t="s">
        <v>83</v>
      </c>
      <c r="AV2396" s="12" t="s">
        <v>83</v>
      </c>
      <c r="AW2396" s="12" t="s">
        <v>30</v>
      </c>
      <c r="AX2396" s="12" t="s">
        <v>73</v>
      </c>
      <c r="AY2396" s="248" t="s">
        <v>133</v>
      </c>
    </row>
    <row r="2397" spans="2:51" s="12" customFormat="1" ht="12">
      <c r="B2397" s="237"/>
      <c r="C2397" s="238"/>
      <c r="D2397" s="239" t="s">
        <v>142</v>
      </c>
      <c r="E2397" s="240" t="s">
        <v>1</v>
      </c>
      <c r="F2397" s="241" t="s">
        <v>2885</v>
      </c>
      <c r="G2397" s="238"/>
      <c r="H2397" s="242">
        <v>12.779</v>
      </c>
      <c r="I2397" s="243"/>
      <c r="J2397" s="238"/>
      <c r="K2397" s="238"/>
      <c r="L2397" s="244"/>
      <c r="M2397" s="245"/>
      <c r="N2397" s="246"/>
      <c r="O2397" s="246"/>
      <c r="P2397" s="246"/>
      <c r="Q2397" s="246"/>
      <c r="R2397" s="246"/>
      <c r="S2397" s="246"/>
      <c r="T2397" s="247"/>
      <c r="AT2397" s="248" t="s">
        <v>142</v>
      </c>
      <c r="AU2397" s="248" t="s">
        <v>83</v>
      </c>
      <c r="AV2397" s="12" t="s">
        <v>83</v>
      </c>
      <c r="AW2397" s="12" t="s">
        <v>30</v>
      </c>
      <c r="AX2397" s="12" t="s">
        <v>73</v>
      </c>
      <c r="AY2397" s="248" t="s">
        <v>133</v>
      </c>
    </row>
    <row r="2398" spans="2:51" s="14" customFormat="1" ht="12">
      <c r="B2398" s="276"/>
      <c r="C2398" s="277"/>
      <c r="D2398" s="239" t="s">
        <v>142</v>
      </c>
      <c r="E2398" s="278" t="s">
        <v>1</v>
      </c>
      <c r="F2398" s="279" t="s">
        <v>2877</v>
      </c>
      <c r="G2398" s="277"/>
      <c r="H2398" s="278" t="s">
        <v>1</v>
      </c>
      <c r="I2398" s="280"/>
      <c r="J2398" s="277"/>
      <c r="K2398" s="277"/>
      <c r="L2398" s="281"/>
      <c r="M2398" s="282"/>
      <c r="N2398" s="283"/>
      <c r="O2398" s="283"/>
      <c r="P2398" s="283"/>
      <c r="Q2398" s="283"/>
      <c r="R2398" s="283"/>
      <c r="S2398" s="283"/>
      <c r="T2398" s="284"/>
      <c r="AT2398" s="285" t="s">
        <v>142</v>
      </c>
      <c r="AU2398" s="285" t="s">
        <v>83</v>
      </c>
      <c r="AV2398" s="14" t="s">
        <v>81</v>
      </c>
      <c r="AW2398" s="14" t="s">
        <v>30</v>
      </c>
      <c r="AX2398" s="14" t="s">
        <v>73</v>
      </c>
      <c r="AY2398" s="285" t="s">
        <v>133</v>
      </c>
    </row>
    <row r="2399" spans="2:51" s="12" customFormat="1" ht="12">
      <c r="B2399" s="237"/>
      <c r="C2399" s="238"/>
      <c r="D2399" s="239" t="s">
        <v>142</v>
      </c>
      <c r="E2399" s="240" t="s">
        <v>1</v>
      </c>
      <c r="F2399" s="241" t="s">
        <v>2886</v>
      </c>
      <c r="G2399" s="238"/>
      <c r="H2399" s="242">
        <v>15.537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142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133</v>
      </c>
    </row>
    <row r="2400" spans="2:51" s="13" customFormat="1" ht="12">
      <c r="B2400" s="249"/>
      <c r="C2400" s="250"/>
      <c r="D2400" s="239" t="s">
        <v>142</v>
      </c>
      <c r="E2400" s="251" t="s">
        <v>1</v>
      </c>
      <c r="F2400" s="252" t="s">
        <v>144</v>
      </c>
      <c r="G2400" s="250"/>
      <c r="H2400" s="253">
        <v>118.536</v>
      </c>
      <c r="I2400" s="254"/>
      <c r="J2400" s="250"/>
      <c r="K2400" s="250"/>
      <c r="L2400" s="255"/>
      <c r="M2400" s="256"/>
      <c r="N2400" s="257"/>
      <c r="O2400" s="257"/>
      <c r="P2400" s="257"/>
      <c r="Q2400" s="257"/>
      <c r="R2400" s="257"/>
      <c r="S2400" s="257"/>
      <c r="T2400" s="258"/>
      <c r="AT2400" s="259" t="s">
        <v>142</v>
      </c>
      <c r="AU2400" s="259" t="s">
        <v>83</v>
      </c>
      <c r="AV2400" s="13" t="s">
        <v>140</v>
      </c>
      <c r="AW2400" s="13" t="s">
        <v>30</v>
      </c>
      <c r="AX2400" s="13" t="s">
        <v>81</v>
      </c>
      <c r="AY2400" s="259" t="s">
        <v>133</v>
      </c>
    </row>
    <row r="2401" spans="2:65" s="1" customFormat="1" ht="24" customHeight="1">
      <c r="B2401" s="38"/>
      <c r="C2401" s="260" t="s">
        <v>2887</v>
      </c>
      <c r="D2401" s="260" t="s">
        <v>168</v>
      </c>
      <c r="E2401" s="261" t="s">
        <v>2888</v>
      </c>
      <c r="F2401" s="262" t="s">
        <v>2889</v>
      </c>
      <c r="G2401" s="263" t="s">
        <v>413</v>
      </c>
      <c r="H2401" s="264">
        <v>636.73</v>
      </c>
      <c r="I2401" s="265"/>
      <c r="J2401" s="266">
        <f>ROUND(I2401*H2401,2)</f>
        <v>0</v>
      </c>
      <c r="K2401" s="262" t="s">
        <v>139</v>
      </c>
      <c r="L2401" s="267"/>
      <c r="M2401" s="268" t="s">
        <v>1</v>
      </c>
      <c r="N2401" s="269" t="s">
        <v>38</v>
      </c>
      <c r="O2401" s="86"/>
      <c r="P2401" s="233">
        <f>O2401*H2401</f>
        <v>0</v>
      </c>
      <c r="Q2401" s="233">
        <v>0.003</v>
      </c>
      <c r="R2401" s="233">
        <f>Q2401*H2401</f>
        <v>1.91019</v>
      </c>
      <c r="S2401" s="233">
        <v>0</v>
      </c>
      <c r="T2401" s="234">
        <f>S2401*H2401</f>
        <v>0</v>
      </c>
      <c r="AR2401" s="235" t="s">
        <v>644</v>
      </c>
      <c r="AT2401" s="235" t="s">
        <v>168</v>
      </c>
      <c r="AU2401" s="235" t="s">
        <v>83</v>
      </c>
      <c r="AY2401" s="17" t="s">
        <v>133</v>
      </c>
      <c r="BE2401" s="236">
        <f>IF(N2401="základní",J2401,0)</f>
        <v>0</v>
      </c>
      <c r="BF2401" s="236">
        <f>IF(N2401="snížená",J2401,0)</f>
        <v>0</v>
      </c>
      <c r="BG2401" s="236">
        <f>IF(N2401="zákl. přenesená",J2401,0)</f>
        <v>0</v>
      </c>
      <c r="BH2401" s="236">
        <f>IF(N2401="sníž. přenesená",J2401,0)</f>
        <v>0</v>
      </c>
      <c r="BI2401" s="236">
        <f>IF(N2401="nulová",J2401,0)</f>
        <v>0</v>
      </c>
      <c r="BJ2401" s="17" t="s">
        <v>81</v>
      </c>
      <c r="BK2401" s="236">
        <f>ROUND(I2401*H2401,2)</f>
        <v>0</v>
      </c>
      <c r="BL2401" s="17" t="s">
        <v>224</v>
      </c>
      <c r="BM2401" s="235" t="s">
        <v>2890</v>
      </c>
    </row>
    <row r="2402" spans="2:51" s="12" customFormat="1" ht="12">
      <c r="B2402" s="237"/>
      <c r="C2402" s="238"/>
      <c r="D2402" s="239" t="s">
        <v>142</v>
      </c>
      <c r="E2402" s="240" t="s">
        <v>1</v>
      </c>
      <c r="F2402" s="241" t="s">
        <v>2891</v>
      </c>
      <c r="G2402" s="238"/>
      <c r="H2402" s="242">
        <v>636.73</v>
      </c>
      <c r="I2402" s="243"/>
      <c r="J2402" s="238"/>
      <c r="K2402" s="238"/>
      <c r="L2402" s="244"/>
      <c r="M2402" s="245"/>
      <c r="N2402" s="246"/>
      <c r="O2402" s="246"/>
      <c r="P2402" s="246"/>
      <c r="Q2402" s="246"/>
      <c r="R2402" s="246"/>
      <c r="S2402" s="246"/>
      <c r="T2402" s="247"/>
      <c r="AT2402" s="248" t="s">
        <v>142</v>
      </c>
      <c r="AU2402" s="248" t="s">
        <v>83</v>
      </c>
      <c r="AV2402" s="12" t="s">
        <v>83</v>
      </c>
      <c r="AW2402" s="12" t="s">
        <v>30</v>
      </c>
      <c r="AX2402" s="12" t="s">
        <v>73</v>
      </c>
      <c r="AY2402" s="248" t="s">
        <v>133</v>
      </c>
    </row>
    <row r="2403" spans="2:51" s="13" customFormat="1" ht="12">
      <c r="B2403" s="249"/>
      <c r="C2403" s="250"/>
      <c r="D2403" s="239" t="s">
        <v>142</v>
      </c>
      <c r="E2403" s="251" t="s">
        <v>1</v>
      </c>
      <c r="F2403" s="252" t="s">
        <v>144</v>
      </c>
      <c r="G2403" s="250"/>
      <c r="H2403" s="253">
        <v>636.73</v>
      </c>
      <c r="I2403" s="254"/>
      <c r="J2403" s="250"/>
      <c r="K2403" s="250"/>
      <c r="L2403" s="255"/>
      <c r="M2403" s="256"/>
      <c r="N2403" s="257"/>
      <c r="O2403" s="257"/>
      <c r="P2403" s="257"/>
      <c r="Q2403" s="257"/>
      <c r="R2403" s="257"/>
      <c r="S2403" s="257"/>
      <c r="T2403" s="258"/>
      <c r="AT2403" s="259" t="s">
        <v>142</v>
      </c>
      <c r="AU2403" s="259" t="s">
        <v>83</v>
      </c>
      <c r="AV2403" s="13" t="s">
        <v>140</v>
      </c>
      <c r="AW2403" s="13" t="s">
        <v>30</v>
      </c>
      <c r="AX2403" s="13" t="s">
        <v>81</v>
      </c>
      <c r="AY2403" s="259" t="s">
        <v>133</v>
      </c>
    </row>
    <row r="2404" spans="2:65" s="1" customFormat="1" ht="24" customHeight="1">
      <c r="B2404" s="38"/>
      <c r="C2404" s="260" t="s">
        <v>2892</v>
      </c>
      <c r="D2404" s="260" t="s">
        <v>168</v>
      </c>
      <c r="E2404" s="261" t="s">
        <v>2893</v>
      </c>
      <c r="F2404" s="262" t="s">
        <v>2894</v>
      </c>
      <c r="G2404" s="263" t="s">
        <v>413</v>
      </c>
      <c r="H2404" s="264">
        <v>7.45</v>
      </c>
      <c r="I2404" s="265"/>
      <c r="J2404" s="266">
        <f>ROUND(I2404*H2404,2)</f>
        <v>0</v>
      </c>
      <c r="K2404" s="262" t="s">
        <v>139</v>
      </c>
      <c r="L2404" s="267"/>
      <c r="M2404" s="268" t="s">
        <v>1</v>
      </c>
      <c r="N2404" s="269" t="s">
        <v>38</v>
      </c>
      <c r="O2404" s="86"/>
      <c r="P2404" s="233">
        <f>O2404*H2404</f>
        <v>0</v>
      </c>
      <c r="Q2404" s="233">
        <v>0.0195</v>
      </c>
      <c r="R2404" s="233">
        <f>Q2404*H2404</f>
        <v>0.14527500000000002</v>
      </c>
      <c r="S2404" s="233">
        <v>0</v>
      </c>
      <c r="T2404" s="234">
        <f>S2404*H2404</f>
        <v>0</v>
      </c>
      <c r="AR2404" s="235" t="s">
        <v>644</v>
      </c>
      <c r="AT2404" s="235" t="s">
        <v>168</v>
      </c>
      <c r="AU2404" s="235" t="s">
        <v>83</v>
      </c>
      <c r="AY2404" s="17" t="s">
        <v>133</v>
      </c>
      <c r="BE2404" s="236">
        <f>IF(N2404="základní",J2404,0)</f>
        <v>0</v>
      </c>
      <c r="BF2404" s="236">
        <f>IF(N2404="snížená",J2404,0)</f>
        <v>0</v>
      </c>
      <c r="BG2404" s="236">
        <f>IF(N2404="zákl. přenesená",J2404,0)</f>
        <v>0</v>
      </c>
      <c r="BH2404" s="236">
        <f>IF(N2404="sníž. přenesená",J2404,0)</f>
        <v>0</v>
      </c>
      <c r="BI2404" s="236">
        <f>IF(N2404="nulová",J2404,0)</f>
        <v>0</v>
      </c>
      <c r="BJ2404" s="17" t="s">
        <v>81</v>
      </c>
      <c r="BK2404" s="236">
        <f>ROUND(I2404*H2404,2)</f>
        <v>0</v>
      </c>
      <c r="BL2404" s="17" t="s">
        <v>224</v>
      </c>
      <c r="BM2404" s="235" t="s">
        <v>2895</v>
      </c>
    </row>
    <row r="2405" spans="2:51" s="14" customFormat="1" ht="12">
      <c r="B2405" s="276"/>
      <c r="C2405" s="277"/>
      <c r="D2405" s="239" t="s">
        <v>142</v>
      </c>
      <c r="E2405" s="278" t="s">
        <v>1</v>
      </c>
      <c r="F2405" s="279" t="s">
        <v>2680</v>
      </c>
      <c r="G2405" s="277"/>
      <c r="H2405" s="278" t="s">
        <v>1</v>
      </c>
      <c r="I2405" s="280"/>
      <c r="J2405" s="277"/>
      <c r="K2405" s="277"/>
      <c r="L2405" s="281"/>
      <c r="M2405" s="282"/>
      <c r="N2405" s="283"/>
      <c r="O2405" s="283"/>
      <c r="P2405" s="283"/>
      <c r="Q2405" s="283"/>
      <c r="R2405" s="283"/>
      <c r="S2405" s="283"/>
      <c r="T2405" s="284"/>
      <c r="AT2405" s="285" t="s">
        <v>142</v>
      </c>
      <c r="AU2405" s="285" t="s">
        <v>83</v>
      </c>
      <c r="AV2405" s="14" t="s">
        <v>81</v>
      </c>
      <c r="AW2405" s="14" t="s">
        <v>30</v>
      </c>
      <c r="AX2405" s="14" t="s">
        <v>73</v>
      </c>
      <c r="AY2405" s="285" t="s">
        <v>133</v>
      </c>
    </row>
    <row r="2406" spans="2:51" s="12" customFormat="1" ht="12">
      <c r="B2406" s="237"/>
      <c r="C2406" s="238"/>
      <c r="D2406" s="239" t="s">
        <v>142</v>
      </c>
      <c r="E2406" s="240" t="s">
        <v>1</v>
      </c>
      <c r="F2406" s="241" t="s">
        <v>2896</v>
      </c>
      <c r="G2406" s="238"/>
      <c r="H2406" s="242">
        <v>7.45</v>
      </c>
      <c r="I2406" s="243"/>
      <c r="J2406" s="238"/>
      <c r="K2406" s="238"/>
      <c r="L2406" s="244"/>
      <c r="M2406" s="245"/>
      <c r="N2406" s="246"/>
      <c r="O2406" s="246"/>
      <c r="P2406" s="246"/>
      <c r="Q2406" s="246"/>
      <c r="R2406" s="246"/>
      <c r="S2406" s="246"/>
      <c r="T2406" s="247"/>
      <c r="AT2406" s="248" t="s">
        <v>142</v>
      </c>
      <c r="AU2406" s="248" t="s">
        <v>83</v>
      </c>
      <c r="AV2406" s="12" t="s">
        <v>83</v>
      </c>
      <c r="AW2406" s="12" t="s">
        <v>30</v>
      </c>
      <c r="AX2406" s="12" t="s">
        <v>73</v>
      </c>
      <c r="AY2406" s="248" t="s">
        <v>133</v>
      </c>
    </row>
    <row r="2407" spans="2:51" s="13" customFormat="1" ht="12">
      <c r="B2407" s="249"/>
      <c r="C2407" s="250"/>
      <c r="D2407" s="239" t="s">
        <v>142</v>
      </c>
      <c r="E2407" s="251" t="s">
        <v>1</v>
      </c>
      <c r="F2407" s="252" t="s">
        <v>144</v>
      </c>
      <c r="G2407" s="250"/>
      <c r="H2407" s="253">
        <v>7.45</v>
      </c>
      <c r="I2407" s="254"/>
      <c r="J2407" s="250"/>
      <c r="K2407" s="250"/>
      <c r="L2407" s="255"/>
      <c r="M2407" s="256"/>
      <c r="N2407" s="257"/>
      <c r="O2407" s="257"/>
      <c r="P2407" s="257"/>
      <c r="Q2407" s="257"/>
      <c r="R2407" s="257"/>
      <c r="S2407" s="257"/>
      <c r="T2407" s="258"/>
      <c r="AT2407" s="259" t="s">
        <v>142</v>
      </c>
      <c r="AU2407" s="259" t="s">
        <v>83</v>
      </c>
      <c r="AV2407" s="13" t="s">
        <v>140</v>
      </c>
      <c r="AW2407" s="13" t="s">
        <v>30</v>
      </c>
      <c r="AX2407" s="13" t="s">
        <v>81</v>
      </c>
      <c r="AY2407" s="259" t="s">
        <v>133</v>
      </c>
    </row>
    <row r="2408" spans="2:65" s="1" customFormat="1" ht="24" customHeight="1">
      <c r="B2408" s="38"/>
      <c r="C2408" s="224" t="s">
        <v>2897</v>
      </c>
      <c r="D2408" s="224" t="s">
        <v>135</v>
      </c>
      <c r="E2408" s="225" t="s">
        <v>2898</v>
      </c>
      <c r="F2408" s="226" t="s">
        <v>2899</v>
      </c>
      <c r="G2408" s="227" t="s">
        <v>413</v>
      </c>
      <c r="H2408" s="228">
        <v>203.113</v>
      </c>
      <c r="I2408" s="229"/>
      <c r="J2408" s="230">
        <f>ROUND(I2408*H2408,2)</f>
        <v>0</v>
      </c>
      <c r="K2408" s="226" t="s">
        <v>139</v>
      </c>
      <c r="L2408" s="43"/>
      <c r="M2408" s="231" t="s">
        <v>1</v>
      </c>
      <c r="N2408" s="232" t="s">
        <v>38</v>
      </c>
      <c r="O2408" s="86"/>
      <c r="P2408" s="233">
        <f>O2408*H2408</f>
        <v>0</v>
      </c>
      <c r="Q2408" s="233">
        <v>0</v>
      </c>
      <c r="R2408" s="233">
        <f>Q2408*H2408</f>
        <v>0</v>
      </c>
      <c r="S2408" s="233">
        <v>0</v>
      </c>
      <c r="T2408" s="234">
        <f>S2408*H2408</f>
        <v>0</v>
      </c>
      <c r="AR2408" s="235" t="s">
        <v>224</v>
      </c>
      <c r="AT2408" s="235" t="s">
        <v>135</v>
      </c>
      <c r="AU2408" s="235" t="s">
        <v>83</v>
      </c>
      <c r="AY2408" s="17" t="s">
        <v>133</v>
      </c>
      <c r="BE2408" s="236">
        <f>IF(N2408="základní",J2408,0)</f>
        <v>0</v>
      </c>
      <c r="BF2408" s="236">
        <f>IF(N2408="snížená",J2408,0)</f>
        <v>0</v>
      </c>
      <c r="BG2408" s="236">
        <f>IF(N2408="zákl. přenesená",J2408,0)</f>
        <v>0</v>
      </c>
      <c r="BH2408" s="236">
        <f>IF(N2408="sníž. přenesená",J2408,0)</f>
        <v>0</v>
      </c>
      <c r="BI2408" s="236">
        <f>IF(N2408="nulová",J2408,0)</f>
        <v>0</v>
      </c>
      <c r="BJ2408" s="17" t="s">
        <v>81</v>
      </c>
      <c r="BK2408" s="236">
        <f>ROUND(I2408*H2408,2)</f>
        <v>0</v>
      </c>
      <c r="BL2408" s="17" t="s">
        <v>224</v>
      </c>
      <c r="BM2408" s="235" t="s">
        <v>2900</v>
      </c>
    </row>
    <row r="2409" spans="2:51" s="14" customFormat="1" ht="12">
      <c r="B2409" s="276"/>
      <c r="C2409" s="277"/>
      <c r="D2409" s="239" t="s">
        <v>142</v>
      </c>
      <c r="E2409" s="278" t="s">
        <v>1</v>
      </c>
      <c r="F2409" s="279" t="s">
        <v>2901</v>
      </c>
      <c r="G2409" s="277"/>
      <c r="H2409" s="278" t="s">
        <v>1</v>
      </c>
      <c r="I2409" s="280"/>
      <c r="J2409" s="277"/>
      <c r="K2409" s="277"/>
      <c r="L2409" s="281"/>
      <c r="M2409" s="282"/>
      <c r="N2409" s="283"/>
      <c r="O2409" s="283"/>
      <c r="P2409" s="283"/>
      <c r="Q2409" s="283"/>
      <c r="R2409" s="283"/>
      <c r="S2409" s="283"/>
      <c r="T2409" s="284"/>
      <c r="AT2409" s="285" t="s">
        <v>142</v>
      </c>
      <c r="AU2409" s="285" t="s">
        <v>83</v>
      </c>
      <c r="AV2409" s="14" t="s">
        <v>81</v>
      </c>
      <c r="AW2409" s="14" t="s">
        <v>30</v>
      </c>
      <c r="AX2409" s="14" t="s">
        <v>73</v>
      </c>
      <c r="AY2409" s="285" t="s">
        <v>133</v>
      </c>
    </row>
    <row r="2410" spans="2:51" s="14" customFormat="1" ht="12">
      <c r="B2410" s="276"/>
      <c r="C2410" s="277"/>
      <c r="D2410" s="239" t="s">
        <v>142</v>
      </c>
      <c r="E2410" s="278" t="s">
        <v>1</v>
      </c>
      <c r="F2410" s="279" t="s">
        <v>1607</v>
      </c>
      <c r="G2410" s="277"/>
      <c r="H2410" s="278" t="s">
        <v>1</v>
      </c>
      <c r="I2410" s="280"/>
      <c r="J2410" s="277"/>
      <c r="K2410" s="277"/>
      <c r="L2410" s="281"/>
      <c r="M2410" s="282"/>
      <c r="N2410" s="283"/>
      <c r="O2410" s="283"/>
      <c r="P2410" s="283"/>
      <c r="Q2410" s="283"/>
      <c r="R2410" s="283"/>
      <c r="S2410" s="283"/>
      <c r="T2410" s="284"/>
      <c r="AT2410" s="285" t="s">
        <v>142</v>
      </c>
      <c r="AU2410" s="285" t="s">
        <v>83</v>
      </c>
      <c r="AV2410" s="14" t="s">
        <v>81</v>
      </c>
      <c r="AW2410" s="14" t="s">
        <v>30</v>
      </c>
      <c r="AX2410" s="14" t="s">
        <v>73</v>
      </c>
      <c r="AY2410" s="285" t="s">
        <v>133</v>
      </c>
    </row>
    <row r="2411" spans="2:51" s="12" customFormat="1" ht="12">
      <c r="B2411" s="237"/>
      <c r="C2411" s="238"/>
      <c r="D2411" s="239" t="s">
        <v>142</v>
      </c>
      <c r="E2411" s="240" t="s">
        <v>1</v>
      </c>
      <c r="F2411" s="241" t="s">
        <v>2902</v>
      </c>
      <c r="G2411" s="238"/>
      <c r="H2411" s="242">
        <v>45.75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142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133</v>
      </c>
    </row>
    <row r="2412" spans="2:51" s="12" customFormat="1" ht="12">
      <c r="B2412" s="237"/>
      <c r="C2412" s="238"/>
      <c r="D2412" s="239" t="s">
        <v>142</v>
      </c>
      <c r="E2412" s="240" t="s">
        <v>1</v>
      </c>
      <c r="F2412" s="241" t="s">
        <v>2903</v>
      </c>
      <c r="G2412" s="238"/>
      <c r="H2412" s="242">
        <v>69.5</v>
      </c>
      <c r="I2412" s="243"/>
      <c r="J2412" s="238"/>
      <c r="K2412" s="238"/>
      <c r="L2412" s="244"/>
      <c r="M2412" s="245"/>
      <c r="N2412" s="246"/>
      <c r="O2412" s="246"/>
      <c r="P2412" s="246"/>
      <c r="Q2412" s="246"/>
      <c r="R2412" s="246"/>
      <c r="S2412" s="246"/>
      <c r="T2412" s="247"/>
      <c r="AT2412" s="248" t="s">
        <v>142</v>
      </c>
      <c r="AU2412" s="248" t="s">
        <v>83</v>
      </c>
      <c r="AV2412" s="12" t="s">
        <v>83</v>
      </c>
      <c r="AW2412" s="12" t="s">
        <v>30</v>
      </c>
      <c r="AX2412" s="12" t="s">
        <v>73</v>
      </c>
      <c r="AY2412" s="248" t="s">
        <v>133</v>
      </c>
    </row>
    <row r="2413" spans="2:51" s="12" customFormat="1" ht="12">
      <c r="B2413" s="237"/>
      <c r="C2413" s="238"/>
      <c r="D2413" s="239" t="s">
        <v>142</v>
      </c>
      <c r="E2413" s="240" t="s">
        <v>1</v>
      </c>
      <c r="F2413" s="241" t="s">
        <v>2904</v>
      </c>
      <c r="G2413" s="238"/>
      <c r="H2413" s="242">
        <v>6</v>
      </c>
      <c r="I2413" s="243"/>
      <c r="J2413" s="238"/>
      <c r="K2413" s="238"/>
      <c r="L2413" s="244"/>
      <c r="M2413" s="245"/>
      <c r="N2413" s="246"/>
      <c r="O2413" s="246"/>
      <c r="P2413" s="246"/>
      <c r="Q2413" s="246"/>
      <c r="R2413" s="246"/>
      <c r="S2413" s="246"/>
      <c r="T2413" s="247"/>
      <c r="AT2413" s="248" t="s">
        <v>142</v>
      </c>
      <c r="AU2413" s="248" t="s">
        <v>83</v>
      </c>
      <c r="AV2413" s="12" t="s">
        <v>83</v>
      </c>
      <c r="AW2413" s="12" t="s">
        <v>30</v>
      </c>
      <c r="AX2413" s="12" t="s">
        <v>73</v>
      </c>
      <c r="AY2413" s="248" t="s">
        <v>133</v>
      </c>
    </row>
    <row r="2414" spans="2:51" s="12" customFormat="1" ht="12">
      <c r="B2414" s="237"/>
      <c r="C2414" s="238"/>
      <c r="D2414" s="239" t="s">
        <v>142</v>
      </c>
      <c r="E2414" s="240" t="s">
        <v>1</v>
      </c>
      <c r="F2414" s="241" t="s">
        <v>2905</v>
      </c>
      <c r="G2414" s="238"/>
      <c r="H2414" s="242">
        <v>10.8</v>
      </c>
      <c r="I2414" s="243"/>
      <c r="J2414" s="238"/>
      <c r="K2414" s="238"/>
      <c r="L2414" s="244"/>
      <c r="M2414" s="245"/>
      <c r="N2414" s="246"/>
      <c r="O2414" s="246"/>
      <c r="P2414" s="246"/>
      <c r="Q2414" s="246"/>
      <c r="R2414" s="246"/>
      <c r="S2414" s="246"/>
      <c r="T2414" s="247"/>
      <c r="AT2414" s="248" t="s">
        <v>142</v>
      </c>
      <c r="AU2414" s="248" t="s">
        <v>83</v>
      </c>
      <c r="AV2414" s="12" t="s">
        <v>83</v>
      </c>
      <c r="AW2414" s="12" t="s">
        <v>30</v>
      </c>
      <c r="AX2414" s="12" t="s">
        <v>73</v>
      </c>
      <c r="AY2414" s="248" t="s">
        <v>133</v>
      </c>
    </row>
    <row r="2415" spans="2:51" s="12" customFormat="1" ht="12">
      <c r="B2415" s="237"/>
      <c r="C2415" s="238"/>
      <c r="D2415" s="239" t="s">
        <v>142</v>
      </c>
      <c r="E2415" s="240" t="s">
        <v>1</v>
      </c>
      <c r="F2415" s="241" t="s">
        <v>2906</v>
      </c>
      <c r="G2415" s="238"/>
      <c r="H2415" s="242">
        <v>2.86</v>
      </c>
      <c r="I2415" s="243"/>
      <c r="J2415" s="238"/>
      <c r="K2415" s="238"/>
      <c r="L2415" s="244"/>
      <c r="M2415" s="245"/>
      <c r="N2415" s="246"/>
      <c r="O2415" s="246"/>
      <c r="P2415" s="246"/>
      <c r="Q2415" s="246"/>
      <c r="R2415" s="246"/>
      <c r="S2415" s="246"/>
      <c r="T2415" s="247"/>
      <c r="AT2415" s="248" t="s">
        <v>142</v>
      </c>
      <c r="AU2415" s="248" t="s">
        <v>83</v>
      </c>
      <c r="AV2415" s="12" t="s">
        <v>83</v>
      </c>
      <c r="AW2415" s="12" t="s">
        <v>30</v>
      </c>
      <c r="AX2415" s="12" t="s">
        <v>73</v>
      </c>
      <c r="AY2415" s="248" t="s">
        <v>133</v>
      </c>
    </row>
    <row r="2416" spans="2:51" s="12" customFormat="1" ht="12">
      <c r="B2416" s="237"/>
      <c r="C2416" s="238"/>
      <c r="D2416" s="239" t="s">
        <v>142</v>
      </c>
      <c r="E2416" s="240" t="s">
        <v>1</v>
      </c>
      <c r="F2416" s="241" t="s">
        <v>2907</v>
      </c>
      <c r="G2416" s="238"/>
      <c r="H2416" s="242">
        <v>3.6</v>
      </c>
      <c r="I2416" s="243"/>
      <c r="J2416" s="238"/>
      <c r="K2416" s="238"/>
      <c r="L2416" s="244"/>
      <c r="M2416" s="245"/>
      <c r="N2416" s="246"/>
      <c r="O2416" s="246"/>
      <c r="P2416" s="246"/>
      <c r="Q2416" s="246"/>
      <c r="R2416" s="246"/>
      <c r="S2416" s="246"/>
      <c r="T2416" s="247"/>
      <c r="AT2416" s="248" t="s">
        <v>142</v>
      </c>
      <c r="AU2416" s="248" t="s">
        <v>83</v>
      </c>
      <c r="AV2416" s="12" t="s">
        <v>83</v>
      </c>
      <c r="AW2416" s="12" t="s">
        <v>30</v>
      </c>
      <c r="AX2416" s="12" t="s">
        <v>73</v>
      </c>
      <c r="AY2416" s="248" t="s">
        <v>133</v>
      </c>
    </row>
    <row r="2417" spans="2:51" s="14" customFormat="1" ht="12">
      <c r="B2417" s="276"/>
      <c r="C2417" s="277"/>
      <c r="D2417" s="239" t="s">
        <v>142</v>
      </c>
      <c r="E2417" s="278" t="s">
        <v>1</v>
      </c>
      <c r="F2417" s="279" t="s">
        <v>1611</v>
      </c>
      <c r="G2417" s="277"/>
      <c r="H2417" s="278" t="s">
        <v>1</v>
      </c>
      <c r="I2417" s="280"/>
      <c r="J2417" s="277"/>
      <c r="K2417" s="277"/>
      <c r="L2417" s="281"/>
      <c r="M2417" s="282"/>
      <c r="N2417" s="283"/>
      <c r="O2417" s="283"/>
      <c r="P2417" s="283"/>
      <c r="Q2417" s="283"/>
      <c r="R2417" s="283"/>
      <c r="S2417" s="283"/>
      <c r="T2417" s="284"/>
      <c r="AT2417" s="285" t="s">
        <v>142</v>
      </c>
      <c r="AU2417" s="285" t="s">
        <v>83</v>
      </c>
      <c r="AV2417" s="14" t="s">
        <v>81</v>
      </c>
      <c r="AW2417" s="14" t="s">
        <v>30</v>
      </c>
      <c r="AX2417" s="14" t="s">
        <v>73</v>
      </c>
      <c r="AY2417" s="285" t="s">
        <v>133</v>
      </c>
    </row>
    <row r="2418" spans="2:51" s="12" customFormat="1" ht="12">
      <c r="B2418" s="237"/>
      <c r="C2418" s="238"/>
      <c r="D2418" s="239" t="s">
        <v>142</v>
      </c>
      <c r="E2418" s="240" t="s">
        <v>1</v>
      </c>
      <c r="F2418" s="241" t="s">
        <v>2908</v>
      </c>
      <c r="G2418" s="238"/>
      <c r="H2418" s="242">
        <v>22.89</v>
      </c>
      <c r="I2418" s="243"/>
      <c r="J2418" s="238"/>
      <c r="K2418" s="238"/>
      <c r="L2418" s="244"/>
      <c r="M2418" s="245"/>
      <c r="N2418" s="246"/>
      <c r="O2418" s="246"/>
      <c r="P2418" s="246"/>
      <c r="Q2418" s="246"/>
      <c r="R2418" s="246"/>
      <c r="S2418" s="246"/>
      <c r="T2418" s="247"/>
      <c r="AT2418" s="248" t="s">
        <v>142</v>
      </c>
      <c r="AU2418" s="248" t="s">
        <v>83</v>
      </c>
      <c r="AV2418" s="12" t="s">
        <v>83</v>
      </c>
      <c r="AW2418" s="12" t="s">
        <v>30</v>
      </c>
      <c r="AX2418" s="12" t="s">
        <v>73</v>
      </c>
      <c r="AY2418" s="248" t="s">
        <v>133</v>
      </c>
    </row>
    <row r="2419" spans="2:51" s="12" customFormat="1" ht="12">
      <c r="B2419" s="237"/>
      <c r="C2419" s="238"/>
      <c r="D2419" s="239" t="s">
        <v>142</v>
      </c>
      <c r="E2419" s="240" t="s">
        <v>1</v>
      </c>
      <c r="F2419" s="241" t="s">
        <v>2909</v>
      </c>
      <c r="G2419" s="238"/>
      <c r="H2419" s="242">
        <v>13.325</v>
      </c>
      <c r="I2419" s="243"/>
      <c r="J2419" s="238"/>
      <c r="K2419" s="238"/>
      <c r="L2419" s="244"/>
      <c r="M2419" s="245"/>
      <c r="N2419" s="246"/>
      <c r="O2419" s="246"/>
      <c r="P2419" s="246"/>
      <c r="Q2419" s="246"/>
      <c r="R2419" s="246"/>
      <c r="S2419" s="246"/>
      <c r="T2419" s="247"/>
      <c r="AT2419" s="248" t="s">
        <v>142</v>
      </c>
      <c r="AU2419" s="248" t="s">
        <v>83</v>
      </c>
      <c r="AV2419" s="12" t="s">
        <v>83</v>
      </c>
      <c r="AW2419" s="12" t="s">
        <v>30</v>
      </c>
      <c r="AX2419" s="12" t="s">
        <v>73</v>
      </c>
      <c r="AY2419" s="248" t="s">
        <v>133</v>
      </c>
    </row>
    <row r="2420" spans="2:51" s="12" customFormat="1" ht="12">
      <c r="B2420" s="237"/>
      <c r="C2420" s="238"/>
      <c r="D2420" s="239" t="s">
        <v>142</v>
      </c>
      <c r="E2420" s="240" t="s">
        <v>1</v>
      </c>
      <c r="F2420" s="241" t="s">
        <v>2910</v>
      </c>
      <c r="G2420" s="238"/>
      <c r="H2420" s="242">
        <v>16.18</v>
      </c>
      <c r="I2420" s="243"/>
      <c r="J2420" s="238"/>
      <c r="K2420" s="238"/>
      <c r="L2420" s="244"/>
      <c r="M2420" s="245"/>
      <c r="N2420" s="246"/>
      <c r="O2420" s="246"/>
      <c r="P2420" s="246"/>
      <c r="Q2420" s="246"/>
      <c r="R2420" s="246"/>
      <c r="S2420" s="246"/>
      <c r="T2420" s="247"/>
      <c r="AT2420" s="248" t="s">
        <v>142</v>
      </c>
      <c r="AU2420" s="248" t="s">
        <v>83</v>
      </c>
      <c r="AV2420" s="12" t="s">
        <v>83</v>
      </c>
      <c r="AW2420" s="12" t="s">
        <v>30</v>
      </c>
      <c r="AX2420" s="12" t="s">
        <v>73</v>
      </c>
      <c r="AY2420" s="248" t="s">
        <v>133</v>
      </c>
    </row>
    <row r="2421" spans="2:51" s="12" customFormat="1" ht="12">
      <c r="B2421" s="237"/>
      <c r="C2421" s="238"/>
      <c r="D2421" s="239" t="s">
        <v>142</v>
      </c>
      <c r="E2421" s="240" t="s">
        <v>1</v>
      </c>
      <c r="F2421" s="241" t="s">
        <v>2911</v>
      </c>
      <c r="G2421" s="238"/>
      <c r="H2421" s="242">
        <v>12.208</v>
      </c>
      <c r="I2421" s="243"/>
      <c r="J2421" s="238"/>
      <c r="K2421" s="238"/>
      <c r="L2421" s="244"/>
      <c r="M2421" s="245"/>
      <c r="N2421" s="246"/>
      <c r="O2421" s="246"/>
      <c r="P2421" s="246"/>
      <c r="Q2421" s="246"/>
      <c r="R2421" s="246"/>
      <c r="S2421" s="246"/>
      <c r="T2421" s="247"/>
      <c r="AT2421" s="248" t="s">
        <v>142</v>
      </c>
      <c r="AU2421" s="248" t="s">
        <v>83</v>
      </c>
      <c r="AV2421" s="12" t="s">
        <v>83</v>
      </c>
      <c r="AW2421" s="12" t="s">
        <v>30</v>
      </c>
      <c r="AX2421" s="12" t="s">
        <v>73</v>
      </c>
      <c r="AY2421" s="248" t="s">
        <v>133</v>
      </c>
    </row>
    <row r="2422" spans="2:51" s="13" customFormat="1" ht="12">
      <c r="B2422" s="249"/>
      <c r="C2422" s="250"/>
      <c r="D2422" s="239" t="s">
        <v>142</v>
      </c>
      <c r="E2422" s="251" t="s">
        <v>1</v>
      </c>
      <c r="F2422" s="252" t="s">
        <v>144</v>
      </c>
      <c r="G2422" s="250"/>
      <c r="H2422" s="253">
        <v>203.113</v>
      </c>
      <c r="I2422" s="254"/>
      <c r="J2422" s="250"/>
      <c r="K2422" s="250"/>
      <c r="L2422" s="255"/>
      <c r="M2422" s="256"/>
      <c r="N2422" s="257"/>
      <c r="O2422" s="257"/>
      <c r="P2422" s="257"/>
      <c r="Q2422" s="257"/>
      <c r="R2422" s="257"/>
      <c r="S2422" s="257"/>
      <c r="T2422" s="258"/>
      <c r="AT2422" s="259" t="s">
        <v>142</v>
      </c>
      <c r="AU2422" s="259" t="s">
        <v>83</v>
      </c>
      <c r="AV2422" s="13" t="s">
        <v>140</v>
      </c>
      <c r="AW2422" s="13" t="s">
        <v>30</v>
      </c>
      <c r="AX2422" s="13" t="s">
        <v>81</v>
      </c>
      <c r="AY2422" s="259" t="s">
        <v>133</v>
      </c>
    </row>
    <row r="2423" spans="2:65" s="1" customFormat="1" ht="24" customHeight="1">
      <c r="B2423" s="38"/>
      <c r="C2423" s="260" t="s">
        <v>2912</v>
      </c>
      <c r="D2423" s="260" t="s">
        <v>168</v>
      </c>
      <c r="E2423" s="261" t="s">
        <v>2913</v>
      </c>
      <c r="F2423" s="262" t="s">
        <v>2914</v>
      </c>
      <c r="G2423" s="263" t="s">
        <v>413</v>
      </c>
      <c r="H2423" s="264">
        <v>207.175</v>
      </c>
      <c r="I2423" s="265"/>
      <c r="J2423" s="266">
        <f>ROUND(I2423*H2423,2)</f>
        <v>0</v>
      </c>
      <c r="K2423" s="262" t="s">
        <v>139</v>
      </c>
      <c r="L2423" s="267"/>
      <c r="M2423" s="268" t="s">
        <v>1</v>
      </c>
      <c r="N2423" s="269" t="s">
        <v>38</v>
      </c>
      <c r="O2423" s="86"/>
      <c r="P2423" s="233">
        <f>O2423*H2423</f>
        <v>0</v>
      </c>
      <c r="Q2423" s="233">
        <v>0.00184</v>
      </c>
      <c r="R2423" s="233">
        <f>Q2423*H2423</f>
        <v>0.38120200000000004</v>
      </c>
      <c r="S2423" s="233">
        <v>0</v>
      </c>
      <c r="T2423" s="234">
        <f>S2423*H2423</f>
        <v>0</v>
      </c>
      <c r="AR2423" s="235" t="s">
        <v>644</v>
      </c>
      <c r="AT2423" s="235" t="s">
        <v>168</v>
      </c>
      <c r="AU2423" s="235" t="s">
        <v>83</v>
      </c>
      <c r="AY2423" s="17" t="s">
        <v>133</v>
      </c>
      <c r="BE2423" s="236">
        <f>IF(N2423="základní",J2423,0)</f>
        <v>0</v>
      </c>
      <c r="BF2423" s="236">
        <f>IF(N2423="snížená",J2423,0)</f>
        <v>0</v>
      </c>
      <c r="BG2423" s="236">
        <f>IF(N2423="zákl. přenesená",J2423,0)</f>
        <v>0</v>
      </c>
      <c r="BH2423" s="236">
        <f>IF(N2423="sníž. přenesená",J2423,0)</f>
        <v>0</v>
      </c>
      <c r="BI2423" s="236">
        <f>IF(N2423="nulová",J2423,0)</f>
        <v>0</v>
      </c>
      <c r="BJ2423" s="17" t="s">
        <v>81</v>
      </c>
      <c r="BK2423" s="236">
        <f>ROUND(I2423*H2423,2)</f>
        <v>0</v>
      </c>
      <c r="BL2423" s="17" t="s">
        <v>224</v>
      </c>
      <c r="BM2423" s="235" t="s">
        <v>2915</v>
      </c>
    </row>
    <row r="2424" spans="2:51" s="12" customFormat="1" ht="12">
      <c r="B2424" s="237"/>
      <c r="C2424" s="238"/>
      <c r="D2424" s="239" t="s">
        <v>142</v>
      </c>
      <c r="E2424" s="240" t="s">
        <v>1</v>
      </c>
      <c r="F2424" s="241" t="s">
        <v>2916</v>
      </c>
      <c r="G2424" s="238"/>
      <c r="H2424" s="242">
        <v>207.175</v>
      </c>
      <c r="I2424" s="243"/>
      <c r="J2424" s="238"/>
      <c r="K2424" s="238"/>
      <c r="L2424" s="244"/>
      <c r="M2424" s="245"/>
      <c r="N2424" s="246"/>
      <c r="O2424" s="246"/>
      <c r="P2424" s="246"/>
      <c r="Q2424" s="246"/>
      <c r="R2424" s="246"/>
      <c r="S2424" s="246"/>
      <c r="T2424" s="247"/>
      <c r="AT2424" s="248" t="s">
        <v>142</v>
      </c>
      <c r="AU2424" s="248" t="s">
        <v>83</v>
      </c>
      <c r="AV2424" s="12" t="s">
        <v>83</v>
      </c>
      <c r="AW2424" s="12" t="s">
        <v>30</v>
      </c>
      <c r="AX2424" s="12" t="s">
        <v>73</v>
      </c>
      <c r="AY2424" s="248" t="s">
        <v>133</v>
      </c>
    </row>
    <row r="2425" spans="2:51" s="13" customFormat="1" ht="12">
      <c r="B2425" s="249"/>
      <c r="C2425" s="250"/>
      <c r="D2425" s="239" t="s">
        <v>142</v>
      </c>
      <c r="E2425" s="251" t="s">
        <v>1</v>
      </c>
      <c r="F2425" s="252" t="s">
        <v>144</v>
      </c>
      <c r="G2425" s="250"/>
      <c r="H2425" s="253">
        <v>207.175</v>
      </c>
      <c r="I2425" s="254"/>
      <c r="J2425" s="250"/>
      <c r="K2425" s="250"/>
      <c r="L2425" s="255"/>
      <c r="M2425" s="256"/>
      <c r="N2425" s="257"/>
      <c r="O2425" s="257"/>
      <c r="P2425" s="257"/>
      <c r="Q2425" s="257"/>
      <c r="R2425" s="257"/>
      <c r="S2425" s="257"/>
      <c r="T2425" s="258"/>
      <c r="AT2425" s="259" t="s">
        <v>142</v>
      </c>
      <c r="AU2425" s="259" t="s">
        <v>83</v>
      </c>
      <c r="AV2425" s="13" t="s">
        <v>140</v>
      </c>
      <c r="AW2425" s="13" t="s">
        <v>30</v>
      </c>
      <c r="AX2425" s="13" t="s">
        <v>81</v>
      </c>
      <c r="AY2425" s="259" t="s">
        <v>133</v>
      </c>
    </row>
    <row r="2426" spans="2:65" s="1" customFormat="1" ht="24" customHeight="1">
      <c r="B2426" s="38"/>
      <c r="C2426" s="224" t="s">
        <v>2917</v>
      </c>
      <c r="D2426" s="224" t="s">
        <v>135</v>
      </c>
      <c r="E2426" s="225" t="s">
        <v>2918</v>
      </c>
      <c r="F2426" s="226" t="s">
        <v>2919</v>
      </c>
      <c r="G2426" s="227" t="s">
        <v>413</v>
      </c>
      <c r="H2426" s="228">
        <v>526.916</v>
      </c>
      <c r="I2426" s="229"/>
      <c r="J2426" s="230">
        <f>ROUND(I2426*H2426,2)</f>
        <v>0</v>
      </c>
      <c r="K2426" s="226" t="s">
        <v>139</v>
      </c>
      <c r="L2426" s="43"/>
      <c r="M2426" s="231" t="s">
        <v>1</v>
      </c>
      <c r="N2426" s="232" t="s">
        <v>38</v>
      </c>
      <c r="O2426" s="86"/>
      <c r="P2426" s="233">
        <f>O2426*H2426</f>
        <v>0</v>
      </c>
      <c r="Q2426" s="233">
        <v>0.00116</v>
      </c>
      <c r="R2426" s="233">
        <f>Q2426*H2426</f>
        <v>0.6112225600000001</v>
      </c>
      <c r="S2426" s="233">
        <v>0</v>
      </c>
      <c r="T2426" s="234">
        <f>S2426*H2426</f>
        <v>0</v>
      </c>
      <c r="AR2426" s="235" t="s">
        <v>224</v>
      </c>
      <c r="AT2426" s="235" t="s">
        <v>135</v>
      </c>
      <c r="AU2426" s="235" t="s">
        <v>83</v>
      </c>
      <c r="AY2426" s="17" t="s">
        <v>133</v>
      </c>
      <c r="BE2426" s="236">
        <f>IF(N2426="základní",J2426,0)</f>
        <v>0</v>
      </c>
      <c r="BF2426" s="236">
        <f>IF(N2426="snížená",J2426,0)</f>
        <v>0</v>
      </c>
      <c r="BG2426" s="236">
        <f>IF(N2426="zákl. přenesená",J2426,0)</f>
        <v>0</v>
      </c>
      <c r="BH2426" s="236">
        <f>IF(N2426="sníž. přenesená",J2426,0)</f>
        <v>0</v>
      </c>
      <c r="BI2426" s="236">
        <f>IF(N2426="nulová",J2426,0)</f>
        <v>0</v>
      </c>
      <c r="BJ2426" s="17" t="s">
        <v>81</v>
      </c>
      <c r="BK2426" s="236">
        <f>ROUND(I2426*H2426,2)</f>
        <v>0</v>
      </c>
      <c r="BL2426" s="17" t="s">
        <v>224</v>
      </c>
      <c r="BM2426" s="235" t="s">
        <v>2920</v>
      </c>
    </row>
    <row r="2427" spans="2:51" s="14" customFormat="1" ht="12">
      <c r="B2427" s="276"/>
      <c r="C2427" s="277"/>
      <c r="D2427" s="239" t="s">
        <v>142</v>
      </c>
      <c r="E2427" s="278" t="s">
        <v>1</v>
      </c>
      <c r="F2427" s="279" t="s">
        <v>2680</v>
      </c>
      <c r="G2427" s="277"/>
      <c r="H2427" s="278" t="s">
        <v>1</v>
      </c>
      <c r="I2427" s="280"/>
      <c r="J2427" s="277"/>
      <c r="K2427" s="277"/>
      <c r="L2427" s="281"/>
      <c r="M2427" s="282"/>
      <c r="N2427" s="283"/>
      <c r="O2427" s="283"/>
      <c r="P2427" s="283"/>
      <c r="Q2427" s="283"/>
      <c r="R2427" s="283"/>
      <c r="S2427" s="283"/>
      <c r="T2427" s="284"/>
      <c r="AT2427" s="285" t="s">
        <v>142</v>
      </c>
      <c r="AU2427" s="285" t="s">
        <v>83</v>
      </c>
      <c r="AV2427" s="14" t="s">
        <v>81</v>
      </c>
      <c r="AW2427" s="14" t="s">
        <v>30</v>
      </c>
      <c r="AX2427" s="14" t="s">
        <v>73</v>
      </c>
      <c r="AY2427" s="285" t="s">
        <v>133</v>
      </c>
    </row>
    <row r="2428" spans="2:51" s="12" customFormat="1" ht="12">
      <c r="B2428" s="237"/>
      <c r="C2428" s="238"/>
      <c r="D2428" s="239" t="s">
        <v>142</v>
      </c>
      <c r="E2428" s="240" t="s">
        <v>1</v>
      </c>
      <c r="F2428" s="241" t="s">
        <v>2921</v>
      </c>
      <c r="G2428" s="238"/>
      <c r="H2428" s="242">
        <v>8.525</v>
      </c>
      <c r="I2428" s="243"/>
      <c r="J2428" s="238"/>
      <c r="K2428" s="238"/>
      <c r="L2428" s="244"/>
      <c r="M2428" s="245"/>
      <c r="N2428" s="246"/>
      <c r="O2428" s="246"/>
      <c r="P2428" s="246"/>
      <c r="Q2428" s="246"/>
      <c r="R2428" s="246"/>
      <c r="S2428" s="246"/>
      <c r="T2428" s="247"/>
      <c r="AT2428" s="248" t="s">
        <v>142</v>
      </c>
      <c r="AU2428" s="248" t="s">
        <v>83</v>
      </c>
      <c r="AV2428" s="12" t="s">
        <v>83</v>
      </c>
      <c r="AW2428" s="12" t="s">
        <v>30</v>
      </c>
      <c r="AX2428" s="12" t="s">
        <v>73</v>
      </c>
      <c r="AY2428" s="248" t="s">
        <v>133</v>
      </c>
    </row>
    <row r="2429" spans="2:51" s="12" customFormat="1" ht="12">
      <c r="B2429" s="237"/>
      <c r="C2429" s="238"/>
      <c r="D2429" s="239" t="s">
        <v>142</v>
      </c>
      <c r="E2429" s="240" t="s">
        <v>1</v>
      </c>
      <c r="F2429" s="241" t="s">
        <v>2922</v>
      </c>
      <c r="G2429" s="238"/>
      <c r="H2429" s="242">
        <v>15.608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142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133</v>
      </c>
    </row>
    <row r="2430" spans="2:51" s="12" customFormat="1" ht="12">
      <c r="B2430" s="237"/>
      <c r="C2430" s="238"/>
      <c r="D2430" s="239" t="s">
        <v>142</v>
      </c>
      <c r="E2430" s="240" t="s">
        <v>1</v>
      </c>
      <c r="F2430" s="241" t="s">
        <v>2923</v>
      </c>
      <c r="G2430" s="238"/>
      <c r="H2430" s="242">
        <v>17.75</v>
      </c>
      <c r="I2430" s="243"/>
      <c r="J2430" s="238"/>
      <c r="K2430" s="238"/>
      <c r="L2430" s="244"/>
      <c r="M2430" s="245"/>
      <c r="N2430" s="246"/>
      <c r="O2430" s="246"/>
      <c r="P2430" s="246"/>
      <c r="Q2430" s="246"/>
      <c r="R2430" s="246"/>
      <c r="S2430" s="246"/>
      <c r="T2430" s="247"/>
      <c r="AT2430" s="248" t="s">
        <v>142</v>
      </c>
      <c r="AU2430" s="248" t="s">
        <v>83</v>
      </c>
      <c r="AV2430" s="12" t="s">
        <v>83</v>
      </c>
      <c r="AW2430" s="12" t="s">
        <v>30</v>
      </c>
      <c r="AX2430" s="12" t="s">
        <v>73</v>
      </c>
      <c r="AY2430" s="248" t="s">
        <v>133</v>
      </c>
    </row>
    <row r="2431" spans="2:51" s="12" customFormat="1" ht="12">
      <c r="B2431" s="237"/>
      <c r="C2431" s="238"/>
      <c r="D2431" s="239" t="s">
        <v>142</v>
      </c>
      <c r="E2431" s="240" t="s">
        <v>1</v>
      </c>
      <c r="F2431" s="241" t="s">
        <v>2924</v>
      </c>
      <c r="G2431" s="238"/>
      <c r="H2431" s="242">
        <v>3.844</v>
      </c>
      <c r="I2431" s="243"/>
      <c r="J2431" s="238"/>
      <c r="K2431" s="238"/>
      <c r="L2431" s="244"/>
      <c r="M2431" s="245"/>
      <c r="N2431" s="246"/>
      <c r="O2431" s="246"/>
      <c r="P2431" s="246"/>
      <c r="Q2431" s="246"/>
      <c r="R2431" s="246"/>
      <c r="S2431" s="246"/>
      <c r="T2431" s="247"/>
      <c r="AT2431" s="248" t="s">
        <v>142</v>
      </c>
      <c r="AU2431" s="248" t="s">
        <v>83</v>
      </c>
      <c r="AV2431" s="12" t="s">
        <v>83</v>
      </c>
      <c r="AW2431" s="12" t="s">
        <v>30</v>
      </c>
      <c r="AX2431" s="12" t="s">
        <v>73</v>
      </c>
      <c r="AY2431" s="248" t="s">
        <v>133</v>
      </c>
    </row>
    <row r="2432" spans="2:51" s="14" customFormat="1" ht="12">
      <c r="B2432" s="276"/>
      <c r="C2432" s="277"/>
      <c r="D2432" s="239" t="s">
        <v>142</v>
      </c>
      <c r="E2432" s="278" t="s">
        <v>1</v>
      </c>
      <c r="F2432" s="279" t="s">
        <v>2684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142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133</v>
      </c>
    </row>
    <row r="2433" spans="2:51" s="12" customFormat="1" ht="12">
      <c r="B2433" s="237"/>
      <c r="C2433" s="238"/>
      <c r="D2433" s="239" t="s">
        <v>142</v>
      </c>
      <c r="E2433" s="240" t="s">
        <v>1</v>
      </c>
      <c r="F2433" s="241" t="s">
        <v>2685</v>
      </c>
      <c r="G2433" s="238"/>
      <c r="H2433" s="242">
        <v>217.768</v>
      </c>
      <c r="I2433" s="243"/>
      <c r="J2433" s="238"/>
      <c r="K2433" s="238"/>
      <c r="L2433" s="244"/>
      <c r="M2433" s="245"/>
      <c r="N2433" s="246"/>
      <c r="O2433" s="246"/>
      <c r="P2433" s="246"/>
      <c r="Q2433" s="246"/>
      <c r="R2433" s="246"/>
      <c r="S2433" s="246"/>
      <c r="T2433" s="247"/>
      <c r="AT2433" s="248" t="s">
        <v>142</v>
      </c>
      <c r="AU2433" s="248" t="s">
        <v>83</v>
      </c>
      <c r="AV2433" s="12" t="s">
        <v>83</v>
      </c>
      <c r="AW2433" s="12" t="s">
        <v>30</v>
      </c>
      <c r="AX2433" s="12" t="s">
        <v>73</v>
      </c>
      <c r="AY2433" s="248" t="s">
        <v>133</v>
      </c>
    </row>
    <row r="2434" spans="2:51" s="12" customFormat="1" ht="12">
      <c r="B2434" s="237"/>
      <c r="C2434" s="238"/>
      <c r="D2434" s="239" t="s">
        <v>142</v>
      </c>
      <c r="E2434" s="240" t="s">
        <v>1</v>
      </c>
      <c r="F2434" s="241" t="s">
        <v>2925</v>
      </c>
      <c r="G2434" s="238"/>
      <c r="H2434" s="242">
        <v>15.04</v>
      </c>
      <c r="I2434" s="243"/>
      <c r="J2434" s="238"/>
      <c r="K2434" s="238"/>
      <c r="L2434" s="244"/>
      <c r="M2434" s="245"/>
      <c r="N2434" s="246"/>
      <c r="O2434" s="246"/>
      <c r="P2434" s="246"/>
      <c r="Q2434" s="246"/>
      <c r="R2434" s="246"/>
      <c r="S2434" s="246"/>
      <c r="T2434" s="247"/>
      <c r="AT2434" s="248" t="s">
        <v>142</v>
      </c>
      <c r="AU2434" s="248" t="s">
        <v>83</v>
      </c>
      <c r="AV2434" s="12" t="s">
        <v>83</v>
      </c>
      <c r="AW2434" s="12" t="s">
        <v>30</v>
      </c>
      <c r="AX2434" s="12" t="s">
        <v>73</v>
      </c>
      <c r="AY2434" s="248" t="s">
        <v>133</v>
      </c>
    </row>
    <row r="2435" spans="2:51" s="12" customFormat="1" ht="12">
      <c r="B2435" s="237"/>
      <c r="C2435" s="238"/>
      <c r="D2435" s="239" t="s">
        <v>142</v>
      </c>
      <c r="E2435" s="240" t="s">
        <v>1</v>
      </c>
      <c r="F2435" s="241" t="s">
        <v>2926</v>
      </c>
      <c r="G2435" s="238"/>
      <c r="H2435" s="242">
        <v>2.883</v>
      </c>
      <c r="I2435" s="243"/>
      <c r="J2435" s="238"/>
      <c r="K2435" s="238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142</v>
      </c>
      <c r="AU2435" s="248" t="s">
        <v>83</v>
      </c>
      <c r="AV2435" s="12" t="s">
        <v>83</v>
      </c>
      <c r="AW2435" s="12" t="s">
        <v>30</v>
      </c>
      <c r="AX2435" s="12" t="s">
        <v>73</v>
      </c>
      <c r="AY2435" s="248" t="s">
        <v>133</v>
      </c>
    </row>
    <row r="2436" spans="2:51" s="12" customFormat="1" ht="12">
      <c r="B2436" s="237"/>
      <c r="C2436" s="238"/>
      <c r="D2436" s="239" t="s">
        <v>142</v>
      </c>
      <c r="E2436" s="240" t="s">
        <v>1</v>
      </c>
      <c r="F2436" s="241" t="s">
        <v>2670</v>
      </c>
      <c r="G2436" s="238"/>
      <c r="H2436" s="242">
        <v>3.48</v>
      </c>
      <c r="I2436" s="243"/>
      <c r="J2436" s="238"/>
      <c r="K2436" s="238"/>
      <c r="L2436" s="244"/>
      <c r="M2436" s="245"/>
      <c r="N2436" s="246"/>
      <c r="O2436" s="246"/>
      <c r="P2436" s="246"/>
      <c r="Q2436" s="246"/>
      <c r="R2436" s="246"/>
      <c r="S2436" s="246"/>
      <c r="T2436" s="247"/>
      <c r="AT2436" s="248" t="s">
        <v>142</v>
      </c>
      <c r="AU2436" s="248" t="s">
        <v>83</v>
      </c>
      <c r="AV2436" s="12" t="s">
        <v>83</v>
      </c>
      <c r="AW2436" s="12" t="s">
        <v>30</v>
      </c>
      <c r="AX2436" s="12" t="s">
        <v>73</v>
      </c>
      <c r="AY2436" s="248" t="s">
        <v>133</v>
      </c>
    </row>
    <row r="2437" spans="2:51" s="12" customFormat="1" ht="12">
      <c r="B2437" s="237"/>
      <c r="C2437" s="238"/>
      <c r="D2437" s="239" t="s">
        <v>142</v>
      </c>
      <c r="E2437" s="240" t="s">
        <v>1</v>
      </c>
      <c r="F2437" s="241" t="s">
        <v>2927</v>
      </c>
      <c r="G2437" s="238"/>
      <c r="H2437" s="242">
        <v>46.849</v>
      </c>
      <c r="I2437" s="243"/>
      <c r="J2437" s="238"/>
      <c r="K2437" s="238"/>
      <c r="L2437" s="244"/>
      <c r="M2437" s="245"/>
      <c r="N2437" s="246"/>
      <c r="O2437" s="246"/>
      <c r="P2437" s="246"/>
      <c r="Q2437" s="246"/>
      <c r="R2437" s="246"/>
      <c r="S2437" s="246"/>
      <c r="T2437" s="247"/>
      <c r="AT2437" s="248" t="s">
        <v>142</v>
      </c>
      <c r="AU2437" s="248" t="s">
        <v>83</v>
      </c>
      <c r="AV2437" s="12" t="s">
        <v>83</v>
      </c>
      <c r="AW2437" s="12" t="s">
        <v>30</v>
      </c>
      <c r="AX2437" s="12" t="s">
        <v>73</v>
      </c>
      <c r="AY2437" s="248" t="s">
        <v>133</v>
      </c>
    </row>
    <row r="2438" spans="2:51" s="12" customFormat="1" ht="12">
      <c r="B2438" s="237"/>
      <c r="C2438" s="238"/>
      <c r="D2438" s="239" t="s">
        <v>142</v>
      </c>
      <c r="E2438" s="240" t="s">
        <v>1</v>
      </c>
      <c r="F2438" s="241" t="s">
        <v>2672</v>
      </c>
      <c r="G2438" s="238"/>
      <c r="H2438" s="242">
        <v>195.169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142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133</v>
      </c>
    </row>
    <row r="2439" spans="2:51" s="13" customFormat="1" ht="12">
      <c r="B2439" s="249"/>
      <c r="C2439" s="250"/>
      <c r="D2439" s="239" t="s">
        <v>142</v>
      </c>
      <c r="E2439" s="251" t="s">
        <v>1</v>
      </c>
      <c r="F2439" s="252" t="s">
        <v>144</v>
      </c>
      <c r="G2439" s="250"/>
      <c r="H2439" s="253">
        <v>526.916</v>
      </c>
      <c r="I2439" s="254"/>
      <c r="J2439" s="250"/>
      <c r="K2439" s="250"/>
      <c r="L2439" s="255"/>
      <c r="M2439" s="256"/>
      <c r="N2439" s="257"/>
      <c r="O2439" s="257"/>
      <c r="P2439" s="257"/>
      <c r="Q2439" s="257"/>
      <c r="R2439" s="257"/>
      <c r="S2439" s="257"/>
      <c r="T2439" s="258"/>
      <c r="AT2439" s="259" t="s">
        <v>142</v>
      </c>
      <c r="AU2439" s="259" t="s">
        <v>83</v>
      </c>
      <c r="AV2439" s="13" t="s">
        <v>140</v>
      </c>
      <c r="AW2439" s="13" t="s">
        <v>30</v>
      </c>
      <c r="AX2439" s="13" t="s">
        <v>81</v>
      </c>
      <c r="AY2439" s="259" t="s">
        <v>133</v>
      </c>
    </row>
    <row r="2440" spans="2:65" s="1" customFormat="1" ht="24" customHeight="1">
      <c r="B2440" s="38"/>
      <c r="C2440" s="260" t="s">
        <v>2928</v>
      </c>
      <c r="D2440" s="260" t="s">
        <v>168</v>
      </c>
      <c r="E2440" s="261" t="s">
        <v>2929</v>
      </c>
      <c r="F2440" s="262" t="s">
        <v>2930</v>
      </c>
      <c r="G2440" s="263" t="s">
        <v>413</v>
      </c>
      <c r="H2440" s="264">
        <v>18.282</v>
      </c>
      <c r="I2440" s="265"/>
      <c r="J2440" s="266">
        <f>ROUND(I2440*H2440,2)</f>
        <v>0</v>
      </c>
      <c r="K2440" s="262" t="s">
        <v>139</v>
      </c>
      <c r="L2440" s="267"/>
      <c r="M2440" s="268" t="s">
        <v>1</v>
      </c>
      <c r="N2440" s="269" t="s">
        <v>38</v>
      </c>
      <c r="O2440" s="86"/>
      <c r="P2440" s="233">
        <f>O2440*H2440</f>
        <v>0</v>
      </c>
      <c r="Q2440" s="233">
        <v>0.002</v>
      </c>
      <c r="R2440" s="233">
        <f>Q2440*H2440</f>
        <v>0.036564</v>
      </c>
      <c r="S2440" s="233">
        <v>0</v>
      </c>
      <c r="T2440" s="234">
        <f>S2440*H2440</f>
        <v>0</v>
      </c>
      <c r="AR2440" s="235" t="s">
        <v>644</v>
      </c>
      <c r="AT2440" s="235" t="s">
        <v>168</v>
      </c>
      <c r="AU2440" s="235" t="s">
        <v>83</v>
      </c>
      <c r="AY2440" s="17" t="s">
        <v>133</v>
      </c>
      <c r="BE2440" s="236">
        <f>IF(N2440="základní",J2440,0)</f>
        <v>0</v>
      </c>
      <c r="BF2440" s="236">
        <f>IF(N2440="snížená",J2440,0)</f>
        <v>0</v>
      </c>
      <c r="BG2440" s="236">
        <f>IF(N2440="zákl. přenesená",J2440,0)</f>
        <v>0</v>
      </c>
      <c r="BH2440" s="236">
        <f>IF(N2440="sníž. přenesená",J2440,0)</f>
        <v>0</v>
      </c>
      <c r="BI2440" s="236">
        <f>IF(N2440="nulová",J2440,0)</f>
        <v>0</v>
      </c>
      <c r="BJ2440" s="17" t="s">
        <v>81</v>
      </c>
      <c r="BK2440" s="236">
        <f>ROUND(I2440*H2440,2)</f>
        <v>0</v>
      </c>
      <c r="BL2440" s="17" t="s">
        <v>224</v>
      </c>
      <c r="BM2440" s="235" t="s">
        <v>2931</v>
      </c>
    </row>
    <row r="2441" spans="2:51" s="12" customFormat="1" ht="12">
      <c r="B2441" s="237"/>
      <c r="C2441" s="238"/>
      <c r="D2441" s="239" t="s">
        <v>142</v>
      </c>
      <c r="E2441" s="240" t="s">
        <v>1</v>
      </c>
      <c r="F2441" s="241" t="s">
        <v>2932</v>
      </c>
      <c r="G2441" s="238"/>
      <c r="H2441" s="242">
        <v>15.341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142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133</v>
      </c>
    </row>
    <row r="2442" spans="2:51" s="12" customFormat="1" ht="12">
      <c r="B2442" s="237"/>
      <c r="C2442" s="238"/>
      <c r="D2442" s="239" t="s">
        <v>142</v>
      </c>
      <c r="E2442" s="240" t="s">
        <v>1</v>
      </c>
      <c r="F2442" s="241" t="s">
        <v>2933</v>
      </c>
      <c r="G2442" s="238"/>
      <c r="H2442" s="242">
        <v>2.941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142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133</v>
      </c>
    </row>
    <row r="2443" spans="2:51" s="13" customFormat="1" ht="12">
      <c r="B2443" s="249"/>
      <c r="C2443" s="250"/>
      <c r="D2443" s="239" t="s">
        <v>142</v>
      </c>
      <c r="E2443" s="251" t="s">
        <v>1</v>
      </c>
      <c r="F2443" s="252" t="s">
        <v>144</v>
      </c>
      <c r="G2443" s="250"/>
      <c r="H2443" s="253">
        <v>18.282</v>
      </c>
      <c r="I2443" s="254"/>
      <c r="J2443" s="250"/>
      <c r="K2443" s="250"/>
      <c r="L2443" s="255"/>
      <c r="M2443" s="256"/>
      <c r="N2443" s="257"/>
      <c r="O2443" s="257"/>
      <c r="P2443" s="257"/>
      <c r="Q2443" s="257"/>
      <c r="R2443" s="257"/>
      <c r="S2443" s="257"/>
      <c r="T2443" s="258"/>
      <c r="AT2443" s="259" t="s">
        <v>142</v>
      </c>
      <c r="AU2443" s="259" t="s">
        <v>83</v>
      </c>
      <c r="AV2443" s="13" t="s">
        <v>140</v>
      </c>
      <c r="AW2443" s="13" t="s">
        <v>30</v>
      </c>
      <c r="AX2443" s="13" t="s">
        <v>81</v>
      </c>
      <c r="AY2443" s="259" t="s">
        <v>133</v>
      </c>
    </row>
    <row r="2444" spans="2:65" s="1" customFormat="1" ht="24" customHeight="1">
      <c r="B2444" s="38"/>
      <c r="C2444" s="260" t="s">
        <v>2934</v>
      </c>
      <c r="D2444" s="260" t="s">
        <v>168</v>
      </c>
      <c r="E2444" s="261" t="s">
        <v>2935</v>
      </c>
      <c r="F2444" s="262" t="s">
        <v>2936</v>
      </c>
      <c r="G2444" s="263" t="s">
        <v>413</v>
      </c>
      <c r="H2444" s="264">
        <v>46.642</v>
      </c>
      <c r="I2444" s="265"/>
      <c r="J2444" s="266">
        <f>ROUND(I2444*H2444,2)</f>
        <v>0</v>
      </c>
      <c r="K2444" s="262" t="s">
        <v>139</v>
      </c>
      <c r="L2444" s="267"/>
      <c r="M2444" s="268" t="s">
        <v>1</v>
      </c>
      <c r="N2444" s="269" t="s">
        <v>38</v>
      </c>
      <c r="O2444" s="86"/>
      <c r="P2444" s="233">
        <f>O2444*H2444</f>
        <v>0</v>
      </c>
      <c r="Q2444" s="233">
        <v>0.0035</v>
      </c>
      <c r="R2444" s="233">
        <f>Q2444*H2444</f>
        <v>0.163247</v>
      </c>
      <c r="S2444" s="233">
        <v>0</v>
      </c>
      <c r="T2444" s="234">
        <f>S2444*H2444</f>
        <v>0</v>
      </c>
      <c r="AR2444" s="235" t="s">
        <v>644</v>
      </c>
      <c r="AT2444" s="235" t="s">
        <v>168</v>
      </c>
      <c r="AU2444" s="235" t="s">
        <v>83</v>
      </c>
      <c r="AY2444" s="17" t="s">
        <v>133</v>
      </c>
      <c r="BE2444" s="236">
        <f>IF(N2444="základní",J2444,0)</f>
        <v>0</v>
      </c>
      <c r="BF2444" s="236">
        <f>IF(N2444="snížená",J2444,0)</f>
        <v>0</v>
      </c>
      <c r="BG2444" s="236">
        <f>IF(N2444="zákl. přenesená",J2444,0)</f>
        <v>0</v>
      </c>
      <c r="BH2444" s="236">
        <f>IF(N2444="sníž. přenesená",J2444,0)</f>
        <v>0</v>
      </c>
      <c r="BI2444" s="236">
        <f>IF(N2444="nulová",J2444,0)</f>
        <v>0</v>
      </c>
      <c r="BJ2444" s="17" t="s">
        <v>81</v>
      </c>
      <c r="BK2444" s="236">
        <f>ROUND(I2444*H2444,2)</f>
        <v>0</v>
      </c>
      <c r="BL2444" s="17" t="s">
        <v>224</v>
      </c>
      <c r="BM2444" s="235" t="s">
        <v>2937</v>
      </c>
    </row>
    <row r="2445" spans="2:51" s="14" customFormat="1" ht="12">
      <c r="B2445" s="276"/>
      <c r="C2445" s="277"/>
      <c r="D2445" s="239" t="s">
        <v>142</v>
      </c>
      <c r="E2445" s="278" t="s">
        <v>1</v>
      </c>
      <c r="F2445" s="279" t="s">
        <v>2680</v>
      </c>
      <c r="G2445" s="277"/>
      <c r="H2445" s="278" t="s">
        <v>1</v>
      </c>
      <c r="I2445" s="280"/>
      <c r="J2445" s="277"/>
      <c r="K2445" s="277"/>
      <c r="L2445" s="281"/>
      <c r="M2445" s="282"/>
      <c r="N2445" s="283"/>
      <c r="O2445" s="283"/>
      <c r="P2445" s="283"/>
      <c r="Q2445" s="283"/>
      <c r="R2445" s="283"/>
      <c r="S2445" s="283"/>
      <c r="T2445" s="284"/>
      <c r="AT2445" s="285" t="s">
        <v>142</v>
      </c>
      <c r="AU2445" s="285" t="s">
        <v>83</v>
      </c>
      <c r="AV2445" s="14" t="s">
        <v>81</v>
      </c>
      <c r="AW2445" s="14" t="s">
        <v>30</v>
      </c>
      <c r="AX2445" s="14" t="s">
        <v>73</v>
      </c>
      <c r="AY2445" s="285" t="s">
        <v>133</v>
      </c>
    </row>
    <row r="2446" spans="2:51" s="12" customFormat="1" ht="12">
      <c r="B2446" s="237"/>
      <c r="C2446" s="238"/>
      <c r="D2446" s="239" t="s">
        <v>142</v>
      </c>
      <c r="E2446" s="240" t="s">
        <v>1</v>
      </c>
      <c r="F2446" s="241" t="s">
        <v>2938</v>
      </c>
      <c r="G2446" s="238"/>
      <c r="H2446" s="242">
        <v>8.696</v>
      </c>
      <c r="I2446" s="243"/>
      <c r="J2446" s="238"/>
      <c r="K2446" s="238"/>
      <c r="L2446" s="244"/>
      <c r="M2446" s="245"/>
      <c r="N2446" s="246"/>
      <c r="O2446" s="246"/>
      <c r="P2446" s="246"/>
      <c r="Q2446" s="246"/>
      <c r="R2446" s="246"/>
      <c r="S2446" s="246"/>
      <c r="T2446" s="247"/>
      <c r="AT2446" s="248" t="s">
        <v>142</v>
      </c>
      <c r="AU2446" s="248" t="s">
        <v>83</v>
      </c>
      <c r="AV2446" s="12" t="s">
        <v>83</v>
      </c>
      <c r="AW2446" s="12" t="s">
        <v>30</v>
      </c>
      <c r="AX2446" s="12" t="s">
        <v>73</v>
      </c>
      <c r="AY2446" s="248" t="s">
        <v>133</v>
      </c>
    </row>
    <row r="2447" spans="2:51" s="12" customFormat="1" ht="12">
      <c r="B2447" s="237"/>
      <c r="C2447" s="238"/>
      <c r="D2447" s="239" t="s">
        <v>142</v>
      </c>
      <c r="E2447" s="240" t="s">
        <v>1</v>
      </c>
      <c r="F2447" s="241" t="s">
        <v>2939</v>
      </c>
      <c r="G2447" s="238"/>
      <c r="H2447" s="242">
        <v>15.92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142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133</v>
      </c>
    </row>
    <row r="2448" spans="2:51" s="12" customFormat="1" ht="12">
      <c r="B2448" s="237"/>
      <c r="C2448" s="238"/>
      <c r="D2448" s="239" t="s">
        <v>142</v>
      </c>
      <c r="E2448" s="240" t="s">
        <v>1</v>
      </c>
      <c r="F2448" s="241" t="s">
        <v>2940</v>
      </c>
      <c r="G2448" s="238"/>
      <c r="H2448" s="242">
        <v>18.105</v>
      </c>
      <c r="I2448" s="243"/>
      <c r="J2448" s="238"/>
      <c r="K2448" s="238"/>
      <c r="L2448" s="244"/>
      <c r="M2448" s="245"/>
      <c r="N2448" s="246"/>
      <c r="O2448" s="246"/>
      <c r="P2448" s="246"/>
      <c r="Q2448" s="246"/>
      <c r="R2448" s="246"/>
      <c r="S2448" s="246"/>
      <c r="T2448" s="247"/>
      <c r="AT2448" s="248" t="s">
        <v>142</v>
      </c>
      <c r="AU2448" s="248" t="s">
        <v>83</v>
      </c>
      <c r="AV2448" s="12" t="s">
        <v>83</v>
      </c>
      <c r="AW2448" s="12" t="s">
        <v>30</v>
      </c>
      <c r="AX2448" s="12" t="s">
        <v>73</v>
      </c>
      <c r="AY2448" s="248" t="s">
        <v>133</v>
      </c>
    </row>
    <row r="2449" spans="2:51" s="12" customFormat="1" ht="12">
      <c r="B2449" s="237"/>
      <c r="C2449" s="238"/>
      <c r="D2449" s="239" t="s">
        <v>142</v>
      </c>
      <c r="E2449" s="240" t="s">
        <v>1</v>
      </c>
      <c r="F2449" s="241" t="s">
        <v>2941</v>
      </c>
      <c r="G2449" s="238"/>
      <c r="H2449" s="242">
        <v>3.921</v>
      </c>
      <c r="I2449" s="243"/>
      <c r="J2449" s="238"/>
      <c r="K2449" s="238"/>
      <c r="L2449" s="244"/>
      <c r="M2449" s="245"/>
      <c r="N2449" s="246"/>
      <c r="O2449" s="246"/>
      <c r="P2449" s="246"/>
      <c r="Q2449" s="246"/>
      <c r="R2449" s="246"/>
      <c r="S2449" s="246"/>
      <c r="T2449" s="247"/>
      <c r="AT2449" s="248" t="s">
        <v>142</v>
      </c>
      <c r="AU2449" s="248" t="s">
        <v>83</v>
      </c>
      <c r="AV2449" s="12" t="s">
        <v>83</v>
      </c>
      <c r="AW2449" s="12" t="s">
        <v>30</v>
      </c>
      <c r="AX2449" s="12" t="s">
        <v>73</v>
      </c>
      <c r="AY2449" s="248" t="s">
        <v>133</v>
      </c>
    </row>
    <row r="2450" spans="2:51" s="13" customFormat="1" ht="12">
      <c r="B2450" s="249"/>
      <c r="C2450" s="250"/>
      <c r="D2450" s="239" t="s">
        <v>142</v>
      </c>
      <c r="E2450" s="251" t="s">
        <v>1</v>
      </c>
      <c r="F2450" s="252" t="s">
        <v>144</v>
      </c>
      <c r="G2450" s="250"/>
      <c r="H2450" s="253">
        <v>46.642</v>
      </c>
      <c r="I2450" s="254"/>
      <c r="J2450" s="250"/>
      <c r="K2450" s="250"/>
      <c r="L2450" s="255"/>
      <c r="M2450" s="256"/>
      <c r="N2450" s="257"/>
      <c r="O2450" s="257"/>
      <c r="P2450" s="257"/>
      <c r="Q2450" s="257"/>
      <c r="R2450" s="257"/>
      <c r="S2450" s="257"/>
      <c r="T2450" s="258"/>
      <c r="AT2450" s="259" t="s">
        <v>142</v>
      </c>
      <c r="AU2450" s="259" t="s">
        <v>83</v>
      </c>
      <c r="AV2450" s="13" t="s">
        <v>140</v>
      </c>
      <c r="AW2450" s="13" t="s">
        <v>30</v>
      </c>
      <c r="AX2450" s="13" t="s">
        <v>81</v>
      </c>
      <c r="AY2450" s="259" t="s">
        <v>133</v>
      </c>
    </row>
    <row r="2451" spans="2:65" s="1" customFormat="1" ht="24" customHeight="1">
      <c r="B2451" s="38"/>
      <c r="C2451" s="260" t="s">
        <v>2942</v>
      </c>
      <c r="D2451" s="260" t="s">
        <v>168</v>
      </c>
      <c r="E2451" s="261" t="s">
        <v>2943</v>
      </c>
      <c r="F2451" s="262" t="s">
        <v>2944</v>
      </c>
      <c r="G2451" s="263" t="s">
        <v>138</v>
      </c>
      <c r="H2451" s="264">
        <v>122.645</v>
      </c>
      <c r="I2451" s="265"/>
      <c r="J2451" s="266">
        <f>ROUND(I2451*H2451,2)</f>
        <v>0</v>
      </c>
      <c r="K2451" s="262" t="s">
        <v>139</v>
      </c>
      <c r="L2451" s="267"/>
      <c r="M2451" s="268" t="s">
        <v>1</v>
      </c>
      <c r="N2451" s="269" t="s">
        <v>38</v>
      </c>
      <c r="O2451" s="86"/>
      <c r="P2451" s="233">
        <f>O2451*H2451</f>
        <v>0</v>
      </c>
      <c r="Q2451" s="233">
        <v>0.025</v>
      </c>
      <c r="R2451" s="233">
        <f>Q2451*H2451</f>
        <v>3.066125</v>
      </c>
      <c r="S2451" s="233">
        <v>0</v>
      </c>
      <c r="T2451" s="234">
        <f>S2451*H2451</f>
        <v>0</v>
      </c>
      <c r="AR2451" s="235" t="s">
        <v>644</v>
      </c>
      <c r="AT2451" s="235" t="s">
        <v>168</v>
      </c>
      <c r="AU2451" s="235" t="s">
        <v>83</v>
      </c>
      <c r="AY2451" s="17" t="s">
        <v>133</v>
      </c>
      <c r="BE2451" s="236">
        <f>IF(N2451="základní",J2451,0)</f>
        <v>0</v>
      </c>
      <c r="BF2451" s="236">
        <f>IF(N2451="snížená",J2451,0)</f>
        <v>0</v>
      </c>
      <c r="BG2451" s="236">
        <f>IF(N2451="zákl. přenesená",J2451,0)</f>
        <v>0</v>
      </c>
      <c r="BH2451" s="236">
        <f>IF(N2451="sníž. přenesená",J2451,0)</f>
        <v>0</v>
      </c>
      <c r="BI2451" s="236">
        <f>IF(N2451="nulová",J2451,0)</f>
        <v>0</v>
      </c>
      <c r="BJ2451" s="17" t="s">
        <v>81</v>
      </c>
      <c r="BK2451" s="236">
        <f>ROUND(I2451*H2451,2)</f>
        <v>0</v>
      </c>
      <c r="BL2451" s="17" t="s">
        <v>224</v>
      </c>
      <c r="BM2451" s="235" t="s">
        <v>2945</v>
      </c>
    </row>
    <row r="2452" spans="2:51" s="14" customFormat="1" ht="12">
      <c r="B2452" s="276"/>
      <c r="C2452" s="277"/>
      <c r="D2452" s="239" t="s">
        <v>142</v>
      </c>
      <c r="E2452" s="278" t="s">
        <v>1</v>
      </c>
      <c r="F2452" s="279" t="s">
        <v>2684</v>
      </c>
      <c r="G2452" s="277"/>
      <c r="H2452" s="278" t="s">
        <v>1</v>
      </c>
      <c r="I2452" s="280"/>
      <c r="J2452" s="277"/>
      <c r="K2452" s="277"/>
      <c r="L2452" s="281"/>
      <c r="M2452" s="282"/>
      <c r="N2452" s="283"/>
      <c r="O2452" s="283"/>
      <c r="P2452" s="283"/>
      <c r="Q2452" s="283"/>
      <c r="R2452" s="283"/>
      <c r="S2452" s="283"/>
      <c r="T2452" s="284"/>
      <c r="AT2452" s="285" t="s">
        <v>142</v>
      </c>
      <c r="AU2452" s="285" t="s">
        <v>83</v>
      </c>
      <c r="AV2452" s="14" t="s">
        <v>81</v>
      </c>
      <c r="AW2452" s="14" t="s">
        <v>30</v>
      </c>
      <c r="AX2452" s="14" t="s">
        <v>73</v>
      </c>
      <c r="AY2452" s="285" t="s">
        <v>133</v>
      </c>
    </row>
    <row r="2453" spans="2:51" s="12" customFormat="1" ht="12">
      <c r="B2453" s="237"/>
      <c r="C2453" s="238"/>
      <c r="D2453" s="239" t="s">
        <v>142</v>
      </c>
      <c r="E2453" s="240" t="s">
        <v>1</v>
      </c>
      <c r="F2453" s="241" t="s">
        <v>2946</v>
      </c>
      <c r="G2453" s="238"/>
      <c r="H2453" s="242">
        <v>57.752</v>
      </c>
      <c r="I2453" s="243"/>
      <c r="J2453" s="238"/>
      <c r="K2453" s="238"/>
      <c r="L2453" s="244"/>
      <c r="M2453" s="245"/>
      <c r="N2453" s="246"/>
      <c r="O2453" s="246"/>
      <c r="P2453" s="246"/>
      <c r="Q2453" s="246"/>
      <c r="R2453" s="246"/>
      <c r="S2453" s="246"/>
      <c r="T2453" s="247"/>
      <c r="AT2453" s="248" t="s">
        <v>142</v>
      </c>
      <c r="AU2453" s="248" t="s">
        <v>83</v>
      </c>
      <c r="AV2453" s="12" t="s">
        <v>83</v>
      </c>
      <c r="AW2453" s="12" t="s">
        <v>30</v>
      </c>
      <c r="AX2453" s="12" t="s">
        <v>73</v>
      </c>
      <c r="AY2453" s="248" t="s">
        <v>133</v>
      </c>
    </row>
    <row r="2454" spans="2:51" s="12" customFormat="1" ht="12">
      <c r="B2454" s="237"/>
      <c r="C2454" s="238"/>
      <c r="D2454" s="239" t="s">
        <v>142</v>
      </c>
      <c r="E2454" s="240" t="s">
        <v>1</v>
      </c>
      <c r="F2454" s="241" t="s">
        <v>2947</v>
      </c>
      <c r="G2454" s="238"/>
      <c r="H2454" s="242">
        <v>0.71</v>
      </c>
      <c r="I2454" s="243"/>
      <c r="J2454" s="238"/>
      <c r="K2454" s="238"/>
      <c r="L2454" s="244"/>
      <c r="M2454" s="245"/>
      <c r="N2454" s="246"/>
      <c r="O2454" s="246"/>
      <c r="P2454" s="246"/>
      <c r="Q2454" s="246"/>
      <c r="R2454" s="246"/>
      <c r="S2454" s="246"/>
      <c r="T2454" s="247"/>
      <c r="AT2454" s="248" t="s">
        <v>142</v>
      </c>
      <c r="AU2454" s="248" t="s">
        <v>83</v>
      </c>
      <c r="AV2454" s="12" t="s">
        <v>83</v>
      </c>
      <c r="AW2454" s="12" t="s">
        <v>30</v>
      </c>
      <c r="AX2454" s="12" t="s">
        <v>73</v>
      </c>
      <c r="AY2454" s="248" t="s">
        <v>133</v>
      </c>
    </row>
    <row r="2455" spans="2:51" s="12" customFormat="1" ht="12">
      <c r="B2455" s="237"/>
      <c r="C2455" s="238"/>
      <c r="D2455" s="239" t="s">
        <v>142</v>
      </c>
      <c r="E2455" s="240" t="s">
        <v>1</v>
      </c>
      <c r="F2455" s="241" t="s">
        <v>2948</v>
      </c>
      <c r="G2455" s="238"/>
      <c r="H2455" s="242">
        <v>12.424</v>
      </c>
      <c r="I2455" s="243"/>
      <c r="J2455" s="238"/>
      <c r="K2455" s="238"/>
      <c r="L2455" s="244"/>
      <c r="M2455" s="245"/>
      <c r="N2455" s="246"/>
      <c r="O2455" s="246"/>
      <c r="P2455" s="246"/>
      <c r="Q2455" s="246"/>
      <c r="R2455" s="246"/>
      <c r="S2455" s="246"/>
      <c r="T2455" s="247"/>
      <c r="AT2455" s="248" t="s">
        <v>142</v>
      </c>
      <c r="AU2455" s="248" t="s">
        <v>83</v>
      </c>
      <c r="AV2455" s="12" t="s">
        <v>83</v>
      </c>
      <c r="AW2455" s="12" t="s">
        <v>30</v>
      </c>
      <c r="AX2455" s="12" t="s">
        <v>73</v>
      </c>
      <c r="AY2455" s="248" t="s">
        <v>133</v>
      </c>
    </row>
    <row r="2456" spans="2:51" s="12" customFormat="1" ht="12">
      <c r="B2456" s="237"/>
      <c r="C2456" s="238"/>
      <c r="D2456" s="239" t="s">
        <v>142</v>
      </c>
      <c r="E2456" s="240" t="s">
        <v>1</v>
      </c>
      <c r="F2456" s="241" t="s">
        <v>2949</v>
      </c>
      <c r="G2456" s="238"/>
      <c r="H2456" s="242">
        <v>51.759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142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133</v>
      </c>
    </row>
    <row r="2457" spans="2:51" s="13" customFormat="1" ht="12">
      <c r="B2457" s="249"/>
      <c r="C2457" s="250"/>
      <c r="D2457" s="239" t="s">
        <v>142</v>
      </c>
      <c r="E2457" s="251" t="s">
        <v>1</v>
      </c>
      <c r="F2457" s="252" t="s">
        <v>144</v>
      </c>
      <c r="G2457" s="250"/>
      <c r="H2457" s="253">
        <v>122.645</v>
      </c>
      <c r="I2457" s="254"/>
      <c r="J2457" s="250"/>
      <c r="K2457" s="250"/>
      <c r="L2457" s="255"/>
      <c r="M2457" s="256"/>
      <c r="N2457" s="257"/>
      <c r="O2457" s="257"/>
      <c r="P2457" s="257"/>
      <c r="Q2457" s="257"/>
      <c r="R2457" s="257"/>
      <c r="S2457" s="257"/>
      <c r="T2457" s="258"/>
      <c r="AT2457" s="259" t="s">
        <v>142</v>
      </c>
      <c r="AU2457" s="259" t="s">
        <v>83</v>
      </c>
      <c r="AV2457" s="13" t="s">
        <v>140</v>
      </c>
      <c r="AW2457" s="13" t="s">
        <v>30</v>
      </c>
      <c r="AX2457" s="13" t="s">
        <v>81</v>
      </c>
      <c r="AY2457" s="259" t="s">
        <v>133</v>
      </c>
    </row>
    <row r="2458" spans="2:65" s="1" customFormat="1" ht="24" customHeight="1">
      <c r="B2458" s="38"/>
      <c r="C2458" s="260" t="s">
        <v>2950</v>
      </c>
      <c r="D2458" s="260" t="s">
        <v>168</v>
      </c>
      <c r="E2458" s="261" t="s">
        <v>2951</v>
      </c>
      <c r="F2458" s="262" t="s">
        <v>2952</v>
      </c>
      <c r="G2458" s="263" t="s">
        <v>165</v>
      </c>
      <c r="H2458" s="264">
        <v>38.44</v>
      </c>
      <c r="I2458" s="265"/>
      <c r="J2458" s="266">
        <f>ROUND(I2458*H2458,2)</f>
        <v>0</v>
      </c>
      <c r="K2458" s="262" t="s">
        <v>1</v>
      </c>
      <c r="L2458" s="267"/>
      <c r="M2458" s="268" t="s">
        <v>1</v>
      </c>
      <c r="N2458" s="269" t="s">
        <v>38</v>
      </c>
      <c r="O2458" s="86"/>
      <c r="P2458" s="233">
        <f>O2458*H2458</f>
        <v>0</v>
      </c>
      <c r="Q2458" s="233">
        <v>0.032</v>
      </c>
      <c r="R2458" s="233">
        <f>Q2458*H2458</f>
        <v>1.23008</v>
      </c>
      <c r="S2458" s="233">
        <v>0</v>
      </c>
      <c r="T2458" s="234">
        <f>S2458*H2458</f>
        <v>0</v>
      </c>
      <c r="AR2458" s="235" t="s">
        <v>644</v>
      </c>
      <c r="AT2458" s="235" t="s">
        <v>168</v>
      </c>
      <c r="AU2458" s="235" t="s">
        <v>83</v>
      </c>
      <c r="AY2458" s="17" t="s">
        <v>133</v>
      </c>
      <c r="BE2458" s="236">
        <f>IF(N2458="základní",J2458,0)</f>
        <v>0</v>
      </c>
      <c r="BF2458" s="236">
        <f>IF(N2458="snížená",J2458,0)</f>
        <v>0</v>
      </c>
      <c r="BG2458" s="236">
        <f>IF(N2458="zákl. přenesená",J2458,0)</f>
        <v>0</v>
      </c>
      <c r="BH2458" s="236">
        <f>IF(N2458="sníž. přenesená",J2458,0)</f>
        <v>0</v>
      </c>
      <c r="BI2458" s="236">
        <f>IF(N2458="nulová",J2458,0)</f>
        <v>0</v>
      </c>
      <c r="BJ2458" s="17" t="s">
        <v>81</v>
      </c>
      <c r="BK2458" s="236">
        <f>ROUND(I2458*H2458,2)</f>
        <v>0</v>
      </c>
      <c r="BL2458" s="17" t="s">
        <v>224</v>
      </c>
      <c r="BM2458" s="235" t="s">
        <v>2953</v>
      </c>
    </row>
    <row r="2459" spans="2:51" s="14" customFormat="1" ht="12">
      <c r="B2459" s="276"/>
      <c r="C2459" s="277"/>
      <c r="D2459" s="239" t="s">
        <v>142</v>
      </c>
      <c r="E2459" s="278" t="s">
        <v>1</v>
      </c>
      <c r="F2459" s="279" t="s">
        <v>2680</v>
      </c>
      <c r="G2459" s="277"/>
      <c r="H2459" s="278" t="s">
        <v>1</v>
      </c>
      <c r="I2459" s="280"/>
      <c r="J2459" s="277"/>
      <c r="K2459" s="277"/>
      <c r="L2459" s="281"/>
      <c r="M2459" s="282"/>
      <c r="N2459" s="283"/>
      <c r="O2459" s="283"/>
      <c r="P2459" s="283"/>
      <c r="Q2459" s="283"/>
      <c r="R2459" s="283"/>
      <c r="S2459" s="283"/>
      <c r="T2459" s="284"/>
      <c r="AT2459" s="285" t="s">
        <v>142</v>
      </c>
      <c r="AU2459" s="285" t="s">
        <v>83</v>
      </c>
      <c r="AV2459" s="14" t="s">
        <v>81</v>
      </c>
      <c r="AW2459" s="14" t="s">
        <v>30</v>
      </c>
      <c r="AX2459" s="14" t="s">
        <v>73</v>
      </c>
      <c r="AY2459" s="285" t="s">
        <v>133</v>
      </c>
    </row>
    <row r="2460" spans="2:51" s="12" customFormat="1" ht="12">
      <c r="B2460" s="237"/>
      <c r="C2460" s="238"/>
      <c r="D2460" s="239" t="s">
        <v>142</v>
      </c>
      <c r="E2460" s="240" t="s">
        <v>1</v>
      </c>
      <c r="F2460" s="241" t="s">
        <v>2954</v>
      </c>
      <c r="G2460" s="238"/>
      <c r="H2460" s="242">
        <v>38.44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142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133</v>
      </c>
    </row>
    <row r="2461" spans="2:51" s="13" customFormat="1" ht="12">
      <c r="B2461" s="249"/>
      <c r="C2461" s="250"/>
      <c r="D2461" s="239" t="s">
        <v>142</v>
      </c>
      <c r="E2461" s="251" t="s">
        <v>1</v>
      </c>
      <c r="F2461" s="252" t="s">
        <v>144</v>
      </c>
      <c r="G2461" s="250"/>
      <c r="H2461" s="253">
        <v>38.44</v>
      </c>
      <c r="I2461" s="254"/>
      <c r="J2461" s="250"/>
      <c r="K2461" s="250"/>
      <c r="L2461" s="255"/>
      <c r="M2461" s="256"/>
      <c r="N2461" s="257"/>
      <c r="O2461" s="257"/>
      <c r="P2461" s="257"/>
      <c r="Q2461" s="257"/>
      <c r="R2461" s="257"/>
      <c r="S2461" s="257"/>
      <c r="T2461" s="258"/>
      <c r="AT2461" s="259" t="s">
        <v>142</v>
      </c>
      <c r="AU2461" s="259" t="s">
        <v>83</v>
      </c>
      <c r="AV2461" s="13" t="s">
        <v>140</v>
      </c>
      <c r="AW2461" s="13" t="s">
        <v>30</v>
      </c>
      <c r="AX2461" s="13" t="s">
        <v>81</v>
      </c>
      <c r="AY2461" s="259" t="s">
        <v>133</v>
      </c>
    </row>
    <row r="2462" spans="2:65" s="1" customFormat="1" ht="24" customHeight="1">
      <c r="B2462" s="38"/>
      <c r="C2462" s="224" t="s">
        <v>2955</v>
      </c>
      <c r="D2462" s="224" t="s">
        <v>135</v>
      </c>
      <c r="E2462" s="225" t="s">
        <v>2956</v>
      </c>
      <c r="F2462" s="226" t="s">
        <v>2957</v>
      </c>
      <c r="G2462" s="227" t="s">
        <v>413</v>
      </c>
      <c r="H2462" s="228">
        <v>146.7</v>
      </c>
      <c r="I2462" s="229"/>
      <c r="J2462" s="230">
        <f>ROUND(I2462*H2462,2)</f>
        <v>0</v>
      </c>
      <c r="K2462" s="226" t="s">
        <v>139</v>
      </c>
      <c r="L2462" s="43"/>
      <c r="M2462" s="231" t="s">
        <v>1</v>
      </c>
      <c r="N2462" s="232" t="s">
        <v>38</v>
      </c>
      <c r="O2462" s="86"/>
      <c r="P2462" s="233">
        <f>O2462*H2462</f>
        <v>0</v>
      </c>
      <c r="Q2462" s="233">
        <v>0</v>
      </c>
      <c r="R2462" s="233">
        <f>Q2462*H2462</f>
        <v>0</v>
      </c>
      <c r="S2462" s="233">
        <v>0</v>
      </c>
      <c r="T2462" s="234">
        <f>S2462*H2462</f>
        <v>0</v>
      </c>
      <c r="AR2462" s="235" t="s">
        <v>224</v>
      </c>
      <c r="AT2462" s="235" t="s">
        <v>135</v>
      </c>
      <c r="AU2462" s="235" t="s">
        <v>83</v>
      </c>
      <c r="AY2462" s="17" t="s">
        <v>133</v>
      </c>
      <c r="BE2462" s="236">
        <f>IF(N2462="základní",J2462,0)</f>
        <v>0</v>
      </c>
      <c r="BF2462" s="236">
        <f>IF(N2462="snížená",J2462,0)</f>
        <v>0</v>
      </c>
      <c r="BG2462" s="236">
        <f>IF(N2462="zákl. přenesená",J2462,0)</f>
        <v>0</v>
      </c>
      <c r="BH2462" s="236">
        <f>IF(N2462="sníž. přenesená",J2462,0)</f>
        <v>0</v>
      </c>
      <c r="BI2462" s="236">
        <f>IF(N2462="nulová",J2462,0)</f>
        <v>0</v>
      </c>
      <c r="BJ2462" s="17" t="s">
        <v>81</v>
      </c>
      <c r="BK2462" s="236">
        <f>ROUND(I2462*H2462,2)</f>
        <v>0</v>
      </c>
      <c r="BL2462" s="17" t="s">
        <v>224</v>
      </c>
      <c r="BM2462" s="235" t="s">
        <v>2958</v>
      </c>
    </row>
    <row r="2463" spans="2:51" s="12" customFormat="1" ht="12">
      <c r="B2463" s="237"/>
      <c r="C2463" s="238"/>
      <c r="D2463" s="239" t="s">
        <v>142</v>
      </c>
      <c r="E2463" s="240" t="s">
        <v>1</v>
      </c>
      <c r="F2463" s="241" t="s">
        <v>2022</v>
      </c>
      <c r="G2463" s="238"/>
      <c r="H2463" s="242">
        <v>96.53</v>
      </c>
      <c r="I2463" s="243"/>
      <c r="J2463" s="238"/>
      <c r="K2463" s="238"/>
      <c r="L2463" s="244"/>
      <c r="M2463" s="245"/>
      <c r="N2463" s="246"/>
      <c r="O2463" s="246"/>
      <c r="P2463" s="246"/>
      <c r="Q2463" s="246"/>
      <c r="R2463" s="246"/>
      <c r="S2463" s="246"/>
      <c r="T2463" s="247"/>
      <c r="AT2463" s="248" t="s">
        <v>142</v>
      </c>
      <c r="AU2463" s="248" t="s">
        <v>83</v>
      </c>
      <c r="AV2463" s="12" t="s">
        <v>83</v>
      </c>
      <c r="AW2463" s="12" t="s">
        <v>30</v>
      </c>
      <c r="AX2463" s="12" t="s">
        <v>73</v>
      </c>
      <c r="AY2463" s="248" t="s">
        <v>133</v>
      </c>
    </row>
    <row r="2464" spans="2:51" s="14" customFormat="1" ht="12">
      <c r="B2464" s="276"/>
      <c r="C2464" s="277"/>
      <c r="D2464" s="239" t="s">
        <v>142</v>
      </c>
      <c r="E2464" s="278" t="s">
        <v>1</v>
      </c>
      <c r="F2464" s="279" t="s">
        <v>2959</v>
      </c>
      <c r="G2464" s="277"/>
      <c r="H2464" s="278" t="s">
        <v>1</v>
      </c>
      <c r="I2464" s="280"/>
      <c r="J2464" s="277"/>
      <c r="K2464" s="277"/>
      <c r="L2464" s="281"/>
      <c r="M2464" s="282"/>
      <c r="N2464" s="283"/>
      <c r="O2464" s="283"/>
      <c r="P2464" s="283"/>
      <c r="Q2464" s="283"/>
      <c r="R2464" s="283"/>
      <c r="S2464" s="283"/>
      <c r="T2464" s="284"/>
      <c r="AT2464" s="285" t="s">
        <v>142</v>
      </c>
      <c r="AU2464" s="285" t="s">
        <v>83</v>
      </c>
      <c r="AV2464" s="14" t="s">
        <v>81</v>
      </c>
      <c r="AW2464" s="14" t="s">
        <v>30</v>
      </c>
      <c r="AX2464" s="14" t="s">
        <v>73</v>
      </c>
      <c r="AY2464" s="285" t="s">
        <v>133</v>
      </c>
    </row>
    <row r="2465" spans="2:51" s="12" customFormat="1" ht="12">
      <c r="B2465" s="237"/>
      <c r="C2465" s="238"/>
      <c r="D2465" s="239" t="s">
        <v>142</v>
      </c>
      <c r="E2465" s="240" t="s">
        <v>1</v>
      </c>
      <c r="F2465" s="241" t="s">
        <v>2856</v>
      </c>
      <c r="G2465" s="238"/>
      <c r="H2465" s="242">
        <v>29.87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142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133</v>
      </c>
    </row>
    <row r="2466" spans="2:51" s="12" customFormat="1" ht="12">
      <c r="B2466" s="237"/>
      <c r="C2466" s="238"/>
      <c r="D2466" s="239" t="s">
        <v>142</v>
      </c>
      <c r="E2466" s="240" t="s">
        <v>1</v>
      </c>
      <c r="F2466" s="241" t="s">
        <v>2857</v>
      </c>
      <c r="G2466" s="238"/>
      <c r="H2466" s="242">
        <v>20.3</v>
      </c>
      <c r="I2466" s="243"/>
      <c r="J2466" s="238"/>
      <c r="K2466" s="238"/>
      <c r="L2466" s="244"/>
      <c r="M2466" s="245"/>
      <c r="N2466" s="246"/>
      <c r="O2466" s="246"/>
      <c r="P2466" s="246"/>
      <c r="Q2466" s="246"/>
      <c r="R2466" s="246"/>
      <c r="S2466" s="246"/>
      <c r="T2466" s="247"/>
      <c r="AT2466" s="248" t="s">
        <v>142</v>
      </c>
      <c r="AU2466" s="248" t="s">
        <v>83</v>
      </c>
      <c r="AV2466" s="12" t="s">
        <v>83</v>
      </c>
      <c r="AW2466" s="12" t="s">
        <v>30</v>
      </c>
      <c r="AX2466" s="12" t="s">
        <v>73</v>
      </c>
      <c r="AY2466" s="248" t="s">
        <v>133</v>
      </c>
    </row>
    <row r="2467" spans="2:51" s="13" customFormat="1" ht="12">
      <c r="B2467" s="249"/>
      <c r="C2467" s="250"/>
      <c r="D2467" s="239" t="s">
        <v>142</v>
      </c>
      <c r="E2467" s="251" t="s">
        <v>1</v>
      </c>
      <c r="F2467" s="252" t="s">
        <v>144</v>
      </c>
      <c r="G2467" s="250"/>
      <c r="H2467" s="253">
        <v>146.7</v>
      </c>
      <c r="I2467" s="254"/>
      <c r="J2467" s="250"/>
      <c r="K2467" s="250"/>
      <c r="L2467" s="255"/>
      <c r="M2467" s="256"/>
      <c r="N2467" s="257"/>
      <c r="O2467" s="257"/>
      <c r="P2467" s="257"/>
      <c r="Q2467" s="257"/>
      <c r="R2467" s="257"/>
      <c r="S2467" s="257"/>
      <c r="T2467" s="258"/>
      <c r="AT2467" s="259" t="s">
        <v>142</v>
      </c>
      <c r="AU2467" s="259" t="s">
        <v>83</v>
      </c>
      <c r="AV2467" s="13" t="s">
        <v>140</v>
      </c>
      <c r="AW2467" s="13" t="s">
        <v>30</v>
      </c>
      <c r="AX2467" s="13" t="s">
        <v>81</v>
      </c>
      <c r="AY2467" s="259" t="s">
        <v>133</v>
      </c>
    </row>
    <row r="2468" spans="2:65" s="1" customFormat="1" ht="16.5" customHeight="1">
      <c r="B2468" s="38"/>
      <c r="C2468" s="260" t="s">
        <v>2960</v>
      </c>
      <c r="D2468" s="260" t="s">
        <v>168</v>
      </c>
      <c r="E2468" s="261" t="s">
        <v>2961</v>
      </c>
      <c r="F2468" s="262" t="s">
        <v>2962</v>
      </c>
      <c r="G2468" s="263" t="s">
        <v>413</v>
      </c>
      <c r="H2468" s="264">
        <v>106.183</v>
      </c>
      <c r="I2468" s="265"/>
      <c r="J2468" s="266">
        <f>ROUND(I2468*H2468,2)</f>
        <v>0</v>
      </c>
      <c r="K2468" s="262" t="s">
        <v>139</v>
      </c>
      <c r="L2468" s="267"/>
      <c r="M2468" s="268" t="s">
        <v>1</v>
      </c>
      <c r="N2468" s="269" t="s">
        <v>38</v>
      </c>
      <c r="O2468" s="86"/>
      <c r="P2468" s="233">
        <f>O2468*H2468</f>
        <v>0</v>
      </c>
      <c r="Q2468" s="233">
        <v>0.0004</v>
      </c>
      <c r="R2468" s="233">
        <f>Q2468*H2468</f>
        <v>0.0424732</v>
      </c>
      <c r="S2468" s="233">
        <v>0</v>
      </c>
      <c r="T2468" s="234">
        <f>S2468*H2468</f>
        <v>0</v>
      </c>
      <c r="AR2468" s="235" t="s">
        <v>644</v>
      </c>
      <c r="AT2468" s="235" t="s">
        <v>168</v>
      </c>
      <c r="AU2468" s="235" t="s">
        <v>83</v>
      </c>
      <c r="AY2468" s="17" t="s">
        <v>133</v>
      </c>
      <c r="BE2468" s="236">
        <f>IF(N2468="základní",J2468,0)</f>
        <v>0</v>
      </c>
      <c r="BF2468" s="236">
        <f>IF(N2468="snížená",J2468,0)</f>
        <v>0</v>
      </c>
      <c r="BG2468" s="236">
        <f>IF(N2468="zákl. přenesená",J2468,0)</f>
        <v>0</v>
      </c>
      <c r="BH2468" s="236">
        <f>IF(N2468="sníž. přenesená",J2468,0)</f>
        <v>0</v>
      </c>
      <c r="BI2468" s="236">
        <f>IF(N2468="nulová",J2468,0)</f>
        <v>0</v>
      </c>
      <c r="BJ2468" s="17" t="s">
        <v>81</v>
      </c>
      <c r="BK2468" s="236">
        <f>ROUND(I2468*H2468,2)</f>
        <v>0</v>
      </c>
      <c r="BL2468" s="17" t="s">
        <v>224</v>
      </c>
      <c r="BM2468" s="235" t="s">
        <v>2963</v>
      </c>
    </row>
    <row r="2469" spans="2:51" s="12" customFormat="1" ht="12">
      <c r="B2469" s="237"/>
      <c r="C2469" s="238"/>
      <c r="D2469" s="239" t="s">
        <v>142</v>
      </c>
      <c r="E2469" s="240" t="s">
        <v>1</v>
      </c>
      <c r="F2469" s="241" t="s">
        <v>2964</v>
      </c>
      <c r="G2469" s="238"/>
      <c r="H2469" s="242">
        <v>106.183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142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133</v>
      </c>
    </row>
    <row r="2470" spans="2:51" s="13" customFormat="1" ht="12">
      <c r="B2470" s="249"/>
      <c r="C2470" s="250"/>
      <c r="D2470" s="239" t="s">
        <v>142</v>
      </c>
      <c r="E2470" s="251" t="s">
        <v>1</v>
      </c>
      <c r="F2470" s="252" t="s">
        <v>144</v>
      </c>
      <c r="G2470" s="250"/>
      <c r="H2470" s="253">
        <v>106.183</v>
      </c>
      <c r="I2470" s="254"/>
      <c r="J2470" s="250"/>
      <c r="K2470" s="250"/>
      <c r="L2470" s="255"/>
      <c r="M2470" s="256"/>
      <c r="N2470" s="257"/>
      <c r="O2470" s="257"/>
      <c r="P2470" s="257"/>
      <c r="Q2470" s="257"/>
      <c r="R2470" s="257"/>
      <c r="S2470" s="257"/>
      <c r="T2470" s="258"/>
      <c r="AT2470" s="259" t="s">
        <v>142</v>
      </c>
      <c r="AU2470" s="259" t="s">
        <v>83</v>
      </c>
      <c r="AV2470" s="13" t="s">
        <v>140</v>
      </c>
      <c r="AW2470" s="13" t="s">
        <v>30</v>
      </c>
      <c r="AX2470" s="13" t="s">
        <v>81</v>
      </c>
      <c r="AY2470" s="259" t="s">
        <v>133</v>
      </c>
    </row>
    <row r="2471" spans="2:65" s="1" customFormat="1" ht="16.5" customHeight="1">
      <c r="B2471" s="38"/>
      <c r="C2471" s="260" t="s">
        <v>2965</v>
      </c>
      <c r="D2471" s="260" t="s">
        <v>168</v>
      </c>
      <c r="E2471" s="261" t="s">
        <v>2966</v>
      </c>
      <c r="F2471" s="262" t="s">
        <v>2967</v>
      </c>
      <c r="G2471" s="263" t="s">
        <v>413</v>
      </c>
      <c r="H2471" s="264">
        <v>55.187</v>
      </c>
      <c r="I2471" s="265"/>
      <c r="J2471" s="266">
        <f>ROUND(I2471*H2471,2)</f>
        <v>0</v>
      </c>
      <c r="K2471" s="262" t="s">
        <v>139</v>
      </c>
      <c r="L2471" s="267"/>
      <c r="M2471" s="268" t="s">
        <v>1</v>
      </c>
      <c r="N2471" s="269" t="s">
        <v>38</v>
      </c>
      <c r="O2471" s="86"/>
      <c r="P2471" s="233">
        <f>O2471*H2471</f>
        <v>0</v>
      </c>
      <c r="Q2471" s="233">
        <v>0.00014</v>
      </c>
      <c r="R2471" s="233">
        <f>Q2471*H2471</f>
        <v>0.007726179999999999</v>
      </c>
      <c r="S2471" s="233">
        <v>0</v>
      </c>
      <c r="T2471" s="234">
        <f>S2471*H2471</f>
        <v>0</v>
      </c>
      <c r="AR2471" s="235" t="s">
        <v>644</v>
      </c>
      <c r="AT2471" s="235" t="s">
        <v>168</v>
      </c>
      <c r="AU2471" s="235" t="s">
        <v>83</v>
      </c>
      <c r="AY2471" s="17" t="s">
        <v>133</v>
      </c>
      <c r="BE2471" s="236">
        <f>IF(N2471="základní",J2471,0)</f>
        <v>0</v>
      </c>
      <c r="BF2471" s="236">
        <f>IF(N2471="snížená",J2471,0)</f>
        <v>0</v>
      </c>
      <c r="BG2471" s="236">
        <f>IF(N2471="zákl. přenesená",J2471,0)</f>
        <v>0</v>
      </c>
      <c r="BH2471" s="236">
        <f>IF(N2471="sníž. přenesená",J2471,0)</f>
        <v>0</v>
      </c>
      <c r="BI2471" s="236">
        <f>IF(N2471="nulová",J2471,0)</f>
        <v>0</v>
      </c>
      <c r="BJ2471" s="17" t="s">
        <v>81</v>
      </c>
      <c r="BK2471" s="236">
        <f>ROUND(I2471*H2471,2)</f>
        <v>0</v>
      </c>
      <c r="BL2471" s="17" t="s">
        <v>224</v>
      </c>
      <c r="BM2471" s="235" t="s">
        <v>2968</v>
      </c>
    </row>
    <row r="2472" spans="2:51" s="14" customFormat="1" ht="12">
      <c r="B2472" s="276"/>
      <c r="C2472" s="277"/>
      <c r="D2472" s="239" t="s">
        <v>142</v>
      </c>
      <c r="E2472" s="278" t="s">
        <v>1</v>
      </c>
      <c r="F2472" s="279" t="s">
        <v>2959</v>
      </c>
      <c r="G2472" s="277"/>
      <c r="H2472" s="278" t="s">
        <v>1</v>
      </c>
      <c r="I2472" s="280"/>
      <c r="J2472" s="277"/>
      <c r="K2472" s="277"/>
      <c r="L2472" s="281"/>
      <c r="M2472" s="282"/>
      <c r="N2472" s="283"/>
      <c r="O2472" s="283"/>
      <c r="P2472" s="283"/>
      <c r="Q2472" s="283"/>
      <c r="R2472" s="283"/>
      <c r="S2472" s="283"/>
      <c r="T2472" s="284"/>
      <c r="AT2472" s="285" t="s">
        <v>142</v>
      </c>
      <c r="AU2472" s="285" t="s">
        <v>83</v>
      </c>
      <c r="AV2472" s="14" t="s">
        <v>81</v>
      </c>
      <c r="AW2472" s="14" t="s">
        <v>30</v>
      </c>
      <c r="AX2472" s="14" t="s">
        <v>73</v>
      </c>
      <c r="AY2472" s="285" t="s">
        <v>133</v>
      </c>
    </row>
    <row r="2473" spans="2:51" s="12" customFormat="1" ht="12">
      <c r="B2473" s="237"/>
      <c r="C2473" s="238"/>
      <c r="D2473" s="239" t="s">
        <v>142</v>
      </c>
      <c r="E2473" s="240" t="s">
        <v>1</v>
      </c>
      <c r="F2473" s="241" t="s">
        <v>2969</v>
      </c>
      <c r="G2473" s="238"/>
      <c r="H2473" s="242">
        <v>32.857</v>
      </c>
      <c r="I2473" s="243"/>
      <c r="J2473" s="238"/>
      <c r="K2473" s="238"/>
      <c r="L2473" s="244"/>
      <c r="M2473" s="245"/>
      <c r="N2473" s="246"/>
      <c r="O2473" s="246"/>
      <c r="P2473" s="246"/>
      <c r="Q2473" s="246"/>
      <c r="R2473" s="246"/>
      <c r="S2473" s="246"/>
      <c r="T2473" s="247"/>
      <c r="AT2473" s="248" t="s">
        <v>142</v>
      </c>
      <c r="AU2473" s="248" t="s">
        <v>83</v>
      </c>
      <c r="AV2473" s="12" t="s">
        <v>83</v>
      </c>
      <c r="AW2473" s="12" t="s">
        <v>30</v>
      </c>
      <c r="AX2473" s="12" t="s">
        <v>73</v>
      </c>
      <c r="AY2473" s="248" t="s">
        <v>133</v>
      </c>
    </row>
    <row r="2474" spans="2:51" s="12" customFormat="1" ht="12">
      <c r="B2474" s="237"/>
      <c r="C2474" s="238"/>
      <c r="D2474" s="239" t="s">
        <v>142</v>
      </c>
      <c r="E2474" s="240" t="s">
        <v>1</v>
      </c>
      <c r="F2474" s="241" t="s">
        <v>2970</v>
      </c>
      <c r="G2474" s="238"/>
      <c r="H2474" s="242">
        <v>22.33</v>
      </c>
      <c r="I2474" s="243"/>
      <c r="J2474" s="238"/>
      <c r="K2474" s="238"/>
      <c r="L2474" s="244"/>
      <c r="M2474" s="245"/>
      <c r="N2474" s="246"/>
      <c r="O2474" s="246"/>
      <c r="P2474" s="246"/>
      <c r="Q2474" s="246"/>
      <c r="R2474" s="246"/>
      <c r="S2474" s="246"/>
      <c r="T2474" s="247"/>
      <c r="AT2474" s="248" t="s">
        <v>142</v>
      </c>
      <c r="AU2474" s="248" t="s">
        <v>83</v>
      </c>
      <c r="AV2474" s="12" t="s">
        <v>83</v>
      </c>
      <c r="AW2474" s="12" t="s">
        <v>30</v>
      </c>
      <c r="AX2474" s="12" t="s">
        <v>73</v>
      </c>
      <c r="AY2474" s="248" t="s">
        <v>133</v>
      </c>
    </row>
    <row r="2475" spans="2:51" s="13" customFormat="1" ht="12">
      <c r="B2475" s="249"/>
      <c r="C2475" s="250"/>
      <c r="D2475" s="239" t="s">
        <v>142</v>
      </c>
      <c r="E2475" s="251" t="s">
        <v>1</v>
      </c>
      <c r="F2475" s="252" t="s">
        <v>144</v>
      </c>
      <c r="G2475" s="250"/>
      <c r="H2475" s="253">
        <v>55.187</v>
      </c>
      <c r="I2475" s="254"/>
      <c r="J2475" s="250"/>
      <c r="K2475" s="250"/>
      <c r="L2475" s="255"/>
      <c r="M2475" s="256"/>
      <c r="N2475" s="257"/>
      <c r="O2475" s="257"/>
      <c r="P2475" s="257"/>
      <c r="Q2475" s="257"/>
      <c r="R2475" s="257"/>
      <c r="S2475" s="257"/>
      <c r="T2475" s="258"/>
      <c r="AT2475" s="259" t="s">
        <v>142</v>
      </c>
      <c r="AU2475" s="259" t="s">
        <v>83</v>
      </c>
      <c r="AV2475" s="13" t="s">
        <v>140</v>
      </c>
      <c r="AW2475" s="13" t="s">
        <v>30</v>
      </c>
      <c r="AX2475" s="13" t="s">
        <v>81</v>
      </c>
      <c r="AY2475" s="259" t="s">
        <v>133</v>
      </c>
    </row>
    <row r="2476" spans="2:65" s="1" customFormat="1" ht="24" customHeight="1">
      <c r="B2476" s="38"/>
      <c r="C2476" s="224" t="s">
        <v>2971</v>
      </c>
      <c r="D2476" s="224" t="s">
        <v>135</v>
      </c>
      <c r="E2476" s="225" t="s">
        <v>2972</v>
      </c>
      <c r="F2476" s="226" t="s">
        <v>2973</v>
      </c>
      <c r="G2476" s="227" t="s">
        <v>286</v>
      </c>
      <c r="H2476" s="270"/>
      <c r="I2476" s="229"/>
      <c r="J2476" s="230">
        <f>ROUND(I2476*H2476,2)</f>
        <v>0</v>
      </c>
      <c r="K2476" s="226" t="s">
        <v>139</v>
      </c>
      <c r="L2476" s="43"/>
      <c r="M2476" s="231" t="s">
        <v>1</v>
      </c>
      <c r="N2476" s="232" t="s">
        <v>38</v>
      </c>
      <c r="O2476" s="86"/>
      <c r="P2476" s="233">
        <f>O2476*H2476</f>
        <v>0</v>
      </c>
      <c r="Q2476" s="233">
        <v>0</v>
      </c>
      <c r="R2476" s="233">
        <f>Q2476*H2476</f>
        <v>0</v>
      </c>
      <c r="S2476" s="233">
        <v>0</v>
      </c>
      <c r="T2476" s="234">
        <f>S2476*H2476</f>
        <v>0</v>
      </c>
      <c r="AR2476" s="235" t="s">
        <v>224</v>
      </c>
      <c r="AT2476" s="235" t="s">
        <v>135</v>
      </c>
      <c r="AU2476" s="235" t="s">
        <v>83</v>
      </c>
      <c r="AY2476" s="17" t="s">
        <v>133</v>
      </c>
      <c r="BE2476" s="236">
        <f>IF(N2476="základní",J2476,0)</f>
        <v>0</v>
      </c>
      <c r="BF2476" s="236">
        <f>IF(N2476="snížená",J2476,0)</f>
        <v>0</v>
      </c>
      <c r="BG2476" s="236">
        <f>IF(N2476="zákl. přenesená",J2476,0)</f>
        <v>0</v>
      </c>
      <c r="BH2476" s="236">
        <f>IF(N2476="sníž. přenesená",J2476,0)</f>
        <v>0</v>
      </c>
      <c r="BI2476" s="236">
        <f>IF(N2476="nulová",J2476,0)</f>
        <v>0</v>
      </c>
      <c r="BJ2476" s="17" t="s">
        <v>81</v>
      </c>
      <c r="BK2476" s="236">
        <f>ROUND(I2476*H2476,2)</f>
        <v>0</v>
      </c>
      <c r="BL2476" s="17" t="s">
        <v>224</v>
      </c>
      <c r="BM2476" s="235" t="s">
        <v>2974</v>
      </c>
    </row>
    <row r="2477" spans="2:65" s="1" customFormat="1" ht="24" customHeight="1">
      <c r="B2477" s="38"/>
      <c r="C2477" s="224" t="s">
        <v>2975</v>
      </c>
      <c r="D2477" s="224" t="s">
        <v>135</v>
      </c>
      <c r="E2477" s="225" t="s">
        <v>2976</v>
      </c>
      <c r="F2477" s="226" t="s">
        <v>2977</v>
      </c>
      <c r="G2477" s="227" t="s">
        <v>286</v>
      </c>
      <c r="H2477" s="270"/>
      <c r="I2477" s="229"/>
      <c r="J2477" s="230">
        <f>ROUND(I2477*H2477,2)</f>
        <v>0</v>
      </c>
      <c r="K2477" s="226" t="s">
        <v>139</v>
      </c>
      <c r="L2477" s="43"/>
      <c r="M2477" s="231" t="s">
        <v>1</v>
      </c>
      <c r="N2477" s="232" t="s">
        <v>38</v>
      </c>
      <c r="O2477" s="86"/>
      <c r="P2477" s="233">
        <f>O2477*H2477</f>
        <v>0</v>
      </c>
      <c r="Q2477" s="233">
        <v>0</v>
      </c>
      <c r="R2477" s="233">
        <f>Q2477*H2477</f>
        <v>0</v>
      </c>
      <c r="S2477" s="233">
        <v>0</v>
      </c>
      <c r="T2477" s="234">
        <f>S2477*H2477</f>
        <v>0</v>
      </c>
      <c r="AR2477" s="235" t="s">
        <v>224</v>
      </c>
      <c r="AT2477" s="235" t="s">
        <v>135</v>
      </c>
      <c r="AU2477" s="235" t="s">
        <v>83</v>
      </c>
      <c r="AY2477" s="17" t="s">
        <v>133</v>
      </c>
      <c r="BE2477" s="236">
        <f>IF(N2477="základní",J2477,0)</f>
        <v>0</v>
      </c>
      <c r="BF2477" s="236">
        <f>IF(N2477="snížená",J2477,0)</f>
        <v>0</v>
      </c>
      <c r="BG2477" s="236">
        <f>IF(N2477="zákl. přenesená",J2477,0)</f>
        <v>0</v>
      </c>
      <c r="BH2477" s="236">
        <f>IF(N2477="sníž. přenesená",J2477,0)</f>
        <v>0</v>
      </c>
      <c r="BI2477" s="236">
        <f>IF(N2477="nulová",J2477,0)</f>
        <v>0</v>
      </c>
      <c r="BJ2477" s="17" t="s">
        <v>81</v>
      </c>
      <c r="BK2477" s="236">
        <f>ROUND(I2477*H2477,2)</f>
        <v>0</v>
      </c>
      <c r="BL2477" s="17" t="s">
        <v>224</v>
      </c>
      <c r="BM2477" s="235" t="s">
        <v>2978</v>
      </c>
    </row>
    <row r="2478" spans="2:63" s="11" customFormat="1" ht="22.8" customHeight="1">
      <c r="B2478" s="208"/>
      <c r="C2478" s="209"/>
      <c r="D2478" s="210" t="s">
        <v>72</v>
      </c>
      <c r="E2478" s="222" t="s">
        <v>2979</v>
      </c>
      <c r="F2478" s="222" t="s">
        <v>2980</v>
      </c>
      <c r="G2478" s="209"/>
      <c r="H2478" s="209"/>
      <c r="I2478" s="212"/>
      <c r="J2478" s="223">
        <f>BK2478</f>
        <v>0</v>
      </c>
      <c r="K2478" s="209"/>
      <c r="L2478" s="214"/>
      <c r="M2478" s="215"/>
      <c r="N2478" s="216"/>
      <c r="O2478" s="216"/>
      <c r="P2478" s="217">
        <f>P2479</f>
        <v>0</v>
      </c>
      <c r="Q2478" s="216"/>
      <c r="R2478" s="217">
        <f>R2479</f>
        <v>0</v>
      </c>
      <c r="S2478" s="216"/>
      <c r="T2478" s="218">
        <f>T2479</f>
        <v>0</v>
      </c>
      <c r="AR2478" s="219" t="s">
        <v>83</v>
      </c>
      <c r="AT2478" s="220" t="s">
        <v>72</v>
      </c>
      <c r="AU2478" s="220" t="s">
        <v>81</v>
      </c>
      <c r="AY2478" s="219" t="s">
        <v>133</v>
      </c>
      <c r="BK2478" s="221">
        <f>BK2479</f>
        <v>0</v>
      </c>
    </row>
    <row r="2479" spans="2:65" s="1" customFormat="1" ht="36" customHeight="1">
      <c r="B2479" s="38"/>
      <c r="C2479" s="224" t="s">
        <v>2981</v>
      </c>
      <c r="D2479" s="224" t="s">
        <v>135</v>
      </c>
      <c r="E2479" s="225" t="s">
        <v>2982</v>
      </c>
      <c r="F2479" s="226" t="s">
        <v>2983</v>
      </c>
      <c r="G2479" s="227" t="s">
        <v>2984</v>
      </c>
      <c r="H2479" s="228">
        <v>150</v>
      </c>
      <c r="I2479" s="229"/>
      <c r="J2479" s="230">
        <f>ROUND(I2479*H2479,2)</f>
        <v>0</v>
      </c>
      <c r="K2479" s="226" t="s">
        <v>1</v>
      </c>
      <c r="L2479" s="43"/>
      <c r="M2479" s="231" t="s">
        <v>1</v>
      </c>
      <c r="N2479" s="232" t="s">
        <v>38</v>
      </c>
      <c r="O2479" s="86"/>
      <c r="P2479" s="233">
        <f>O2479*H2479</f>
        <v>0</v>
      </c>
      <c r="Q2479" s="233">
        <v>0</v>
      </c>
      <c r="R2479" s="233">
        <f>Q2479*H2479</f>
        <v>0</v>
      </c>
      <c r="S2479" s="233">
        <v>0</v>
      </c>
      <c r="T2479" s="234">
        <f>S2479*H2479</f>
        <v>0</v>
      </c>
      <c r="AR2479" s="235" t="s">
        <v>140</v>
      </c>
      <c r="AT2479" s="235" t="s">
        <v>135</v>
      </c>
      <c r="AU2479" s="235" t="s">
        <v>83</v>
      </c>
      <c r="AY2479" s="17" t="s">
        <v>133</v>
      </c>
      <c r="BE2479" s="236">
        <f>IF(N2479="základní",J2479,0)</f>
        <v>0</v>
      </c>
      <c r="BF2479" s="236">
        <f>IF(N2479="snížená",J2479,0)</f>
        <v>0</v>
      </c>
      <c r="BG2479" s="236">
        <f>IF(N2479="zákl. přenesená",J2479,0)</f>
        <v>0</v>
      </c>
      <c r="BH2479" s="236">
        <f>IF(N2479="sníž. přenesená",J2479,0)</f>
        <v>0</v>
      </c>
      <c r="BI2479" s="236">
        <f>IF(N2479="nulová",J2479,0)</f>
        <v>0</v>
      </c>
      <c r="BJ2479" s="17" t="s">
        <v>81</v>
      </c>
      <c r="BK2479" s="236">
        <f>ROUND(I2479*H2479,2)</f>
        <v>0</v>
      </c>
      <c r="BL2479" s="17" t="s">
        <v>140</v>
      </c>
      <c r="BM2479" s="235" t="s">
        <v>2985</v>
      </c>
    </row>
    <row r="2480" spans="2:63" s="11" customFormat="1" ht="22.8" customHeight="1">
      <c r="B2480" s="208"/>
      <c r="C2480" s="209"/>
      <c r="D2480" s="210" t="s">
        <v>72</v>
      </c>
      <c r="E2480" s="222" t="s">
        <v>2986</v>
      </c>
      <c r="F2480" s="222" t="s">
        <v>2987</v>
      </c>
      <c r="G2480" s="209"/>
      <c r="H2480" s="209"/>
      <c r="I2480" s="212"/>
      <c r="J2480" s="223">
        <f>BK2480</f>
        <v>0</v>
      </c>
      <c r="K2480" s="209"/>
      <c r="L2480" s="214"/>
      <c r="M2480" s="215"/>
      <c r="N2480" s="216"/>
      <c r="O2480" s="216"/>
      <c r="P2480" s="217">
        <f>SUM(P2481:P2606)</f>
        <v>0</v>
      </c>
      <c r="Q2480" s="216"/>
      <c r="R2480" s="217">
        <f>SUM(R2481:R2606)</f>
        <v>0.6736370000000002</v>
      </c>
      <c r="S2480" s="216"/>
      <c r="T2480" s="218">
        <f>SUM(T2481:T2606)</f>
        <v>0</v>
      </c>
      <c r="AR2480" s="219" t="s">
        <v>83</v>
      </c>
      <c r="AT2480" s="220" t="s">
        <v>72</v>
      </c>
      <c r="AU2480" s="220" t="s">
        <v>81</v>
      </c>
      <c r="AY2480" s="219" t="s">
        <v>133</v>
      </c>
      <c r="BK2480" s="221">
        <f>SUM(BK2481:BK2606)</f>
        <v>0</v>
      </c>
    </row>
    <row r="2481" spans="2:65" s="1" customFormat="1" ht="24" customHeight="1">
      <c r="B2481" s="38"/>
      <c r="C2481" s="224" t="s">
        <v>2988</v>
      </c>
      <c r="D2481" s="224" t="s">
        <v>135</v>
      </c>
      <c r="E2481" s="225" t="s">
        <v>2989</v>
      </c>
      <c r="F2481" s="226" t="s">
        <v>2990</v>
      </c>
      <c r="G2481" s="227" t="s">
        <v>165</v>
      </c>
      <c r="H2481" s="228">
        <v>62.8</v>
      </c>
      <c r="I2481" s="229"/>
      <c r="J2481" s="230">
        <f>ROUND(I2481*H2481,2)</f>
        <v>0</v>
      </c>
      <c r="K2481" s="226" t="s">
        <v>139</v>
      </c>
      <c r="L2481" s="43"/>
      <c r="M2481" s="231" t="s">
        <v>1</v>
      </c>
      <c r="N2481" s="232" t="s">
        <v>38</v>
      </c>
      <c r="O2481" s="86"/>
      <c r="P2481" s="233">
        <f>O2481*H2481</f>
        <v>0</v>
      </c>
      <c r="Q2481" s="233">
        <v>0.00189</v>
      </c>
      <c r="R2481" s="233">
        <f>Q2481*H2481</f>
        <v>0.11869199999999999</v>
      </c>
      <c r="S2481" s="233">
        <v>0</v>
      </c>
      <c r="T2481" s="234">
        <f>S2481*H2481</f>
        <v>0</v>
      </c>
      <c r="AR2481" s="235" t="s">
        <v>224</v>
      </c>
      <c r="AT2481" s="235" t="s">
        <v>135</v>
      </c>
      <c r="AU2481" s="235" t="s">
        <v>83</v>
      </c>
      <c r="AY2481" s="17" t="s">
        <v>133</v>
      </c>
      <c r="BE2481" s="236">
        <f>IF(N2481="základní",J2481,0)</f>
        <v>0</v>
      </c>
      <c r="BF2481" s="236">
        <f>IF(N2481="snížená",J2481,0)</f>
        <v>0</v>
      </c>
      <c r="BG2481" s="236">
        <f>IF(N2481="zákl. přenesená",J2481,0)</f>
        <v>0</v>
      </c>
      <c r="BH2481" s="236">
        <f>IF(N2481="sníž. přenesená",J2481,0)</f>
        <v>0</v>
      </c>
      <c r="BI2481" s="236">
        <f>IF(N2481="nulová",J2481,0)</f>
        <v>0</v>
      </c>
      <c r="BJ2481" s="17" t="s">
        <v>81</v>
      </c>
      <c r="BK2481" s="236">
        <f>ROUND(I2481*H2481,2)</f>
        <v>0</v>
      </c>
      <c r="BL2481" s="17" t="s">
        <v>224</v>
      </c>
      <c r="BM2481" s="235" t="s">
        <v>2991</v>
      </c>
    </row>
    <row r="2482" spans="2:51" s="12" customFormat="1" ht="12">
      <c r="B2482" s="237"/>
      <c r="C2482" s="238"/>
      <c r="D2482" s="239" t="s">
        <v>142</v>
      </c>
      <c r="E2482" s="240" t="s">
        <v>1</v>
      </c>
      <c r="F2482" s="241" t="s">
        <v>2992</v>
      </c>
      <c r="G2482" s="238"/>
      <c r="H2482" s="242">
        <v>18.8</v>
      </c>
      <c r="I2482" s="243"/>
      <c r="J2482" s="238"/>
      <c r="K2482" s="238"/>
      <c r="L2482" s="244"/>
      <c r="M2482" s="245"/>
      <c r="N2482" s="246"/>
      <c r="O2482" s="246"/>
      <c r="P2482" s="246"/>
      <c r="Q2482" s="246"/>
      <c r="R2482" s="246"/>
      <c r="S2482" s="246"/>
      <c r="T2482" s="247"/>
      <c r="AT2482" s="248" t="s">
        <v>142</v>
      </c>
      <c r="AU2482" s="248" t="s">
        <v>83</v>
      </c>
      <c r="AV2482" s="12" t="s">
        <v>83</v>
      </c>
      <c r="AW2482" s="12" t="s">
        <v>30</v>
      </c>
      <c r="AX2482" s="12" t="s">
        <v>73</v>
      </c>
      <c r="AY2482" s="248" t="s">
        <v>133</v>
      </c>
    </row>
    <row r="2483" spans="2:51" s="12" customFormat="1" ht="12">
      <c r="B2483" s="237"/>
      <c r="C2483" s="238"/>
      <c r="D2483" s="239" t="s">
        <v>142</v>
      </c>
      <c r="E2483" s="240" t="s">
        <v>1</v>
      </c>
      <c r="F2483" s="241" t="s">
        <v>2993</v>
      </c>
      <c r="G2483" s="238"/>
      <c r="H2483" s="242">
        <v>41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142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133</v>
      </c>
    </row>
    <row r="2484" spans="2:51" s="12" customFormat="1" ht="12">
      <c r="B2484" s="237"/>
      <c r="C2484" s="238"/>
      <c r="D2484" s="239" t="s">
        <v>142</v>
      </c>
      <c r="E2484" s="240" t="s">
        <v>1</v>
      </c>
      <c r="F2484" s="241" t="s">
        <v>2994</v>
      </c>
      <c r="G2484" s="238"/>
      <c r="H2484" s="242">
        <v>3</v>
      </c>
      <c r="I2484" s="243"/>
      <c r="J2484" s="238"/>
      <c r="K2484" s="238"/>
      <c r="L2484" s="244"/>
      <c r="M2484" s="245"/>
      <c r="N2484" s="246"/>
      <c r="O2484" s="246"/>
      <c r="P2484" s="246"/>
      <c r="Q2484" s="246"/>
      <c r="R2484" s="246"/>
      <c r="S2484" s="246"/>
      <c r="T2484" s="247"/>
      <c r="AT2484" s="248" t="s">
        <v>142</v>
      </c>
      <c r="AU2484" s="248" t="s">
        <v>83</v>
      </c>
      <c r="AV2484" s="12" t="s">
        <v>83</v>
      </c>
      <c r="AW2484" s="12" t="s">
        <v>30</v>
      </c>
      <c r="AX2484" s="12" t="s">
        <v>73</v>
      </c>
      <c r="AY2484" s="248" t="s">
        <v>133</v>
      </c>
    </row>
    <row r="2485" spans="2:51" s="13" customFormat="1" ht="12">
      <c r="B2485" s="249"/>
      <c r="C2485" s="250"/>
      <c r="D2485" s="239" t="s">
        <v>142</v>
      </c>
      <c r="E2485" s="251" t="s">
        <v>1</v>
      </c>
      <c r="F2485" s="252" t="s">
        <v>144</v>
      </c>
      <c r="G2485" s="250"/>
      <c r="H2485" s="253">
        <v>62.8</v>
      </c>
      <c r="I2485" s="254"/>
      <c r="J2485" s="250"/>
      <c r="K2485" s="250"/>
      <c r="L2485" s="255"/>
      <c r="M2485" s="256"/>
      <c r="N2485" s="257"/>
      <c r="O2485" s="257"/>
      <c r="P2485" s="257"/>
      <c r="Q2485" s="257"/>
      <c r="R2485" s="257"/>
      <c r="S2485" s="257"/>
      <c r="T2485" s="258"/>
      <c r="AT2485" s="259" t="s">
        <v>142</v>
      </c>
      <c r="AU2485" s="259" t="s">
        <v>83</v>
      </c>
      <c r="AV2485" s="13" t="s">
        <v>140</v>
      </c>
      <c r="AW2485" s="13" t="s">
        <v>30</v>
      </c>
      <c r="AX2485" s="13" t="s">
        <v>81</v>
      </c>
      <c r="AY2485" s="259" t="s">
        <v>133</v>
      </c>
    </row>
    <row r="2486" spans="2:65" s="1" customFormat="1" ht="24" customHeight="1">
      <c r="B2486" s="38"/>
      <c r="C2486" s="224" t="s">
        <v>2995</v>
      </c>
      <c r="D2486" s="224" t="s">
        <v>135</v>
      </c>
      <c r="E2486" s="225" t="s">
        <v>2996</v>
      </c>
      <c r="F2486" s="226" t="s">
        <v>2997</v>
      </c>
      <c r="G2486" s="227" t="s">
        <v>165</v>
      </c>
      <c r="H2486" s="228">
        <v>16</v>
      </c>
      <c r="I2486" s="229"/>
      <c r="J2486" s="230">
        <f>ROUND(I2486*H2486,2)</f>
        <v>0</v>
      </c>
      <c r="K2486" s="226" t="s">
        <v>139</v>
      </c>
      <c r="L2486" s="43"/>
      <c r="M2486" s="231" t="s">
        <v>1</v>
      </c>
      <c r="N2486" s="232" t="s">
        <v>38</v>
      </c>
      <c r="O2486" s="86"/>
      <c r="P2486" s="233">
        <f>O2486*H2486</f>
        <v>0</v>
      </c>
      <c r="Q2486" s="233">
        <v>0.00227</v>
      </c>
      <c r="R2486" s="233">
        <f>Q2486*H2486</f>
        <v>0.03632</v>
      </c>
      <c r="S2486" s="233">
        <v>0</v>
      </c>
      <c r="T2486" s="234">
        <f>S2486*H2486</f>
        <v>0</v>
      </c>
      <c r="AR2486" s="235" t="s">
        <v>224</v>
      </c>
      <c r="AT2486" s="235" t="s">
        <v>135</v>
      </c>
      <c r="AU2486" s="235" t="s">
        <v>83</v>
      </c>
      <c r="AY2486" s="17" t="s">
        <v>133</v>
      </c>
      <c r="BE2486" s="236">
        <f>IF(N2486="základní",J2486,0)</f>
        <v>0</v>
      </c>
      <c r="BF2486" s="236">
        <f>IF(N2486="snížená",J2486,0)</f>
        <v>0</v>
      </c>
      <c r="BG2486" s="236">
        <f>IF(N2486="zákl. přenesená",J2486,0)</f>
        <v>0</v>
      </c>
      <c r="BH2486" s="236">
        <f>IF(N2486="sníž. přenesená",J2486,0)</f>
        <v>0</v>
      </c>
      <c r="BI2486" s="236">
        <f>IF(N2486="nulová",J2486,0)</f>
        <v>0</v>
      </c>
      <c r="BJ2486" s="17" t="s">
        <v>81</v>
      </c>
      <c r="BK2486" s="236">
        <f>ROUND(I2486*H2486,2)</f>
        <v>0</v>
      </c>
      <c r="BL2486" s="17" t="s">
        <v>224</v>
      </c>
      <c r="BM2486" s="235" t="s">
        <v>2998</v>
      </c>
    </row>
    <row r="2487" spans="2:51" s="12" customFormat="1" ht="12">
      <c r="B2487" s="237"/>
      <c r="C2487" s="238"/>
      <c r="D2487" s="239" t="s">
        <v>142</v>
      </c>
      <c r="E2487" s="240" t="s">
        <v>1</v>
      </c>
      <c r="F2487" s="241" t="s">
        <v>2999</v>
      </c>
      <c r="G2487" s="238"/>
      <c r="H2487" s="242">
        <v>16</v>
      </c>
      <c r="I2487" s="243"/>
      <c r="J2487" s="238"/>
      <c r="K2487" s="238"/>
      <c r="L2487" s="244"/>
      <c r="M2487" s="245"/>
      <c r="N2487" s="246"/>
      <c r="O2487" s="246"/>
      <c r="P2487" s="246"/>
      <c r="Q2487" s="246"/>
      <c r="R2487" s="246"/>
      <c r="S2487" s="246"/>
      <c r="T2487" s="247"/>
      <c r="AT2487" s="248" t="s">
        <v>142</v>
      </c>
      <c r="AU2487" s="248" t="s">
        <v>83</v>
      </c>
      <c r="AV2487" s="12" t="s">
        <v>83</v>
      </c>
      <c r="AW2487" s="12" t="s">
        <v>30</v>
      </c>
      <c r="AX2487" s="12" t="s">
        <v>73</v>
      </c>
      <c r="AY2487" s="248" t="s">
        <v>133</v>
      </c>
    </row>
    <row r="2488" spans="2:51" s="13" customFormat="1" ht="12">
      <c r="B2488" s="249"/>
      <c r="C2488" s="250"/>
      <c r="D2488" s="239" t="s">
        <v>142</v>
      </c>
      <c r="E2488" s="251" t="s">
        <v>1</v>
      </c>
      <c r="F2488" s="252" t="s">
        <v>144</v>
      </c>
      <c r="G2488" s="250"/>
      <c r="H2488" s="253">
        <v>16</v>
      </c>
      <c r="I2488" s="254"/>
      <c r="J2488" s="250"/>
      <c r="K2488" s="250"/>
      <c r="L2488" s="255"/>
      <c r="M2488" s="256"/>
      <c r="N2488" s="257"/>
      <c r="O2488" s="257"/>
      <c r="P2488" s="257"/>
      <c r="Q2488" s="257"/>
      <c r="R2488" s="257"/>
      <c r="S2488" s="257"/>
      <c r="T2488" s="258"/>
      <c r="AT2488" s="259" t="s">
        <v>142</v>
      </c>
      <c r="AU2488" s="259" t="s">
        <v>83</v>
      </c>
      <c r="AV2488" s="13" t="s">
        <v>140</v>
      </c>
      <c r="AW2488" s="13" t="s">
        <v>30</v>
      </c>
      <c r="AX2488" s="13" t="s">
        <v>81</v>
      </c>
      <c r="AY2488" s="259" t="s">
        <v>133</v>
      </c>
    </row>
    <row r="2489" spans="2:65" s="1" customFormat="1" ht="24" customHeight="1">
      <c r="B2489" s="38"/>
      <c r="C2489" s="224" t="s">
        <v>3000</v>
      </c>
      <c r="D2489" s="224" t="s">
        <v>135</v>
      </c>
      <c r="E2489" s="225" t="s">
        <v>3001</v>
      </c>
      <c r="F2489" s="226" t="s">
        <v>3002</v>
      </c>
      <c r="G2489" s="227" t="s">
        <v>165</v>
      </c>
      <c r="H2489" s="228">
        <v>25.5</v>
      </c>
      <c r="I2489" s="229"/>
      <c r="J2489" s="230">
        <f>ROUND(I2489*H2489,2)</f>
        <v>0</v>
      </c>
      <c r="K2489" s="226" t="s">
        <v>139</v>
      </c>
      <c r="L2489" s="43"/>
      <c r="M2489" s="231" t="s">
        <v>1</v>
      </c>
      <c r="N2489" s="232" t="s">
        <v>38</v>
      </c>
      <c r="O2489" s="86"/>
      <c r="P2489" s="233">
        <f>O2489*H2489</f>
        <v>0</v>
      </c>
      <c r="Q2489" s="233">
        <v>0.0035</v>
      </c>
      <c r="R2489" s="233">
        <f>Q2489*H2489</f>
        <v>0.08925</v>
      </c>
      <c r="S2489" s="233">
        <v>0</v>
      </c>
      <c r="T2489" s="234">
        <f>S2489*H2489</f>
        <v>0</v>
      </c>
      <c r="AR2489" s="235" t="s">
        <v>224</v>
      </c>
      <c r="AT2489" s="235" t="s">
        <v>135</v>
      </c>
      <c r="AU2489" s="235" t="s">
        <v>83</v>
      </c>
      <c r="AY2489" s="17" t="s">
        <v>133</v>
      </c>
      <c r="BE2489" s="236">
        <f>IF(N2489="základní",J2489,0)</f>
        <v>0</v>
      </c>
      <c r="BF2489" s="236">
        <f>IF(N2489="snížená",J2489,0)</f>
        <v>0</v>
      </c>
      <c r="BG2489" s="236">
        <f>IF(N2489="zákl. přenesená",J2489,0)</f>
        <v>0</v>
      </c>
      <c r="BH2489" s="236">
        <f>IF(N2489="sníž. přenesená",J2489,0)</f>
        <v>0</v>
      </c>
      <c r="BI2489" s="236">
        <f>IF(N2489="nulová",J2489,0)</f>
        <v>0</v>
      </c>
      <c r="BJ2489" s="17" t="s">
        <v>81</v>
      </c>
      <c r="BK2489" s="236">
        <f>ROUND(I2489*H2489,2)</f>
        <v>0</v>
      </c>
      <c r="BL2489" s="17" t="s">
        <v>224</v>
      </c>
      <c r="BM2489" s="235" t="s">
        <v>3003</v>
      </c>
    </row>
    <row r="2490" spans="2:51" s="12" customFormat="1" ht="12">
      <c r="B2490" s="237"/>
      <c r="C2490" s="238"/>
      <c r="D2490" s="239" t="s">
        <v>142</v>
      </c>
      <c r="E2490" s="240" t="s">
        <v>1</v>
      </c>
      <c r="F2490" s="241" t="s">
        <v>3004</v>
      </c>
      <c r="G2490" s="238"/>
      <c r="H2490" s="242">
        <v>25.5</v>
      </c>
      <c r="I2490" s="243"/>
      <c r="J2490" s="238"/>
      <c r="K2490" s="238"/>
      <c r="L2490" s="244"/>
      <c r="M2490" s="245"/>
      <c r="N2490" s="246"/>
      <c r="O2490" s="246"/>
      <c r="P2490" s="246"/>
      <c r="Q2490" s="246"/>
      <c r="R2490" s="246"/>
      <c r="S2490" s="246"/>
      <c r="T2490" s="247"/>
      <c r="AT2490" s="248" t="s">
        <v>142</v>
      </c>
      <c r="AU2490" s="248" t="s">
        <v>83</v>
      </c>
      <c r="AV2490" s="12" t="s">
        <v>83</v>
      </c>
      <c r="AW2490" s="12" t="s">
        <v>30</v>
      </c>
      <c r="AX2490" s="12" t="s">
        <v>73</v>
      </c>
      <c r="AY2490" s="248" t="s">
        <v>133</v>
      </c>
    </row>
    <row r="2491" spans="2:51" s="13" customFormat="1" ht="12">
      <c r="B2491" s="249"/>
      <c r="C2491" s="250"/>
      <c r="D2491" s="239" t="s">
        <v>142</v>
      </c>
      <c r="E2491" s="251" t="s">
        <v>1</v>
      </c>
      <c r="F2491" s="252" t="s">
        <v>144</v>
      </c>
      <c r="G2491" s="250"/>
      <c r="H2491" s="253">
        <v>25.5</v>
      </c>
      <c r="I2491" s="254"/>
      <c r="J2491" s="250"/>
      <c r="K2491" s="250"/>
      <c r="L2491" s="255"/>
      <c r="M2491" s="256"/>
      <c r="N2491" s="257"/>
      <c r="O2491" s="257"/>
      <c r="P2491" s="257"/>
      <c r="Q2491" s="257"/>
      <c r="R2491" s="257"/>
      <c r="S2491" s="257"/>
      <c r="T2491" s="258"/>
      <c r="AT2491" s="259" t="s">
        <v>142</v>
      </c>
      <c r="AU2491" s="259" t="s">
        <v>83</v>
      </c>
      <c r="AV2491" s="13" t="s">
        <v>140</v>
      </c>
      <c r="AW2491" s="13" t="s">
        <v>30</v>
      </c>
      <c r="AX2491" s="13" t="s">
        <v>81</v>
      </c>
      <c r="AY2491" s="259" t="s">
        <v>133</v>
      </c>
    </row>
    <row r="2492" spans="2:65" s="1" customFormat="1" ht="16.5" customHeight="1">
      <c r="B2492" s="38"/>
      <c r="C2492" s="224" t="s">
        <v>3005</v>
      </c>
      <c r="D2492" s="224" t="s">
        <v>135</v>
      </c>
      <c r="E2492" s="225" t="s">
        <v>3006</v>
      </c>
      <c r="F2492" s="226" t="s">
        <v>3007</v>
      </c>
      <c r="G2492" s="227" t="s">
        <v>165</v>
      </c>
      <c r="H2492" s="228">
        <v>3.2</v>
      </c>
      <c r="I2492" s="229"/>
      <c r="J2492" s="230">
        <f>ROUND(I2492*H2492,2)</f>
        <v>0</v>
      </c>
      <c r="K2492" s="226" t="s">
        <v>1</v>
      </c>
      <c r="L2492" s="43"/>
      <c r="M2492" s="231" t="s">
        <v>1</v>
      </c>
      <c r="N2492" s="232" t="s">
        <v>38</v>
      </c>
      <c r="O2492" s="86"/>
      <c r="P2492" s="233">
        <f>O2492*H2492</f>
        <v>0</v>
      </c>
      <c r="Q2492" s="233">
        <v>0</v>
      </c>
      <c r="R2492" s="233">
        <f>Q2492*H2492</f>
        <v>0</v>
      </c>
      <c r="S2492" s="233">
        <v>0</v>
      </c>
      <c r="T2492" s="234">
        <f>S2492*H2492</f>
        <v>0</v>
      </c>
      <c r="AR2492" s="235" t="s">
        <v>224</v>
      </c>
      <c r="AT2492" s="235" t="s">
        <v>135</v>
      </c>
      <c r="AU2492" s="235" t="s">
        <v>83</v>
      </c>
      <c r="AY2492" s="17" t="s">
        <v>133</v>
      </c>
      <c r="BE2492" s="236">
        <f>IF(N2492="základní",J2492,0)</f>
        <v>0</v>
      </c>
      <c r="BF2492" s="236">
        <f>IF(N2492="snížená",J2492,0)</f>
        <v>0</v>
      </c>
      <c r="BG2492" s="236">
        <f>IF(N2492="zákl. přenesená",J2492,0)</f>
        <v>0</v>
      </c>
      <c r="BH2492" s="236">
        <f>IF(N2492="sníž. přenesená",J2492,0)</f>
        <v>0</v>
      </c>
      <c r="BI2492" s="236">
        <f>IF(N2492="nulová",J2492,0)</f>
        <v>0</v>
      </c>
      <c r="BJ2492" s="17" t="s">
        <v>81</v>
      </c>
      <c r="BK2492" s="236">
        <f>ROUND(I2492*H2492,2)</f>
        <v>0</v>
      </c>
      <c r="BL2492" s="17" t="s">
        <v>224</v>
      </c>
      <c r="BM2492" s="235" t="s">
        <v>3008</v>
      </c>
    </row>
    <row r="2493" spans="2:51" s="12" customFormat="1" ht="12">
      <c r="B2493" s="237"/>
      <c r="C2493" s="238"/>
      <c r="D2493" s="239" t="s">
        <v>142</v>
      </c>
      <c r="E2493" s="240" t="s">
        <v>1</v>
      </c>
      <c r="F2493" s="241" t="s">
        <v>3009</v>
      </c>
      <c r="G2493" s="238"/>
      <c r="H2493" s="242">
        <v>2</v>
      </c>
      <c r="I2493" s="243"/>
      <c r="J2493" s="238"/>
      <c r="K2493" s="238"/>
      <c r="L2493" s="244"/>
      <c r="M2493" s="245"/>
      <c r="N2493" s="246"/>
      <c r="O2493" s="246"/>
      <c r="P2493" s="246"/>
      <c r="Q2493" s="246"/>
      <c r="R2493" s="246"/>
      <c r="S2493" s="246"/>
      <c r="T2493" s="247"/>
      <c r="AT2493" s="248" t="s">
        <v>142</v>
      </c>
      <c r="AU2493" s="248" t="s">
        <v>83</v>
      </c>
      <c r="AV2493" s="12" t="s">
        <v>83</v>
      </c>
      <c r="AW2493" s="12" t="s">
        <v>30</v>
      </c>
      <c r="AX2493" s="12" t="s">
        <v>73</v>
      </c>
      <c r="AY2493" s="248" t="s">
        <v>133</v>
      </c>
    </row>
    <row r="2494" spans="2:51" s="12" customFormat="1" ht="12">
      <c r="B2494" s="237"/>
      <c r="C2494" s="238"/>
      <c r="D2494" s="239" t="s">
        <v>142</v>
      </c>
      <c r="E2494" s="240" t="s">
        <v>1</v>
      </c>
      <c r="F2494" s="241" t="s">
        <v>3010</v>
      </c>
      <c r="G2494" s="238"/>
      <c r="H2494" s="242">
        <v>1.2</v>
      </c>
      <c r="I2494" s="243"/>
      <c r="J2494" s="238"/>
      <c r="K2494" s="238"/>
      <c r="L2494" s="244"/>
      <c r="M2494" s="245"/>
      <c r="N2494" s="246"/>
      <c r="O2494" s="246"/>
      <c r="P2494" s="246"/>
      <c r="Q2494" s="246"/>
      <c r="R2494" s="246"/>
      <c r="S2494" s="246"/>
      <c r="T2494" s="247"/>
      <c r="AT2494" s="248" t="s">
        <v>142</v>
      </c>
      <c r="AU2494" s="248" t="s">
        <v>83</v>
      </c>
      <c r="AV2494" s="12" t="s">
        <v>83</v>
      </c>
      <c r="AW2494" s="12" t="s">
        <v>30</v>
      </c>
      <c r="AX2494" s="12" t="s">
        <v>73</v>
      </c>
      <c r="AY2494" s="248" t="s">
        <v>133</v>
      </c>
    </row>
    <row r="2495" spans="2:51" s="13" customFormat="1" ht="12">
      <c r="B2495" s="249"/>
      <c r="C2495" s="250"/>
      <c r="D2495" s="239" t="s">
        <v>142</v>
      </c>
      <c r="E2495" s="251" t="s">
        <v>1</v>
      </c>
      <c r="F2495" s="252" t="s">
        <v>144</v>
      </c>
      <c r="G2495" s="250"/>
      <c r="H2495" s="253">
        <v>3.2</v>
      </c>
      <c r="I2495" s="254"/>
      <c r="J2495" s="250"/>
      <c r="K2495" s="250"/>
      <c r="L2495" s="255"/>
      <c r="M2495" s="256"/>
      <c r="N2495" s="257"/>
      <c r="O2495" s="257"/>
      <c r="P2495" s="257"/>
      <c r="Q2495" s="257"/>
      <c r="R2495" s="257"/>
      <c r="S2495" s="257"/>
      <c r="T2495" s="258"/>
      <c r="AT2495" s="259" t="s">
        <v>142</v>
      </c>
      <c r="AU2495" s="259" t="s">
        <v>83</v>
      </c>
      <c r="AV2495" s="13" t="s">
        <v>140</v>
      </c>
      <c r="AW2495" s="13" t="s">
        <v>30</v>
      </c>
      <c r="AX2495" s="13" t="s">
        <v>81</v>
      </c>
      <c r="AY2495" s="259" t="s">
        <v>133</v>
      </c>
    </row>
    <row r="2496" spans="2:65" s="1" customFormat="1" ht="24" customHeight="1">
      <c r="B2496" s="38"/>
      <c r="C2496" s="224" t="s">
        <v>3011</v>
      </c>
      <c r="D2496" s="224" t="s">
        <v>135</v>
      </c>
      <c r="E2496" s="225" t="s">
        <v>3012</v>
      </c>
      <c r="F2496" s="226" t="s">
        <v>3013</v>
      </c>
      <c r="G2496" s="227" t="s">
        <v>165</v>
      </c>
      <c r="H2496" s="228">
        <v>30.4</v>
      </c>
      <c r="I2496" s="229"/>
      <c r="J2496" s="230">
        <f>ROUND(I2496*H2496,2)</f>
        <v>0</v>
      </c>
      <c r="K2496" s="226" t="s">
        <v>1</v>
      </c>
      <c r="L2496" s="43"/>
      <c r="M2496" s="231" t="s">
        <v>1</v>
      </c>
      <c r="N2496" s="232" t="s">
        <v>38</v>
      </c>
      <c r="O2496" s="86"/>
      <c r="P2496" s="233">
        <f>O2496*H2496</f>
        <v>0</v>
      </c>
      <c r="Q2496" s="233">
        <v>0</v>
      </c>
      <c r="R2496" s="233">
        <f>Q2496*H2496</f>
        <v>0</v>
      </c>
      <c r="S2496" s="233">
        <v>0</v>
      </c>
      <c r="T2496" s="234">
        <f>S2496*H2496</f>
        <v>0</v>
      </c>
      <c r="AR2496" s="235" t="s">
        <v>224</v>
      </c>
      <c r="AT2496" s="235" t="s">
        <v>135</v>
      </c>
      <c r="AU2496" s="235" t="s">
        <v>83</v>
      </c>
      <c r="AY2496" s="17" t="s">
        <v>133</v>
      </c>
      <c r="BE2496" s="236">
        <f>IF(N2496="základní",J2496,0)</f>
        <v>0</v>
      </c>
      <c r="BF2496" s="236">
        <f>IF(N2496="snížená",J2496,0)</f>
        <v>0</v>
      </c>
      <c r="BG2496" s="236">
        <f>IF(N2496="zákl. přenesená",J2496,0)</f>
        <v>0</v>
      </c>
      <c r="BH2496" s="236">
        <f>IF(N2496="sníž. přenesená",J2496,0)</f>
        <v>0</v>
      </c>
      <c r="BI2496" s="236">
        <f>IF(N2496="nulová",J2496,0)</f>
        <v>0</v>
      </c>
      <c r="BJ2496" s="17" t="s">
        <v>81</v>
      </c>
      <c r="BK2496" s="236">
        <f>ROUND(I2496*H2496,2)</f>
        <v>0</v>
      </c>
      <c r="BL2496" s="17" t="s">
        <v>224</v>
      </c>
      <c r="BM2496" s="235" t="s">
        <v>3014</v>
      </c>
    </row>
    <row r="2497" spans="2:51" s="12" customFormat="1" ht="12">
      <c r="B2497" s="237"/>
      <c r="C2497" s="238"/>
      <c r="D2497" s="239" t="s">
        <v>142</v>
      </c>
      <c r="E2497" s="240" t="s">
        <v>1</v>
      </c>
      <c r="F2497" s="241" t="s">
        <v>3015</v>
      </c>
      <c r="G2497" s="238"/>
      <c r="H2497" s="242">
        <v>12</v>
      </c>
      <c r="I2497" s="243"/>
      <c r="J2497" s="238"/>
      <c r="K2497" s="238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142</v>
      </c>
      <c r="AU2497" s="248" t="s">
        <v>83</v>
      </c>
      <c r="AV2497" s="12" t="s">
        <v>83</v>
      </c>
      <c r="AW2497" s="12" t="s">
        <v>30</v>
      </c>
      <c r="AX2497" s="12" t="s">
        <v>73</v>
      </c>
      <c r="AY2497" s="248" t="s">
        <v>133</v>
      </c>
    </row>
    <row r="2498" spans="2:51" s="12" customFormat="1" ht="12">
      <c r="B2498" s="237"/>
      <c r="C2498" s="238"/>
      <c r="D2498" s="239" t="s">
        <v>142</v>
      </c>
      <c r="E2498" s="240" t="s">
        <v>1</v>
      </c>
      <c r="F2498" s="241" t="s">
        <v>3016</v>
      </c>
      <c r="G2498" s="238"/>
      <c r="H2498" s="242">
        <v>3</v>
      </c>
      <c r="I2498" s="243"/>
      <c r="J2498" s="238"/>
      <c r="K2498" s="238"/>
      <c r="L2498" s="244"/>
      <c r="M2498" s="245"/>
      <c r="N2498" s="246"/>
      <c r="O2498" s="246"/>
      <c r="P2498" s="246"/>
      <c r="Q2498" s="246"/>
      <c r="R2498" s="246"/>
      <c r="S2498" s="246"/>
      <c r="T2498" s="247"/>
      <c r="AT2498" s="248" t="s">
        <v>142</v>
      </c>
      <c r="AU2498" s="248" t="s">
        <v>83</v>
      </c>
      <c r="AV2498" s="12" t="s">
        <v>83</v>
      </c>
      <c r="AW2498" s="12" t="s">
        <v>30</v>
      </c>
      <c r="AX2498" s="12" t="s">
        <v>73</v>
      </c>
      <c r="AY2498" s="248" t="s">
        <v>133</v>
      </c>
    </row>
    <row r="2499" spans="2:51" s="12" customFormat="1" ht="12">
      <c r="B2499" s="237"/>
      <c r="C2499" s="238"/>
      <c r="D2499" s="239" t="s">
        <v>142</v>
      </c>
      <c r="E2499" s="240" t="s">
        <v>1</v>
      </c>
      <c r="F2499" s="241" t="s">
        <v>3017</v>
      </c>
      <c r="G2499" s="238"/>
      <c r="H2499" s="242">
        <v>2.6</v>
      </c>
      <c r="I2499" s="243"/>
      <c r="J2499" s="238"/>
      <c r="K2499" s="238"/>
      <c r="L2499" s="244"/>
      <c r="M2499" s="245"/>
      <c r="N2499" s="246"/>
      <c r="O2499" s="246"/>
      <c r="P2499" s="246"/>
      <c r="Q2499" s="246"/>
      <c r="R2499" s="246"/>
      <c r="S2499" s="246"/>
      <c r="T2499" s="247"/>
      <c r="AT2499" s="248" t="s">
        <v>142</v>
      </c>
      <c r="AU2499" s="248" t="s">
        <v>83</v>
      </c>
      <c r="AV2499" s="12" t="s">
        <v>83</v>
      </c>
      <c r="AW2499" s="12" t="s">
        <v>30</v>
      </c>
      <c r="AX2499" s="12" t="s">
        <v>73</v>
      </c>
      <c r="AY2499" s="248" t="s">
        <v>133</v>
      </c>
    </row>
    <row r="2500" spans="2:51" s="12" customFormat="1" ht="12">
      <c r="B2500" s="237"/>
      <c r="C2500" s="238"/>
      <c r="D2500" s="239" t="s">
        <v>142</v>
      </c>
      <c r="E2500" s="240" t="s">
        <v>1</v>
      </c>
      <c r="F2500" s="241" t="s">
        <v>3018</v>
      </c>
      <c r="G2500" s="238"/>
      <c r="H2500" s="242">
        <v>3.6</v>
      </c>
      <c r="I2500" s="243"/>
      <c r="J2500" s="238"/>
      <c r="K2500" s="238"/>
      <c r="L2500" s="244"/>
      <c r="M2500" s="245"/>
      <c r="N2500" s="246"/>
      <c r="O2500" s="246"/>
      <c r="P2500" s="246"/>
      <c r="Q2500" s="246"/>
      <c r="R2500" s="246"/>
      <c r="S2500" s="246"/>
      <c r="T2500" s="247"/>
      <c r="AT2500" s="248" t="s">
        <v>142</v>
      </c>
      <c r="AU2500" s="248" t="s">
        <v>83</v>
      </c>
      <c r="AV2500" s="12" t="s">
        <v>83</v>
      </c>
      <c r="AW2500" s="12" t="s">
        <v>30</v>
      </c>
      <c r="AX2500" s="12" t="s">
        <v>73</v>
      </c>
      <c r="AY2500" s="248" t="s">
        <v>133</v>
      </c>
    </row>
    <row r="2501" spans="2:51" s="12" customFormat="1" ht="12">
      <c r="B2501" s="237"/>
      <c r="C2501" s="238"/>
      <c r="D2501" s="239" t="s">
        <v>142</v>
      </c>
      <c r="E2501" s="240" t="s">
        <v>1</v>
      </c>
      <c r="F2501" s="241" t="s">
        <v>3019</v>
      </c>
      <c r="G2501" s="238"/>
      <c r="H2501" s="242">
        <v>9.2</v>
      </c>
      <c r="I2501" s="243"/>
      <c r="J2501" s="238"/>
      <c r="K2501" s="238"/>
      <c r="L2501" s="244"/>
      <c r="M2501" s="245"/>
      <c r="N2501" s="246"/>
      <c r="O2501" s="246"/>
      <c r="P2501" s="246"/>
      <c r="Q2501" s="246"/>
      <c r="R2501" s="246"/>
      <c r="S2501" s="246"/>
      <c r="T2501" s="247"/>
      <c r="AT2501" s="248" t="s">
        <v>142</v>
      </c>
      <c r="AU2501" s="248" t="s">
        <v>83</v>
      </c>
      <c r="AV2501" s="12" t="s">
        <v>83</v>
      </c>
      <c r="AW2501" s="12" t="s">
        <v>30</v>
      </c>
      <c r="AX2501" s="12" t="s">
        <v>73</v>
      </c>
      <c r="AY2501" s="248" t="s">
        <v>133</v>
      </c>
    </row>
    <row r="2502" spans="2:51" s="13" customFormat="1" ht="12">
      <c r="B2502" s="249"/>
      <c r="C2502" s="250"/>
      <c r="D2502" s="239" t="s">
        <v>142</v>
      </c>
      <c r="E2502" s="251" t="s">
        <v>1</v>
      </c>
      <c r="F2502" s="252" t="s">
        <v>144</v>
      </c>
      <c r="G2502" s="250"/>
      <c r="H2502" s="253">
        <v>30.4</v>
      </c>
      <c r="I2502" s="254"/>
      <c r="J2502" s="250"/>
      <c r="K2502" s="250"/>
      <c r="L2502" s="255"/>
      <c r="M2502" s="256"/>
      <c r="N2502" s="257"/>
      <c r="O2502" s="257"/>
      <c r="P2502" s="257"/>
      <c r="Q2502" s="257"/>
      <c r="R2502" s="257"/>
      <c r="S2502" s="257"/>
      <c r="T2502" s="258"/>
      <c r="AT2502" s="259" t="s">
        <v>142</v>
      </c>
      <c r="AU2502" s="259" t="s">
        <v>83</v>
      </c>
      <c r="AV2502" s="13" t="s">
        <v>140</v>
      </c>
      <c r="AW2502" s="13" t="s">
        <v>30</v>
      </c>
      <c r="AX2502" s="13" t="s">
        <v>81</v>
      </c>
      <c r="AY2502" s="259" t="s">
        <v>133</v>
      </c>
    </row>
    <row r="2503" spans="2:65" s="1" customFormat="1" ht="24" customHeight="1">
      <c r="B2503" s="38"/>
      <c r="C2503" s="224" t="s">
        <v>3020</v>
      </c>
      <c r="D2503" s="224" t="s">
        <v>135</v>
      </c>
      <c r="E2503" s="225" t="s">
        <v>3021</v>
      </c>
      <c r="F2503" s="226" t="s">
        <v>3022</v>
      </c>
      <c r="G2503" s="227" t="s">
        <v>165</v>
      </c>
      <c r="H2503" s="228">
        <v>32.9</v>
      </c>
      <c r="I2503" s="229"/>
      <c r="J2503" s="230">
        <f>ROUND(I2503*H2503,2)</f>
        <v>0</v>
      </c>
      <c r="K2503" s="226" t="s">
        <v>139</v>
      </c>
      <c r="L2503" s="43"/>
      <c r="M2503" s="231" t="s">
        <v>1</v>
      </c>
      <c r="N2503" s="232" t="s">
        <v>38</v>
      </c>
      <c r="O2503" s="86"/>
      <c r="P2503" s="233">
        <f>O2503*H2503</f>
        <v>0</v>
      </c>
      <c r="Q2503" s="233">
        <v>0.00177</v>
      </c>
      <c r="R2503" s="233">
        <f>Q2503*H2503</f>
        <v>0.058233</v>
      </c>
      <c r="S2503" s="233">
        <v>0</v>
      </c>
      <c r="T2503" s="234">
        <f>S2503*H2503</f>
        <v>0</v>
      </c>
      <c r="AR2503" s="235" t="s">
        <v>224</v>
      </c>
      <c r="AT2503" s="235" t="s">
        <v>135</v>
      </c>
      <c r="AU2503" s="235" t="s">
        <v>83</v>
      </c>
      <c r="AY2503" s="17" t="s">
        <v>133</v>
      </c>
      <c r="BE2503" s="236">
        <f>IF(N2503="základní",J2503,0)</f>
        <v>0</v>
      </c>
      <c r="BF2503" s="236">
        <f>IF(N2503="snížená",J2503,0)</f>
        <v>0</v>
      </c>
      <c r="BG2503" s="236">
        <f>IF(N2503="zákl. přenesená",J2503,0)</f>
        <v>0</v>
      </c>
      <c r="BH2503" s="236">
        <f>IF(N2503="sníž. přenesená",J2503,0)</f>
        <v>0</v>
      </c>
      <c r="BI2503" s="236">
        <f>IF(N2503="nulová",J2503,0)</f>
        <v>0</v>
      </c>
      <c r="BJ2503" s="17" t="s">
        <v>81</v>
      </c>
      <c r="BK2503" s="236">
        <f>ROUND(I2503*H2503,2)</f>
        <v>0</v>
      </c>
      <c r="BL2503" s="17" t="s">
        <v>224</v>
      </c>
      <c r="BM2503" s="235" t="s">
        <v>3023</v>
      </c>
    </row>
    <row r="2504" spans="2:51" s="12" customFormat="1" ht="12">
      <c r="B2504" s="237"/>
      <c r="C2504" s="238"/>
      <c r="D2504" s="239" t="s">
        <v>142</v>
      </c>
      <c r="E2504" s="240" t="s">
        <v>1</v>
      </c>
      <c r="F2504" s="241" t="s">
        <v>3024</v>
      </c>
      <c r="G2504" s="238"/>
      <c r="H2504" s="242">
        <v>15.9</v>
      </c>
      <c r="I2504" s="243"/>
      <c r="J2504" s="238"/>
      <c r="K2504" s="238"/>
      <c r="L2504" s="244"/>
      <c r="M2504" s="245"/>
      <c r="N2504" s="246"/>
      <c r="O2504" s="246"/>
      <c r="P2504" s="246"/>
      <c r="Q2504" s="246"/>
      <c r="R2504" s="246"/>
      <c r="S2504" s="246"/>
      <c r="T2504" s="247"/>
      <c r="AT2504" s="248" t="s">
        <v>142</v>
      </c>
      <c r="AU2504" s="248" t="s">
        <v>83</v>
      </c>
      <c r="AV2504" s="12" t="s">
        <v>83</v>
      </c>
      <c r="AW2504" s="12" t="s">
        <v>30</v>
      </c>
      <c r="AX2504" s="12" t="s">
        <v>73</v>
      </c>
      <c r="AY2504" s="248" t="s">
        <v>133</v>
      </c>
    </row>
    <row r="2505" spans="2:51" s="12" customFormat="1" ht="12">
      <c r="B2505" s="237"/>
      <c r="C2505" s="238"/>
      <c r="D2505" s="239" t="s">
        <v>142</v>
      </c>
      <c r="E2505" s="240" t="s">
        <v>1</v>
      </c>
      <c r="F2505" s="241" t="s">
        <v>3025</v>
      </c>
      <c r="G2505" s="238"/>
      <c r="H2505" s="242">
        <v>7.2</v>
      </c>
      <c r="I2505" s="243"/>
      <c r="J2505" s="238"/>
      <c r="K2505" s="238"/>
      <c r="L2505" s="244"/>
      <c r="M2505" s="245"/>
      <c r="N2505" s="246"/>
      <c r="O2505" s="246"/>
      <c r="P2505" s="246"/>
      <c r="Q2505" s="246"/>
      <c r="R2505" s="246"/>
      <c r="S2505" s="246"/>
      <c r="T2505" s="247"/>
      <c r="AT2505" s="248" t="s">
        <v>142</v>
      </c>
      <c r="AU2505" s="248" t="s">
        <v>83</v>
      </c>
      <c r="AV2505" s="12" t="s">
        <v>83</v>
      </c>
      <c r="AW2505" s="12" t="s">
        <v>30</v>
      </c>
      <c r="AX2505" s="12" t="s">
        <v>73</v>
      </c>
      <c r="AY2505" s="248" t="s">
        <v>133</v>
      </c>
    </row>
    <row r="2506" spans="2:51" s="12" customFormat="1" ht="12">
      <c r="B2506" s="237"/>
      <c r="C2506" s="238"/>
      <c r="D2506" s="239" t="s">
        <v>142</v>
      </c>
      <c r="E2506" s="240" t="s">
        <v>1</v>
      </c>
      <c r="F2506" s="241" t="s">
        <v>3018</v>
      </c>
      <c r="G2506" s="238"/>
      <c r="H2506" s="242">
        <v>3.6</v>
      </c>
      <c r="I2506" s="243"/>
      <c r="J2506" s="238"/>
      <c r="K2506" s="238"/>
      <c r="L2506" s="244"/>
      <c r="M2506" s="245"/>
      <c r="N2506" s="246"/>
      <c r="O2506" s="246"/>
      <c r="P2506" s="246"/>
      <c r="Q2506" s="246"/>
      <c r="R2506" s="246"/>
      <c r="S2506" s="246"/>
      <c r="T2506" s="247"/>
      <c r="AT2506" s="248" t="s">
        <v>142</v>
      </c>
      <c r="AU2506" s="248" t="s">
        <v>83</v>
      </c>
      <c r="AV2506" s="12" t="s">
        <v>83</v>
      </c>
      <c r="AW2506" s="12" t="s">
        <v>30</v>
      </c>
      <c r="AX2506" s="12" t="s">
        <v>73</v>
      </c>
      <c r="AY2506" s="248" t="s">
        <v>133</v>
      </c>
    </row>
    <row r="2507" spans="2:51" s="12" customFormat="1" ht="12">
      <c r="B2507" s="237"/>
      <c r="C2507" s="238"/>
      <c r="D2507" s="239" t="s">
        <v>142</v>
      </c>
      <c r="E2507" s="240" t="s">
        <v>1</v>
      </c>
      <c r="F2507" s="241" t="s">
        <v>3026</v>
      </c>
      <c r="G2507" s="238"/>
      <c r="H2507" s="242">
        <v>6.2</v>
      </c>
      <c r="I2507" s="243"/>
      <c r="J2507" s="238"/>
      <c r="K2507" s="238"/>
      <c r="L2507" s="244"/>
      <c r="M2507" s="245"/>
      <c r="N2507" s="246"/>
      <c r="O2507" s="246"/>
      <c r="P2507" s="246"/>
      <c r="Q2507" s="246"/>
      <c r="R2507" s="246"/>
      <c r="S2507" s="246"/>
      <c r="T2507" s="247"/>
      <c r="AT2507" s="248" t="s">
        <v>142</v>
      </c>
      <c r="AU2507" s="248" t="s">
        <v>83</v>
      </c>
      <c r="AV2507" s="12" t="s">
        <v>83</v>
      </c>
      <c r="AW2507" s="12" t="s">
        <v>30</v>
      </c>
      <c r="AX2507" s="12" t="s">
        <v>73</v>
      </c>
      <c r="AY2507" s="248" t="s">
        <v>133</v>
      </c>
    </row>
    <row r="2508" spans="2:51" s="13" customFormat="1" ht="12">
      <c r="B2508" s="249"/>
      <c r="C2508" s="250"/>
      <c r="D2508" s="239" t="s">
        <v>142</v>
      </c>
      <c r="E2508" s="251" t="s">
        <v>1</v>
      </c>
      <c r="F2508" s="252" t="s">
        <v>144</v>
      </c>
      <c r="G2508" s="250"/>
      <c r="H2508" s="253">
        <v>32.9</v>
      </c>
      <c r="I2508" s="254"/>
      <c r="J2508" s="250"/>
      <c r="K2508" s="250"/>
      <c r="L2508" s="255"/>
      <c r="M2508" s="256"/>
      <c r="N2508" s="257"/>
      <c r="O2508" s="257"/>
      <c r="P2508" s="257"/>
      <c r="Q2508" s="257"/>
      <c r="R2508" s="257"/>
      <c r="S2508" s="257"/>
      <c r="T2508" s="258"/>
      <c r="AT2508" s="259" t="s">
        <v>142</v>
      </c>
      <c r="AU2508" s="259" t="s">
        <v>83</v>
      </c>
      <c r="AV2508" s="13" t="s">
        <v>140</v>
      </c>
      <c r="AW2508" s="13" t="s">
        <v>30</v>
      </c>
      <c r="AX2508" s="13" t="s">
        <v>81</v>
      </c>
      <c r="AY2508" s="259" t="s">
        <v>133</v>
      </c>
    </row>
    <row r="2509" spans="2:65" s="1" customFormat="1" ht="24" customHeight="1">
      <c r="B2509" s="38"/>
      <c r="C2509" s="224" t="s">
        <v>3027</v>
      </c>
      <c r="D2509" s="224" t="s">
        <v>135</v>
      </c>
      <c r="E2509" s="225" t="s">
        <v>3028</v>
      </c>
      <c r="F2509" s="226" t="s">
        <v>3029</v>
      </c>
      <c r="G2509" s="227" t="s">
        <v>165</v>
      </c>
      <c r="H2509" s="228">
        <v>89.7</v>
      </c>
      <c r="I2509" s="229"/>
      <c r="J2509" s="230">
        <f>ROUND(I2509*H2509,2)</f>
        <v>0</v>
      </c>
      <c r="K2509" s="226" t="s">
        <v>139</v>
      </c>
      <c r="L2509" s="43"/>
      <c r="M2509" s="231" t="s">
        <v>1</v>
      </c>
      <c r="N2509" s="232" t="s">
        <v>38</v>
      </c>
      <c r="O2509" s="86"/>
      <c r="P2509" s="233">
        <f>O2509*H2509</f>
        <v>0</v>
      </c>
      <c r="Q2509" s="233">
        <v>0.00277</v>
      </c>
      <c r="R2509" s="233">
        <f>Q2509*H2509</f>
        <v>0.248469</v>
      </c>
      <c r="S2509" s="233">
        <v>0</v>
      </c>
      <c r="T2509" s="234">
        <f>S2509*H2509</f>
        <v>0</v>
      </c>
      <c r="AR2509" s="235" t="s">
        <v>224</v>
      </c>
      <c r="AT2509" s="235" t="s">
        <v>135</v>
      </c>
      <c r="AU2509" s="235" t="s">
        <v>83</v>
      </c>
      <c r="AY2509" s="17" t="s">
        <v>133</v>
      </c>
      <c r="BE2509" s="236">
        <f>IF(N2509="základní",J2509,0)</f>
        <v>0</v>
      </c>
      <c r="BF2509" s="236">
        <f>IF(N2509="snížená",J2509,0)</f>
        <v>0</v>
      </c>
      <c r="BG2509" s="236">
        <f>IF(N2509="zákl. přenesená",J2509,0)</f>
        <v>0</v>
      </c>
      <c r="BH2509" s="236">
        <f>IF(N2509="sníž. přenesená",J2509,0)</f>
        <v>0</v>
      </c>
      <c r="BI2509" s="236">
        <f>IF(N2509="nulová",J2509,0)</f>
        <v>0</v>
      </c>
      <c r="BJ2509" s="17" t="s">
        <v>81</v>
      </c>
      <c r="BK2509" s="236">
        <f>ROUND(I2509*H2509,2)</f>
        <v>0</v>
      </c>
      <c r="BL2509" s="17" t="s">
        <v>224</v>
      </c>
      <c r="BM2509" s="235" t="s">
        <v>3030</v>
      </c>
    </row>
    <row r="2510" spans="2:51" s="12" customFormat="1" ht="12">
      <c r="B2510" s="237"/>
      <c r="C2510" s="238"/>
      <c r="D2510" s="239" t="s">
        <v>142</v>
      </c>
      <c r="E2510" s="240" t="s">
        <v>1</v>
      </c>
      <c r="F2510" s="241" t="s">
        <v>3031</v>
      </c>
      <c r="G2510" s="238"/>
      <c r="H2510" s="242">
        <v>77.4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142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133</v>
      </c>
    </row>
    <row r="2511" spans="2:51" s="12" customFormat="1" ht="12">
      <c r="B2511" s="237"/>
      <c r="C2511" s="238"/>
      <c r="D2511" s="239" t="s">
        <v>142</v>
      </c>
      <c r="E2511" s="240" t="s">
        <v>1</v>
      </c>
      <c r="F2511" s="241" t="s">
        <v>3018</v>
      </c>
      <c r="G2511" s="238"/>
      <c r="H2511" s="242">
        <v>3.6</v>
      </c>
      <c r="I2511" s="243"/>
      <c r="J2511" s="238"/>
      <c r="K2511" s="238"/>
      <c r="L2511" s="244"/>
      <c r="M2511" s="245"/>
      <c r="N2511" s="246"/>
      <c r="O2511" s="246"/>
      <c r="P2511" s="246"/>
      <c r="Q2511" s="246"/>
      <c r="R2511" s="246"/>
      <c r="S2511" s="246"/>
      <c r="T2511" s="247"/>
      <c r="AT2511" s="248" t="s">
        <v>142</v>
      </c>
      <c r="AU2511" s="248" t="s">
        <v>83</v>
      </c>
      <c r="AV2511" s="12" t="s">
        <v>83</v>
      </c>
      <c r="AW2511" s="12" t="s">
        <v>30</v>
      </c>
      <c r="AX2511" s="12" t="s">
        <v>73</v>
      </c>
      <c r="AY2511" s="248" t="s">
        <v>133</v>
      </c>
    </row>
    <row r="2512" spans="2:51" s="12" customFormat="1" ht="12">
      <c r="B2512" s="237"/>
      <c r="C2512" s="238"/>
      <c r="D2512" s="239" t="s">
        <v>142</v>
      </c>
      <c r="E2512" s="240" t="s">
        <v>1</v>
      </c>
      <c r="F2512" s="241" t="s">
        <v>3032</v>
      </c>
      <c r="G2512" s="238"/>
      <c r="H2512" s="242">
        <v>6.9</v>
      </c>
      <c r="I2512" s="243"/>
      <c r="J2512" s="238"/>
      <c r="K2512" s="238"/>
      <c r="L2512" s="244"/>
      <c r="M2512" s="245"/>
      <c r="N2512" s="246"/>
      <c r="O2512" s="246"/>
      <c r="P2512" s="246"/>
      <c r="Q2512" s="246"/>
      <c r="R2512" s="246"/>
      <c r="S2512" s="246"/>
      <c r="T2512" s="247"/>
      <c r="AT2512" s="248" t="s">
        <v>142</v>
      </c>
      <c r="AU2512" s="248" t="s">
        <v>83</v>
      </c>
      <c r="AV2512" s="12" t="s">
        <v>83</v>
      </c>
      <c r="AW2512" s="12" t="s">
        <v>30</v>
      </c>
      <c r="AX2512" s="12" t="s">
        <v>73</v>
      </c>
      <c r="AY2512" s="248" t="s">
        <v>133</v>
      </c>
    </row>
    <row r="2513" spans="2:51" s="12" customFormat="1" ht="12">
      <c r="B2513" s="237"/>
      <c r="C2513" s="238"/>
      <c r="D2513" s="239" t="s">
        <v>142</v>
      </c>
      <c r="E2513" s="240" t="s">
        <v>1</v>
      </c>
      <c r="F2513" s="241" t="s">
        <v>3033</v>
      </c>
      <c r="G2513" s="238"/>
      <c r="H2513" s="242">
        <v>1.8</v>
      </c>
      <c r="I2513" s="243"/>
      <c r="J2513" s="238"/>
      <c r="K2513" s="238"/>
      <c r="L2513" s="244"/>
      <c r="M2513" s="245"/>
      <c r="N2513" s="246"/>
      <c r="O2513" s="246"/>
      <c r="P2513" s="246"/>
      <c r="Q2513" s="246"/>
      <c r="R2513" s="246"/>
      <c r="S2513" s="246"/>
      <c r="T2513" s="247"/>
      <c r="AT2513" s="248" t="s">
        <v>142</v>
      </c>
      <c r="AU2513" s="248" t="s">
        <v>83</v>
      </c>
      <c r="AV2513" s="12" t="s">
        <v>83</v>
      </c>
      <c r="AW2513" s="12" t="s">
        <v>30</v>
      </c>
      <c r="AX2513" s="12" t="s">
        <v>73</v>
      </c>
      <c r="AY2513" s="248" t="s">
        <v>133</v>
      </c>
    </row>
    <row r="2514" spans="2:51" s="13" customFormat="1" ht="12">
      <c r="B2514" s="249"/>
      <c r="C2514" s="250"/>
      <c r="D2514" s="239" t="s">
        <v>142</v>
      </c>
      <c r="E2514" s="251" t="s">
        <v>1</v>
      </c>
      <c r="F2514" s="252" t="s">
        <v>144</v>
      </c>
      <c r="G2514" s="250"/>
      <c r="H2514" s="253">
        <v>89.7</v>
      </c>
      <c r="I2514" s="254"/>
      <c r="J2514" s="250"/>
      <c r="K2514" s="250"/>
      <c r="L2514" s="255"/>
      <c r="M2514" s="256"/>
      <c r="N2514" s="257"/>
      <c r="O2514" s="257"/>
      <c r="P2514" s="257"/>
      <c r="Q2514" s="257"/>
      <c r="R2514" s="257"/>
      <c r="S2514" s="257"/>
      <c r="T2514" s="258"/>
      <c r="AT2514" s="259" t="s">
        <v>142</v>
      </c>
      <c r="AU2514" s="259" t="s">
        <v>83</v>
      </c>
      <c r="AV2514" s="13" t="s">
        <v>140</v>
      </c>
      <c r="AW2514" s="13" t="s">
        <v>30</v>
      </c>
      <c r="AX2514" s="13" t="s">
        <v>81</v>
      </c>
      <c r="AY2514" s="259" t="s">
        <v>133</v>
      </c>
    </row>
    <row r="2515" spans="2:65" s="1" customFormat="1" ht="16.5" customHeight="1">
      <c r="B2515" s="38"/>
      <c r="C2515" s="224" t="s">
        <v>3034</v>
      </c>
      <c r="D2515" s="224" t="s">
        <v>135</v>
      </c>
      <c r="E2515" s="225" t="s">
        <v>3035</v>
      </c>
      <c r="F2515" s="226" t="s">
        <v>3036</v>
      </c>
      <c r="G2515" s="227" t="s">
        <v>165</v>
      </c>
      <c r="H2515" s="228">
        <v>25.2</v>
      </c>
      <c r="I2515" s="229"/>
      <c r="J2515" s="230">
        <f>ROUND(I2515*H2515,2)</f>
        <v>0</v>
      </c>
      <c r="K2515" s="226" t="s">
        <v>1</v>
      </c>
      <c r="L2515" s="43"/>
      <c r="M2515" s="231" t="s">
        <v>1</v>
      </c>
      <c r="N2515" s="232" t="s">
        <v>38</v>
      </c>
      <c r="O2515" s="86"/>
      <c r="P2515" s="233">
        <f>O2515*H2515</f>
        <v>0</v>
      </c>
      <c r="Q2515" s="233">
        <v>0</v>
      </c>
      <c r="R2515" s="233">
        <f>Q2515*H2515</f>
        <v>0</v>
      </c>
      <c r="S2515" s="233">
        <v>0</v>
      </c>
      <c r="T2515" s="234">
        <f>S2515*H2515</f>
        <v>0</v>
      </c>
      <c r="AR2515" s="235" t="s">
        <v>224</v>
      </c>
      <c r="AT2515" s="235" t="s">
        <v>135</v>
      </c>
      <c r="AU2515" s="235" t="s">
        <v>83</v>
      </c>
      <c r="AY2515" s="17" t="s">
        <v>133</v>
      </c>
      <c r="BE2515" s="236">
        <f>IF(N2515="základní",J2515,0)</f>
        <v>0</v>
      </c>
      <c r="BF2515" s="236">
        <f>IF(N2515="snížená",J2515,0)</f>
        <v>0</v>
      </c>
      <c r="BG2515" s="236">
        <f>IF(N2515="zákl. přenesená",J2515,0)</f>
        <v>0</v>
      </c>
      <c r="BH2515" s="236">
        <f>IF(N2515="sníž. přenesená",J2515,0)</f>
        <v>0</v>
      </c>
      <c r="BI2515" s="236">
        <f>IF(N2515="nulová",J2515,0)</f>
        <v>0</v>
      </c>
      <c r="BJ2515" s="17" t="s">
        <v>81</v>
      </c>
      <c r="BK2515" s="236">
        <f>ROUND(I2515*H2515,2)</f>
        <v>0</v>
      </c>
      <c r="BL2515" s="17" t="s">
        <v>224</v>
      </c>
      <c r="BM2515" s="235" t="s">
        <v>3037</v>
      </c>
    </row>
    <row r="2516" spans="2:51" s="12" customFormat="1" ht="12">
      <c r="B2516" s="237"/>
      <c r="C2516" s="238"/>
      <c r="D2516" s="239" t="s">
        <v>142</v>
      </c>
      <c r="E2516" s="240" t="s">
        <v>1</v>
      </c>
      <c r="F2516" s="241" t="s">
        <v>3038</v>
      </c>
      <c r="G2516" s="238"/>
      <c r="H2516" s="242">
        <v>6.6</v>
      </c>
      <c r="I2516" s="243"/>
      <c r="J2516" s="238"/>
      <c r="K2516" s="238"/>
      <c r="L2516" s="244"/>
      <c r="M2516" s="245"/>
      <c r="N2516" s="246"/>
      <c r="O2516" s="246"/>
      <c r="P2516" s="246"/>
      <c r="Q2516" s="246"/>
      <c r="R2516" s="246"/>
      <c r="S2516" s="246"/>
      <c r="T2516" s="247"/>
      <c r="AT2516" s="248" t="s">
        <v>142</v>
      </c>
      <c r="AU2516" s="248" t="s">
        <v>83</v>
      </c>
      <c r="AV2516" s="12" t="s">
        <v>83</v>
      </c>
      <c r="AW2516" s="12" t="s">
        <v>30</v>
      </c>
      <c r="AX2516" s="12" t="s">
        <v>73</v>
      </c>
      <c r="AY2516" s="248" t="s">
        <v>133</v>
      </c>
    </row>
    <row r="2517" spans="2:51" s="12" customFormat="1" ht="12">
      <c r="B2517" s="237"/>
      <c r="C2517" s="238"/>
      <c r="D2517" s="239" t="s">
        <v>142</v>
      </c>
      <c r="E2517" s="240" t="s">
        <v>1</v>
      </c>
      <c r="F2517" s="241" t="s">
        <v>3039</v>
      </c>
      <c r="G2517" s="238"/>
      <c r="H2517" s="242">
        <v>5.8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142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133</v>
      </c>
    </row>
    <row r="2518" spans="2:51" s="12" customFormat="1" ht="12">
      <c r="B2518" s="237"/>
      <c r="C2518" s="238"/>
      <c r="D2518" s="239" t="s">
        <v>142</v>
      </c>
      <c r="E2518" s="240" t="s">
        <v>1</v>
      </c>
      <c r="F2518" s="241" t="s">
        <v>3040</v>
      </c>
      <c r="G2518" s="238"/>
      <c r="H2518" s="242">
        <v>8.3</v>
      </c>
      <c r="I2518" s="243"/>
      <c r="J2518" s="238"/>
      <c r="K2518" s="238"/>
      <c r="L2518" s="244"/>
      <c r="M2518" s="245"/>
      <c r="N2518" s="246"/>
      <c r="O2518" s="246"/>
      <c r="P2518" s="246"/>
      <c r="Q2518" s="246"/>
      <c r="R2518" s="246"/>
      <c r="S2518" s="246"/>
      <c r="T2518" s="247"/>
      <c r="AT2518" s="248" t="s">
        <v>142</v>
      </c>
      <c r="AU2518" s="248" t="s">
        <v>83</v>
      </c>
      <c r="AV2518" s="12" t="s">
        <v>83</v>
      </c>
      <c r="AW2518" s="12" t="s">
        <v>30</v>
      </c>
      <c r="AX2518" s="12" t="s">
        <v>73</v>
      </c>
      <c r="AY2518" s="248" t="s">
        <v>133</v>
      </c>
    </row>
    <row r="2519" spans="2:51" s="12" customFormat="1" ht="12">
      <c r="B2519" s="237"/>
      <c r="C2519" s="238"/>
      <c r="D2519" s="239" t="s">
        <v>142</v>
      </c>
      <c r="E2519" s="240" t="s">
        <v>1</v>
      </c>
      <c r="F2519" s="241" t="s">
        <v>3041</v>
      </c>
      <c r="G2519" s="238"/>
      <c r="H2519" s="242">
        <v>2.7</v>
      </c>
      <c r="I2519" s="243"/>
      <c r="J2519" s="238"/>
      <c r="K2519" s="238"/>
      <c r="L2519" s="244"/>
      <c r="M2519" s="245"/>
      <c r="N2519" s="246"/>
      <c r="O2519" s="246"/>
      <c r="P2519" s="246"/>
      <c r="Q2519" s="246"/>
      <c r="R2519" s="246"/>
      <c r="S2519" s="246"/>
      <c r="T2519" s="247"/>
      <c r="AT2519" s="248" t="s">
        <v>142</v>
      </c>
      <c r="AU2519" s="248" t="s">
        <v>83</v>
      </c>
      <c r="AV2519" s="12" t="s">
        <v>83</v>
      </c>
      <c r="AW2519" s="12" t="s">
        <v>30</v>
      </c>
      <c r="AX2519" s="12" t="s">
        <v>73</v>
      </c>
      <c r="AY2519" s="248" t="s">
        <v>133</v>
      </c>
    </row>
    <row r="2520" spans="2:51" s="12" customFormat="1" ht="12">
      <c r="B2520" s="237"/>
      <c r="C2520" s="238"/>
      <c r="D2520" s="239" t="s">
        <v>142</v>
      </c>
      <c r="E2520" s="240" t="s">
        <v>1</v>
      </c>
      <c r="F2520" s="241" t="s">
        <v>3042</v>
      </c>
      <c r="G2520" s="238"/>
      <c r="H2520" s="242">
        <v>0.9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142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133</v>
      </c>
    </row>
    <row r="2521" spans="2:51" s="12" customFormat="1" ht="12">
      <c r="B2521" s="237"/>
      <c r="C2521" s="238"/>
      <c r="D2521" s="239" t="s">
        <v>142</v>
      </c>
      <c r="E2521" s="240" t="s">
        <v>1</v>
      </c>
      <c r="F2521" s="241" t="s">
        <v>3043</v>
      </c>
      <c r="G2521" s="238"/>
      <c r="H2521" s="242">
        <v>0.15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142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133</v>
      </c>
    </row>
    <row r="2522" spans="2:51" s="12" customFormat="1" ht="12">
      <c r="B2522" s="237"/>
      <c r="C2522" s="238"/>
      <c r="D2522" s="239" t="s">
        <v>142</v>
      </c>
      <c r="E2522" s="240" t="s">
        <v>1</v>
      </c>
      <c r="F2522" s="241" t="s">
        <v>3044</v>
      </c>
      <c r="G2522" s="238"/>
      <c r="H2522" s="242">
        <v>0.45</v>
      </c>
      <c r="I2522" s="243"/>
      <c r="J2522" s="238"/>
      <c r="K2522" s="238"/>
      <c r="L2522" s="244"/>
      <c r="M2522" s="245"/>
      <c r="N2522" s="246"/>
      <c r="O2522" s="246"/>
      <c r="P2522" s="246"/>
      <c r="Q2522" s="246"/>
      <c r="R2522" s="246"/>
      <c r="S2522" s="246"/>
      <c r="T2522" s="247"/>
      <c r="AT2522" s="248" t="s">
        <v>142</v>
      </c>
      <c r="AU2522" s="248" t="s">
        <v>83</v>
      </c>
      <c r="AV2522" s="12" t="s">
        <v>83</v>
      </c>
      <c r="AW2522" s="12" t="s">
        <v>30</v>
      </c>
      <c r="AX2522" s="12" t="s">
        <v>73</v>
      </c>
      <c r="AY2522" s="248" t="s">
        <v>133</v>
      </c>
    </row>
    <row r="2523" spans="2:51" s="12" customFormat="1" ht="12">
      <c r="B2523" s="237"/>
      <c r="C2523" s="238"/>
      <c r="D2523" s="239" t="s">
        <v>142</v>
      </c>
      <c r="E2523" s="240" t="s">
        <v>1</v>
      </c>
      <c r="F2523" s="241" t="s">
        <v>3045</v>
      </c>
      <c r="G2523" s="238"/>
      <c r="H2523" s="242">
        <v>0.3</v>
      </c>
      <c r="I2523" s="243"/>
      <c r="J2523" s="238"/>
      <c r="K2523" s="238"/>
      <c r="L2523" s="244"/>
      <c r="M2523" s="245"/>
      <c r="N2523" s="246"/>
      <c r="O2523" s="246"/>
      <c r="P2523" s="246"/>
      <c r="Q2523" s="246"/>
      <c r="R2523" s="246"/>
      <c r="S2523" s="246"/>
      <c r="T2523" s="247"/>
      <c r="AT2523" s="248" t="s">
        <v>142</v>
      </c>
      <c r="AU2523" s="248" t="s">
        <v>83</v>
      </c>
      <c r="AV2523" s="12" t="s">
        <v>83</v>
      </c>
      <c r="AW2523" s="12" t="s">
        <v>30</v>
      </c>
      <c r="AX2523" s="12" t="s">
        <v>73</v>
      </c>
      <c r="AY2523" s="248" t="s">
        <v>133</v>
      </c>
    </row>
    <row r="2524" spans="2:51" s="13" customFormat="1" ht="12">
      <c r="B2524" s="249"/>
      <c r="C2524" s="250"/>
      <c r="D2524" s="239" t="s">
        <v>142</v>
      </c>
      <c r="E2524" s="251" t="s">
        <v>1</v>
      </c>
      <c r="F2524" s="252" t="s">
        <v>144</v>
      </c>
      <c r="G2524" s="250"/>
      <c r="H2524" s="253">
        <v>25.2</v>
      </c>
      <c r="I2524" s="254"/>
      <c r="J2524" s="250"/>
      <c r="K2524" s="250"/>
      <c r="L2524" s="255"/>
      <c r="M2524" s="256"/>
      <c r="N2524" s="257"/>
      <c r="O2524" s="257"/>
      <c r="P2524" s="257"/>
      <c r="Q2524" s="257"/>
      <c r="R2524" s="257"/>
      <c r="S2524" s="257"/>
      <c r="T2524" s="258"/>
      <c r="AT2524" s="259" t="s">
        <v>142</v>
      </c>
      <c r="AU2524" s="259" t="s">
        <v>83</v>
      </c>
      <c r="AV2524" s="13" t="s">
        <v>140</v>
      </c>
      <c r="AW2524" s="13" t="s">
        <v>30</v>
      </c>
      <c r="AX2524" s="13" t="s">
        <v>81</v>
      </c>
      <c r="AY2524" s="259" t="s">
        <v>133</v>
      </c>
    </row>
    <row r="2525" spans="2:65" s="1" customFormat="1" ht="16.5" customHeight="1">
      <c r="B2525" s="38"/>
      <c r="C2525" s="224" t="s">
        <v>3046</v>
      </c>
      <c r="D2525" s="224" t="s">
        <v>135</v>
      </c>
      <c r="E2525" s="225" t="s">
        <v>3047</v>
      </c>
      <c r="F2525" s="226" t="s">
        <v>3048</v>
      </c>
      <c r="G2525" s="227" t="s">
        <v>165</v>
      </c>
      <c r="H2525" s="228">
        <v>18.2</v>
      </c>
      <c r="I2525" s="229"/>
      <c r="J2525" s="230">
        <f>ROUND(I2525*H2525,2)</f>
        <v>0</v>
      </c>
      <c r="K2525" s="226" t="s">
        <v>139</v>
      </c>
      <c r="L2525" s="43"/>
      <c r="M2525" s="231" t="s">
        <v>1</v>
      </c>
      <c r="N2525" s="232" t="s">
        <v>38</v>
      </c>
      <c r="O2525" s="86"/>
      <c r="P2525" s="233">
        <f>O2525*H2525</f>
        <v>0</v>
      </c>
      <c r="Q2525" s="233">
        <v>0.00035</v>
      </c>
      <c r="R2525" s="233">
        <f>Q2525*H2525</f>
        <v>0.00637</v>
      </c>
      <c r="S2525" s="233">
        <v>0</v>
      </c>
      <c r="T2525" s="234">
        <f>S2525*H2525</f>
        <v>0</v>
      </c>
      <c r="AR2525" s="235" t="s">
        <v>224</v>
      </c>
      <c r="AT2525" s="235" t="s">
        <v>135</v>
      </c>
      <c r="AU2525" s="235" t="s">
        <v>83</v>
      </c>
      <c r="AY2525" s="17" t="s">
        <v>133</v>
      </c>
      <c r="BE2525" s="236">
        <f>IF(N2525="základní",J2525,0)</f>
        <v>0</v>
      </c>
      <c r="BF2525" s="236">
        <f>IF(N2525="snížená",J2525,0)</f>
        <v>0</v>
      </c>
      <c r="BG2525" s="236">
        <f>IF(N2525="zákl. přenesená",J2525,0)</f>
        <v>0</v>
      </c>
      <c r="BH2525" s="236">
        <f>IF(N2525="sníž. přenesená",J2525,0)</f>
        <v>0</v>
      </c>
      <c r="BI2525" s="236">
        <f>IF(N2525="nulová",J2525,0)</f>
        <v>0</v>
      </c>
      <c r="BJ2525" s="17" t="s">
        <v>81</v>
      </c>
      <c r="BK2525" s="236">
        <f>ROUND(I2525*H2525,2)</f>
        <v>0</v>
      </c>
      <c r="BL2525" s="17" t="s">
        <v>224</v>
      </c>
      <c r="BM2525" s="235" t="s">
        <v>3049</v>
      </c>
    </row>
    <row r="2526" spans="2:51" s="12" customFormat="1" ht="12">
      <c r="B2526" s="237"/>
      <c r="C2526" s="238"/>
      <c r="D2526" s="239" t="s">
        <v>142</v>
      </c>
      <c r="E2526" s="240" t="s">
        <v>1</v>
      </c>
      <c r="F2526" s="241" t="s">
        <v>3050</v>
      </c>
      <c r="G2526" s="238"/>
      <c r="H2526" s="242">
        <v>2.2</v>
      </c>
      <c r="I2526" s="243"/>
      <c r="J2526" s="238"/>
      <c r="K2526" s="238"/>
      <c r="L2526" s="244"/>
      <c r="M2526" s="245"/>
      <c r="N2526" s="246"/>
      <c r="O2526" s="246"/>
      <c r="P2526" s="246"/>
      <c r="Q2526" s="246"/>
      <c r="R2526" s="246"/>
      <c r="S2526" s="246"/>
      <c r="T2526" s="247"/>
      <c r="AT2526" s="248" t="s">
        <v>142</v>
      </c>
      <c r="AU2526" s="248" t="s">
        <v>83</v>
      </c>
      <c r="AV2526" s="12" t="s">
        <v>83</v>
      </c>
      <c r="AW2526" s="12" t="s">
        <v>30</v>
      </c>
      <c r="AX2526" s="12" t="s">
        <v>73</v>
      </c>
      <c r="AY2526" s="248" t="s">
        <v>133</v>
      </c>
    </row>
    <row r="2527" spans="2:51" s="12" customFormat="1" ht="12">
      <c r="B2527" s="237"/>
      <c r="C2527" s="238"/>
      <c r="D2527" s="239" t="s">
        <v>142</v>
      </c>
      <c r="E2527" s="240" t="s">
        <v>1</v>
      </c>
      <c r="F2527" s="241" t="s">
        <v>3051</v>
      </c>
      <c r="G2527" s="238"/>
      <c r="H2527" s="242">
        <v>8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142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133</v>
      </c>
    </row>
    <row r="2528" spans="2:51" s="12" customFormat="1" ht="12">
      <c r="B2528" s="237"/>
      <c r="C2528" s="238"/>
      <c r="D2528" s="239" t="s">
        <v>142</v>
      </c>
      <c r="E2528" s="240" t="s">
        <v>1</v>
      </c>
      <c r="F2528" s="241" t="s">
        <v>3052</v>
      </c>
      <c r="G2528" s="238"/>
      <c r="H2528" s="242">
        <v>4.9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142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133</v>
      </c>
    </row>
    <row r="2529" spans="2:51" s="12" customFormat="1" ht="12">
      <c r="B2529" s="237"/>
      <c r="C2529" s="238"/>
      <c r="D2529" s="239" t="s">
        <v>142</v>
      </c>
      <c r="E2529" s="240" t="s">
        <v>1</v>
      </c>
      <c r="F2529" s="241" t="s">
        <v>3053</v>
      </c>
      <c r="G2529" s="238"/>
      <c r="H2529" s="242">
        <v>1.5</v>
      </c>
      <c r="I2529" s="243"/>
      <c r="J2529" s="238"/>
      <c r="K2529" s="238"/>
      <c r="L2529" s="244"/>
      <c r="M2529" s="245"/>
      <c r="N2529" s="246"/>
      <c r="O2529" s="246"/>
      <c r="P2529" s="246"/>
      <c r="Q2529" s="246"/>
      <c r="R2529" s="246"/>
      <c r="S2529" s="246"/>
      <c r="T2529" s="247"/>
      <c r="AT2529" s="248" t="s">
        <v>142</v>
      </c>
      <c r="AU2529" s="248" t="s">
        <v>83</v>
      </c>
      <c r="AV2529" s="12" t="s">
        <v>83</v>
      </c>
      <c r="AW2529" s="12" t="s">
        <v>30</v>
      </c>
      <c r="AX2529" s="12" t="s">
        <v>73</v>
      </c>
      <c r="AY2529" s="248" t="s">
        <v>133</v>
      </c>
    </row>
    <row r="2530" spans="2:51" s="12" customFormat="1" ht="12">
      <c r="B2530" s="237"/>
      <c r="C2530" s="238"/>
      <c r="D2530" s="239" t="s">
        <v>142</v>
      </c>
      <c r="E2530" s="240" t="s">
        <v>1</v>
      </c>
      <c r="F2530" s="241" t="s">
        <v>3054</v>
      </c>
      <c r="G2530" s="238"/>
      <c r="H2530" s="242">
        <v>1.1</v>
      </c>
      <c r="I2530" s="243"/>
      <c r="J2530" s="238"/>
      <c r="K2530" s="238"/>
      <c r="L2530" s="244"/>
      <c r="M2530" s="245"/>
      <c r="N2530" s="246"/>
      <c r="O2530" s="246"/>
      <c r="P2530" s="246"/>
      <c r="Q2530" s="246"/>
      <c r="R2530" s="246"/>
      <c r="S2530" s="246"/>
      <c r="T2530" s="247"/>
      <c r="AT2530" s="248" t="s">
        <v>142</v>
      </c>
      <c r="AU2530" s="248" t="s">
        <v>83</v>
      </c>
      <c r="AV2530" s="12" t="s">
        <v>83</v>
      </c>
      <c r="AW2530" s="12" t="s">
        <v>30</v>
      </c>
      <c r="AX2530" s="12" t="s">
        <v>73</v>
      </c>
      <c r="AY2530" s="248" t="s">
        <v>133</v>
      </c>
    </row>
    <row r="2531" spans="2:51" s="12" customFormat="1" ht="12">
      <c r="B2531" s="237"/>
      <c r="C2531" s="238"/>
      <c r="D2531" s="239" t="s">
        <v>142</v>
      </c>
      <c r="E2531" s="240" t="s">
        <v>1</v>
      </c>
      <c r="F2531" s="241" t="s">
        <v>3055</v>
      </c>
      <c r="G2531" s="238"/>
      <c r="H2531" s="242">
        <v>0.5</v>
      </c>
      <c r="I2531" s="243"/>
      <c r="J2531" s="238"/>
      <c r="K2531" s="238"/>
      <c r="L2531" s="244"/>
      <c r="M2531" s="245"/>
      <c r="N2531" s="246"/>
      <c r="O2531" s="246"/>
      <c r="P2531" s="246"/>
      <c r="Q2531" s="246"/>
      <c r="R2531" s="246"/>
      <c r="S2531" s="246"/>
      <c r="T2531" s="247"/>
      <c r="AT2531" s="248" t="s">
        <v>142</v>
      </c>
      <c r="AU2531" s="248" t="s">
        <v>83</v>
      </c>
      <c r="AV2531" s="12" t="s">
        <v>83</v>
      </c>
      <c r="AW2531" s="12" t="s">
        <v>30</v>
      </c>
      <c r="AX2531" s="12" t="s">
        <v>73</v>
      </c>
      <c r="AY2531" s="248" t="s">
        <v>133</v>
      </c>
    </row>
    <row r="2532" spans="2:51" s="13" customFormat="1" ht="12">
      <c r="B2532" s="249"/>
      <c r="C2532" s="250"/>
      <c r="D2532" s="239" t="s">
        <v>142</v>
      </c>
      <c r="E2532" s="251" t="s">
        <v>1</v>
      </c>
      <c r="F2532" s="252" t="s">
        <v>144</v>
      </c>
      <c r="G2532" s="250"/>
      <c r="H2532" s="253">
        <v>18.2</v>
      </c>
      <c r="I2532" s="254"/>
      <c r="J2532" s="250"/>
      <c r="K2532" s="250"/>
      <c r="L2532" s="255"/>
      <c r="M2532" s="256"/>
      <c r="N2532" s="257"/>
      <c r="O2532" s="257"/>
      <c r="P2532" s="257"/>
      <c r="Q2532" s="257"/>
      <c r="R2532" s="257"/>
      <c r="S2532" s="257"/>
      <c r="T2532" s="258"/>
      <c r="AT2532" s="259" t="s">
        <v>142</v>
      </c>
      <c r="AU2532" s="259" t="s">
        <v>83</v>
      </c>
      <c r="AV2532" s="13" t="s">
        <v>140</v>
      </c>
      <c r="AW2532" s="13" t="s">
        <v>30</v>
      </c>
      <c r="AX2532" s="13" t="s">
        <v>81</v>
      </c>
      <c r="AY2532" s="259" t="s">
        <v>133</v>
      </c>
    </row>
    <row r="2533" spans="2:65" s="1" customFormat="1" ht="16.5" customHeight="1">
      <c r="B2533" s="38"/>
      <c r="C2533" s="224" t="s">
        <v>3056</v>
      </c>
      <c r="D2533" s="224" t="s">
        <v>135</v>
      </c>
      <c r="E2533" s="225" t="s">
        <v>3057</v>
      </c>
      <c r="F2533" s="226" t="s">
        <v>3058</v>
      </c>
      <c r="G2533" s="227" t="s">
        <v>165</v>
      </c>
      <c r="H2533" s="228">
        <v>38.5</v>
      </c>
      <c r="I2533" s="229"/>
      <c r="J2533" s="230">
        <f>ROUND(I2533*H2533,2)</f>
        <v>0</v>
      </c>
      <c r="K2533" s="226" t="s">
        <v>139</v>
      </c>
      <c r="L2533" s="43"/>
      <c r="M2533" s="231" t="s">
        <v>1</v>
      </c>
      <c r="N2533" s="232" t="s">
        <v>38</v>
      </c>
      <c r="O2533" s="86"/>
      <c r="P2533" s="233">
        <f>O2533*H2533</f>
        <v>0</v>
      </c>
      <c r="Q2533" s="233">
        <v>0.00057</v>
      </c>
      <c r="R2533" s="233">
        <f>Q2533*H2533</f>
        <v>0.021945</v>
      </c>
      <c r="S2533" s="233">
        <v>0</v>
      </c>
      <c r="T2533" s="234">
        <f>S2533*H2533</f>
        <v>0</v>
      </c>
      <c r="AR2533" s="235" t="s">
        <v>224</v>
      </c>
      <c r="AT2533" s="235" t="s">
        <v>135</v>
      </c>
      <c r="AU2533" s="235" t="s">
        <v>83</v>
      </c>
      <c r="AY2533" s="17" t="s">
        <v>133</v>
      </c>
      <c r="BE2533" s="236">
        <f>IF(N2533="základní",J2533,0)</f>
        <v>0</v>
      </c>
      <c r="BF2533" s="236">
        <f>IF(N2533="snížená",J2533,0)</f>
        <v>0</v>
      </c>
      <c r="BG2533" s="236">
        <f>IF(N2533="zákl. přenesená",J2533,0)</f>
        <v>0</v>
      </c>
      <c r="BH2533" s="236">
        <f>IF(N2533="sníž. přenesená",J2533,0)</f>
        <v>0</v>
      </c>
      <c r="BI2533" s="236">
        <f>IF(N2533="nulová",J2533,0)</f>
        <v>0</v>
      </c>
      <c r="BJ2533" s="17" t="s">
        <v>81</v>
      </c>
      <c r="BK2533" s="236">
        <f>ROUND(I2533*H2533,2)</f>
        <v>0</v>
      </c>
      <c r="BL2533" s="17" t="s">
        <v>224</v>
      </c>
      <c r="BM2533" s="235" t="s">
        <v>3059</v>
      </c>
    </row>
    <row r="2534" spans="2:51" s="12" customFormat="1" ht="12">
      <c r="B2534" s="237"/>
      <c r="C2534" s="238"/>
      <c r="D2534" s="239" t="s">
        <v>142</v>
      </c>
      <c r="E2534" s="240" t="s">
        <v>1</v>
      </c>
      <c r="F2534" s="241" t="s">
        <v>3060</v>
      </c>
      <c r="G2534" s="238"/>
      <c r="H2534" s="242">
        <v>2.5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142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133</v>
      </c>
    </row>
    <row r="2535" spans="2:51" s="12" customFormat="1" ht="12">
      <c r="B2535" s="237"/>
      <c r="C2535" s="238"/>
      <c r="D2535" s="239" t="s">
        <v>142</v>
      </c>
      <c r="E2535" s="240" t="s">
        <v>1</v>
      </c>
      <c r="F2535" s="241" t="s">
        <v>3061</v>
      </c>
      <c r="G2535" s="238"/>
      <c r="H2535" s="242">
        <v>5.5</v>
      </c>
      <c r="I2535" s="243"/>
      <c r="J2535" s="238"/>
      <c r="K2535" s="238"/>
      <c r="L2535" s="244"/>
      <c r="M2535" s="245"/>
      <c r="N2535" s="246"/>
      <c r="O2535" s="246"/>
      <c r="P2535" s="246"/>
      <c r="Q2535" s="246"/>
      <c r="R2535" s="246"/>
      <c r="S2535" s="246"/>
      <c r="T2535" s="247"/>
      <c r="AT2535" s="248" t="s">
        <v>142</v>
      </c>
      <c r="AU2535" s="248" t="s">
        <v>83</v>
      </c>
      <c r="AV2535" s="12" t="s">
        <v>83</v>
      </c>
      <c r="AW2535" s="12" t="s">
        <v>30</v>
      </c>
      <c r="AX2535" s="12" t="s">
        <v>73</v>
      </c>
      <c r="AY2535" s="248" t="s">
        <v>133</v>
      </c>
    </row>
    <row r="2536" spans="2:51" s="12" customFormat="1" ht="12">
      <c r="B2536" s="237"/>
      <c r="C2536" s="238"/>
      <c r="D2536" s="239" t="s">
        <v>142</v>
      </c>
      <c r="E2536" s="240" t="s">
        <v>1</v>
      </c>
      <c r="F2536" s="241" t="s">
        <v>3062</v>
      </c>
      <c r="G2536" s="238"/>
      <c r="H2536" s="242">
        <v>28</v>
      </c>
      <c r="I2536" s="243"/>
      <c r="J2536" s="238"/>
      <c r="K2536" s="238"/>
      <c r="L2536" s="244"/>
      <c r="M2536" s="245"/>
      <c r="N2536" s="246"/>
      <c r="O2536" s="246"/>
      <c r="P2536" s="246"/>
      <c r="Q2536" s="246"/>
      <c r="R2536" s="246"/>
      <c r="S2536" s="246"/>
      <c r="T2536" s="247"/>
      <c r="AT2536" s="248" t="s">
        <v>142</v>
      </c>
      <c r="AU2536" s="248" t="s">
        <v>83</v>
      </c>
      <c r="AV2536" s="12" t="s">
        <v>83</v>
      </c>
      <c r="AW2536" s="12" t="s">
        <v>30</v>
      </c>
      <c r="AX2536" s="12" t="s">
        <v>73</v>
      </c>
      <c r="AY2536" s="248" t="s">
        <v>133</v>
      </c>
    </row>
    <row r="2537" spans="2:51" s="12" customFormat="1" ht="12">
      <c r="B2537" s="237"/>
      <c r="C2537" s="238"/>
      <c r="D2537" s="239" t="s">
        <v>142</v>
      </c>
      <c r="E2537" s="240" t="s">
        <v>1</v>
      </c>
      <c r="F2537" s="241" t="s">
        <v>3063</v>
      </c>
      <c r="G2537" s="238"/>
      <c r="H2537" s="242">
        <v>2.5</v>
      </c>
      <c r="I2537" s="243"/>
      <c r="J2537" s="238"/>
      <c r="K2537" s="238"/>
      <c r="L2537" s="244"/>
      <c r="M2537" s="245"/>
      <c r="N2537" s="246"/>
      <c r="O2537" s="246"/>
      <c r="P2537" s="246"/>
      <c r="Q2537" s="246"/>
      <c r="R2537" s="246"/>
      <c r="S2537" s="246"/>
      <c r="T2537" s="247"/>
      <c r="AT2537" s="248" t="s">
        <v>142</v>
      </c>
      <c r="AU2537" s="248" t="s">
        <v>83</v>
      </c>
      <c r="AV2537" s="12" t="s">
        <v>83</v>
      </c>
      <c r="AW2537" s="12" t="s">
        <v>30</v>
      </c>
      <c r="AX2537" s="12" t="s">
        <v>73</v>
      </c>
      <c r="AY2537" s="248" t="s">
        <v>133</v>
      </c>
    </row>
    <row r="2538" spans="2:51" s="13" customFormat="1" ht="12">
      <c r="B2538" s="249"/>
      <c r="C2538" s="250"/>
      <c r="D2538" s="239" t="s">
        <v>142</v>
      </c>
      <c r="E2538" s="251" t="s">
        <v>1</v>
      </c>
      <c r="F2538" s="252" t="s">
        <v>144</v>
      </c>
      <c r="G2538" s="250"/>
      <c r="H2538" s="253">
        <v>38.5</v>
      </c>
      <c r="I2538" s="254"/>
      <c r="J2538" s="250"/>
      <c r="K2538" s="250"/>
      <c r="L2538" s="255"/>
      <c r="M2538" s="256"/>
      <c r="N2538" s="257"/>
      <c r="O2538" s="257"/>
      <c r="P2538" s="257"/>
      <c r="Q2538" s="257"/>
      <c r="R2538" s="257"/>
      <c r="S2538" s="257"/>
      <c r="T2538" s="258"/>
      <c r="AT2538" s="259" t="s">
        <v>142</v>
      </c>
      <c r="AU2538" s="259" t="s">
        <v>83</v>
      </c>
      <c r="AV2538" s="13" t="s">
        <v>140</v>
      </c>
      <c r="AW2538" s="13" t="s">
        <v>30</v>
      </c>
      <c r="AX2538" s="13" t="s">
        <v>81</v>
      </c>
      <c r="AY2538" s="259" t="s">
        <v>133</v>
      </c>
    </row>
    <row r="2539" spans="2:65" s="1" customFormat="1" ht="16.5" customHeight="1">
      <c r="B2539" s="38"/>
      <c r="C2539" s="224" t="s">
        <v>3064</v>
      </c>
      <c r="D2539" s="224" t="s">
        <v>135</v>
      </c>
      <c r="E2539" s="225" t="s">
        <v>3065</v>
      </c>
      <c r="F2539" s="226" t="s">
        <v>3066</v>
      </c>
      <c r="G2539" s="227" t="s">
        <v>165</v>
      </c>
      <c r="H2539" s="228">
        <v>40.6</v>
      </c>
      <c r="I2539" s="229"/>
      <c r="J2539" s="230">
        <f>ROUND(I2539*H2539,2)</f>
        <v>0</v>
      </c>
      <c r="K2539" s="226" t="s">
        <v>1</v>
      </c>
      <c r="L2539" s="43"/>
      <c r="M2539" s="231" t="s">
        <v>1</v>
      </c>
      <c r="N2539" s="232" t="s">
        <v>38</v>
      </c>
      <c r="O2539" s="86"/>
      <c r="P2539" s="233">
        <f>O2539*H2539</f>
        <v>0</v>
      </c>
      <c r="Q2539" s="233">
        <v>0</v>
      </c>
      <c r="R2539" s="233">
        <f>Q2539*H2539</f>
        <v>0</v>
      </c>
      <c r="S2539" s="233">
        <v>0</v>
      </c>
      <c r="T2539" s="234">
        <f>S2539*H2539</f>
        <v>0</v>
      </c>
      <c r="AR2539" s="235" t="s">
        <v>224</v>
      </c>
      <c r="AT2539" s="235" t="s">
        <v>135</v>
      </c>
      <c r="AU2539" s="235" t="s">
        <v>83</v>
      </c>
      <c r="AY2539" s="17" t="s">
        <v>133</v>
      </c>
      <c r="BE2539" s="236">
        <f>IF(N2539="základní",J2539,0)</f>
        <v>0</v>
      </c>
      <c r="BF2539" s="236">
        <f>IF(N2539="snížená",J2539,0)</f>
        <v>0</v>
      </c>
      <c r="BG2539" s="236">
        <f>IF(N2539="zákl. přenesená",J2539,0)</f>
        <v>0</v>
      </c>
      <c r="BH2539" s="236">
        <f>IF(N2539="sníž. přenesená",J2539,0)</f>
        <v>0</v>
      </c>
      <c r="BI2539" s="236">
        <f>IF(N2539="nulová",J2539,0)</f>
        <v>0</v>
      </c>
      <c r="BJ2539" s="17" t="s">
        <v>81</v>
      </c>
      <c r="BK2539" s="236">
        <f>ROUND(I2539*H2539,2)</f>
        <v>0</v>
      </c>
      <c r="BL2539" s="17" t="s">
        <v>224</v>
      </c>
      <c r="BM2539" s="235" t="s">
        <v>3067</v>
      </c>
    </row>
    <row r="2540" spans="2:51" s="12" customFormat="1" ht="12">
      <c r="B2540" s="237"/>
      <c r="C2540" s="238"/>
      <c r="D2540" s="239" t="s">
        <v>142</v>
      </c>
      <c r="E2540" s="240" t="s">
        <v>1</v>
      </c>
      <c r="F2540" s="241" t="s">
        <v>3068</v>
      </c>
      <c r="G2540" s="238"/>
      <c r="H2540" s="242">
        <v>5.5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142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133</v>
      </c>
    </row>
    <row r="2541" spans="2:51" s="12" customFormat="1" ht="12">
      <c r="B2541" s="237"/>
      <c r="C2541" s="238"/>
      <c r="D2541" s="239" t="s">
        <v>142</v>
      </c>
      <c r="E2541" s="240" t="s">
        <v>1</v>
      </c>
      <c r="F2541" s="241" t="s">
        <v>3069</v>
      </c>
      <c r="G2541" s="238"/>
      <c r="H2541" s="242">
        <v>2.5</v>
      </c>
      <c r="I2541" s="243"/>
      <c r="J2541" s="238"/>
      <c r="K2541" s="238"/>
      <c r="L2541" s="244"/>
      <c r="M2541" s="245"/>
      <c r="N2541" s="246"/>
      <c r="O2541" s="246"/>
      <c r="P2541" s="246"/>
      <c r="Q2541" s="246"/>
      <c r="R2541" s="246"/>
      <c r="S2541" s="246"/>
      <c r="T2541" s="247"/>
      <c r="AT2541" s="248" t="s">
        <v>142</v>
      </c>
      <c r="AU2541" s="248" t="s">
        <v>83</v>
      </c>
      <c r="AV2541" s="12" t="s">
        <v>83</v>
      </c>
      <c r="AW2541" s="12" t="s">
        <v>30</v>
      </c>
      <c r="AX2541" s="12" t="s">
        <v>73</v>
      </c>
      <c r="AY2541" s="248" t="s">
        <v>133</v>
      </c>
    </row>
    <row r="2542" spans="2:51" s="12" customFormat="1" ht="12">
      <c r="B2542" s="237"/>
      <c r="C2542" s="238"/>
      <c r="D2542" s="239" t="s">
        <v>142</v>
      </c>
      <c r="E2542" s="240" t="s">
        <v>1</v>
      </c>
      <c r="F2542" s="241" t="s">
        <v>3070</v>
      </c>
      <c r="G2542" s="238"/>
      <c r="H2542" s="242">
        <v>5.4</v>
      </c>
      <c r="I2542" s="243"/>
      <c r="J2542" s="238"/>
      <c r="K2542" s="238"/>
      <c r="L2542" s="244"/>
      <c r="M2542" s="245"/>
      <c r="N2542" s="246"/>
      <c r="O2542" s="246"/>
      <c r="P2542" s="246"/>
      <c r="Q2542" s="246"/>
      <c r="R2542" s="246"/>
      <c r="S2542" s="246"/>
      <c r="T2542" s="247"/>
      <c r="AT2542" s="248" t="s">
        <v>142</v>
      </c>
      <c r="AU2542" s="248" t="s">
        <v>83</v>
      </c>
      <c r="AV2542" s="12" t="s">
        <v>83</v>
      </c>
      <c r="AW2542" s="12" t="s">
        <v>30</v>
      </c>
      <c r="AX2542" s="12" t="s">
        <v>73</v>
      </c>
      <c r="AY2542" s="248" t="s">
        <v>133</v>
      </c>
    </row>
    <row r="2543" spans="2:51" s="12" customFormat="1" ht="12">
      <c r="B2543" s="237"/>
      <c r="C2543" s="238"/>
      <c r="D2543" s="239" t="s">
        <v>142</v>
      </c>
      <c r="E2543" s="240" t="s">
        <v>1</v>
      </c>
      <c r="F2543" s="241" t="s">
        <v>3071</v>
      </c>
      <c r="G2543" s="238"/>
      <c r="H2543" s="242">
        <v>20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142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133</v>
      </c>
    </row>
    <row r="2544" spans="2:51" s="12" customFormat="1" ht="12">
      <c r="B2544" s="237"/>
      <c r="C2544" s="238"/>
      <c r="D2544" s="239" t="s">
        <v>142</v>
      </c>
      <c r="E2544" s="240" t="s">
        <v>1</v>
      </c>
      <c r="F2544" s="241" t="s">
        <v>3072</v>
      </c>
      <c r="G2544" s="238"/>
      <c r="H2544" s="242">
        <v>7.2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142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133</v>
      </c>
    </row>
    <row r="2545" spans="2:51" s="13" customFormat="1" ht="12">
      <c r="B2545" s="249"/>
      <c r="C2545" s="250"/>
      <c r="D2545" s="239" t="s">
        <v>142</v>
      </c>
      <c r="E2545" s="251" t="s">
        <v>1</v>
      </c>
      <c r="F2545" s="252" t="s">
        <v>144</v>
      </c>
      <c r="G2545" s="250"/>
      <c r="H2545" s="253">
        <v>40.6</v>
      </c>
      <c r="I2545" s="254"/>
      <c r="J2545" s="250"/>
      <c r="K2545" s="250"/>
      <c r="L2545" s="255"/>
      <c r="M2545" s="256"/>
      <c r="N2545" s="257"/>
      <c r="O2545" s="257"/>
      <c r="P2545" s="257"/>
      <c r="Q2545" s="257"/>
      <c r="R2545" s="257"/>
      <c r="S2545" s="257"/>
      <c r="T2545" s="258"/>
      <c r="AT2545" s="259" t="s">
        <v>142</v>
      </c>
      <c r="AU2545" s="259" t="s">
        <v>83</v>
      </c>
      <c r="AV2545" s="13" t="s">
        <v>140</v>
      </c>
      <c r="AW2545" s="13" t="s">
        <v>30</v>
      </c>
      <c r="AX2545" s="13" t="s">
        <v>81</v>
      </c>
      <c r="AY2545" s="259" t="s">
        <v>133</v>
      </c>
    </row>
    <row r="2546" spans="2:65" s="1" customFormat="1" ht="16.5" customHeight="1">
      <c r="B2546" s="38"/>
      <c r="C2546" s="224" t="s">
        <v>3073</v>
      </c>
      <c r="D2546" s="224" t="s">
        <v>135</v>
      </c>
      <c r="E2546" s="225" t="s">
        <v>3074</v>
      </c>
      <c r="F2546" s="226" t="s">
        <v>3066</v>
      </c>
      <c r="G2546" s="227" t="s">
        <v>165</v>
      </c>
      <c r="H2546" s="228">
        <v>3.75</v>
      </c>
      <c r="I2546" s="229"/>
      <c r="J2546" s="230">
        <f>ROUND(I2546*H2546,2)</f>
        <v>0</v>
      </c>
      <c r="K2546" s="226" t="s">
        <v>1</v>
      </c>
      <c r="L2546" s="43"/>
      <c r="M2546" s="231" t="s">
        <v>1</v>
      </c>
      <c r="N2546" s="232" t="s">
        <v>38</v>
      </c>
      <c r="O2546" s="86"/>
      <c r="P2546" s="233">
        <f>O2546*H2546</f>
        <v>0</v>
      </c>
      <c r="Q2546" s="233">
        <v>0</v>
      </c>
      <c r="R2546" s="233">
        <f>Q2546*H2546</f>
        <v>0</v>
      </c>
      <c r="S2546" s="233">
        <v>0</v>
      </c>
      <c r="T2546" s="234">
        <f>S2546*H2546</f>
        <v>0</v>
      </c>
      <c r="AR2546" s="235" t="s">
        <v>224</v>
      </c>
      <c r="AT2546" s="235" t="s">
        <v>135</v>
      </c>
      <c r="AU2546" s="235" t="s">
        <v>83</v>
      </c>
      <c r="AY2546" s="17" t="s">
        <v>133</v>
      </c>
      <c r="BE2546" s="236">
        <f>IF(N2546="základní",J2546,0)</f>
        <v>0</v>
      </c>
      <c r="BF2546" s="236">
        <f>IF(N2546="snížená",J2546,0)</f>
        <v>0</v>
      </c>
      <c r="BG2546" s="236">
        <f>IF(N2546="zákl. přenesená",J2546,0)</f>
        <v>0</v>
      </c>
      <c r="BH2546" s="236">
        <f>IF(N2546="sníž. přenesená",J2546,0)</f>
        <v>0</v>
      </c>
      <c r="BI2546" s="236">
        <f>IF(N2546="nulová",J2546,0)</f>
        <v>0</v>
      </c>
      <c r="BJ2546" s="17" t="s">
        <v>81</v>
      </c>
      <c r="BK2546" s="236">
        <f>ROUND(I2546*H2546,2)</f>
        <v>0</v>
      </c>
      <c r="BL2546" s="17" t="s">
        <v>224</v>
      </c>
      <c r="BM2546" s="235" t="s">
        <v>3075</v>
      </c>
    </row>
    <row r="2547" spans="2:51" s="12" customFormat="1" ht="12">
      <c r="B2547" s="237"/>
      <c r="C2547" s="238"/>
      <c r="D2547" s="239" t="s">
        <v>142</v>
      </c>
      <c r="E2547" s="240" t="s">
        <v>1</v>
      </c>
      <c r="F2547" s="241" t="s">
        <v>3076</v>
      </c>
      <c r="G2547" s="238"/>
      <c r="H2547" s="242">
        <v>3</v>
      </c>
      <c r="I2547" s="243"/>
      <c r="J2547" s="238"/>
      <c r="K2547" s="238"/>
      <c r="L2547" s="244"/>
      <c r="M2547" s="245"/>
      <c r="N2547" s="246"/>
      <c r="O2547" s="246"/>
      <c r="P2547" s="246"/>
      <c r="Q2547" s="246"/>
      <c r="R2547" s="246"/>
      <c r="S2547" s="246"/>
      <c r="T2547" s="247"/>
      <c r="AT2547" s="248" t="s">
        <v>142</v>
      </c>
      <c r="AU2547" s="248" t="s">
        <v>83</v>
      </c>
      <c r="AV2547" s="12" t="s">
        <v>83</v>
      </c>
      <c r="AW2547" s="12" t="s">
        <v>30</v>
      </c>
      <c r="AX2547" s="12" t="s">
        <v>73</v>
      </c>
      <c r="AY2547" s="248" t="s">
        <v>133</v>
      </c>
    </row>
    <row r="2548" spans="2:51" s="12" customFormat="1" ht="12">
      <c r="B2548" s="237"/>
      <c r="C2548" s="238"/>
      <c r="D2548" s="239" t="s">
        <v>142</v>
      </c>
      <c r="E2548" s="240" t="s">
        <v>1</v>
      </c>
      <c r="F2548" s="241" t="s">
        <v>3077</v>
      </c>
      <c r="G2548" s="238"/>
      <c r="H2548" s="242">
        <v>0.25</v>
      </c>
      <c r="I2548" s="243"/>
      <c r="J2548" s="238"/>
      <c r="K2548" s="238"/>
      <c r="L2548" s="244"/>
      <c r="M2548" s="245"/>
      <c r="N2548" s="246"/>
      <c r="O2548" s="246"/>
      <c r="P2548" s="246"/>
      <c r="Q2548" s="246"/>
      <c r="R2548" s="246"/>
      <c r="S2548" s="246"/>
      <c r="T2548" s="247"/>
      <c r="AT2548" s="248" t="s">
        <v>142</v>
      </c>
      <c r="AU2548" s="248" t="s">
        <v>83</v>
      </c>
      <c r="AV2548" s="12" t="s">
        <v>83</v>
      </c>
      <c r="AW2548" s="12" t="s">
        <v>30</v>
      </c>
      <c r="AX2548" s="12" t="s">
        <v>73</v>
      </c>
      <c r="AY2548" s="248" t="s">
        <v>133</v>
      </c>
    </row>
    <row r="2549" spans="2:51" s="12" customFormat="1" ht="12">
      <c r="B2549" s="237"/>
      <c r="C2549" s="238"/>
      <c r="D2549" s="239" t="s">
        <v>142</v>
      </c>
      <c r="E2549" s="240" t="s">
        <v>1</v>
      </c>
      <c r="F2549" s="241" t="s">
        <v>3078</v>
      </c>
      <c r="G2549" s="238"/>
      <c r="H2549" s="242">
        <v>0.5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142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133</v>
      </c>
    </row>
    <row r="2550" spans="2:51" s="13" customFormat="1" ht="12">
      <c r="B2550" s="249"/>
      <c r="C2550" s="250"/>
      <c r="D2550" s="239" t="s">
        <v>142</v>
      </c>
      <c r="E2550" s="251" t="s">
        <v>1</v>
      </c>
      <c r="F2550" s="252" t="s">
        <v>144</v>
      </c>
      <c r="G2550" s="250"/>
      <c r="H2550" s="253">
        <v>3.75</v>
      </c>
      <c r="I2550" s="254"/>
      <c r="J2550" s="250"/>
      <c r="K2550" s="250"/>
      <c r="L2550" s="255"/>
      <c r="M2550" s="256"/>
      <c r="N2550" s="257"/>
      <c r="O2550" s="257"/>
      <c r="P2550" s="257"/>
      <c r="Q2550" s="257"/>
      <c r="R2550" s="257"/>
      <c r="S2550" s="257"/>
      <c r="T2550" s="258"/>
      <c r="AT2550" s="259" t="s">
        <v>142</v>
      </c>
      <c r="AU2550" s="259" t="s">
        <v>83</v>
      </c>
      <c r="AV2550" s="13" t="s">
        <v>140</v>
      </c>
      <c r="AW2550" s="13" t="s">
        <v>30</v>
      </c>
      <c r="AX2550" s="13" t="s">
        <v>81</v>
      </c>
      <c r="AY2550" s="259" t="s">
        <v>133</v>
      </c>
    </row>
    <row r="2551" spans="2:65" s="1" customFormat="1" ht="16.5" customHeight="1">
      <c r="B2551" s="38"/>
      <c r="C2551" s="224" t="s">
        <v>3079</v>
      </c>
      <c r="D2551" s="224" t="s">
        <v>135</v>
      </c>
      <c r="E2551" s="225" t="s">
        <v>3080</v>
      </c>
      <c r="F2551" s="226" t="s">
        <v>3081</v>
      </c>
      <c r="G2551" s="227" t="s">
        <v>165</v>
      </c>
      <c r="H2551" s="228">
        <v>8</v>
      </c>
      <c r="I2551" s="229"/>
      <c r="J2551" s="230">
        <f>ROUND(I2551*H2551,2)</f>
        <v>0</v>
      </c>
      <c r="K2551" s="226" t="s">
        <v>139</v>
      </c>
      <c r="L2551" s="43"/>
      <c r="M2551" s="231" t="s">
        <v>1</v>
      </c>
      <c r="N2551" s="232" t="s">
        <v>38</v>
      </c>
      <c r="O2551" s="86"/>
      <c r="P2551" s="233">
        <f>O2551*H2551</f>
        <v>0</v>
      </c>
      <c r="Q2551" s="233">
        <v>0.00053</v>
      </c>
      <c r="R2551" s="233">
        <f>Q2551*H2551</f>
        <v>0.00424</v>
      </c>
      <c r="S2551" s="233">
        <v>0</v>
      </c>
      <c r="T2551" s="234">
        <f>S2551*H2551</f>
        <v>0</v>
      </c>
      <c r="AR2551" s="235" t="s">
        <v>224</v>
      </c>
      <c r="AT2551" s="235" t="s">
        <v>135</v>
      </c>
      <c r="AU2551" s="235" t="s">
        <v>83</v>
      </c>
      <c r="AY2551" s="17" t="s">
        <v>133</v>
      </c>
      <c r="BE2551" s="236">
        <f>IF(N2551="základní",J2551,0)</f>
        <v>0</v>
      </c>
      <c r="BF2551" s="236">
        <f>IF(N2551="snížená",J2551,0)</f>
        <v>0</v>
      </c>
      <c r="BG2551" s="236">
        <f>IF(N2551="zákl. přenesená",J2551,0)</f>
        <v>0</v>
      </c>
      <c r="BH2551" s="236">
        <f>IF(N2551="sníž. přenesená",J2551,0)</f>
        <v>0</v>
      </c>
      <c r="BI2551" s="236">
        <f>IF(N2551="nulová",J2551,0)</f>
        <v>0</v>
      </c>
      <c r="BJ2551" s="17" t="s">
        <v>81</v>
      </c>
      <c r="BK2551" s="236">
        <f>ROUND(I2551*H2551,2)</f>
        <v>0</v>
      </c>
      <c r="BL2551" s="17" t="s">
        <v>224</v>
      </c>
      <c r="BM2551" s="235" t="s">
        <v>3082</v>
      </c>
    </row>
    <row r="2552" spans="2:51" s="12" customFormat="1" ht="12">
      <c r="B2552" s="237"/>
      <c r="C2552" s="238"/>
      <c r="D2552" s="239" t="s">
        <v>142</v>
      </c>
      <c r="E2552" s="240" t="s">
        <v>1</v>
      </c>
      <c r="F2552" s="241" t="s">
        <v>1693</v>
      </c>
      <c r="G2552" s="238"/>
      <c r="H2552" s="242">
        <v>8</v>
      </c>
      <c r="I2552" s="243"/>
      <c r="J2552" s="238"/>
      <c r="K2552" s="238"/>
      <c r="L2552" s="244"/>
      <c r="M2552" s="245"/>
      <c r="N2552" s="246"/>
      <c r="O2552" s="246"/>
      <c r="P2552" s="246"/>
      <c r="Q2552" s="246"/>
      <c r="R2552" s="246"/>
      <c r="S2552" s="246"/>
      <c r="T2552" s="247"/>
      <c r="AT2552" s="248" t="s">
        <v>142</v>
      </c>
      <c r="AU2552" s="248" t="s">
        <v>83</v>
      </c>
      <c r="AV2552" s="12" t="s">
        <v>83</v>
      </c>
      <c r="AW2552" s="12" t="s">
        <v>30</v>
      </c>
      <c r="AX2552" s="12" t="s">
        <v>73</v>
      </c>
      <c r="AY2552" s="248" t="s">
        <v>133</v>
      </c>
    </row>
    <row r="2553" spans="2:51" s="13" customFormat="1" ht="12">
      <c r="B2553" s="249"/>
      <c r="C2553" s="250"/>
      <c r="D2553" s="239" t="s">
        <v>142</v>
      </c>
      <c r="E2553" s="251" t="s">
        <v>1</v>
      </c>
      <c r="F2553" s="252" t="s">
        <v>144</v>
      </c>
      <c r="G2553" s="250"/>
      <c r="H2553" s="253">
        <v>8</v>
      </c>
      <c r="I2553" s="254"/>
      <c r="J2553" s="250"/>
      <c r="K2553" s="250"/>
      <c r="L2553" s="255"/>
      <c r="M2553" s="256"/>
      <c r="N2553" s="257"/>
      <c r="O2553" s="257"/>
      <c r="P2553" s="257"/>
      <c r="Q2553" s="257"/>
      <c r="R2553" s="257"/>
      <c r="S2553" s="257"/>
      <c r="T2553" s="258"/>
      <c r="AT2553" s="259" t="s">
        <v>142</v>
      </c>
      <c r="AU2553" s="259" t="s">
        <v>83</v>
      </c>
      <c r="AV2553" s="13" t="s">
        <v>140</v>
      </c>
      <c r="AW2553" s="13" t="s">
        <v>30</v>
      </c>
      <c r="AX2553" s="13" t="s">
        <v>81</v>
      </c>
      <c r="AY2553" s="259" t="s">
        <v>133</v>
      </c>
    </row>
    <row r="2554" spans="2:65" s="1" customFormat="1" ht="16.5" customHeight="1">
      <c r="B2554" s="38"/>
      <c r="C2554" s="224" t="s">
        <v>3083</v>
      </c>
      <c r="D2554" s="224" t="s">
        <v>135</v>
      </c>
      <c r="E2554" s="225" t="s">
        <v>3084</v>
      </c>
      <c r="F2554" s="226" t="s">
        <v>3085</v>
      </c>
      <c r="G2554" s="227" t="s">
        <v>165</v>
      </c>
      <c r="H2554" s="228">
        <v>25.2</v>
      </c>
      <c r="I2554" s="229"/>
      <c r="J2554" s="230">
        <f>ROUND(I2554*H2554,2)</f>
        <v>0</v>
      </c>
      <c r="K2554" s="226" t="s">
        <v>139</v>
      </c>
      <c r="L2554" s="43"/>
      <c r="M2554" s="231" t="s">
        <v>1</v>
      </c>
      <c r="N2554" s="232" t="s">
        <v>38</v>
      </c>
      <c r="O2554" s="86"/>
      <c r="P2554" s="233">
        <f>O2554*H2554</f>
        <v>0</v>
      </c>
      <c r="Q2554" s="233">
        <v>0.00109</v>
      </c>
      <c r="R2554" s="233">
        <f>Q2554*H2554</f>
        <v>0.027468</v>
      </c>
      <c r="S2554" s="233">
        <v>0</v>
      </c>
      <c r="T2554" s="234">
        <f>S2554*H2554</f>
        <v>0</v>
      </c>
      <c r="AR2554" s="235" t="s">
        <v>224</v>
      </c>
      <c r="AT2554" s="235" t="s">
        <v>135</v>
      </c>
      <c r="AU2554" s="235" t="s">
        <v>83</v>
      </c>
      <c r="AY2554" s="17" t="s">
        <v>133</v>
      </c>
      <c r="BE2554" s="236">
        <f>IF(N2554="základní",J2554,0)</f>
        <v>0</v>
      </c>
      <c r="BF2554" s="236">
        <f>IF(N2554="snížená",J2554,0)</f>
        <v>0</v>
      </c>
      <c r="BG2554" s="236">
        <f>IF(N2554="zákl. přenesená",J2554,0)</f>
        <v>0</v>
      </c>
      <c r="BH2554" s="236">
        <f>IF(N2554="sníž. přenesená",J2554,0)</f>
        <v>0</v>
      </c>
      <c r="BI2554" s="236">
        <f>IF(N2554="nulová",J2554,0)</f>
        <v>0</v>
      </c>
      <c r="BJ2554" s="17" t="s">
        <v>81</v>
      </c>
      <c r="BK2554" s="236">
        <f>ROUND(I2554*H2554,2)</f>
        <v>0</v>
      </c>
      <c r="BL2554" s="17" t="s">
        <v>224</v>
      </c>
      <c r="BM2554" s="235" t="s">
        <v>3086</v>
      </c>
    </row>
    <row r="2555" spans="2:51" s="12" customFormat="1" ht="12">
      <c r="B2555" s="237"/>
      <c r="C2555" s="238"/>
      <c r="D2555" s="239" t="s">
        <v>142</v>
      </c>
      <c r="E2555" s="240" t="s">
        <v>1</v>
      </c>
      <c r="F2555" s="241" t="s">
        <v>3087</v>
      </c>
      <c r="G2555" s="238"/>
      <c r="H2555" s="242">
        <v>16</v>
      </c>
      <c r="I2555" s="243"/>
      <c r="J2555" s="238"/>
      <c r="K2555" s="238"/>
      <c r="L2555" s="244"/>
      <c r="M2555" s="245"/>
      <c r="N2555" s="246"/>
      <c r="O2555" s="246"/>
      <c r="P2555" s="246"/>
      <c r="Q2555" s="246"/>
      <c r="R2555" s="246"/>
      <c r="S2555" s="246"/>
      <c r="T2555" s="247"/>
      <c r="AT2555" s="248" t="s">
        <v>142</v>
      </c>
      <c r="AU2555" s="248" t="s">
        <v>83</v>
      </c>
      <c r="AV2555" s="12" t="s">
        <v>83</v>
      </c>
      <c r="AW2555" s="12" t="s">
        <v>30</v>
      </c>
      <c r="AX2555" s="12" t="s">
        <v>73</v>
      </c>
      <c r="AY2555" s="248" t="s">
        <v>133</v>
      </c>
    </row>
    <row r="2556" spans="2:51" s="12" customFormat="1" ht="12">
      <c r="B2556" s="237"/>
      <c r="C2556" s="238"/>
      <c r="D2556" s="239" t="s">
        <v>142</v>
      </c>
      <c r="E2556" s="240" t="s">
        <v>1</v>
      </c>
      <c r="F2556" s="241" t="s">
        <v>3088</v>
      </c>
      <c r="G2556" s="238"/>
      <c r="H2556" s="242">
        <v>9.2</v>
      </c>
      <c r="I2556" s="243"/>
      <c r="J2556" s="238"/>
      <c r="K2556" s="238"/>
      <c r="L2556" s="244"/>
      <c r="M2556" s="245"/>
      <c r="N2556" s="246"/>
      <c r="O2556" s="246"/>
      <c r="P2556" s="246"/>
      <c r="Q2556" s="246"/>
      <c r="R2556" s="246"/>
      <c r="S2556" s="246"/>
      <c r="T2556" s="247"/>
      <c r="AT2556" s="248" t="s">
        <v>142</v>
      </c>
      <c r="AU2556" s="248" t="s">
        <v>83</v>
      </c>
      <c r="AV2556" s="12" t="s">
        <v>83</v>
      </c>
      <c r="AW2556" s="12" t="s">
        <v>30</v>
      </c>
      <c r="AX2556" s="12" t="s">
        <v>73</v>
      </c>
      <c r="AY2556" s="248" t="s">
        <v>133</v>
      </c>
    </row>
    <row r="2557" spans="2:51" s="13" customFormat="1" ht="12">
      <c r="B2557" s="249"/>
      <c r="C2557" s="250"/>
      <c r="D2557" s="239" t="s">
        <v>142</v>
      </c>
      <c r="E2557" s="251" t="s">
        <v>1</v>
      </c>
      <c r="F2557" s="252" t="s">
        <v>144</v>
      </c>
      <c r="G2557" s="250"/>
      <c r="H2557" s="253">
        <v>25.2</v>
      </c>
      <c r="I2557" s="254"/>
      <c r="J2557" s="250"/>
      <c r="K2557" s="250"/>
      <c r="L2557" s="255"/>
      <c r="M2557" s="256"/>
      <c r="N2557" s="257"/>
      <c r="O2557" s="257"/>
      <c r="P2557" s="257"/>
      <c r="Q2557" s="257"/>
      <c r="R2557" s="257"/>
      <c r="S2557" s="257"/>
      <c r="T2557" s="258"/>
      <c r="AT2557" s="259" t="s">
        <v>142</v>
      </c>
      <c r="AU2557" s="259" t="s">
        <v>83</v>
      </c>
      <c r="AV2557" s="13" t="s">
        <v>140</v>
      </c>
      <c r="AW2557" s="13" t="s">
        <v>30</v>
      </c>
      <c r="AX2557" s="13" t="s">
        <v>81</v>
      </c>
      <c r="AY2557" s="259" t="s">
        <v>133</v>
      </c>
    </row>
    <row r="2558" spans="2:65" s="1" customFormat="1" ht="16.5" customHeight="1">
      <c r="B2558" s="38"/>
      <c r="C2558" s="224" t="s">
        <v>3089</v>
      </c>
      <c r="D2558" s="224" t="s">
        <v>135</v>
      </c>
      <c r="E2558" s="225" t="s">
        <v>3090</v>
      </c>
      <c r="F2558" s="226" t="s">
        <v>3091</v>
      </c>
      <c r="G2558" s="227" t="s">
        <v>171</v>
      </c>
      <c r="H2558" s="228">
        <v>27</v>
      </c>
      <c r="I2558" s="229"/>
      <c r="J2558" s="230">
        <f>ROUND(I2558*H2558,2)</f>
        <v>0</v>
      </c>
      <c r="K2558" s="226" t="s">
        <v>1</v>
      </c>
      <c r="L2558" s="43"/>
      <c r="M2558" s="231" t="s">
        <v>1</v>
      </c>
      <c r="N2558" s="232" t="s">
        <v>38</v>
      </c>
      <c r="O2558" s="86"/>
      <c r="P2558" s="233">
        <f>O2558*H2558</f>
        <v>0</v>
      </c>
      <c r="Q2558" s="233">
        <v>0</v>
      </c>
      <c r="R2558" s="233">
        <f>Q2558*H2558</f>
        <v>0</v>
      </c>
      <c r="S2558" s="233">
        <v>0</v>
      </c>
      <c r="T2558" s="234">
        <f>S2558*H2558</f>
        <v>0</v>
      </c>
      <c r="AR2558" s="235" t="s">
        <v>224</v>
      </c>
      <c r="AT2558" s="235" t="s">
        <v>135</v>
      </c>
      <c r="AU2558" s="235" t="s">
        <v>83</v>
      </c>
      <c r="AY2558" s="17" t="s">
        <v>133</v>
      </c>
      <c r="BE2558" s="236">
        <f>IF(N2558="základní",J2558,0)</f>
        <v>0</v>
      </c>
      <c r="BF2558" s="236">
        <f>IF(N2558="snížená",J2558,0)</f>
        <v>0</v>
      </c>
      <c r="BG2558" s="236">
        <f>IF(N2558="zákl. přenesená",J2558,0)</f>
        <v>0</v>
      </c>
      <c r="BH2558" s="236">
        <f>IF(N2558="sníž. přenesená",J2558,0)</f>
        <v>0</v>
      </c>
      <c r="BI2558" s="236">
        <f>IF(N2558="nulová",J2558,0)</f>
        <v>0</v>
      </c>
      <c r="BJ2558" s="17" t="s">
        <v>81</v>
      </c>
      <c r="BK2558" s="236">
        <f>ROUND(I2558*H2558,2)</f>
        <v>0</v>
      </c>
      <c r="BL2558" s="17" t="s">
        <v>224</v>
      </c>
      <c r="BM2558" s="235" t="s">
        <v>3092</v>
      </c>
    </row>
    <row r="2559" spans="2:51" s="12" customFormat="1" ht="12">
      <c r="B2559" s="237"/>
      <c r="C2559" s="238"/>
      <c r="D2559" s="239" t="s">
        <v>142</v>
      </c>
      <c r="E2559" s="240" t="s">
        <v>1</v>
      </c>
      <c r="F2559" s="241" t="s">
        <v>3093</v>
      </c>
      <c r="G2559" s="238"/>
      <c r="H2559" s="242">
        <v>9</v>
      </c>
      <c r="I2559" s="243"/>
      <c r="J2559" s="238"/>
      <c r="K2559" s="238"/>
      <c r="L2559" s="244"/>
      <c r="M2559" s="245"/>
      <c r="N2559" s="246"/>
      <c r="O2559" s="246"/>
      <c r="P2559" s="246"/>
      <c r="Q2559" s="246"/>
      <c r="R2559" s="246"/>
      <c r="S2559" s="246"/>
      <c r="T2559" s="247"/>
      <c r="AT2559" s="248" t="s">
        <v>142</v>
      </c>
      <c r="AU2559" s="248" t="s">
        <v>83</v>
      </c>
      <c r="AV2559" s="12" t="s">
        <v>83</v>
      </c>
      <c r="AW2559" s="12" t="s">
        <v>30</v>
      </c>
      <c r="AX2559" s="12" t="s">
        <v>73</v>
      </c>
      <c r="AY2559" s="248" t="s">
        <v>133</v>
      </c>
    </row>
    <row r="2560" spans="2:51" s="12" customFormat="1" ht="12">
      <c r="B2560" s="237"/>
      <c r="C2560" s="238"/>
      <c r="D2560" s="239" t="s">
        <v>142</v>
      </c>
      <c r="E2560" s="240" t="s">
        <v>1</v>
      </c>
      <c r="F2560" s="241" t="s">
        <v>3094</v>
      </c>
      <c r="G2560" s="238"/>
      <c r="H2560" s="242">
        <v>3</v>
      </c>
      <c r="I2560" s="243"/>
      <c r="J2560" s="238"/>
      <c r="K2560" s="238"/>
      <c r="L2560" s="244"/>
      <c r="M2560" s="245"/>
      <c r="N2560" s="246"/>
      <c r="O2560" s="246"/>
      <c r="P2560" s="246"/>
      <c r="Q2560" s="246"/>
      <c r="R2560" s="246"/>
      <c r="S2560" s="246"/>
      <c r="T2560" s="247"/>
      <c r="AT2560" s="248" t="s">
        <v>142</v>
      </c>
      <c r="AU2560" s="248" t="s">
        <v>83</v>
      </c>
      <c r="AV2560" s="12" t="s">
        <v>83</v>
      </c>
      <c r="AW2560" s="12" t="s">
        <v>30</v>
      </c>
      <c r="AX2560" s="12" t="s">
        <v>73</v>
      </c>
      <c r="AY2560" s="248" t="s">
        <v>133</v>
      </c>
    </row>
    <row r="2561" spans="2:51" s="12" customFormat="1" ht="12">
      <c r="B2561" s="237"/>
      <c r="C2561" s="238"/>
      <c r="D2561" s="239" t="s">
        <v>142</v>
      </c>
      <c r="E2561" s="240" t="s">
        <v>1</v>
      </c>
      <c r="F2561" s="241" t="s">
        <v>3095</v>
      </c>
      <c r="G2561" s="238"/>
      <c r="H2561" s="242">
        <v>8</v>
      </c>
      <c r="I2561" s="243"/>
      <c r="J2561" s="238"/>
      <c r="K2561" s="238"/>
      <c r="L2561" s="244"/>
      <c r="M2561" s="245"/>
      <c r="N2561" s="246"/>
      <c r="O2561" s="246"/>
      <c r="P2561" s="246"/>
      <c r="Q2561" s="246"/>
      <c r="R2561" s="246"/>
      <c r="S2561" s="246"/>
      <c r="T2561" s="247"/>
      <c r="AT2561" s="248" t="s">
        <v>142</v>
      </c>
      <c r="AU2561" s="248" t="s">
        <v>83</v>
      </c>
      <c r="AV2561" s="12" t="s">
        <v>83</v>
      </c>
      <c r="AW2561" s="12" t="s">
        <v>30</v>
      </c>
      <c r="AX2561" s="12" t="s">
        <v>73</v>
      </c>
      <c r="AY2561" s="248" t="s">
        <v>133</v>
      </c>
    </row>
    <row r="2562" spans="2:51" s="12" customFormat="1" ht="12">
      <c r="B2562" s="237"/>
      <c r="C2562" s="238"/>
      <c r="D2562" s="239" t="s">
        <v>142</v>
      </c>
      <c r="E2562" s="240" t="s">
        <v>1</v>
      </c>
      <c r="F2562" s="241" t="s">
        <v>3096</v>
      </c>
      <c r="G2562" s="238"/>
      <c r="H2562" s="242">
        <v>1</v>
      </c>
      <c r="I2562" s="243"/>
      <c r="J2562" s="238"/>
      <c r="K2562" s="238"/>
      <c r="L2562" s="244"/>
      <c r="M2562" s="245"/>
      <c r="N2562" s="246"/>
      <c r="O2562" s="246"/>
      <c r="P2562" s="246"/>
      <c r="Q2562" s="246"/>
      <c r="R2562" s="246"/>
      <c r="S2562" s="246"/>
      <c r="T2562" s="247"/>
      <c r="AT2562" s="248" t="s">
        <v>142</v>
      </c>
      <c r="AU2562" s="248" t="s">
        <v>83</v>
      </c>
      <c r="AV2562" s="12" t="s">
        <v>83</v>
      </c>
      <c r="AW2562" s="12" t="s">
        <v>30</v>
      </c>
      <c r="AX2562" s="12" t="s">
        <v>73</v>
      </c>
      <c r="AY2562" s="248" t="s">
        <v>133</v>
      </c>
    </row>
    <row r="2563" spans="2:51" s="12" customFormat="1" ht="12">
      <c r="B2563" s="237"/>
      <c r="C2563" s="238"/>
      <c r="D2563" s="239" t="s">
        <v>142</v>
      </c>
      <c r="E2563" s="240" t="s">
        <v>1</v>
      </c>
      <c r="F2563" s="241" t="s">
        <v>3097</v>
      </c>
      <c r="G2563" s="238"/>
      <c r="H2563" s="242">
        <v>3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142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133</v>
      </c>
    </row>
    <row r="2564" spans="2:51" s="12" customFormat="1" ht="12">
      <c r="B2564" s="237"/>
      <c r="C2564" s="238"/>
      <c r="D2564" s="239" t="s">
        <v>142</v>
      </c>
      <c r="E2564" s="240" t="s">
        <v>1</v>
      </c>
      <c r="F2564" s="241" t="s">
        <v>3098</v>
      </c>
      <c r="G2564" s="238"/>
      <c r="H2564" s="242">
        <v>3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142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133</v>
      </c>
    </row>
    <row r="2565" spans="2:51" s="13" customFormat="1" ht="12">
      <c r="B2565" s="249"/>
      <c r="C2565" s="250"/>
      <c r="D2565" s="239" t="s">
        <v>142</v>
      </c>
      <c r="E2565" s="251" t="s">
        <v>1</v>
      </c>
      <c r="F2565" s="252" t="s">
        <v>144</v>
      </c>
      <c r="G2565" s="250"/>
      <c r="H2565" s="253">
        <v>27</v>
      </c>
      <c r="I2565" s="254"/>
      <c r="J2565" s="250"/>
      <c r="K2565" s="250"/>
      <c r="L2565" s="255"/>
      <c r="M2565" s="256"/>
      <c r="N2565" s="257"/>
      <c r="O2565" s="257"/>
      <c r="P2565" s="257"/>
      <c r="Q2565" s="257"/>
      <c r="R2565" s="257"/>
      <c r="S2565" s="257"/>
      <c r="T2565" s="258"/>
      <c r="AT2565" s="259" t="s">
        <v>142</v>
      </c>
      <c r="AU2565" s="259" t="s">
        <v>83</v>
      </c>
      <c r="AV2565" s="13" t="s">
        <v>140</v>
      </c>
      <c r="AW2565" s="13" t="s">
        <v>30</v>
      </c>
      <c r="AX2565" s="13" t="s">
        <v>81</v>
      </c>
      <c r="AY2565" s="259" t="s">
        <v>133</v>
      </c>
    </row>
    <row r="2566" spans="2:65" s="1" customFormat="1" ht="16.5" customHeight="1">
      <c r="B2566" s="38"/>
      <c r="C2566" s="224" t="s">
        <v>3099</v>
      </c>
      <c r="D2566" s="224" t="s">
        <v>135</v>
      </c>
      <c r="E2566" s="225" t="s">
        <v>3100</v>
      </c>
      <c r="F2566" s="226" t="s">
        <v>3101</v>
      </c>
      <c r="G2566" s="227" t="s">
        <v>171</v>
      </c>
      <c r="H2566" s="228">
        <v>18</v>
      </c>
      <c r="I2566" s="229"/>
      <c r="J2566" s="230">
        <f>ROUND(I2566*H2566,2)</f>
        <v>0</v>
      </c>
      <c r="K2566" s="226" t="s">
        <v>139</v>
      </c>
      <c r="L2566" s="43"/>
      <c r="M2566" s="231" t="s">
        <v>1</v>
      </c>
      <c r="N2566" s="232" t="s">
        <v>38</v>
      </c>
      <c r="O2566" s="86"/>
      <c r="P2566" s="233">
        <f>O2566*H2566</f>
        <v>0</v>
      </c>
      <c r="Q2566" s="233">
        <v>0</v>
      </c>
      <c r="R2566" s="233">
        <f>Q2566*H2566</f>
        <v>0</v>
      </c>
      <c r="S2566" s="233">
        <v>0</v>
      </c>
      <c r="T2566" s="234">
        <f>S2566*H2566</f>
        <v>0</v>
      </c>
      <c r="AR2566" s="235" t="s">
        <v>224</v>
      </c>
      <c r="AT2566" s="235" t="s">
        <v>135</v>
      </c>
      <c r="AU2566" s="235" t="s">
        <v>83</v>
      </c>
      <c r="AY2566" s="17" t="s">
        <v>133</v>
      </c>
      <c r="BE2566" s="236">
        <f>IF(N2566="základní",J2566,0)</f>
        <v>0</v>
      </c>
      <c r="BF2566" s="236">
        <f>IF(N2566="snížená",J2566,0)</f>
        <v>0</v>
      </c>
      <c r="BG2566" s="236">
        <f>IF(N2566="zákl. přenesená",J2566,0)</f>
        <v>0</v>
      </c>
      <c r="BH2566" s="236">
        <f>IF(N2566="sníž. přenesená",J2566,0)</f>
        <v>0</v>
      </c>
      <c r="BI2566" s="236">
        <f>IF(N2566="nulová",J2566,0)</f>
        <v>0</v>
      </c>
      <c r="BJ2566" s="17" t="s">
        <v>81</v>
      </c>
      <c r="BK2566" s="236">
        <f>ROUND(I2566*H2566,2)</f>
        <v>0</v>
      </c>
      <c r="BL2566" s="17" t="s">
        <v>224</v>
      </c>
      <c r="BM2566" s="235" t="s">
        <v>3102</v>
      </c>
    </row>
    <row r="2567" spans="2:51" s="12" customFormat="1" ht="12">
      <c r="B2567" s="237"/>
      <c r="C2567" s="238"/>
      <c r="D2567" s="239" t="s">
        <v>142</v>
      </c>
      <c r="E2567" s="240" t="s">
        <v>1</v>
      </c>
      <c r="F2567" s="241" t="s">
        <v>3103</v>
      </c>
      <c r="G2567" s="238"/>
      <c r="H2567" s="242">
        <v>5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142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133</v>
      </c>
    </row>
    <row r="2568" spans="2:51" s="12" customFormat="1" ht="12">
      <c r="B2568" s="237"/>
      <c r="C2568" s="238"/>
      <c r="D2568" s="239" t="s">
        <v>142</v>
      </c>
      <c r="E2568" s="240" t="s">
        <v>1</v>
      </c>
      <c r="F2568" s="241" t="s">
        <v>3104</v>
      </c>
      <c r="G2568" s="238"/>
      <c r="H2568" s="242">
        <v>11</v>
      </c>
      <c r="I2568" s="243"/>
      <c r="J2568" s="238"/>
      <c r="K2568" s="238"/>
      <c r="L2568" s="244"/>
      <c r="M2568" s="245"/>
      <c r="N2568" s="246"/>
      <c r="O2568" s="246"/>
      <c r="P2568" s="246"/>
      <c r="Q2568" s="246"/>
      <c r="R2568" s="246"/>
      <c r="S2568" s="246"/>
      <c r="T2568" s="247"/>
      <c r="AT2568" s="248" t="s">
        <v>142</v>
      </c>
      <c r="AU2568" s="248" t="s">
        <v>83</v>
      </c>
      <c r="AV2568" s="12" t="s">
        <v>83</v>
      </c>
      <c r="AW2568" s="12" t="s">
        <v>30</v>
      </c>
      <c r="AX2568" s="12" t="s">
        <v>73</v>
      </c>
      <c r="AY2568" s="248" t="s">
        <v>133</v>
      </c>
    </row>
    <row r="2569" spans="2:51" s="12" customFormat="1" ht="12">
      <c r="B2569" s="237"/>
      <c r="C2569" s="238"/>
      <c r="D2569" s="239" t="s">
        <v>142</v>
      </c>
      <c r="E2569" s="240" t="s">
        <v>1</v>
      </c>
      <c r="F2569" s="241" t="s">
        <v>3105</v>
      </c>
      <c r="G2569" s="238"/>
      <c r="H2569" s="242">
        <v>2</v>
      </c>
      <c r="I2569" s="243"/>
      <c r="J2569" s="238"/>
      <c r="K2569" s="238"/>
      <c r="L2569" s="244"/>
      <c r="M2569" s="245"/>
      <c r="N2569" s="246"/>
      <c r="O2569" s="246"/>
      <c r="P2569" s="246"/>
      <c r="Q2569" s="246"/>
      <c r="R2569" s="246"/>
      <c r="S2569" s="246"/>
      <c r="T2569" s="247"/>
      <c r="AT2569" s="248" t="s">
        <v>142</v>
      </c>
      <c r="AU2569" s="248" t="s">
        <v>83</v>
      </c>
      <c r="AV2569" s="12" t="s">
        <v>83</v>
      </c>
      <c r="AW2569" s="12" t="s">
        <v>30</v>
      </c>
      <c r="AX2569" s="12" t="s">
        <v>73</v>
      </c>
      <c r="AY2569" s="248" t="s">
        <v>133</v>
      </c>
    </row>
    <row r="2570" spans="2:51" s="13" customFormat="1" ht="12">
      <c r="B2570" s="249"/>
      <c r="C2570" s="250"/>
      <c r="D2570" s="239" t="s">
        <v>142</v>
      </c>
      <c r="E2570" s="251" t="s">
        <v>1</v>
      </c>
      <c r="F2570" s="252" t="s">
        <v>144</v>
      </c>
      <c r="G2570" s="250"/>
      <c r="H2570" s="253">
        <v>18</v>
      </c>
      <c r="I2570" s="254"/>
      <c r="J2570" s="250"/>
      <c r="K2570" s="250"/>
      <c r="L2570" s="255"/>
      <c r="M2570" s="256"/>
      <c r="N2570" s="257"/>
      <c r="O2570" s="257"/>
      <c r="P2570" s="257"/>
      <c r="Q2570" s="257"/>
      <c r="R2570" s="257"/>
      <c r="S2570" s="257"/>
      <c r="T2570" s="258"/>
      <c r="AT2570" s="259" t="s">
        <v>142</v>
      </c>
      <c r="AU2570" s="259" t="s">
        <v>83</v>
      </c>
      <c r="AV2570" s="13" t="s">
        <v>140</v>
      </c>
      <c r="AW2570" s="13" t="s">
        <v>30</v>
      </c>
      <c r="AX2570" s="13" t="s">
        <v>81</v>
      </c>
      <c r="AY2570" s="259" t="s">
        <v>133</v>
      </c>
    </row>
    <row r="2571" spans="2:65" s="1" customFormat="1" ht="16.5" customHeight="1">
      <c r="B2571" s="38"/>
      <c r="C2571" s="224" t="s">
        <v>3106</v>
      </c>
      <c r="D2571" s="224" t="s">
        <v>135</v>
      </c>
      <c r="E2571" s="225" t="s">
        <v>3107</v>
      </c>
      <c r="F2571" s="226" t="s">
        <v>3108</v>
      </c>
      <c r="G2571" s="227" t="s">
        <v>171</v>
      </c>
      <c r="H2571" s="228">
        <v>28</v>
      </c>
      <c r="I2571" s="229"/>
      <c r="J2571" s="230">
        <f>ROUND(I2571*H2571,2)</f>
        <v>0</v>
      </c>
      <c r="K2571" s="226" t="s">
        <v>1</v>
      </c>
      <c r="L2571" s="43"/>
      <c r="M2571" s="231" t="s">
        <v>1</v>
      </c>
      <c r="N2571" s="232" t="s">
        <v>38</v>
      </c>
      <c r="O2571" s="86"/>
      <c r="P2571" s="233">
        <f>O2571*H2571</f>
        <v>0</v>
      </c>
      <c r="Q2571" s="233">
        <v>0</v>
      </c>
      <c r="R2571" s="233">
        <f>Q2571*H2571</f>
        <v>0</v>
      </c>
      <c r="S2571" s="233">
        <v>0</v>
      </c>
      <c r="T2571" s="234">
        <f>S2571*H2571</f>
        <v>0</v>
      </c>
      <c r="AR2571" s="235" t="s">
        <v>224</v>
      </c>
      <c r="AT2571" s="235" t="s">
        <v>135</v>
      </c>
      <c r="AU2571" s="235" t="s">
        <v>83</v>
      </c>
      <c r="AY2571" s="17" t="s">
        <v>133</v>
      </c>
      <c r="BE2571" s="236">
        <f>IF(N2571="základní",J2571,0)</f>
        <v>0</v>
      </c>
      <c r="BF2571" s="236">
        <f>IF(N2571="snížená",J2571,0)</f>
        <v>0</v>
      </c>
      <c r="BG2571" s="236">
        <f>IF(N2571="zákl. přenesená",J2571,0)</f>
        <v>0</v>
      </c>
      <c r="BH2571" s="236">
        <f>IF(N2571="sníž. přenesená",J2571,0)</f>
        <v>0</v>
      </c>
      <c r="BI2571" s="236">
        <f>IF(N2571="nulová",J2571,0)</f>
        <v>0</v>
      </c>
      <c r="BJ2571" s="17" t="s">
        <v>81</v>
      </c>
      <c r="BK2571" s="236">
        <f>ROUND(I2571*H2571,2)</f>
        <v>0</v>
      </c>
      <c r="BL2571" s="17" t="s">
        <v>224</v>
      </c>
      <c r="BM2571" s="235" t="s">
        <v>3109</v>
      </c>
    </row>
    <row r="2572" spans="2:51" s="12" customFormat="1" ht="12">
      <c r="B2572" s="237"/>
      <c r="C2572" s="238"/>
      <c r="D2572" s="239" t="s">
        <v>142</v>
      </c>
      <c r="E2572" s="240" t="s">
        <v>1</v>
      </c>
      <c r="F2572" s="241" t="s">
        <v>3110</v>
      </c>
      <c r="G2572" s="238"/>
      <c r="H2572" s="242">
        <v>22</v>
      </c>
      <c r="I2572" s="243"/>
      <c r="J2572" s="238"/>
      <c r="K2572" s="238"/>
      <c r="L2572" s="244"/>
      <c r="M2572" s="245"/>
      <c r="N2572" s="246"/>
      <c r="O2572" s="246"/>
      <c r="P2572" s="246"/>
      <c r="Q2572" s="246"/>
      <c r="R2572" s="246"/>
      <c r="S2572" s="246"/>
      <c r="T2572" s="247"/>
      <c r="AT2572" s="248" t="s">
        <v>142</v>
      </c>
      <c r="AU2572" s="248" t="s">
        <v>83</v>
      </c>
      <c r="AV2572" s="12" t="s">
        <v>83</v>
      </c>
      <c r="AW2572" s="12" t="s">
        <v>30</v>
      </c>
      <c r="AX2572" s="12" t="s">
        <v>73</v>
      </c>
      <c r="AY2572" s="248" t="s">
        <v>133</v>
      </c>
    </row>
    <row r="2573" spans="2:51" s="12" customFormat="1" ht="12">
      <c r="B2573" s="237"/>
      <c r="C2573" s="238"/>
      <c r="D2573" s="239" t="s">
        <v>142</v>
      </c>
      <c r="E2573" s="240" t="s">
        <v>1</v>
      </c>
      <c r="F2573" s="241" t="s">
        <v>3111</v>
      </c>
      <c r="G2573" s="238"/>
      <c r="H2573" s="242">
        <v>3</v>
      </c>
      <c r="I2573" s="243"/>
      <c r="J2573" s="238"/>
      <c r="K2573" s="238"/>
      <c r="L2573" s="244"/>
      <c r="M2573" s="245"/>
      <c r="N2573" s="246"/>
      <c r="O2573" s="246"/>
      <c r="P2573" s="246"/>
      <c r="Q2573" s="246"/>
      <c r="R2573" s="246"/>
      <c r="S2573" s="246"/>
      <c r="T2573" s="247"/>
      <c r="AT2573" s="248" t="s">
        <v>142</v>
      </c>
      <c r="AU2573" s="248" t="s">
        <v>83</v>
      </c>
      <c r="AV2573" s="12" t="s">
        <v>83</v>
      </c>
      <c r="AW2573" s="12" t="s">
        <v>30</v>
      </c>
      <c r="AX2573" s="12" t="s">
        <v>73</v>
      </c>
      <c r="AY2573" s="248" t="s">
        <v>133</v>
      </c>
    </row>
    <row r="2574" spans="2:51" s="12" customFormat="1" ht="12">
      <c r="B2574" s="237"/>
      <c r="C2574" s="238"/>
      <c r="D2574" s="239" t="s">
        <v>142</v>
      </c>
      <c r="E2574" s="240" t="s">
        <v>1</v>
      </c>
      <c r="F2574" s="241" t="s">
        <v>3112</v>
      </c>
      <c r="G2574" s="238"/>
      <c r="H2574" s="242">
        <v>3</v>
      </c>
      <c r="I2574" s="243"/>
      <c r="J2574" s="238"/>
      <c r="K2574" s="238"/>
      <c r="L2574" s="244"/>
      <c r="M2574" s="245"/>
      <c r="N2574" s="246"/>
      <c r="O2574" s="246"/>
      <c r="P2574" s="246"/>
      <c r="Q2574" s="246"/>
      <c r="R2574" s="246"/>
      <c r="S2574" s="246"/>
      <c r="T2574" s="247"/>
      <c r="AT2574" s="248" t="s">
        <v>142</v>
      </c>
      <c r="AU2574" s="248" t="s">
        <v>83</v>
      </c>
      <c r="AV2574" s="12" t="s">
        <v>83</v>
      </c>
      <c r="AW2574" s="12" t="s">
        <v>30</v>
      </c>
      <c r="AX2574" s="12" t="s">
        <v>73</v>
      </c>
      <c r="AY2574" s="248" t="s">
        <v>133</v>
      </c>
    </row>
    <row r="2575" spans="2:51" s="13" customFormat="1" ht="12">
      <c r="B2575" s="249"/>
      <c r="C2575" s="250"/>
      <c r="D2575" s="239" t="s">
        <v>142</v>
      </c>
      <c r="E2575" s="251" t="s">
        <v>1</v>
      </c>
      <c r="F2575" s="252" t="s">
        <v>144</v>
      </c>
      <c r="G2575" s="250"/>
      <c r="H2575" s="253">
        <v>28</v>
      </c>
      <c r="I2575" s="254"/>
      <c r="J2575" s="250"/>
      <c r="K2575" s="250"/>
      <c r="L2575" s="255"/>
      <c r="M2575" s="256"/>
      <c r="N2575" s="257"/>
      <c r="O2575" s="257"/>
      <c r="P2575" s="257"/>
      <c r="Q2575" s="257"/>
      <c r="R2575" s="257"/>
      <c r="S2575" s="257"/>
      <c r="T2575" s="258"/>
      <c r="AT2575" s="259" t="s">
        <v>142</v>
      </c>
      <c r="AU2575" s="259" t="s">
        <v>83</v>
      </c>
      <c r="AV2575" s="13" t="s">
        <v>140</v>
      </c>
      <c r="AW2575" s="13" t="s">
        <v>30</v>
      </c>
      <c r="AX2575" s="13" t="s">
        <v>81</v>
      </c>
      <c r="AY2575" s="259" t="s">
        <v>133</v>
      </c>
    </row>
    <row r="2576" spans="2:65" s="1" customFormat="1" ht="24" customHeight="1">
      <c r="B2576" s="38"/>
      <c r="C2576" s="224" t="s">
        <v>3113</v>
      </c>
      <c r="D2576" s="224" t="s">
        <v>135</v>
      </c>
      <c r="E2576" s="225" t="s">
        <v>3114</v>
      </c>
      <c r="F2576" s="226" t="s">
        <v>3115</v>
      </c>
      <c r="G2576" s="227" t="s">
        <v>171</v>
      </c>
      <c r="H2576" s="228">
        <v>1</v>
      </c>
      <c r="I2576" s="229"/>
      <c r="J2576" s="230">
        <f>ROUND(I2576*H2576,2)</f>
        <v>0</v>
      </c>
      <c r="K2576" s="226" t="s">
        <v>139</v>
      </c>
      <c r="L2576" s="43"/>
      <c r="M2576" s="231" t="s">
        <v>1</v>
      </c>
      <c r="N2576" s="232" t="s">
        <v>38</v>
      </c>
      <c r="O2576" s="86"/>
      <c r="P2576" s="233">
        <f>O2576*H2576</f>
        <v>0</v>
      </c>
      <c r="Q2576" s="233">
        <v>0.00148</v>
      </c>
      <c r="R2576" s="233">
        <f>Q2576*H2576</f>
        <v>0.00148</v>
      </c>
      <c r="S2576" s="233">
        <v>0</v>
      </c>
      <c r="T2576" s="234">
        <f>S2576*H2576</f>
        <v>0</v>
      </c>
      <c r="AR2576" s="235" t="s">
        <v>224</v>
      </c>
      <c r="AT2576" s="235" t="s">
        <v>135</v>
      </c>
      <c r="AU2576" s="235" t="s">
        <v>83</v>
      </c>
      <c r="AY2576" s="17" t="s">
        <v>133</v>
      </c>
      <c r="BE2576" s="236">
        <f>IF(N2576="základní",J2576,0)</f>
        <v>0</v>
      </c>
      <c r="BF2576" s="236">
        <f>IF(N2576="snížená",J2576,0)</f>
        <v>0</v>
      </c>
      <c r="BG2576" s="236">
        <f>IF(N2576="zákl. přenesená",J2576,0)</f>
        <v>0</v>
      </c>
      <c r="BH2576" s="236">
        <f>IF(N2576="sníž. přenesená",J2576,0)</f>
        <v>0</v>
      </c>
      <c r="BI2576" s="236">
        <f>IF(N2576="nulová",J2576,0)</f>
        <v>0</v>
      </c>
      <c r="BJ2576" s="17" t="s">
        <v>81</v>
      </c>
      <c r="BK2576" s="236">
        <f>ROUND(I2576*H2576,2)</f>
        <v>0</v>
      </c>
      <c r="BL2576" s="17" t="s">
        <v>224</v>
      </c>
      <c r="BM2576" s="235" t="s">
        <v>3116</v>
      </c>
    </row>
    <row r="2577" spans="2:65" s="1" customFormat="1" ht="24" customHeight="1">
      <c r="B2577" s="38"/>
      <c r="C2577" s="224" t="s">
        <v>3117</v>
      </c>
      <c r="D2577" s="224" t="s">
        <v>135</v>
      </c>
      <c r="E2577" s="225" t="s">
        <v>3118</v>
      </c>
      <c r="F2577" s="226" t="s">
        <v>3119</v>
      </c>
      <c r="G2577" s="227" t="s">
        <v>171</v>
      </c>
      <c r="H2577" s="228">
        <v>3</v>
      </c>
      <c r="I2577" s="229"/>
      <c r="J2577" s="230">
        <f>ROUND(I2577*H2577,2)</f>
        <v>0</v>
      </c>
      <c r="K2577" s="226" t="s">
        <v>1</v>
      </c>
      <c r="L2577" s="43"/>
      <c r="M2577" s="231" t="s">
        <v>1</v>
      </c>
      <c r="N2577" s="232" t="s">
        <v>38</v>
      </c>
      <c r="O2577" s="86"/>
      <c r="P2577" s="233">
        <f>O2577*H2577</f>
        <v>0</v>
      </c>
      <c r="Q2577" s="233">
        <v>0.01019</v>
      </c>
      <c r="R2577" s="233">
        <f>Q2577*H2577</f>
        <v>0.03057</v>
      </c>
      <c r="S2577" s="233">
        <v>0</v>
      </c>
      <c r="T2577" s="234">
        <f>S2577*H2577</f>
        <v>0</v>
      </c>
      <c r="AR2577" s="235" t="s">
        <v>224</v>
      </c>
      <c r="AT2577" s="235" t="s">
        <v>135</v>
      </c>
      <c r="AU2577" s="235" t="s">
        <v>83</v>
      </c>
      <c r="AY2577" s="17" t="s">
        <v>133</v>
      </c>
      <c r="BE2577" s="236">
        <f>IF(N2577="základní",J2577,0)</f>
        <v>0</v>
      </c>
      <c r="BF2577" s="236">
        <f>IF(N2577="snížená",J2577,0)</f>
        <v>0</v>
      </c>
      <c r="BG2577" s="236">
        <f>IF(N2577="zákl. přenesená",J2577,0)</f>
        <v>0</v>
      </c>
      <c r="BH2577" s="236">
        <f>IF(N2577="sníž. přenesená",J2577,0)</f>
        <v>0</v>
      </c>
      <c r="BI2577" s="236">
        <f>IF(N2577="nulová",J2577,0)</f>
        <v>0</v>
      </c>
      <c r="BJ2577" s="17" t="s">
        <v>81</v>
      </c>
      <c r="BK2577" s="236">
        <f>ROUND(I2577*H2577,2)</f>
        <v>0</v>
      </c>
      <c r="BL2577" s="17" t="s">
        <v>224</v>
      </c>
      <c r="BM2577" s="235" t="s">
        <v>3120</v>
      </c>
    </row>
    <row r="2578" spans="2:65" s="1" customFormat="1" ht="24" customHeight="1">
      <c r="B2578" s="38"/>
      <c r="C2578" s="224" t="s">
        <v>3121</v>
      </c>
      <c r="D2578" s="224" t="s">
        <v>135</v>
      </c>
      <c r="E2578" s="225" t="s">
        <v>3122</v>
      </c>
      <c r="F2578" s="226" t="s">
        <v>3123</v>
      </c>
      <c r="G2578" s="227" t="s">
        <v>171</v>
      </c>
      <c r="H2578" s="228">
        <v>4</v>
      </c>
      <c r="I2578" s="229"/>
      <c r="J2578" s="230">
        <f>ROUND(I2578*H2578,2)</f>
        <v>0</v>
      </c>
      <c r="K2578" s="226" t="s">
        <v>139</v>
      </c>
      <c r="L2578" s="43"/>
      <c r="M2578" s="231" t="s">
        <v>1</v>
      </c>
      <c r="N2578" s="232" t="s">
        <v>38</v>
      </c>
      <c r="O2578" s="86"/>
      <c r="P2578" s="233">
        <f>O2578*H2578</f>
        <v>0</v>
      </c>
      <c r="Q2578" s="233">
        <v>0.0005</v>
      </c>
      <c r="R2578" s="233">
        <f>Q2578*H2578</f>
        <v>0.002</v>
      </c>
      <c r="S2578" s="233">
        <v>0</v>
      </c>
      <c r="T2578" s="234">
        <f>S2578*H2578</f>
        <v>0</v>
      </c>
      <c r="AR2578" s="235" t="s">
        <v>224</v>
      </c>
      <c r="AT2578" s="235" t="s">
        <v>135</v>
      </c>
      <c r="AU2578" s="235" t="s">
        <v>83</v>
      </c>
      <c r="AY2578" s="17" t="s">
        <v>133</v>
      </c>
      <c r="BE2578" s="236">
        <f>IF(N2578="základní",J2578,0)</f>
        <v>0</v>
      </c>
      <c r="BF2578" s="236">
        <f>IF(N2578="snížená",J2578,0)</f>
        <v>0</v>
      </c>
      <c r="BG2578" s="236">
        <f>IF(N2578="zákl. přenesená",J2578,0)</f>
        <v>0</v>
      </c>
      <c r="BH2578" s="236">
        <f>IF(N2578="sníž. přenesená",J2578,0)</f>
        <v>0</v>
      </c>
      <c r="BI2578" s="236">
        <f>IF(N2578="nulová",J2578,0)</f>
        <v>0</v>
      </c>
      <c r="BJ2578" s="17" t="s">
        <v>81</v>
      </c>
      <c r="BK2578" s="236">
        <f>ROUND(I2578*H2578,2)</f>
        <v>0</v>
      </c>
      <c r="BL2578" s="17" t="s">
        <v>224</v>
      </c>
      <c r="BM2578" s="235" t="s">
        <v>3124</v>
      </c>
    </row>
    <row r="2579" spans="2:51" s="12" customFormat="1" ht="12">
      <c r="B2579" s="237"/>
      <c r="C2579" s="238"/>
      <c r="D2579" s="239" t="s">
        <v>142</v>
      </c>
      <c r="E2579" s="240" t="s">
        <v>1</v>
      </c>
      <c r="F2579" s="241" t="s">
        <v>3125</v>
      </c>
      <c r="G2579" s="238"/>
      <c r="H2579" s="242">
        <v>1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142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133</v>
      </c>
    </row>
    <row r="2580" spans="2:51" s="12" customFormat="1" ht="12">
      <c r="B2580" s="237"/>
      <c r="C2580" s="238"/>
      <c r="D2580" s="239" t="s">
        <v>142</v>
      </c>
      <c r="E2580" s="240" t="s">
        <v>1</v>
      </c>
      <c r="F2580" s="241" t="s">
        <v>3126</v>
      </c>
      <c r="G2580" s="238"/>
      <c r="H2580" s="242">
        <v>3</v>
      </c>
      <c r="I2580" s="243"/>
      <c r="J2580" s="238"/>
      <c r="K2580" s="238"/>
      <c r="L2580" s="244"/>
      <c r="M2580" s="245"/>
      <c r="N2580" s="246"/>
      <c r="O2580" s="246"/>
      <c r="P2580" s="246"/>
      <c r="Q2580" s="246"/>
      <c r="R2580" s="246"/>
      <c r="S2580" s="246"/>
      <c r="T2580" s="247"/>
      <c r="AT2580" s="248" t="s">
        <v>142</v>
      </c>
      <c r="AU2580" s="248" t="s">
        <v>83</v>
      </c>
      <c r="AV2580" s="12" t="s">
        <v>83</v>
      </c>
      <c r="AW2580" s="12" t="s">
        <v>30</v>
      </c>
      <c r="AX2580" s="12" t="s">
        <v>73</v>
      </c>
      <c r="AY2580" s="248" t="s">
        <v>133</v>
      </c>
    </row>
    <row r="2581" spans="2:51" s="13" customFormat="1" ht="12">
      <c r="B2581" s="249"/>
      <c r="C2581" s="250"/>
      <c r="D2581" s="239" t="s">
        <v>142</v>
      </c>
      <c r="E2581" s="251" t="s">
        <v>1</v>
      </c>
      <c r="F2581" s="252" t="s">
        <v>144</v>
      </c>
      <c r="G2581" s="250"/>
      <c r="H2581" s="253">
        <v>4</v>
      </c>
      <c r="I2581" s="254"/>
      <c r="J2581" s="250"/>
      <c r="K2581" s="250"/>
      <c r="L2581" s="255"/>
      <c r="M2581" s="256"/>
      <c r="N2581" s="257"/>
      <c r="O2581" s="257"/>
      <c r="P2581" s="257"/>
      <c r="Q2581" s="257"/>
      <c r="R2581" s="257"/>
      <c r="S2581" s="257"/>
      <c r="T2581" s="258"/>
      <c r="AT2581" s="259" t="s">
        <v>142</v>
      </c>
      <c r="AU2581" s="259" t="s">
        <v>83</v>
      </c>
      <c r="AV2581" s="13" t="s">
        <v>140</v>
      </c>
      <c r="AW2581" s="13" t="s">
        <v>30</v>
      </c>
      <c r="AX2581" s="13" t="s">
        <v>81</v>
      </c>
      <c r="AY2581" s="259" t="s">
        <v>133</v>
      </c>
    </row>
    <row r="2582" spans="2:65" s="1" customFormat="1" ht="24" customHeight="1">
      <c r="B2582" s="38"/>
      <c r="C2582" s="224" t="s">
        <v>3127</v>
      </c>
      <c r="D2582" s="224" t="s">
        <v>135</v>
      </c>
      <c r="E2582" s="225" t="s">
        <v>3128</v>
      </c>
      <c r="F2582" s="226" t="s">
        <v>3129</v>
      </c>
      <c r="G2582" s="227" t="s">
        <v>171</v>
      </c>
      <c r="H2582" s="228">
        <v>1</v>
      </c>
      <c r="I2582" s="229"/>
      <c r="J2582" s="230">
        <f>ROUND(I2582*H2582,2)</f>
        <v>0</v>
      </c>
      <c r="K2582" s="226" t="s">
        <v>1</v>
      </c>
      <c r="L2582" s="43"/>
      <c r="M2582" s="231" t="s">
        <v>1</v>
      </c>
      <c r="N2582" s="232" t="s">
        <v>38</v>
      </c>
      <c r="O2582" s="86"/>
      <c r="P2582" s="233">
        <f>O2582*H2582</f>
        <v>0</v>
      </c>
      <c r="Q2582" s="233">
        <v>0.00212</v>
      </c>
      <c r="R2582" s="233">
        <f>Q2582*H2582</f>
        <v>0.00212</v>
      </c>
      <c r="S2582" s="233">
        <v>0</v>
      </c>
      <c r="T2582" s="234">
        <f>S2582*H2582</f>
        <v>0</v>
      </c>
      <c r="AR2582" s="235" t="s">
        <v>224</v>
      </c>
      <c r="AT2582" s="235" t="s">
        <v>135</v>
      </c>
      <c r="AU2582" s="235" t="s">
        <v>83</v>
      </c>
      <c r="AY2582" s="17" t="s">
        <v>133</v>
      </c>
      <c r="BE2582" s="236">
        <f>IF(N2582="základní",J2582,0)</f>
        <v>0</v>
      </c>
      <c r="BF2582" s="236">
        <f>IF(N2582="snížená",J2582,0)</f>
        <v>0</v>
      </c>
      <c r="BG2582" s="236">
        <f>IF(N2582="zákl. přenesená",J2582,0)</f>
        <v>0</v>
      </c>
      <c r="BH2582" s="236">
        <f>IF(N2582="sníž. přenesená",J2582,0)</f>
        <v>0</v>
      </c>
      <c r="BI2582" s="236">
        <f>IF(N2582="nulová",J2582,0)</f>
        <v>0</v>
      </c>
      <c r="BJ2582" s="17" t="s">
        <v>81</v>
      </c>
      <c r="BK2582" s="236">
        <f>ROUND(I2582*H2582,2)</f>
        <v>0</v>
      </c>
      <c r="BL2582" s="17" t="s">
        <v>224</v>
      </c>
      <c r="BM2582" s="235" t="s">
        <v>3130</v>
      </c>
    </row>
    <row r="2583" spans="2:65" s="1" customFormat="1" ht="24" customHeight="1">
      <c r="B2583" s="38"/>
      <c r="C2583" s="224" t="s">
        <v>3131</v>
      </c>
      <c r="D2583" s="224" t="s">
        <v>135</v>
      </c>
      <c r="E2583" s="225" t="s">
        <v>3132</v>
      </c>
      <c r="F2583" s="226" t="s">
        <v>3133</v>
      </c>
      <c r="G2583" s="227" t="s">
        <v>171</v>
      </c>
      <c r="H2583" s="228">
        <v>5</v>
      </c>
      <c r="I2583" s="229"/>
      <c r="J2583" s="230">
        <f>ROUND(I2583*H2583,2)</f>
        <v>0</v>
      </c>
      <c r="K2583" s="226" t="s">
        <v>1</v>
      </c>
      <c r="L2583" s="43"/>
      <c r="M2583" s="231" t="s">
        <v>1</v>
      </c>
      <c r="N2583" s="232" t="s">
        <v>38</v>
      </c>
      <c r="O2583" s="86"/>
      <c r="P2583" s="233">
        <f>O2583*H2583</f>
        <v>0</v>
      </c>
      <c r="Q2583" s="233">
        <v>0.00212</v>
      </c>
      <c r="R2583" s="233">
        <f>Q2583*H2583</f>
        <v>0.0106</v>
      </c>
      <c r="S2583" s="233">
        <v>0</v>
      </c>
      <c r="T2583" s="234">
        <f>S2583*H2583</f>
        <v>0</v>
      </c>
      <c r="AR2583" s="235" t="s">
        <v>224</v>
      </c>
      <c r="AT2583" s="235" t="s">
        <v>135</v>
      </c>
      <c r="AU2583" s="235" t="s">
        <v>83</v>
      </c>
      <c r="AY2583" s="17" t="s">
        <v>133</v>
      </c>
      <c r="BE2583" s="236">
        <f>IF(N2583="základní",J2583,0)</f>
        <v>0</v>
      </c>
      <c r="BF2583" s="236">
        <f>IF(N2583="snížená",J2583,0)</f>
        <v>0</v>
      </c>
      <c r="BG2583" s="236">
        <f>IF(N2583="zákl. přenesená",J2583,0)</f>
        <v>0</v>
      </c>
      <c r="BH2583" s="236">
        <f>IF(N2583="sníž. přenesená",J2583,0)</f>
        <v>0</v>
      </c>
      <c r="BI2583" s="236">
        <f>IF(N2583="nulová",J2583,0)</f>
        <v>0</v>
      </c>
      <c r="BJ2583" s="17" t="s">
        <v>81</v>
      </c>
      <c r="BK2583" s="236">
        <f>ROUND(I2583*H2583,2)</f>
        <v>0</v>
      </c>
      <c r="BL2583" s="17" t="s">
        <v>224</v>
      </c>
      <c r="BM2583" s="235" t="s">
        <v>3134</v>
      </c>
    </row>
    <row r="2584" spans="2:65" s="1" customFormat="1" ht="24" customHeight="1">
      <c r="B2584" s="38"/>
      <c r="C2584" s="224" t="s">
        <v>3135</v>
      </c>
      <c r="D2584" s="224" t="s">
        <v>135</v>
      </c>
      <c r="E2584" s="225" t="s">
        <v>3136</v>
      </c>
      <c r="F2584" s="226" t="s">
        <v>3137</v>
      </c>
      <c r="G2584" s="227" t="s">
        <v>171</v>
      </c>
      <c r="H2584" s="228">
        <v>4</v>
      </c>
      <c r="I2584" s="229"/>
      <c r="J2584" s="230">
        <f>ROUND(I2584*H2584,2)</f>
        <v>0</v>
      </c>
      <c r="K2584" s="226" t="s">
        <v>1</v>
      </c>
      <c r="L2584" s="43"/>
      <c r="M2584" s="231" t="s">
        <v>1</v>
      </c>
      <c r="N2584" s="232" t="s">
        <v>38</v>
      </c>
      <c r="O2584" s="86"/>
      <c r="P2584" s="233">
        <f>O2584*H2584</f>
        <v>0</v>
      </c>
      <c r="Q2584" s="233">
        <v>0.00143</v>
      </c>
      <c r="R2584" s="233">
        <f>Q2584*H2584</f>
        <v>0.00572</v>
      </c>
      <c r="S2584" s="233">
        <v>0</v>
      </c>
      <c r="T2584" s="234">
        <f>S2584*H2584</f>
        <v>0</v>
      </c>
      <c r="AR2584" s="235" t="s">
        <v>224</v>
      </c>
      <c r="AT2584" s="235" t="s">
        <v>135</v>
      </c>
      <c r="AU2584" s="235" t="s">
        <v>83</v>
      </c>
      <c r="AY2584" s="17" t="s">
        <v>133</v>
      </c>
      <c r="BE2584" s="236">
        <f>IF(N2584="základní",J2584,0)</f>
        <v>0</v>
      </c>
      <c r="BF2584" s="236">
        <f>IF(N2584="snížená",J2584,0)</f>
        <v>0</v>
      </c>
      <c r="BG2584" s="236">
        <f>IF(N2584="zákl. přenesená",J2584,0)</f>
        <v>0</v>
      </c>
      <c r="BH2584" s="236">
        <f>IF(N2584="sníž. přenesená",J2584,0)</f>
        <v>0</v>
      </c>
      <c r="BI2584" s="236">
        <f>IF(N2584="nulová",J2584,0)</f>
        <v>0</v>
      </c>
      <c r="BJ2584" s="17" t="s">
        <v>81</v>
      </c>
      <c r="BK2584" s="236">
        <f>ROUND(I2584*H2584,2)</f>
        <v>0</v>
      </c>
      <c r="BL2584" s="17" t="s">
        <v>224</v>
      </c>
      <c r="BM2584" s="235" t="s">
        <v>3138</v>
      </c>
    </row>
    <row r="2585" spans="2:65" s="1" customFormat="1" ht="24" customHeight="1">
      <c r="B2585" s="38"/>
      <c r="C2585" s="224" t="s">
        <v>3139</v>
      </c>
      <c r="D2585" s="224" t="s">
        <v>135</v>
      </c>
      <c r="E2585" s="225" t="s">
        <v>3140</v>
      </c>
      <c r="F2585" s="226" t="s">
        <v>3141</v>
      </c>
      <c r="G2585" s="227" t="s">
        <v>171</v>
      </c>
      <c r="H2585" s="228">
        <v>6</v>
      </c>
      <c r="I2585" s="229"/>
      <c r="J2585" s="230">
        <f>ROUND(I2585*H2585,2)</f>
        <v>0</v>
      </c>
      <c r="K2585" s="226" t="s">
        <v>1</v>
      </c>
      <c r="L2585" s="43"/>
      <c r="M2585" s="231" t="s">
        <v>1</v>
      </c>
      <c r="N2585" s="232" t="s">
        <v>38</v>
      </c>
      <c r="O2585" s="86"/>
      <c r="P2585" s="233">
        <f>O2585*H2585</f>
        <v>0</v>
      </c>
      <c r="Q2585" s="233">
        <v>0.00143</v>
      </c>
      <c r="R2585" s="233">
        <f>Q2585*H2585</f>
        <v>0.00858</v>
      </c>
      <c r="S2585" s="233">
        <v>0</v>
      </c>
      <c r="T2585" s="234">
        <f>S2585*H2585</f>
        <v>0</v>
      </c>
      <c r="AR2585" s="235" t="s">
        <v>224</v>
      </c>
      <c r="AT2585" s="235" t="s">
        <v>135</v>
      </c>
      <c r="AU2585" s="235" t="s">
        <v>83</v>
      </c>
      <c r="AY2585" s="17" t="s">
        <v>133</v>
      </c>
      <c r="BE2585" s="236">
        <f>IF(N2585="základní",J2585,0)</f>
        <v>0</v>
      </c>
      <c r="BF2585" s="236">
        <f>IF(N2585="snížená",J2585,0)</f>
        <v>0</v>
      </c>
      <c r="BG2585" s="236">
        <f>IF(N2585="zákl. přenesená",J2585,0)</f>
        <v>0</v>
      </c>
      <c r="BH2585" s="236">
        <f>IF(N2585="sníž. přenesená",J2585,0)</f>
        <v>0</v>
      </c>
      <c r="BI2585" s="236">
        <f>IF(N2585="nulová",J2585,0)</f>
        <v>0</v>
      </c>
      <c r="BJ2585" s="17" t="s">
        <v>81</v>
      </c>
      <c r="BK2585" s="236">
        <f>ROUND(I2585*H2585,2)</f>
        <v>0</v>
      </c>
      <c r="BL2585" s="17" t="s">
        <v>224</v>
      </c>
      <c r="BM2585" s="235" t="s">
        <v>3142</v>
      </c>
    </row>
    <row r="2586" spans="2:65" s="1" customFormat="1" ht="16.5" customHeight="1">
      <c r="B2586" s="38"/>
      <c r="C2586" s="224" t="s">
        <v>3143</v>
      </c>
      <c r="D2586" s="224" t="s">
        <v>135</v>
      </c>
      <c r="E2586" s="225" t="s">
        <v>3144</v>
      </c>
      <c r="F2586" s="226" t="s">
        <v>3145</v>
      </c>
      <c r="G2586" s="227" t="s">
        <v>171</v>
      </c>
      <c r="H2586" s="228">
        <v>2</v>
      </c>
      <c r="I2586" s="229"/>
      <c r="J2586" s="230">
        <f>ROUND(I2586*H2586,2)</f>
        <v>0</v>
      </c>
      <c r="K2586" s="226" t="s">
        <v>139</v>
      </c>
      <c r="L2586" s="43"/>
      <c r="M2586" s="231" t="s">
        <v>1</v>
      </c>
      <c r="N2586" s="232" t="s">
        <v>38</v>
      </c>
      <c r="O2586" s="86"/>
      <c r="P2586" s="233">
        <f>O2586*H2586</f>
        <v>0</v>
      </c>
      <c r="Q2586" s="233">
        <v>0.00016</v>
      </c>
      <c r="R2586" s="233">
        <f>Q2586*H2586</f>
        <v>0.00032</v>
      </c>
      <c r="S2586" s="233">
        <v>0</v>
      </c>
      <c r="T2586" s="234">
        <f>S2586*H2586</f>
        <v>0</v>
      </c>
      <c r="AR2586" s="235" t="s">
        <v>224</v>
      </c>
      <c r="AT2586" s="235" t="s">
        <v>135</v>
      </c>
      <c r="AU2586" s="235" t="s">
        <v>83</v>
      </c>
      <c r="AY2586" s="17" t="s">
        <v>133</v>
      </c>
      <c r="BE2586" s="236">
        <f>IF(N2586="základní",J2586,0)</f>
        <v>0</v>
      </c>
      <c r="BF2586" s="236">
        <f>IF(N2586="snížená",J2586,0)</f>
        <v>0</v>
      </c>
      <c r="BG2586" s="236">
        <f>IF(N2586="zákl. přenesená",J2586,0)</f>
        <v>0</v>
      </c>
      <c r="BH2586" s="236">
        <f>IF(N2586="sníž. přenesená",J2586,0)</f>
        <v>0</v>
      </c>
      <c r="BI2586" s="236">
        <f>IF(N2586="nulová",J2586,0)</f>
        <v>0</v>
      </c>
      <c r="BJ2586" s="17" t="s">
        <v>81</v>
      </c>
      <c r="BK2586" s="236">
        <f>ROUND(I2586*H2586,2)</f>
        <v>0</v>
      </c>
      <c r="BL2586" s="17" t="s">
        <v>224</v>
      </c>
      <c r="BM2586" s="235" t="s">
        <v>3146</v>
      </c>
    </row>
    <row r="2587" spans="2:65" s="1" customFormat="1" ht="16.5" customHeight="1">
      <c r="B2587" s="38"/>
      <c r="C2587" s="224" t="s">
        <v>3147</v>
      </c>
      <c r="D2587" s="224" t="s">
        <v>135</v>
      </c>
      <c r="E2587" s="225" t="s">
        <v>3148</v>
      </c>
      <c r="F2587" s="226" t="s">
        <v>3149</v>
      </c>
      <c r="G2587" s="227" t="s">
        <v>171</v>
      </c>
      <c r="H2587" s="228">
        <v>6</v>
      </c>
      <c r="I2587" s="229"/>
      <c r="J2587" s="230">
        <f>ROUND(I2587*H2587,2)</f>
        <v>0</v>
      </c>
      <c r="K2587" s="226" t="s">
        <v>1</v>
      </c>
      <c r="L2587" s="43"/>
      <c r="M2587" s="231" t="s">
        <v>1</v>
      </c>
      <c r="N2587" s="232" t="s">
        <v>38</v>
      </c>
      <c r="O2587" s="86"/>
      <c r="P2587" s="233">
        <f>O2587*H2587</f>
        <v>0</v>
      </c>
      <c r="Q2587" s="233">
        <v>0</v>
      </c>
      <c r="R2587" s="233">
        <f>Q2587*H2587</f>
        <v>0</v>
      </c>
      <c r="S2587" s="233">
        <v>0</v>
      </c>
      <c r="T2587" s="234">
        <f>S2587*H2587</f>
        <v>0</v>
      </c>
      <c r="AR2587" s="235" t="s">
        <v>224</v>
      </c>
      <c r="AT2587" s="235" t="s">
        <v>135</v>
      </c>
      <c r="AU2587" s="235" t="s">
        <v>83</v>
      </c>
      <c r="AY2587" s="17" t="s">
        <v>133</v>
      </c>
      <c r="BE2587" s="236">
        <f>IF(N2587="základní",J2587,0)</f>
        <v>0</v>
      </c>
      <c r="BF2587" s="236">
        <f>IF(N2587="snížená",J2587,0)</f>
        <v>0</v>
      </c>
      <c r="BG2587" s="236">
        <f>IF(N2587="zákl. přenesená",J2587,0)</f>
        <v>0</v>
      </c>
      <c r="BH2587" s="236">
        <f>IF(N2587="sníž. přenesená",J2587,0)</f>
        <v>0</v>
      </c>
      <c r="BI2587" s="236">
        <f>IF(N2587="nulová",J2587,0)</f>
        <v>0</v>
      </c>
      <c r="BJ2587" s="17" t="s">
        <v>81</v>
      </c>
      <c r="BK2587" s="236">
        <f>ROUND(I2587*H2587,2)</f>
        <v>0</v>
      </c>
      <c r="BL2587" s="17" t="s">
        <v>224</v>
      </c>
      <c r="BM2587" s="235" t="s">
        <v>3150</v>
      </c>
    </row>
    <row r="2588" spans="2:65" s="1" customFormat="1" ht="16.5" customHeight="1">
      <c r="B2588" s="38"/>
      <c r="C2588" s="224" t="s">
        <v>3151</v>
      </c>
      <c r="D2588" s="224" t="s">
        <v>135</v>
      </c>
      <c r="E2588" s="225" t="s">
        <v>3152</v>
      </c>
      <c r="F2588" s="226" t="s">
        <v>3153</v>
      </c>
      <c r="G2588" s="227" t="s">
        <v>171</v>
      </c>
      <c r="H2588" s="228">
        <v>5</v>
      </c>
      <c r="I2588" s="229"/>
      <c r="J2588" s="230">
        <f>ROUND(I2588*H2588,2)</f>
        <v>0</v>
      </c>
      <c r="K2588" s="226" t="s">
        <v>1</v>
      </c>
      <c r="L2588" s="43"/>
      <c r="M2588" s="231" t="s">
        <v>1</v>
      </c>
      <c r="N2588" s="232" t="s">
        <v>38</v>
      </c>
      <c r="O2588" s="86"/>
      <c r="P2588" s="233">
        <f>O2588*H2588</f>
        <v>0</v>
      </c>
      <c r="Q2588" s="233">
        <v>0.00018</v>
      </c>
      <c r="R2588" s="233">
        <f>Q2588*H2588</f>
        <v>0.0009000000000000001</v>
      </c>
      <c r="S2588" s="233">
        <v>0</v>
      </c>
      <c r="T2588" s="234">
        <f>S2588*H2588</f>
        <v>0</v>
      </c>
      <c r="AR2588" s="235" t="s">
        <v>224</v>
      </c>
      <c r="AT2588" s="235" t="s">
        <v>135</v>
      </c>
      <c r="AU2588" s="235" t="s">
        <v>83</v>
      </c>
      <c r="AY2588" s="17" t="s">
        <v>133</v>
      </c>
      <c r="BE2588" s="236">
        <f>IF(N2588="základní",J2588,0)</f>
        <v>0</v>
      </c>
      <c r="BF2588" s="236">
        <f>IF(N2588="snížená",J2588,0)</f>
        <v>0</v>
      </c>
      <c r="BG2588" s="236">
        <f>IF(N2588="zákl. přenesená",J2588,0)</f>
        <v>0</v>
      </c>
      <c r="BH2588" s="236">
        <f>IF(N2588="sníž. přenesená",J2588,0)</f>
        <v>0</v>
      </c>
      <c r="BI2588" s="236">
        <f>IF(N2588="nulová",J2588,0)</f>
        <v>0</v>
      </c>
      <c r="BJ2588" s="17" t="s">
        <v>81</v>
      </c>
      <c r="BK2588" s="236">
        <f>ROUND(I2588*H2588,2)</f>
        <v>0</v>
      </c>
      <c r="BL2588" s="17" t="s">
        <v>224</v>
      </c>
      <c r="BM2588" s="235" t="s">
        <v>3154</v>
      </c>
    </row>
    <row r="2589" spans="2:65" s="1" customFormat="1" ht="16.5" customHeight="1">
      <c r="B2589" s="38"/>
      <c r="C2589" s="224" t="s">
        <v>3155</v>
      </c>
      <c r="D2589" s="224" t="s">
        <v>135</v>
      </c>
      <c r="E2589" s="225" t="s">
        <v>3156</v>
      </c>
      <c r="F2589" s="226" t="s">
        <v>3157</v>
      </c>
      <c r="G2589" s="227" t="s">
        <v>171</v>
      </c>
      <c r="H2589" s="228">
        <v>2</v>
      </c>
      <c r="I2589" s="229"/>
      <c r="J2589" s="230">
        <f>ROUND(I2589*H2589,2)</f>
        <v>0</v>
      </c>
      <c r="K2589" s="226" t="s">
        <v>1</v>
      </c>
      <c r="L2589" s="43"/>
      <c r="M2589" s="231" t="s">
        <v>1</v>
      </c>
      <c r="N2589" s="232" t="s">
        <v>38</v>
      </c>
      <c r="O2589" s="86"/>
      <c r="P2589" s="233">
        <f>O2589*H2589</f>
        <v>0</v>
      </c>
      <c r="Q2589" s="233">
        <v>0.00018</v>
      </c>
      <c r="R2589" s="233">
        <f>Q2589*H2589</f>
        <v>0.00036</v>
      </c>
      <c r="S2589" s="233">
        <v>0</v>
      </c>
      <c r="T2589" s="234">
        <f>S2589*H2589</f>
        <v>0</v>
      </c>
      <c r="AR2589" s="235" t="s">
        <v>224</v>
      </c>
      <c r="AT2589" s="235" t="s">
        <v>135</v>
      </c>
      <c r="AU2589" s="235" t="s">
        <v>83</v>
      </c>
      <c r="AY2589" s="17" t="s">
        <v>133</v>
      </c>
      <c r="BE2589" s="236">
        <f>IF(N2589="základní",J2589,0)</f>
        <v>0</v>
      </c>
      <c r="BF2589" s="236">
        <f>IF(N2589="snížená",J2589,0)</f>
        <v>0</v>
      </c>
      <c r="BG2589" s="236">
        <f>IF(N2589="zákl. přenesená",J2589,0)</f>
        <v>0</v>
      </c>
      <c r="BH2589" s="236">
        <f>IF(N2589="sníž. přenesená",J2589,0)</f>
        <v>0</v>
      </c>
      <c r="BI2589" s="236">
        <f>IF(N2589="nulová",J2589,0)</f>
        <v>0</v>
      </c>
      <c r="BJ2589" s="17" t="s">
        <v>81</v>
      </c>
      <c r="BK2589" s="236">
        <f>ROUND(I2589*H2589,2)</f>
        <v>0</v>
      </c>
      <c r="BL2589" s="17" t="s">
        <v>224</v>
      </c>
      <c r="BM2589" s="235" t="s">
        <v>3158</v>
      </c>
    </row>
    <row r="2590" spans="2:51" s="12" customFormat="1" ht="12">
      <c r="B2590" s="237"/>
      <c r="C2590" s="238"/>
      <c r="D2590" s="239" t="s">
        <v>142</v>
      </c>
      <c r="E2590" s="240" t="s">
        <v>1</v>
      </c>
      <c r="F2590" s="241" t="s">
        <v>3159</v>
      </c>
      <c r="G2590" s="238"/>
      <c r="H2590" s="242">
        <v>1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142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133</v>
      </c>
    </row>
    <row r="2591" spans="2:51" s="12" customFormat="1" ht="12">
      <c r="B2591" s="237"/>
      <c r="C2591" s="238"/>
      <c r="D2591" s="239" t="s">
        <v>142</v>
      </c>
      <c r="E2591" s="240" t="s">
        <v>1</v>
      </c>
      <c r="F2591" s="241" t="s">
        <v>3160</v>
      </c>
      <c r="G2591" s="238"/>
      <c r="H2591" s="242">
        <v>1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142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133</v>
      </c>
    </row>
    <row r="2592" spans="2:51" s="13" customFormat="1" ht="12">
      <c r="B2592" s="249"/>
      <c r="C2592" s="250"/>
      <c r="D2592" s="239" t="s">
        <v>142</v>
      </c>
      <c r="E2592" s="251" t="s">
        <v>1</v>
      </c>
      <c r="F2592" s="252" t="s">
        <v>144</v>
      </c>
      <c r="G2592" s="250"/>
      <c r="H2592" s="253">
        <v>2</v>
      </c>
      <c r="I2592" s="254"/>
      <c r="J2592" s="250"/>
      <c r="K2592" s="250"/>
      <c r="L2592" s="255"/>
      <c r="M2592" s="256"/>
      <c r="N2592" s="257"/>
      <c r="O2592" s="257"/>
      <c r="P2592" s="257"/>
      <c r="Q2592" s="257"/>
      <c r="R2592" s="257"/>
      <c r="S2592" s="257"/>
      <c r="T2592" s="258"/>
      <c r="AT2592" s="259" t="s">
        <v>142</v>
      </c>
      <c r="AU2592" s="259" t="s">
        <v>83</v>
      </c>
      <c r="AV2592" s="13" t="s">
        <v>140</v>
      </c>
      <c r="AW2592" s="13" t="s">
        <v>30</v>
      </c>
      <c r="AX2592" s="13" t="s">
        <v>81</v>
      </c>
      <c r="AY2592" s="259" t="s">
        <v>133</v>
      </c>
    </row>
    <row r="2593" spans="2:65" s="1" customFormat="1" ht="16.5" customHeight="1">
      <c r="B2593" s="38"/>
      <c r="C2593" s="224" t="s">
        <v>3161</v>
      </c>
      <c r="D2593" s="224" t="s">
        <v>135</v>
      </c>
      <c r="E2593" s="225" t="s">
        <v>3162</v>
      </c>
      <c r="F2593" s="226" t="s">
        <v>3163</v>
      </c>
      <c r="G2593" s="227" t="s">
        <v>165</v>
      </c>
      <c r="H2593" s="228">
        <v>189</v>
      </c>
      <c r="I2593" s="229"/>
      <c r="J2593" s="230">
        <f>ROUND(I2593*H2593,2)</f>
        <v>0</v>
      </c>
      <c r="K2593" s="226" t="s">
        <v>1</v>
      </c>
      <c r="L2593" s="43"/>
      <c r="M2593" s="231" t="s">
        <v>1</v>
      </c>
      <c r="N2593" s="232" t="s">
        <v>38</v>
      </c>
      <c r="O2593" s="86"/>
      <c r="P2593" s="233">
        <f>O2593*H2593</f>
        <v>0</v>
      </c>
      <c r="Q2593" s="233">
        <v>0</v>
      </c>
      <c r="R2593" s="233">
        <f>Q2593*H2593</f>
        <v>0</v>
      </c>
      <c r="S2593" s="233">
        <v>0</v>
      </c>
      <c r="T2593" s="234">
        <f>S2593*H2593</f>
        <v>0</v>
      </c>
      <c r="AR2593" s="235" t="s">
        <v>224</v>
      </c>
      <c r="AT2593" s="235" t="s">
        <v>135</v>
      </c>
      <c r="AU2593" s="235" t="s">
        <v>83</v>
      </c>
      <c r="AY2593" s="17" t="s">
        <v>133</v>
      </c>
      <c r="BE2593" s="236">
        <f>IF(N2593="základní",J2593,0)</f>
        <v>0</v>
      </c>
      <c r="BF2593" s="236">
        <f>IF(N2593="snížená",J2593,0)</f>
        <v>0</v>
      </c>
      <c r="BG2593" s="236">
        <f>IF(N2593="zákl. přenesená",J2593,0)</f>
        <v>0</v>
      </c>
      <c r="BH2593" s="236">
        <f>IF(N2593="sníž. přenesená",J2593,0)</f>
        <v>0</v>
      </c>
      <c r="BI2593" s="236">
        <f>IF(N2593="nulová",J2593,0)</f>
        <v>0</v>
      </c>
      <c r="BJ2593" s="17" t="s">
        <v>81</v>
      </c>
      <c r="BK2593" s="236">
        <f>ROUND(I2593*H2593,2)</f>
        <v>0</v>
      </c>
      <c r="BL2593" s="17" t="s">
        <v>224</v>
      </c>
      <c r="BM2593" s="235" t="s">
        <v>3164</v>
      </c>
    </row>
    <row r="2594" spans="2:51" s="12" customFormat="1" ht="12">
      <c r="B2594" s="237"/>
      <c r="C2594" s="238"/>
      <c r="D2594" s="239" t="s">
        <v>142</v>
      </c>
      <c r="E2594" s="240" t="s">
        <v>1</v>
      </c>
      <c r="F2594" s="241" t="s">
        <v>3165</v>
      </c>
      <c r="G2594" s="238"/>
      <c r="H2594" s="242">
        <v>66.5</v>
      </c>
      <c r="I2594" s="243"/>
      <c r="J2594" s="238"/>
      <c r="K2594" s="238"/>
      <c r="L2594" s="244"/>
      <c r="M2594" s="245"/>
      <c r="N2594" s="246"/>
      <c r="O2594" s="246"/>
      <c r="P2594" s="246"/>
      <c r="Q2594" s="246"/>
      <c r="R2594" s="246"/>
      <c r="S2594" s="246"/>
      <c r="T2594" s="247"/>
      <c r="AT2594" s="248" t="s">
        <v>142</v>
      </c>
      <c r="AU2594" s="248" t="s">
        <v>83</v>
      </c>
      <c r="AV2594" s="12" t="s">
        <v>83</v>
      </c>
      <c r="AW2594" s="12" t="s">
        <v>30</v>
      </c>
      <c r="AX2594" s="12" t="s">
        <v>73</v>
      </c>
      <c r="AY2594" s="248" t="s">
        <v>133</v>
      </c>
    </row>
    <row r="2595" spans="2:51" s="12" customFormat="1" ht="12">
      <c r="B2595" s="237"/>
      <c r="C2595" s="238"/>
      <c r="D2595" s="239" t="s">
        <v>142</v>
      </c>
      <c r="E2595" s="240" t="s">
        <v>1</v>
      </c>
      <c r="F2595" s="241" t="s">
        <v>3166</v>
      </c>
      <c r="G2595" s="238"/>
      <c r="H2595" s="242">
        <v>122.5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142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133</v>
      </c>
    </row>
    <row r="2596" spans="2:51" s="13" customFormat="1" ht="12">
      <c r="B2596" s="249"/>
      <c r="C2596" s="250"/>
      <c r="D2596" s="239" t="s">
        <v>142</v>
      </c>
      <c r="E2596" s="251" t="s">
        <v>1</v>
      </c>
      <c r="F2596" s="252" t="s">
        <v>144</v>
      </c>
      <c r="G2596" s="250"/>
      <c r="H2596" s="253">
        <v>189</v>
      </c>
      <c r="I2596" s="254"/>
      <c r="J2596" s="250"/>
      <c r="K2596" s="250"/>
      <c r="L2596" s="255"/>
      <c r="M2596" s="256"/>
      <c r="N2596" s="257"/>
      <c r="O2596" s="257"/>
      <c r="P2596" s="257"/>
      <c r="Q2596" s="257"/>
      <c r="R2596" s="257"/>
      <c r="S2596" s="257"/>
      <c r="T2596" s="258"/>
      <c r="AT2596" s="259" t="s">
        <v>142</v>
      </c>
      <c r="AU2596" s="259" t="s">
        <v>83</v>
      </c>
      <c r="AV2596" s="13" t="s">
        <v>140</v>
      </c>
      <c r="AW2596" s="13" t="s">
        <v>30</v>
      </c>
      <c r="AX2596" s="13" t="s">
        <v>81</v>
      </c>
      <c r="AY2596" s="259" t="s">
        <v>133</v>
      </c>
    </row>
    <row r="2597" spans="2:65" s="1" customFormat="1" ht="16.5" customHeight="1">
      <c r="B2597" s="38"/>
      <c r="C2597" s="224" t="s">
        <v>3167</v>
      </c>
      <c r="D2597" s="224" t="s">
        <v>135</v>
      </c>
      <c r="E2597" s="225" t="s">
        <v>3168</v>
      </c>
      <c r="F2597" s="226" t="s">
        <v>3169</v>
      </c>
      <c r="G2597" s="227" t="s">
        <v>165</v>
      </c>
      <c r="H2597" s="228">
        <v>89.7</v>
      </c>
      <c r="I2597" s="229"/>
      <c r="J2597" s="230">
        <f>ROUND(I2597*H2597,2)</f>
        <v>0</v>
      </c>
      <c r="K2597" s="226" t="s">
        <v>139</v>
      </c>
      <c r="L2597" s="43"/>
      <c r="M2597" s="231" t="s">
        <v>1</v>
      </c>
      <c r="N2597" s="232" t="s">
        <v>38</v>
      </c>
      <c r="O2597" s="86"/>
      <c r="P2597" s="233">
        <f>O2597*H2597</f>
        <v>0</v>
      </c>
      <c r="Q2597" s="233">
        <v>0</v>
      </c>
      <c r="R2597" s="233">
        <f>Q2597*H2597</f>
        <v>0</v>
      </c>
      <c r="S2597" s="233">
        <v>0</v>
      </c>
      <c r="T2597" s="234">
        <f>S2597*H2597</f>
        <v>0</v>
      </c>
      <c r="AR2597" s="235" t="s">
        <v>224</v>
      </c>
      <c r="AT2597" s="235" t="s">
        <v>135</v>
      </c>
      <c r="AU2597" s="235" t="s">
        <v>83</v>
      </c>
      <c r="AY2597" s="17" t="s">
        <v>133</v>
      </c>
      <c r="BE2597" s="236">
        <f>IF(N2597="základní",J2597,0)</f>
        <v>0</v>
      </c>
      <c r="BF2597" s="236">
        <f>IF(N2597="snížená",J2597,0)</f>
        <v>0</v>
      </c>
      <c r="BG2597" s="236">
        <f>IF(N2597="zákl. přenesená",J2597,0)</f>
        <v>0</v>
      </c>
      <c r="BH2597" s="236">
        <f>IF(N2597="sníž. přenesená",J2597,0)</f>
        <v>0</v>
      </c>
      <c r="BI2597" s="236">
        <f>IF(N2597="nulová",J2597,0)</f>
        <v>0</v>
      </c>
      <c r="BJ2597" s="17" t="s">
        <v>81</v>
      </c>
      <c r="BK2597" s="236">
        <f>ROUND(I2597*H2597,2)</f>
        <v>0</v>
      </c>
      <c r="BL2597" s="17" t="s">
        <v>224</v>
      </c>
      <c r="BM2597" s="235" t="s">
        <v>3170</v>
      </c>
    </row>
    <row r="2598" spans="2:51" s="12" customFormat="1" ht="12">
      <c r="B2598" s="237"/>
      <c r="C2598" s="238"/>
      <c r="D2598" s="239" t="s">
        <v>142</v>
      </c>
      <c r="E2598" s="240" t="s">
        <v>1</v>
      </c>
      <c r="F2598" s="241" t="s">
        <v>3171</v>
      </c>
      <c r="G2598" s="238"/>
      <c r="H2598" s="242">
        <v>89.7</v>
      </c>
      <c r="I2598" s="243"/>
      <c r="J2598" s="238"/>
      <c r="K2598" s="238"/>
      <c r="L2598" s="244"/>
      <c r="M2598" s="245"/>
      <c r="N2598" s="246"/>
      <c r="O2598" s="246"/>
      <c r="P2598" s="246"/>
      <c r="Q2598" s="246"/>
      <c r="R2598" s="246"/>
      <c r="S2598" s="246"/>
      <c r="T2598" s="247"/>
      <c r="AT2598" s="248" t="s">
        <v>142</v>
      </c>
      <c r="AU2598" s="248" t="s">
        <v>83</v>
      </c>
      <c r="AV2598" s="12" t="s">
        <v>83</v>
      </c>
      <c r="AW2598" s="12" t="s">
        <v>30</v>
      </c>
      <c r="AX2598" s="12" t="s">
        <v>73</v>
      </c>
      <c r="AY2598" s="248" t="s">
        <v>133</v>
      </c>
    </row>
    <row r="2599" spans="2:51" s="13" customFormat="1" ht="12">
      <c r="B2599" s="249"/>
      <c r="C2599" s="250"/>
      <c r="D2599" s="239" t="s">
        <v>142</v>
      </c>
      <c r="E2599" s="251" t="s">
        <v>1</v>
      </c>
      <c r="F2599" s="252" t="s">
        <v>144</v>
      </c>
      <c r="G2599" s="250"/>
      <c r="H2599" s="253">
        <v>89.7</v>
      </c>
      <c r="I2599" s="254"/>
      <c r="J2599" s="250"/>
      <c r="K2599" s="250"/>
      <c r="L2599" s="255"/>
      <c r="M2599" s="256"/>
      <c r="N2599" s="257"/>
      <c r="O2599" s="257"/>
      <c r="P2599" s="257"/>
      <c r="Q2599" s="257"/>
      <c r="R2599" s="257"/>
      <c r="S2599" s="257"/>
      <c r="T2599" s="258"/>
      <c r="AT2599" s="259" t="s">
        <v>142</v>
      </c>
      <c r="AU2599" s="259" t="s">
        <v>83</v>
      </c>
      <c r="AV2599" s="13" t="s">
        <v>140</v>
      </c>
      <c r="AW2599" s="13" t="s">
        <v>30</v>
      </c>
      <c r="AX2599" s="13" t="s">
        <v>81</v>
      </c>
      <c r="AY2599" s="259" t="s">
        <v>133</v>
      </c>
    </row>
    <row r="2600" spans="2:65" s="1" customFormat="1" ht="16.5" customHeight="1">
      <c r="B2600" s="38"/>
      <c r="C2600" s="224" t="s">
        <v>3172</v>
      </c>
      <c r="D2600" s="224" t="s">
        <v>135</v>
      </c>
      <c r="E2600" s="225" t="s">
        <v>3173</v>
      </c>
      <c r="F2600" s="226" t="s">
        <v>3174</v>
      </c>
      <c r="G2600" s="227" t="s">
        <v>165</v>
      </c>
      <c r="H2600" s="228">
        <v>20</v>
      </c>
      <c r="I2600" s="229"/>
      <c r="J2600" s="230">
        <f>ROUND(I2600*H2600,2)</f>
        <v>0</v>
      </c>
      <c r="K2600" s="226" t="s">
        <v>139</v>
      </c>
      <c r="L2600" s="43"/>
      <c r="M2600" s="231" t="s">
        <v>1</v>
      </c>
      <c r="N2600" s="232" t="s">
        <v>38</v>
      </c>
      <c r="O2600" s="86"/>
      <c r="P2600" s="233">
        <f>O2600*H2600</f>
        <v>0</v>
      </c>
      <c r="Q2600" s="233">
        <v>0</v>
      </c>
      <c r="R2600" s="233">
        <f>Q2600*H2600</f>
        <v>0</v>
      </c>
      <c r="S2600" s="233">
        <v>0</v>
      </c>
      <c r="T2600" s="234">
        <f>S2600*H2600</f>
        <v>0</v>
      </c>
      <c r="AR2600" s="235" t="s">
        <v>224</v>
      </c>
      <c r="AT2600" s="235" t="s">
        <v>135</v>
      </c>
      <c r="AU2600" s="235" t="s">
        <v>83</v>
      </c>
      <c r="AY2600" s="17" t="s">
        <v>133</v>
      </c>
      <c r="BE2600" s="236">
        <f>IF(N2600="základní",J2600,0)</f>
        <v>0</v>
      </c>
      <c r="BF2600" s="236">
        <f>IF(N2600="snížená",J2600,0)</f>
        <v>0</v>
      </c>
      <c r="BG2600" s="236">
        <f>IF(N2600="zákl. přenesená",J2600,0)</f>
        <v>0</v>
      </c>
      <c r="BH2600" s="236">
        <f>IF(N2600="sníž. přenesená",J2600,0)</f>
        <v>0</v>
      </c>
      <c r="BI2600" s="236">
        <f>IF(N2600="nulová",J2600,0)</f>
        <v>0</v>
      </c>
      <c r="BJ2600" s="17" t="s">
        <v>81</v>
      </c>
      <c r="BK2600" s="236">
        <f>ROUND(I2600*H2600,2)</f>
        <v>0</v>
      </c>
      <c r="BL2600" s="17" t="s">
        <v>224</v>
      </c>
      <c r="BM2600" s="235" t="s">
        <v>3175</v>
      </c>
    </row>
    <row r="2601" spans="2:51" s="12" customFormat="1" ht="12">
      <c r="B2601" s="237"/>
      <c r="C2601" s="238"/>
      <c r="D2601" s="239" t="s">
        <v>142</v>
      </c>
      <c r="E2601" s="240" t="s">
        <v>1</v>
      </c>
      <c r="F2601" s="241" t="s">
        <v>3176</v>
      </c>
      <c r="G2601" s="238"/>
      <c r="H2601" s="242">
        <v>20</v>
      </c>
      <c r="I2601" s="243"/>
      <c r="J2601" s="238"/>
      <c r="K2601" s="238"/>
      <c r="L2601" s="244"/>
      <c r="M2601" s="245"/>
      <c r="N2601" s="246"/>
      <c r="O2601" s="246"/>
      <c r="P2601" s="246"/>
      <c r="Q2601" s="246"/>
      <c r="R2601" s="246"/>
      <c r="S2601" s="246"/>
      <c r="T2601" s="247"/>
      <c r="AT2601" s="248" t="s">
        <v>142</v>
      </c>
      <c r="AU2601" s="248" t="s">
        <v>83</v>
      </c>
      <c r="AV2601" s="12" t="s">
        <v>83</v>
      </c>
      <c r="AW2601" s="12" t="s">
        <v>30</v>
      </c>
      <c r="AX2601" s="12" t="s">
        <v>73</v>
      </c>
      <c r="AY2601" s="248" t="s">
        <v>133</v>
      </c>
    </row>
    <row r="2602" spans="2:51" s="13" customFormat="1" ht="12">
      <c r="B2602" s="249"/>
      <c r="C2602" s="250"/>
      <c r="D2602" s="239" t="s">
        <v>142</v>
      </c>
      <c r="E2602" s="251" t="s">
        <v>1</v>
      </c>
      <c r="F2602" s="252" t="s">
        <v>144</v>
      </c>
      <c r="G2602" s="250"/>
      <c r="H2602" s="253">
        <v>20</v>
      </c>
      <c r="I2602" s="254"/>
      <c r="J2602" s="250"/>
      <c r="K2602" s="250"/>
      <c r="L2602" s="255"/>
      <c r="M2602" s="256"/>
      <c r="N2602" s="257"/>
      <c r="O2602" s="257"/>
      <c r="P2602" s="257"/>
      <c r="Q2602" s="257"/>
      <c r="R2602" s="257"/>
      <c r="S2602" s="257"/>
      <c r="T2602" s="258"/>
      <c r="AT2602" s="259" t="s">
        <v>142</v>
      </c>
      <c r="AU2602" s="259" t="s">
        <v>83</v>
      </c>
      <c r="AV2602" s="13" t="s">
        <v>140</v>
      </c>
      <c r="AW2602" s="13" t="s">
        <v>30</v>
      </c>
      <c r="AX2602" s="13" t="s">
        <v>81</v>
      </c>
      <c r="AY2602" s="259" t="s">
        <v>133</v>
      </c>
    </row>
    <row r="2603" spans="2:65" s="1" customFormat="1" ht="16.5" customHeight="1">
      <c r="B2603" s="38"/>
      <c r="C2603" s="224" t="s">
        <v>3177</v>
      </c>
      <c r="D2603" s="224" t="s">
        <v>135</v>
      </c>
      <c r="E2603" s="225" t="s">
        <v>3178</v>
      </c>
      <c r="F2603" s="226" t="s">
        <v>3179</v>
      </c>
      <c r="G2603" s="227" t="s">
        <v>241</v>
      </c>
      <c r="H2603" s="228">
        <v>1</v>
      </c>
      <c r="I2603" s="229"/>
      <c r="J2603" s="230">
        <f>ROUND(I2603*H2603,2)</f>
        <v>0</v>
      </c>
      <c r="K2603" s="226" t="s">
        <v>1</v>
      </c>
      <c r="L2603" s="43"/>
      <c r="M2603" s="231" t="s">
        <v>1</v>
      </c>
      <c r="N2603" s="232" t="s">
        <v>38</v>
      </c>
      <c r="O2603" s="86"/>
      <c r="P2603" s="233">
        <f>O2603*H2603</f>
        <v>0</v>
      </c>
      <c r="Q2603" s="233">
        <v>0</v>
      </c>
      <c r="R2603" s="233">
        <f>Q2603*H2603</f>
        <v>0</v>
      </c>
      <c r="S2603" s="233">
        <v>0</v>
      </c>
      <c r="T2603" s="234">
        <f>S2603*H2603</f>
        <v>0</v>
      </c>
      <c r="AR2603" s="235" t="s">
        <v>224</v>
      </c>
      <c r="AT2603" s="235" t="s">
        <v>135</v>
      </c>
      <c r="AU2603" s="235" t="s">
        <v>83</v>
      </c>
      <c r="AY2603" s="17" t="s">
        <v>133</v>
      </c>
      <c r="BE2603" s="236">
        <f>IF(N2603="základní",J2603,0)</f>
        <v>0</v>
      </c>
      <c r="BF2603" s="236">
        <f>IF(N2603="snížená",J2603,0)</f>
        <v>0</v>
      </c>
      <c r="BG2603" s="236">
        <f>IF(N2603="zákl. přenesená",J2603,0)</f>
        <v>0</v>
      </c>
      <c r="BH2603" s="236">
        <f>IF(N2603="sníž. přenesená",J2603,0)</f>
        <v>0</v>
      </c>
      <c r="BI2603" s="236">
        <f>IF(N2603="nulová",J2603,0)</f>
        <v>0</v>
      </c>
      <c r="BJ2603" s="17" t="s">
        <v>81</v>
      </c>
      <c r="BK2603" s="236">
        <f>ROUND(I2603*H2603,2)</f>
        <v>0</v>
      </c>
      <c r="BL2603" s="17" t="s">
        <v>224</v>
      </c>
      <c r="BM2603" s="235" t="s">
        <v>3180</v>
      </c>
    </row>
    <row r="2604" spans="2:65" s="1" customFormat="1" ht="16.5" customHeight="1">
      <c r="B2604" s="38"/>
      <c r="C2604" s="224" t="s">
        <v>3181</v>
      </c>
      <c r="D2604" s="224" t="s">
        <v>135</v>
      </c>
      <c r="E2604" s="225" t="s">
        <v>3182</v>
      </c>
      <c r="F2604" s="226" t="s">
        <v>3183</v>
      </c>
      <c r="G2604" s="227" t="s">
        <v>241</v>
      </c>
      <c r="H2604" s="228">
        <v>1</v>
      </c>
      <c r="I2604" s="229"/>
      <c r="J2604" s="230">
        <f>ROUND(I2604*H2604,2)</f>
        <v>0</v>
      </c>
      <c r="K2604" s="226" t="s">
        <v>1</v>
      </c>
      <c r="L2604" s="43"/>
      <c r="M2604" s="231" t="s">
        <v>1</v>
      </c>
      <c r="N2604" s="232" t="s">
        <v>38</v>
      </c>
      <c r="O2604" s="86"/>
      <c r="P2604" s="233">
        <f>O2604*H2604</f>
        <v>0</v>
      </c>
      <c r="Q2604" s="233">
        <v>0</v>
      </c>
      <c r="R2604" s="233">
        <f>Q2604*H2604</f>
        <v>0</v>
      </c>
      <c r="S2604" s="233">
        <v>0</v>
      </c>
      <c r="T2604" s="234">
        <f>S2604*H2604</f>
        <v>0</v>
      </c>
      <c r="AR2604" s="235" t="s">
        <v>224</v>
      </c>
      <c r="AT2604" s="235" t="s">
        <v>135</v>
      </c>
      <c r="AU2604" s="235" t="s">
        <v>83</v>
      </c>
      <c r="AY2604" s="17" t="s">
        <v>133</v>
      </c>
      <c r="BE2604" s="236">
        <f>IF(N2604="základní",J2604,0)</f>
        <v>0</v>
      </c>
      <c r="BF2604" s="236">
        <f>IF(N2604="snížená",J2604,0)</f>
        <v>0</v>
      </c>
      <c r="BG2604" s="236">
        <f>IF(N2604="zákl. přenesená",J2604,0)</f>
        <v>0</v>
      </c>
      <c r="BH2604" s="236">
        <f>IF(N2604="sníž. přenesená",J2604,0)</f>
        <v>0</v>
      </c>
      <c r="BI2604" s="236">
        <f>IF(N2604="nulová",J2604,0)</f>
        <v>0</v>
      </c>
      <c r="BJ2604" s="17" t="s">
        <v>81</v>
      </c>
      <c r="BK2604" s="236">
        <f>ROUND(I2604*H2604,2)</f>
        <v>0</v>
      </c>
      <c r="BL2604" s="17" t="s">
        <v>224</v>
      </c>
      <c r="BM2604" s="235" t="s">
        <v>3184</v>
      </c>
    </row>
    <row r="2605" spans="2:65" s="1" customFormat="1" ht="24" customHeight="1">
      <c r="B2605" s="38"/>
      <c r="C2605" s="224" t="s">
        <v>3185</v>
      </c>
      <c r="D2605" s="224" t="s">
        <v>135</v>
      </c>
      <c r="E2605" s="225" t="s">
        <v>3186</v>
      </c>
      <c r="F2605" s="226" t="s">
        <v>3187</v>
      </c>
      <c r="G2605" s="227" t="s">
        <v>286</v>
      </c>
      <c r="H2605" s="270"/>
      <c r="I2605" s="229"/>
      <c r="J2605" s="230">
        <f>ROUND(I2605*H2605,2)</f>
        <v>0</v>
      </c>
      <c r="K2605" s="226" t="s">
        <v>139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</v>
      </c>
      <c r="R2605" s="233">
        <f>Q2605*H2605</f>
        <v>0</v>
      </c>
      <c r="S2605" s="233">
        <v>0</v>
      </c>
      <c r="T2605" s="234">
        <f>S2605*H2605</f>
        <v>0</v>
      </c>
      <c r="AR2605" s="235" t="s">
        <v>224</v>
      </c>
      <c r="AT2605" s="235" t="s">
        <v>135</v>
      </c>
      <c r="AU2605" s="235" t="s">
        <v>83</v>
      </c>
      <c r="AY2605" s="17" t="s">
        <v>133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224</v>
      </c>
      <c r="BM2605" s="235" t="s">
        <v>3188</v>
      </c>
    </row>
    <row r="2606" spans="2:65" s="1" customFormat="1" ht="24" customHeight="1">
      <c r="B2606" s="38"/>
      <c r="C2606" s="224" t="s">
        <v>3189</v>
      </c>
      <c r="D2606" s="224" t="s">
        <v>135</v>
      </c>
      <c r="E2606" s="225" t="s">
        <v>3190</v>
      </c>
      <c r="F2606" s="226" t="s">
        <v>3191</v>
      </c>
      <c r="G2606" s="227" t="s">
        <v>286</v>
      </c>
      <c r="H2606" s="270"/>
      <c r="I2606" s="229"/>
      <c r="J2606" s="230">
        <f>ROUND(I2606*H2606,2)</f>
        <v>0</v>
      </c>
      <c r="K2606" s="226" t="s">
        <v>139</v>
      </c>
      <c r="L2606" s="43"/>
      <c r="M2606" s="231" t="s">
        <v>1</v>
      </c>
      <c r="N2606" s="232" t="s">
        <v>38</v>
      </c>
      <c r="O2606" s="86"/>
      <c r="P2606" s="233">
        <f>O2606*H2606</f>
        <v>0</v>
      </c>
      <c r="Q2606" s="233">
        <v>0</v>
      </c>
      <c r="R2606" s="233">
        <f>Q2606*H2606</f>
        <v>0</v>
      </c>
      <c r="S2606" s="233">
        <v>0</v>
      </c>
      <c r="T2606" s="234">
        <f>S2606*H2606</f>
        <v>0</v>
      </c>
      <c r="AR2606" s="235" t="s">
        <v>224</v>
      </c>
      <c r="AT2606" s="235" t="s">
        <v>135</v>
      </c>
      <c r="AU2606" s="235" t="s">
        <v>83</v>
      </c>
      <c r="AY2606" s="17" t="s">
        <v>133</v>
      </c>
      <c r="BE2606" s="236">
        <f>IF(N2606="základní",J2606,0)</f>
        <v>0</v>
      </c>
      <c r="BF2606" s="236">
        <f>IF(N2606="snížená",J2606,0)</f>
        <v>0</v>
      </c>
      <c r="BG2606" s="236">
        <f>IF(N2606="zákl. přenesená",J2606,0)</f>
        <v>0</v>
      </c>
      <c r="BH2606" s="236">
        <f>IF(N2606="sníž. přenesená",J2606,0)</f>
        <v>0</v>
      </c>
      <c r="BI2606" s="236">
        <f>IF(N2606="nulová",J2606,0)</f>
        <v>0</v>
      </c>
      <c r="BJ2606" s="17" t="s">
        <v>81</v>
      </c>
      <c r="BK2606" s="236">
        <f>ROUND(I2606*H2606,2)</f>
        <v>0</v>
      </c>
      <c r="BL2606" s="17" t="s">
        <v>224</v>
      </c>
      <c r="BM2606" s="235" t="s">
        <v>3192</v>
      </c>
    </row>
    <row r="2607" spans="2:63" s="11" customFormat="1" ht="22.8" customHeight="1">
      <c r="B2607" s="208"/>
      <c r="C2607" s="209"/>
      <c r="D2607" s="210" t="s">
        <v>72</v>
      </c>
      <c r="E2607" s="222" t="s">
        <v>3193</v>
      </c>
      <c r="F2607" s="222" t="s">
        <v>3194</v>
      </c>
      <c r="G2607" s="209"/>
      <c r="H2607" s="209"/>
      <c r="I2607" s="212"/>
      <c r="J2607" s="223">
        <f>BK2607</f>
        <v>0</v>
      </c>
      <c r="K2607" s="209"/>
      <c r="L2607" s="214"/>
      <c r="M2607" s="215"/>
      <c r="N2607" s="216"/>
      <c r="O2607" s="216"/>
      <c r="P2607" s="217">
        <f>SUM(P2608:P2718)</f>
        <v>0</v>
      </c>
      <c r="Q2607" s="216"/>
      <c r="R2607" s="217">
        <f>SUM(R2608:R2718)</f>
        <v>0.9463494999999997</v>
      </c>
      <c r="S2607" s="216"/>
      <c r="T2607" s="218">
        <f>SUM(T2608:T2718)</f>
        <v>0</v>
      </c>
      <c r="AR2607" s="219" t="s">
        <v>83</v>
      </c>
      <c r="AT2607" s="220" t="s">
        <v>72</v>
      </c>
      <c r="AU2607" s="220" t="s">
        <v>81</v>
      </c>
      <c r="AY2607" s="219" t="s">
        <v>133</v>
      </c>
      <c r="BK2607" s="221">
        <f>SUM(BK2608:BK2718)</f>
        <v>0</v>
      </c>
    </row>
    <row r="2608" spans="2:65" s="1" customFormat="1" ht="24" customHeight="1">
      <c r="B2608" s="38"/>
      <c r="C2608" s="224" t="s">
        <v>3195</v>
      </c>
      <c r="D2608" s="224" t="s">
        <v>135</v>
      </c>
      <c r="E2608" s="225" t="s">
        <v>3196</v>
      </c>
      <c r="F2608" s="226" t="s">
        <v>3197</v>
      </c>
      <c r="G2608" s="227" t="s">
        <v>165</v>
      </c>
      <c r="H2608" s="228">
        <v>66.4</v>
      </c>
      <c r="I2608" s="229"/>
      <c r="J2608" s="230">
        <f>ROUND(I2608*H2608,2)</f>
        <v>0</v>
      </c>
      <c r="K2608" s="226" t="s">
        <v>139</v>
      </c>
      <c r="L2608" s="43"/>
      <c r="M2608" s="231" t="s">
        <v>1</v>
      </c>
      <c r="N2608" s="232" t="s">
        <v>38</v>
      </c>
      <c r="O2608" s="86"/>
      <c r="P2608" s="233">
        <f>O2608*H2608</f>
        <v>0</v>
      </c>
      <c r="Q2608" s="233">
        <v>0.0004</v>
      </c>
      <c r="R2608" s="233">
        <f>Q2608*H2608</f>
        <v>0.026560000000000004</v>
      </c>
      <c r="S2608" s="233">
        <v>0</v>
      </c>
      <c r="T2608" s="234">
        <f>S2608*H2608</f>
        <v>0</v>
      </c>
      <c r="AR2608" s="235" t="s">
        <v>224</v>
      </c>
      <c r="AT2608" s="235" t="s">
        <v>135</v>
      </c>
      <c r="AU2608" s="235" t="s">
        <v>83</v>
      </c>
      <c r="AY2608" s="17" t="s">
        <v>133</v>
      </c>
      <c r="BE2608" s="236">
        <f>IF(N2608="základní",J2608,0)</f>
        <v>0</v>
      </c>
      <c r="BF2608" s="236">
        <f>IF(N2608="snížená",J2608,0)</f>
        <v>0</v>
      </c>
      <c r="BG2608" s="236">
        <f>IF(N2608="zákl. přenesená",J2608,0)</f>
        <v>0</v>
      </c>
      <c r="BH2608" s="236">
        <f>IF(N2608="sníž. přenesená",J2608,0)</f>
        <v>0</v>
      </c>
      <c r="BI2608" s="236">
        <f>IF(N2608="nulová",J2608,0)</f>
        <v>0</v>
      </c>
      <c r="BJ2608" s="17" t="s">
        <v>81</v>
      </c>
      <c r="BK2608" s="236">
        <f>ROUND(I2608*H2608,2)</f>
        <v>0</v>
      </c>
      <c r="BL2608" s="17" t="s">
        <v>224</v>
      </c>
      <c r="BM2608" s="235" t="s">
        <v>3198</v>
      </c>
    </row>
    <row r="2609" spans="2:51" s="14" customFormat="1" ht="12">
      <c r="B2609" s="276"/>
      <c r="C2609" s="277"/>
      <c r="D2609" s="239" t="s">
        <v>142</v>
      </c>
      <c r="E2609" s="278" t="s">
        <v>1</v>
      </c>
      <c r="F2609" s="279" t="s">
        <v>1607</v>
      </c>
      <c r="G2609" s="277"/>
      <c r="H2609" s="278" t="s">
        <v>1</v>
      </c>
      <c r="I2609" s="280"/>
      <c r="J2609" s="277"/>
      <c r="K2609" s="277"/>
      <c r="L2609" s="281"/>
      <c r="M2609" s="282"/>
      <c r="N2609" s="283"/>
      <c r="O2609" s="283"/>
      <c r="P2609" s="283"/>
      <c r="Q2609" s="283"/>
      <c r="R2609" s="283"/>
      <c r="S2609" s="283"/>
      <c r="T2609" s="284"/>
      <c r="AT2609" s="285" t="s">
        <v>142</v>
      </c>
      <c r="AU2609" s="285" t="s">
        <v>83</v>
      </c>
      <c r="AV2609" s="14" t="s">
        <v>81</v>
      </c>
      <c r="AW2609" s="14" t="s">
        <v>30</v>
      </c>
      <c r="AX2609" s="14" t="s">
        <v>73</v>
      </c>
      <c r="AY2609" s="285" t="s">
        <v>133</v>
      </c>
    </row>
    <row r="2610" spans="2:51" s="12" customFormat="1" ht="12">
      <c r="B2610" s="237"/>
      <c r="C2610" s="238"/>
      <c r="D2610" s="239" t="s">
        <v>142</v>
      </c>
      <c r="E2610" s="240" t="s">
        <v>1</v>
      </c>
      <c r="F2610" s="241" t="s">
        <v>3199</v>
      </c>
      <c r="G2610" s="238"/>
      <c r="H2610" s="242">
        <v>21.8</v>
      </c>
      <c r="I2610" s="243"/>
      <c r="J2610" s="238"/>
      <c r="K2610" s="238"/>
      <c r="L2610" s="244"/>
      <c r="M2610" s="245"/>
      <c r="N2610" s="246"/>
      <c r="O2610" s="246"/>
      <c r="P2610" s="246"/>
      <c r="Q2610" s="246"/>
      <c r="R2610" s="246"/>
      <c r="S2610" s="246"/>
      <c r="T2610" s="247"/>
      <c r="AT2610" s="248" t="s">
        <v>142</v>
      </c>
      <c r="AU2610" s="248" t="s">
        <v>83</v>
      </c>
      <c r="AV2610" s="12" t="s">
        <v>83</v>
      </c>
      <c r="AW2610" s="12" t="s">
        <v>30</v>
      </c>
      <c r="AX2610" s="12" t="s">
        <v>73</v>
      </c>
      <c r="AY2610" s="248" t="s">
        <v>133</v>
      </c>
    </row>
    <row r="2611" spans="2:51" s="12" customFormat="1" ht="12">
      <c r="B2611" s="237"/>
      <c r="C2611" s="238"/>
      <c r="D2611" s="239" t="s">
        <v>142</v>
      </c>
      <c r="E2611" s="240" t="s">
        <v>1</v>
      </c>
      <c r="F2611" s="241" t="s">
        <v>3200</v>
      </c>
      <c r="G2611" s="238"/>
      <c r="H2611" s="242">
        <v>14</v>
      </c>
      <c r="I2611" s="243"/>
      <c r="J2611" s="238"/>
      <c r="K2611" s="238"/>
      <c r="L2611" s="244"/>
      <c r="M2611" s="245"/>
      <c r="N2611" s="246"/>
      <c r="O2611" s="246"/>
      <c r="P2611" s="246"/>
      <c r="Q2611" s="246"/>
      <c r="R2611" s="246"/>
      <c r="S2611" s="246"/>
      <c r="T2611" s="247"/>
      <c r="AT2611" s="248" t="s">
        <v>142</v>
      </c>
      <c r="AU2611" s="248" t="s">
        <v>83</v>
      </c>
      <c r="AV2611" s="12" t="s">
        <v>83</v>
      </c>
      <c r="AW2611" s="12" t="s">
        <v>30</v>
      </c>
      <c r="AX2611" s="12" t="s">
        <v>73</v>
      </c>
      <c r="AY2611" s="248" t="s">
        <v>133</v>
      </c>
    </row>
    <row r="2612" spans="2:51" s="14" customFormat="1" ht="12">
      <c r="B2612" s="276"/>
      <c r="C2612" s="277"/>
      <c r="D2612" s="239" t="s">
        <v>142</v>
      </c>
      <c r="E2612" s="278" t="s">
        <v>1</v>
      </c>
      <c r="F2612" s="279" t="s">
        <v>1611</v>
      </c>
      <c r="G2612" s="277"/>
      <c r="H2612" s="278" t="s">
        <v>1</v>
      </c>
      <c r="I2612" s="280"/>
      <c r="J2612" s="277"/>
      <c r="K2612" s="277"/>
      <c r="L2612" s="281"/>
      <c r="M2612" s="282"/>
      <c r="N2612" s="283"/>
      <c r="O2612" s="283"/>
      <c r="P2612" s="283"/>
      <c r="Q2612" s="283"/>
      <c r="R2612" s="283"/>
      <c r="S2612" s="283"/>
      <c r="T2612" s="284"/>
      <c r="AT2612" s="285" t="s">
        <v>142</v>
      </c>
      <c r="AU2612" s="285" t="s">
        <v>83</v>
      </c>
      <c r="AV2612" s="14" t="s">
        <v>81</v>
      </c>
      <c r="AW2612" s="14" t="s">
        <v>30</v>
      </c>
      <c r="AX2612" s="14" t="s">
        <v>73</v>
      </c>
      <c r="AY2612" s="285" t="s">
        <v>133</v>
      </c>
    </row>
    <row r="2613" spans="2:51" s="12" customFormat="1" ht="12">
      <c r="B2613" s="237"/>
      <c r="C2613" s="238"/>
      <c r="D2613" s="239" t="s">
        <v>142</v>
      </c>
      <c r="E2613" s="240" t="s">
        <v>1</v>
      </c>
      <c r="F2613" s="241" t="s">
        <v>3201</v>
      </c>
      <c r="G2613" s="238"/>
      <c r="H2613" s="242">
        <v>10.2</v>
      </c>
      <c r="I2613" s="243"/>
      <c r="J2613" s="238"/>
      <c r="K2613" s="238"/>
      <c r="L2613" s="244"/>
      <c r="M2613" s="245"/>
      <c r="N2613" s="246"/>
      <c r="O2613" s="246"/>
      <c r="P2613" s="246"/>
      <c r="Q2613" s="246"/>
      <c r="R2613" s="246"/>
      <c r="S2613" s="246"/>
      <c r="T2613" s="247"/>
      <c r="AT2613" s="248" t="s">
        <v>142</v>
      </c>
      <c r="AU2613" s="248" t="s">
        <v>83</v>
      </c>
      <c r="AV2613" s="12" t="s">
        <v>83</v>
      </c>
      <c r="AW2613" s="12" t="s">
        <v>30</v>
      </c>
      <c r="AX2613" s="12" t="s">
        <v>73</v>
      </c>
      <c r="AY2613" s="248" t="s">
        <v>133</v>
      </c>
    </row>
    <row r="2614" spans="2:51" s="12" customFormat="1" ht="12">
      <c r="B2614" s="237"/>
      <c r="C2614" s="238"/>
      <c r="D2614" s="239" t="s">
        <v>142</v>
      </c>
      <c r="E2614" s="240" t="s">
        <v>1</v>
      </c>
      <c r="F2614" s="241" t="s">
        <v>3202</v>
      </c>
      <c r="G2614" s="238"/>
      <c r="H2614" s="242">
        <v>17.1</v>
      </c>
      <c r="I2614" s="243"/>
      <c r="J2614" s="238"/>
      <c r="K2614" s="238"/>
      <c r="L2614" s="244"/>
      <c r="M2614" s="245"/>
      <c r="N2614" s="246"/>
      <c r="O2614" s="246"/>
      <c r="P2614" s="246"/>
      <c r="Q2614" s="246"/>
      <c r="R2614" s="246"/>
      <c r="S2614" s="246"/>
      <c r="T2614" s="247"/>
      <c r="AT2614" s="248" t="s">
        <v>142</v>
      </c>
      <c r="AU2614" s="248" t="s">
        <v>83</v>
      </c>
      <c r="AV2614" s="12" t="s">
        <v>83</v>
      </c>
      <c r="AW2614" s="12" t="s">
        <v>30</v>
      </c>
      <c r="AX2614" s="12" t="s">
        <v>73</v>
      </c>
      <c r="AY2614" s="248" t="s">
        <v>133</v>
      </c>
    </row>
    <row r="2615" spans="2:51" s="12" customFormat="1" ht="12">
      <c r="B2615" s="237"/>
      <c r="C2615" s="238"/>
      <c r="D2615" s="239" t="s">
        <v>142</v>
      </c>
      <c r="E2615" s="240" t="s">
        <v>1</v>
      </c>
      <c r="F2615" s="241" t="s">
        <v>3203</v>
      </c>
      <c r="G2615" s="238"/>
      <c r="H2615" s="242">
        <v>1.2</v>
      </c>
      <c r="I2615" s="243"/>
      <c r="J2615" s="238"/>
      <c r="K2615" s="238"/>
      <c r="L2615" s="244"/>
      <c r="M2615" s="245"/>
      <c r="N2615" s="246"/>
      <c r="O2615" s="246"/>
      <c r="P2615" s="246"/>
      <c r="Q2615" s="246"/>
      <c r="R2615" s="246"/>
      <c r="S2615" s="246"/>
      <c r="T2615" s="247"/>
      <c r="AT2615" s="248" t="s">
        <v>142</v>
      </c>
      <c r="AU2615" s="248" t="s">
        <v>83</v>
      </c>
      <c r="AV2615" s="12" t="s">
        <v>83</v>
      </c>
      <c r="AW2615" s="12" t="s">
        <v>30</v>
      </c>
      <c r="AX2615" s="12" t="s">
        <v>73</v>
      </c>
      <c r="AY2615" s="248" t="s">
        <v>133</v>
      </c>
    </row>
    <row r="2616" spans="2:51" s="12" customFormat="1" ht="12">
      <c r="B2616" s="237"/>
      <c r="C2616" s="238"/>
      <c r="D2616" s="239" t="s">
        <v>142</v>
      </c>
      <c r="E2616" s="240" t="s">
        <v>1</v>
      </c>
      <c r="F2616" s="241" t="s">
        <v>3204</v>
      </c>
      <c r="G2616" s="238"/>
      <c r="H2616" s="242">
        <v>2.1</v>
      </c>
      <c r="I2616" s="243"/>
      <c r="J2616" s="238"/>
      <c r="K2616" s="238"/>
      <c r="L2616" s="244"/>
      <c r="M2616" s="245"/>
      <c r="N2616" s="246"/>
      <c r="O2616" s="246"/>
      <c r="P2616" s="246"/>
      <c r="Q2616" s="246"/>
      <c r="R2616" s="246"/>
      <c r="S2616" s="246"/>
      <c r="T2616" s="247"/>
      <c r="AT2616" s="248" t="s">
        <v>142</v>
      </c>
      <c r="AU2616" s="248" t="s">
        <v>83</v>
      </c>
      <c r="AV2616" s="12" t="s">
        <v>83</v>
      </c>
      <c r="AW2616" s="12" t="s">
        <v>30</v>
      </c>
      <c r="AX2616" s="12" t="s">
        <v>73</v>
      </c>
      <c r="AY2616" s="248" t="s">
        <v>133</v>
      </c>
    </row>
    <row r="2617" spans="2:51" s="13" customFormat="1" ht="12">
      <c r="B2617" s="249"/>
      <c r="C2617" s="250"/>
      <c r="D2617" s="239" t="s">
        <v>142</v>
      </c>
      <c r="E2617" s="251" t="s">
        <v>1</v>
      </c>
      <c r="F2617" s="252" t="s">
        <v>144</v>
      </c>
      <c r="G2617" s="250"/>
      <c r="H2617" s="253">
        <v>66.4</v>
      </c>
      <c r="I2617" s="254"/>
      <c r="J2617" s="250"/>
      <c r="K2617" s="250"/>
      <c r="L2617" s="255"/>
      <c r="M2617" s="256"/>
      <c r="N2617" s="257"/>
      <c r="O2617" s="257"/>
      <c r="P2617" s="257"/>
      <c r="Q2617" s="257"/>
      <c r="R2617" s="257"/>
      <c r="S2617" s="257"/>
      <c r="T2617" s="258"/>
      <c r="AT2617" s="259" t="s">
        <v>142</v>
      </c>
      <c r="AU2617" s="259" t="s">
        <v>83</v>
      </c>
      <c r="AV2617" s="13" t="s">
        <v>140</v>
      </c>
      <c r="AW2617" s="13" t="s">
        <v>30</v>
      </c>
      <c r="AX2617" s="13" t="s">
        <v>81</v>
      </c>
      <c r="AY2617" s="259" t="s">
        <v>133</v>
      </c>
    </row>
    <row r="2618" spans="2:65" s="1" customFormat="1" ht="24" customHeight="1">
      <c r="B2618" s="38"/>
      <c r="C2618" s="224" t="s">
        <v>3205</v>
      </c>
      <c r="D2618" s="224" t="s">
        <v>135</v>
      </c>
      <c r="E2618" s="225" t="s">
        <v>3206</v>
      </c>
      <c r="F2618" s="226" t="s">
        <v>3207</v>
      </c>
      <c r="G2618" s="227" t="s">
        <v>165</v>
      </c>
      <c r="H2618" s="228">
        <v>39.85</v>
      </c>
      <c r="I2618" s="229"/>
      <c r="J2618" s="230">
        <f>ROUND(I2618*H2618,2)</f>
        <v>0</v>
      </c>
      <c r="K2618" s="226" t="s">
        <v>139</v>
      </c>
      <c r="L2618" s="43"/>
      <c r="M2618" s="231" t="s">
        <v>1</v>
      </c>
      <c r="N2618" s="232" t="s">
        <v>38</v>
      </c>
      <c r="O2618" s="86"/>
      <c r="P2618" s="233">
        <f>O2618*H2618</f>
        <v>0</v>
      </c>
      <c r="Q2618" s="233">
        <v>0.00066</v>
      </c>
      <c r="R2618" s="233">
        <f>Q2618*H2618</f>
        <v>0.026301</v>
      </c>
      <c r="S2618" s="233">
        <v>0</v>
      </c>
      <c r="T2618" s="234">
        <f>S2618*H2618</f>
        <v>0</v>
      </c>
      <c r="AR2618" s="235" t="s">
        <v>224</v>
      </c>
      <c r="AT2618" s="235" t="s">
        <v>135</v>
      </c>
      <c r="AU2618" s="235" t="s">
        <v>83</v>
      </c>
      <c r="AY2618" s="17" t="s">
        <v>133</v>
      </c>
      <c r="BE2618" s="236">
        <f>IF(N2618="základní",J2618,0)</f>
        <v>0</v>
      </c>
      <c r="BF2618" s="236">
        <f>IF(N2618="snížená",J2618,0)</f>
        <v>0</v>
      </c>
      <c r="BG2618" s="236">
        <f>IF(N2618="zákl. přenesená",J2618,0)</f>
        <v>0</v>
      </c>
      <c r="BH2618" s="236">
        <f>IF(N2618="sníž. přenesená",J2618,0)</f>
        <v>0</v>
      </c>
      <c r="BI2618" s="236">
        <f>IF(N2618="nulová",J2618,0)</f>
        <v>0</v>
      </c>
      <c r="BJ2618" s="17" t="s">
        <v>81</v>
      </c>
      <c r="BK2618" s="236">
        <f>ROUND(I2618*H2618,2)</f>
        <v>0</v>
      </c>
      <c r="BL2618" s="17" t="s">
        <v>224</v>
      </c>
      <c r="BM2618" s="235" t="s">
        <v>3208</v>
      </c>
    </row>
    <row r="2619" spans="2:51" s="14" customFormat="1" ht="12">
      <c r="B2619" s="276"/>
      <c r="C2619" s="277"/>
      <c r="D2619" s="239" t="s">
        <v>142</v>
      </c>
      <c r="E2619" s="278" t="s">
        <v>1</v>
      </c>
      <c r="F2619" s="279" t="s">
        <v>1607</v>
      </c>
      <c r="G2619" s="277"/>
      <c r="H2619" s="278" t="s">
        <v>1</v>
      </c>
      <c r="I2619" s="280"/>
      <c r="J2619" s="277"/>
      <c r="K2619" s="277"/>
      <c r="L2619" s="281"/>
      <c r="M2619" s="282"/>
      <c r="N2619" s="283"/>
      <c r="O2619" s="283"/>
      <c r="P2619" s="283"/>
      <c r="Q2619" s="283"/>
      <c r="R2619" s="283"/>
      <c r="S2619" s="283"/>
      <c r="T2619" s="284"/>
      <c r="AT2619" s="285" t="s">
        <v>142</v>
      </c>
      <c r="AU2619" s="285" t="s">
        <v>83</v>
      </c>
      <c r="AV2619" s="14" t="s">
        <v>81</v>
      </c>
      <c r="AW2619" s="14" t="s">
        <v>30</v>
      </c>
      <c r="AX2619" s="14" t="s">
        <v>73</v>
      </c>
      <c r="AY2619" s="285" t="s">
        <v>133</v>
      </c>
    </row>
    <row r="2620" spans="2:51" s="12" customFormat="1" ht="12">
      <c r="B2620" s="237"/>
      <c r="C2620" s="238"/>
      <c r="D2620" s="239" t="s">
        <v>142</v>
      </c>
      <c r="E2620" s="240" t="s">
        <v>1</v>
      </c>
      <c r="F2620" s="241" t="s">
        <v>3209</v>
      </c>
      <c r="G2620" s="238"/>
      <c r="H2620" s="242">
        <v>3.9</v>
      </c>
      <c r="I2620" s="243"/>
      <c r="J2620" s="238"/>
      <c r="K2620" s="238"/>
      <c r="L2620" s="244"/>
      <c r="M2620" s="245"/>
      <c r="N2620" s="246"/>
      <c r="O2620" s="246"/>
      <c r="P2620" s="246"/>
      <c r="Q2620" s="246"/>
      <c r="R2620" s="246"/>
      <c r="S2620" s="246"/>
      <c r="T2620" s="247"/>
      <c r="AT2620" s="248" t="s">
        <v>142</v>
      </c>
      <c r="AU2620" s="248" t="s">
        <v>83</v>
      </c>
      <c r="AV2620" s="12" t="s">
        <v>83</v>
      </c>
      <c r="AW2620" s="12" t="s">
        <v>30</v>
      </c>
      <c r="AX2620" s="12" t="s">
        <v>73</v>
      </c>
      <c r="AY2620" s="248" t="s">
        <v>133</v>
      </c>
    </row>
    <row r="2621" spans="2:51" s="12" customFormat="1" ht="12">
      <c r="B2621" s="237"/>
      <c r="C2621" s="238"/>
      <c r="D2621" s="239" t="s">
        <v>142</v>
      </c>
      <c r="E2621" s="240" t="s">
        <v>1</v>
      </c>
      <c r="F2621" s="241" t="s">
        <v>3210</v>
      </c>
      <c r="G2621" s="238"/>
      <c r="H2621" s="242">
        <v>9.2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142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133</v>
      </c>
    </row>
    <row r="2622" spans="2:51" s="12" customFormat="1" ht="12">
      <c r="B2622" s="237"/>
      <c r="C2622" s="238"/>
      <c r="D2622" s="239" t="s">
        <v>142</v>
      </c>
      <c r="E2622" s="240" t="s">
        <v>1</v>
      </c>
      <c r="F2622" s="241" t="s">
        <v>3211</v>
      </c>
      <c r="G2622" s="238"/>
      <c r="H2622" s="242">
        <v>2.8</v>
      </c>
      <c r="I2622" s="243"/>
      <c r="J2622" s="238"/>
      <c r="K2622" s="238"/>
      <c r="L2622" s="244"/>
      <c r="M2622" s="245"/>
      <c r="N2622" s="246"/>
      <c r="O2622" s="246"/>
      <c r="P2622" s="246"/>
      <c r="Q2622" s="246"/>
      <c r="R2622" s="246"/>
      <c r="S2622" s="246"/>
      <c r="T2622" s="247"/>
      <c r="AT2622" s="248" t="s">
        <v>142</v>
      </c>
      <c r="AU2622" s="248" t="s">
        <v>83</v>
      </c>
      <c r="AV2622" s="12" t="s">
        <v>83</v>
      </c>
      <c r="AW2622" s="12" t="s">
        <v>30</v>
      </c>
      <c r="AX2622" s="12" t="s">
        <v>73</v>
      </c>
      <c r="AY2622" s="248" t="s">
        <v>133</v>
      </c>
    </row>
    <row r="2623" spans="2:51" s="12" customFormat="1" ht="12">
      <c r="B2623" s="237"/>
      <c r="C2623" s="238"/>
      <c r="D2623" s="239" t="s">
        <v>142</v>
      </c>
      <c r="E2623" s="240" t="s">
        <v>1</v>
      </c>
      <c r="F2623" s="241" t="s">
        <v>3212</v>
      </c>
      <c r="G2623" s="238"/>
      <c r="H2623" s="242">
        <v>2.4</v>
      </c>
      <c r="I2623" s="243"/>
      <c r="J2623" s="238"/>
      <c r="K2623" s="238"/>
      <c r="L2623" s="244"/>
      <c r="M2623" s="245"/>
      <c r="N2623" s="246"/>
      <c r="O2623" s="246"/>
      <c r="P2623" s="246"/>
      <c r="Q2623" s="246"/>
      <c r="R2623" s="246"/>
      <c r="S2623" s="246"/>
      <c r="T2623" s="247"/>
      <c r="AT2623" s="248" t="s">
        <v>142</v>
      </c>
      <c r="AU2623" s="248" t="s">
        <v>83</v>
      </c>
      <c r="AV2623" s="12" t="s">
        <v>83</v>
      </c>
      <c r="AW2623" s="12" t="s">
        <v>30</v>
      </c>
      <c r="AX2623" s="12" t="s">
        <v>73</v>
      </c>
      <c r="AY2623" s="248" t="s">
        <v>133</v>
      </c>
    </row>
    <row r="2624" spans="2:51" s="14" customFormat="1" ht="12">
      <c r="B2624" s="276"/>
      <c r="C2624" s="277"/>
      <c r="D2624" s="239" t="s">
        <v>142</v>
      </c>
      <c r="E2624" s="278" t="s">
        <v>1</v>
      </c>
      <c r="F2624" s="279" t="s">
        <v>1611</v>
      </c>
      <c r="G2624" s="277"/>
      <c r="H2624" s="278" t="s">
        <v>1</v>
      </c>
      <c r="I2624" s="280"/>
      <c r="J2624" s="277"/>
      <c r="K2624" s="277"/>
      <c r="L2624" s="281"/>
      <c r="M2624" s="282"/>
      <c r="N2624" s="283"/>
      <c r="O2624" s="283"/>
      <c r="P2624" s="283"/>
      <c r="Q2624" s="283"/>
      <c r="R2624" s="283"/>
      <c r="S2624" s="283"/>
      <c r="T2624" s="284"/>
      <c r="AT2624" s="285" t="s">
        <v>142</v>
      </c>
      <c r="AU2624" s="285" t="s">
        <v>83</v>
      </c>
      <c r="AV2624" s="14" t="s">
        <v>81</v>
      </c>
      <c r="AW2624" s="14" t="s">
        <v>30</v>
      </c>
      <c r="AX2624" s="14" t="s">
        <v>73</v>
      </c>
      <c r="AY2624" s="285" t="s">
        <v>133</v>
      </c>
    </row>
    <row r="2625" spans="2:51" s="12" customFormat="1" ht="12">
      <c r="B2625" s="237"/>
      <c r="C2625" s="238"/>
      <c r="D2625" s="239" t="s">
        <v>142</v>
      </c>
      <c r="E2625" s="240" t="s">
        <v>1</v>
      </c>
      <c r="F2625" s="241" t="s">
        <v>3213</v>
      </c>
      <c r="G2625" s="238"/>
      <c r="H2625" s="242">
        <v>21.55</v>
      </c>
      <c r="I2625" s="243"/>
      <c r="J2625" s="238"/>
      <c r="K2625" s="238"/>
      <c r="L2625" s="244"/>
      <c r="M2625" s="245"/>
      <c r="N2625" s="246"/>
      <c r="O2625" s="246"/>
      <c r="P2625" s="246"/>
      <c r="Q2625" s="246"/>
      <c r="R2625" s="246"/>
      <c r="S2625" s="246"/>
      <c r="T2625" s="247"/>
      <c r="AT2625" s="248" t="s">
        <v>142</v>
      </c>
      <c r="AU2625" s="248" t="s">
        <v>83</v>
      </c>
      <c r="AV2625" s="12" t="s">
        <v>83</v>
      </c>
      <c r="AW2625" s="12" t="s">
        <v>30</v>
      </c>
      <c r="AX2625" s="12" t="s">
        <v>73</v>
      </c>
      <c r="AY2625" s="248" t="s">
        <v>133</v>
      </c>
    </row>
    <row r="2626" spans="2:51" s="13" customFormat="1" ht="12">
      <c r="B2626" s="249"/>
      <c r="C2626" s="250"/>
      <c r="D2626" s="239" t="s">
        <v>142</v>
      </c>
      <c r="E2626" s="251" t="s">
        <v>1</v>
      </c>
      <c r="F2626" s="252" t="s">
        <v>144</v>
      </c>
      <c r="G2626" s="250"/>
      <c r="H2626" s="253">
        <v>39.85</v>
      </c>
      <c r="I2626" s="254"/>
      <c r="J2626" s="250"/>
      <c r="K2626" s="250"/>
      <c r="L2626" s="255"/>
      <c r="M2626" s="256"/>
      <c r="N2626" s="257"/>
      <c r="O2626" s="257"/>
      <c r="P2626" s="257"/>
      <c r="Q2626" s="257"/>
      <c r="R2626" s="257"/>
      <c r="S2626" s="257"/>
      <c r="T2626" s="258"/>
      <c r="AT2626" s="259" t="s">
        <v>142</v>
      </c>
      <c r="AU2626" s="259" t="s">
        <v>83</v>
      </c>
      <c r="AV2626" s="13" t="s">
        <v>140</v>
      </c>
      <c r="AW2626" s="13" t="s">
        <v>30</v>
      </c>
      <c r="AX2626" s="13" t="s">
        <v>81</v>
      </c>
      <c r="AY2626" s="259" t="s">
        <v>133</v>
      </c>
    </row>
    <row r="2627" spans="2:65" s="1" customFormat="1" ht="24" customHeight="1">
      <c r="B2627" s="38"/>
      <c r="C2627" s="224" t="s">
        <v>3214</v>
      </c>
      <c r="D2627" s="224" t="s">
        <v>135</v>
      </c>
      <c r="E2627" s="225" t="s">
        <v>3215</v>
      </c>
      <c r="F2627" s="226" t="s">
        <v>3216</v>
      </c>
      <c r="G2627" s="227" t="s">
        <v>165</v>
      </c>
      <c r="H2627" s="228">
        <v>30.45</v>
      </c>
      <c r="I2627" s="229"/>
      <c r="J2627" s="230">
        <f>ROUND(I2627*H2627,2)</f>
        <v>0</v>
      </c>
      <c r="K2627" s="226" t="s">
        <v>139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0.00091</v>
      </c>
      <c r="R2627" s="233">
        <f>Q2627*H2627</f>
        <v>0.027709499999999998</v>
      </c>
      <c r="S2627" s="233">
        <v>0</v>
      </c>
      <c r="T2627" s="234">
        <f>S2627*H2627</f>
        <v>0</v>
      </c>
      <c r="AR2627" s="235" t="s">
        <v>224</v>
      </c>
      <c r="AT2627" s="235" t="s">
        <v>135</v>
      </c>
      <c r="AU2627" s="235" t="s">
        <v>83</v>
      </c>
      <c r="AY2627" s="17" t="s">
        <v>133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224</v>
      </c>
      <c r="BM2627" s="235" t="s">
        <v>3217</v>
      </c>
    </row>
    <row r="2628" spans="2:51" s="14" customFormat="1" ht="12">
      <c r="B2628" s="276"/>
      <c r="C2628" s="277"/>
      <c r="D2628" s="239" t="s">
        <v>142</v>
      </c>
      <c r="E2628" s="278" t="s">
        <v>1</v>
      </c>
      <c r="F2628" s="279" t="s">
        <v>1607</v>
      </c>
      <c r="G2628" s="277"/>
      <c r="H2628" s="278" t="s">
        <v>1</v>
      </c>
      <c r="I2628" s="280"/>
      <c r="J2628" s="277"/>
      <c r="K2628" s="277"/>
      <c r="L2628" s="281"/>
      <c r="M2628" s="282"/>
      <c r="N2628" s="283"/>
      <c r="O2628" s="283"/>
      <c r="P2628" s="283"/>
      <c r="Q2628" s="283"/>
      <c r="R2628" s="283"/>
      <c r="S2628" s="283"/>
      <c r="T2628" s="284"/>
      <c r="AT2628" s="285" t="s">
        <v>142</v>
      </c>
      <c r="AU2628" s="285" t="s">
        <v>83</v>
      </c>
      <c r="AV2628" s="14" t="s">
        <v>81</v>
      </c>
      <c r="AW2628" s="14" t="s">
        <v>30</v>
      </c>
      <c r="AX2628" s="14" t="s">
        <v>73</v>
      </c>
      <c r="AY2628" s="285" t="s">
        <v>133</v>
      </c>
    </row>
    <row r="2629" spans="2:51" s="12" customFormat="1" ht="12">
      <c r="B2629" s="237"/>
      <c r="C2629" s="238"/>
      <c r="D2629" s="239" t="s">
        <v>142</v>
      </c>
      <c r="E2629" s="240" t="s">
        <v>1</v>
      </c>
      <c r="F2629" s="241" t="s">
        <v>3218</v>
      </c>
      <c r="G2629" s="238"/>
      <c r="H2629" s="242">
        <v>21.6</v>
      </c>
      <c r="I2629" s="243"/>
      <c r="J2629" s="238"/>
      <c r="K2629" s="238"/>
      <c r="L2629" s="244"/>
      <c r="M2629" s="245"/>
      <c r="N2629" s="246"/>
      <c r="O2629" s="246"/>
      <c r="P2629" s="246"/>
      <c r="Q2629" s="246"/>
      <c r="R2629" s="246"/>
      <c r="S2629" s="246"/>
      <c r="T2629" s="247"/>
      <c r="AT2629" s="248" t="s">
        <v>142</v>
      </c>
      <c r="AU2629" s="248" t="s">
        <v>83</v>
      </c>
      <c r="AV2629" s="12" t="s">
        <v>83</v>
      </c>
      <c r="AW2629" s="12" t="s">
        <v>30</v>
      </c>
      <c r="AX2629" s="12" t="s">
        <v>73</v>
      </c>
      <c r="AY2629" s="248" t="s">
        <v>133</v>
      </c>
    </row>
    <row r="2630" spans="2:51" s="14" customFormat="1" ht="12">
      <c r="B2630" s="276"/>
      <c r="C2630" s="277"/>
      <c r="D2630" s="239" t="s">
        <v>142</v>
      </c>
      <c r="E2630" s="278" t="s">
        <v>1</v>
      </c>
      <c r="F2630" s="279" t="s">
        <v>1611</v>
      </c>
      <c r="G2630" s="277"/>
      <c r="H2630" s="278" t="s">
        <v>1</v>
      </c>
      <c r="I2630" s="280"/>
      <c r="J2630" s="277"/>
      <c r="K2630" s="277"/>
      <c r="L2630" s="281"/>
      <c r="M2630" s="282"/>
      <c r="N2630" s="283"/>
      <c r="O2630" s="283"/>
      <c r="P2630" s="283"/>
      <c r="Q2630" s="283"/>
      <c r="R2630" s="283"/>
      <c r="S2630" s="283"/>
      <c r="T2630" s="284"/>
      <c r="AT2630" s="285" t="s">
        <v>142</v>
      </c>
      <c r="AU2630" s="285" t="s">
        <v>83</v>
      </c>
      <c r="AV2630" s="14" t="s">
        <v>81</v>
      </c>
      <c r="AW2630" s="14" t="s">
        <v>30</v>
      </c>
      <c r="AX2630" s="14" t="s">
        <v>73</v>
      </c>
      <c r="AY2630" s="285" t="s">
        <v>133</v>
      </c>
    </row>
    <row r="2631" spans="2:51" s="12" customFormat="1" ht="12">
      <c r="B2631" s="237"/>
      <c r="C2631" s="238"/>
      <c r="D2631" s="239" t="s">
        <v>142</v>
      </c>
      <c r="E2631" s="240" t="s">
        <v>1</v>
      </c>
      <c r="F2631" s="241" t="s">
        <v>3219</v>
      </c>
      <c r="G2631" s="238"/>
      <c r="H2631" s="242">
        <v>8.85</v>
      </c>
      <c r="I2631" s="243"/>
      <c r="J2631" s="238"/>
      <c r="K2631" s="238"/>
      <c r="L2631" s="244"/>
      <c r="M2631" s="245"/>
      <c r="N2631" s="246"/>
      <c r="O2631" s="246"/>
      <c r="P2631" s="246"/>
      <c r="Q2631" s="246"/>
      <c r="R2631" s="246"/>
      <c r="S2631" s="246"/>
      <c r="T2631" s="247"/>
      <c r="AT2631" s="248" t="s">
        <v>142</v>
      </c>
      <c r="AU2631" s="248" t="s">
        <v>83</v>
      </c>
      <c r="AV2631" s="12" t="s">
        <v>83</v>
      </c>
      <c r="AW2631" s="12" t="s">
        <v>30</v>
      </c>
      <c r="AX2631" s="12" t="s">
        <v>73</v>
      </c>
      <c r="AY2631" s="248" t="s">
        <v>133</v>
      </c>
    </row>
    <row r="2632" spans="2:51" s="13" customFormat="1" ht="12">
      <c r="B2632" s="249"/>
      <c r="C2632" s="250"/>
      <c r="D2632" s="239" t="s">
        <v>142</v>
      </c>
      <c r="E2632" s="251" t="s">
        <v>1</v>
      </c>
      <c r="F2632" s="252" t="s">
        <v>144</v>
      </c>
      <c r="G2632" s="250"/>
      <c r="H2632" s="253">
        <v>30.45</v>
      </c>
      <c r="I2632" s="254"/>
      <c r="J2632" s="250"/>
      <c r="K2632" s="250"/>
      <c r="L2632" s="255"/>
      <c r="M2632" s="256"/>
      <c r="N2632" s="257"/>
      <c r="O2632" s="257"/>
      <c r="P2632" s="257"/>
      <c r="Q2632" s="257"/>
      <c r="R2632" s="257"/>
      <c r="S2632" s="257"/>
      <c r="T2632" s="258"/>
      <c r="AT2632" s="259" t="s">
        <v>142</v>
      </c>
      <c r="AU2632" s="259" t="s">
        <v>83</v>
      </c>
      <c r="AV2632" s="13" t="s">
        <v>140</v>
      </c>
      <c r="AW2632" s="13" t="s">
        <v>30</v>
      </c>
      <c r="AX2632" s="13" t="s">
        <v>81</v>
      </c>
      <c r="AY2632" s="259" t="s">
        <v>133</v>
      </c>
    </row>
    <row r="2633" spans="2:65" s="1" customFormat="1" ht="24" customHeight="1">
      <c r="B2633" s="38"/>
      <c r="C2633" s="224" t="s">
        <v>3220</v>
      </c>
      <c r="D2633" s="224" t="s">
        <v>135</v>
      </c>
      <c r="E2633" s="225" t="s">
        <v>3221</v>
      </c>
      <c r="F2633" s="226" t="s">
        <v>3222</v>
      </c>
      <c r="G2633" s="227" t="s">
        <v>165</v>
      </c>
      <c r="H2633" s="228">
        <v>7.9</v>
      </c>
      <c r="I2633" s="229"/>
      <c r="J2633" s="230">
        <f>ROUND(I2633*H2633,2)</f>
        <v>0</v>
      </c>
      <c r="K2633" s="226" t="s">
        <v>139</v>
      </c>
      <c r="L2633" s="43"/>
      <c r="M2633" s="231" t="s">
        <v>1</v>
      </c>
      <c r="N2633" s="232" t="s">
        <v>38</v>
      </c>
      <c r="O2633" s="86"/>
      <c r="P2633" s="233">
        <f>O2633*H2633</f>
        <v>0</v>
      </c>
      <c r="Q2633" s="233">
        <v>0.00119</v>
      </c>
      <c r="R2633" s="233">
        <f>Q2633*H2633</f>
        <v>0.009401000000000001</v>
      </c>
      <c r="S2633" s="233">
        <v>0</v>
      </c>
      <c r="T2633" s="234">
        <f>S2633*H2633</f>
        <v>0</v>
      </c>
      <c r="AR2633" s="235" t="s">
        <v>224</v>
      </c>
      <c r="AT2633" s="235" t="s">
        <v>135</v>
      </c>
      <c r="AU2633" s="235" t="s">
        <v>83</v>
      </c>
      <c r="AY2633" s="17" t="s">
        <v>133</v>
      </c>
      <c r="BE2633" s="236">
        <f>IF(N2633="základní",J2633,0)</f>
        <v>0</v>
      </c>
      <c r="BF2633" s="236">
        <f>IF(N2633="snížená",J2633,0)</f>
        <v>0</v>
      </c>
      <c r="BG2633" s="236">
        <f>IF(N2633="zákl. přenesená",J2633,0)</f>
        <v>0</v>
      </c>
      <c r="BH2633" s="236">
        <f>IF(N2633="sníž. přenesená",J2633,0)</f>
        <v>0</v>
      </c>
      <c r="BI2633" s="236">
        <f>IF(N2633="nulová",J2633,0)</f>
        <v>0</v>
      </c>
      <c r="BJ2633" s="17" t="s">
        <v>81</v>
      </c>
      <c r="BK2633" s="236">
        <f>ROUND(I2633*H2633,2)</f>
        <v>0</v>
      </c>
      <c r="BL2633" s="17" t="s">
        <v>224</v>
      </c>
      <c r="BM2633" s="235" t="s">
        <v>3223</v>
      </c>
    </row>
    <row r="2634" spans="2:51" s="14" customFormat="1" ht="12">
      <c r="B2634" s="276"/>
      <c r="C2634" s="277"/>
      <c r="D2634" s="239" t="s">
        <v>142</v>
      </c>
      <c r="E2634" s="278" t="s">
        <v>1</v>
      </c>
      <c r="F2634" s="279" t="s">
        <v>1611</v>
      </c>
      <c r="G2634" s="277"/>
      <c r="H2634" s="278" t="s">
        <v>1</v>
      </c>
      <c r="I2634" s="280"/>
      <c r="J2634" s="277"/>
      <c r="K2634" s="277"/>
      <c r="L2634" s="281"/>
      <c r="M2634" s="282"/>
      <c r="N2634" s="283"/>
      <c r="O2634" s="283"/>
      <c r="P2634" s="283"/>
      <c r="Q2634" s="283"/>
      <c r="R2634" s="283"/>
      <c r="S2634" s="283"/>
      <c r="T2634" s="284"/>
      <c r="AT2634" s="285" t="s">
        <v>142</v>
      </c>
      <c r="AU2634" s="285" t="s">
        <v>83</v>
      </c>
      <c r="AV2634" s="14" t="s">
        <v>81</v>
      </c>
      <c r="AW2634" s="14" t="s">
        <v>30</v>
      </c>
      <c r="AX2634" s="14" t="s">
        <v>73</v>
      </c>
      <c r="AY2634" s="285" t="s">
        <v>133</v>
      </c>
    </row>
    <row r="2635" spans="2:51" s="12" customFormat="1" ht="12">
      <c r="B2635" s="237"/>
      <c r="C2635" s="238"/>
      <c r="D2635" s="239" t="s">
        <v>142</v>
      </c>
      <c r="E2635" s="240" t="s">
        <v>1</v>
      </c>
      <c r="F2635" s="241" t="s">
        <v>3224</v>
      </c>
      <c r="G2635" s="238"/>
      <c r="H2635" s="242">
        <v>7.9</v>
      </c>
      <c r="I2635" s="243"/>
      <c r="J2635" s="238"/>
      <c r="K2635" s="238"/>
      <c r="L2635" s="244"/>
      <c r="M2635" s="245"/>
      <c r="N2635" s="246"/>
      <c r="O2635" s="246"/>
      <c r="P2635" s="246"/>
      <c r="Q2635" s="246"/>
      <c r="R2635" s="246"/>
      <c r="S2635" s="246"/>
      <c r="T2635" s="247"/>
      <c r="AT2635" s="248" t="s">
        <v>142</v>
      </c>
      <c r="AU2635" s="248" t="s">
        <v>83</v>
      </c>
      <c r="AV2635" s="12" t="s">
        <v>83</v>
      </c>
      <c r="AW2635" s="12" t="s">
        <v>30</v>
      </c>
      <c r="AX2635" s="12" t="s">
        <v>73</v>
      </c>
      <c r="AY2635" s="248" t="s">
        <v>133</v>
      </c>
    </row>
    <row r="2636" spans="2:51" s="13" customFormat="1" ht="12">
      <c r="B2636" s="249"/>
      <c r="C2636" s="250"/>
      <c r="D2636" s="239" t="s">
        <v>142</v>
      </c>
      <c r="E2636" s="251" t="s">
        <v>1</v>
      </c>
      <c r="F2636" s="252" t="s">
        <v>144</v>
      </c>
      <c r="G2636" s="250"/>
      <c r="H2636" s="253">
        <v>7.9</v>
      </c>
      <c r="I2636" s="254"/>
      <c r="J2636" s="250"/>
      <c r="K2636" s="250"/>
      <c r="L2636" s="255"/>
      <c r="M2636" s="256"/>
      <c r="N2636" s="257"/>
      <c r="O2636" s="257"/>
      <c r="P2636" s="257"/>
      <c r="Q2636" s="257"/>
      <c r="R2636" s="257"/>
      <c r="S2636" s="257"/>
      <c r="T2636" s="258"/>
      <c r="AT2636" s="259" t="s">
        <v>142</v>
      </c>
      <c r="AU2636" s="259" t="s">
        <v>83</v>
      </c>
      <c r="AV2636" s="13" t="s">
        <v>140</v>
      </c>
      <c r="AW2636" s="13" t="s">
        <v>30</v>
      </c>
      <c r="AX2636" s="13" t="s">
        <v>81</v>
      </c>
      <c r="AY2636" s="259" t="s">
        <v>133</v>
      </c>
    </row>
    <row r="2637" spans="2:65" s="1" customFormat="1" ht="24" customHeight="1">
      <c r="B2637" s="38"/>
      <c r="C2637" s="224" t="s">
        <v>3225</v>
      </c>
      <c r="D2637" s="224" t="s">
        <v>135</v>
      </c>
      <c r="E2637" s="225" t="s">
        <v>3226</v>
      </c>
      <c r="F2637" s="226" t="s">
        <v>3227</v>
      </c>
      <c r="G2637" s="227" t="s">
        <v>165</v>
      </c>
      <c r="H2637" s="228">
        <v>12.3</v>
      </c>
      <c r="I2637" s="229"/>
      <c r="J2637" s="230">
        <f>ROUND(I2637*H2637,2)</f>
        <v>0</v>
      </c>
      <c r="K2637" s="226" t="s">
        <v>139</v>
      </c>
      <c r="L2637" s="43"/>
      <c r="M2637" s="231" t="s">
        <v>1</v>
      </c>
      <c r="N2637" s="232" t="s">
        <v>38</v>
      </c>
      <c r="O2637" s="86"/>
      <c r="P2637" s="233">
        <f>O2637*H2637</f>
        <v>0</v>
      </c>
      <c r="Q2637" s="233">
        <v>0.00252</v>
      </c>
      <c r="R2637" s="233">
        <f>Q2637*H2637</f>
        <v>0.030996000000000003</v>
      </c>
      <c r="S2637" s="233">
        <v>0</v>
      </c>
      <c r="T2637" s="234">
        <f>S2637*H2637</f>
        <v>0</v>
      </c>
      <c r="AR2637" s="235" t="s">
        <v>224</v>
      </c>
      <c r="AT2637" s="235" t="s">
        <v>135</v>
      </c>
      <c r="AU2637" s="235" t="s">
        <v>83</v>
      </c>
      <c r="AY2637" s="17" t="s">
        <v>133</v>
      </c>
      <c r="BE2637" s="236">
        <f>IF(N2637="základní",J2637,0)</f>
        <v>0</v>
      </c>
      <c r="BF2637" s="236">
        <f>IF(N2637="snížená",J2637,0)</f>
        <v>0</v>
      </c>
      <c r="BG2637" s="236">
        <f>IF(N2637="zákl. přenesená",J2637,0)</f>
        <v>0</v>
      </c>
      <c r="BH2637" s="236">
        <f>IF(N2637="sníž. přenesená",J2637,0)</f>
        <v>0</v>
      </c>
      <c r="BI2637" s="236">
        <f>IF(N2637="nulová",J2637,0)</f>
        <v>0</v>
      </c>
      <c r="BJ2637" s="17" t="s">
        <v>81</v>
      </c>
      <c r="BK2637" s="236">
        <f>ROUND(I2637*H2637,2)</f>
        <v>0</v>
      </c>
      <c r="BL2637" s="17" t="s">
        <v>224</v>
      </c>
      <c r="BM2637" s="235" t="s">
        <v>3228</v>
      </c>
    </row>
    <row r="2638" spans="2:51" s="14" customFormat="1" ht="12">
      <c r="B2638" s="276"/>
      <c r="C2638" s="277"/>
      <c r="D2638" s="239" t="s">
        <v>142</v>
      </c>
      <c r="E2638" s="278" t="s">
        <v>1</v>
      </c>
      <c r="F2638" s="279" t="s">
        <v>1607</v>
      </c>
      <c r="G2638" s="277"/>
      <c r="H2638" s="278" t="s">
        <v>1</v>
      </c>
      <c r="I2638" s="280"/>
      <c r="J2638" s="277"/>
      <c r="K2638" s="277"/>
      <c r="L2638" s="281"/>
      <c r="M2638" s="282"/>
      <c r="N2638" s="283"/>
      <c r="O2638" s="283"/>
      <c r="P2638" s="283"/>
      <c r="Q2638" s="283"/>
      <c r="R2638" s="283"/>
      <c r="S2638" s="283"/>
      <c r="T2638" s="284"/>
      <c r="AT2638" s="285" t="s">
        <v>142</v>
      </c>
      <c r="AU2638" s="285" t="s">
        <v>83</v>
      </c>
      <c r="AV2638" s="14" t="s">
        <v>81</v>
      </c>
      <c r="AW2638" s="14" t="s">
        <v>30</v>
      </c>
      <c r="AX2638" s="14" t="s">
        <v>73</v>
      </c>
      <c r="AY2638" s="285" t="s">
        <v>133</v>
      </c>
    </row>
    <row r="2639" spans="2:51" s="12" customFormat="1" ht="12">
      <c r="B2639" s="237"/>
      <c r="C2639" s="238"/>
      <c r="D2639" s="239" t="s">
        <v>142</v>
      </c>
      <c r="E2639" s="240" t="s">
        <v>1</v>
      </c>
      <c r="F2639" s="241" t="s">
        <v>3229</v>
      </c>
      <c r="G2639" s="238"/>
      <c r="H2639" s="242">
        <v>7.3</v>
      </c>
      <c r="I2639" s="243"/>
      <c r="J2639" s="238"/>
      <c r="K2639" s="238"/>
      <c r="L2639" s="244"/>
      <c r="M2639" s="245"/>
      <c r="N2639" s="246"/>
      <c r="O2639" s="246"/>
      <c r="P2639" s="246"/>
      <c r="Q2639" s="246"/>
      <c r="R2639" s="246"/>
      <c r="S2639" s="246"/>
      <c r="T2639" s="247"/>
      <c r="AT2639" s="248" t="s">
        <v>142</v>
      </c>
      <c r="AU2639" s="248" t="s">
        <v>83</v>
      </c>
      <c r="AV2639" s="12" t="s">
        <v>83</v>
      </c>
      <c r="AW2639" s="12" t="s">
        <v>30</v>
      </c>
      <c r="AX2639" s="12" t="s">
        <v>73</v>
      </c>
      <c r="AY2639" s="248" t="s">
        <v>133</v>
      </c>
    </row>
    <row r="2640" spans="2:51" s="14" customFormat="1" ht="12">
      <c r="B2640" s="276"/>
      <c r="C2640" s="277"/>
      <c r="D2640" s="239" t="s">
        <v>142</v>
      </c>
      <c r="E2640" s="278" t="s">
        <v>1</v>
      </c>
      <c r="F2640" s="279" t="s">
        <v>1611</v>
      </c>
      <c r="G2640" s="277"/>
      <c r="H2640" s="278" t="s">
        <v>1</v>
      </c>
      <c r="I2640" s="280"/>
      <c r="J2640" s="277"/>
      <c r="K2640" s="277"/>
      <c r="L2640" s="281"/>
      <c r="M2640" s="282"/>
      <c r="N2640" s="283"/>
      <c r="O2640" s="283"/>
      <c r="P2640" s="283"/>
      <c r="Q2640" s="283"/>
      <c r="R2640" s="283"/>
      <c r="S2640" s="283"/>
      <c r="T2640" s="284"/>
      <c r="AT2640" s="285" t="s">
        <v>142</v>
      </c>
      <c r="AU2640" s="285" t="s">
        <v>83</v>
      </c>
      <c r="AV2640" s="14" t="s">
        <v>81</v>
      </c>
      <c r="AW2640" s="14" t="s">
        <v>30</v>
      </c>
      <c r="AX2640" s="14" t="s">
        <v>73</v>
      </c>
      <c r="AY2640" s="285" t="s">
        <v>133</v>
      </c>
    </row>
    <row r="2641" spans="2:51" s="12" customFormat="1" ht="12">
      <c r="B2641" s="237"/>
      <c r="C2641" s="238"/>
      <c r="D2641" s="239" t="s">
        <v>142</v>
      </c>
      <c r="E2641" s="240" t="s">
        <v>1</v>
      </c>
      <c r="F2641" s="241" t="s">
        <v>3230</v>
      </c>
      <c r="G2641" s="238"/>
      <c r="H2641" s="242">
        <v>5</v>
      </c>
      <c r="I2641" s="243"/>
      <c r="J2641" s="238"/>
      <c r="K2641" s="238"/>
      <c r="L2641" s="244"/>
      <c r="M2641" s="245"/>
      <c r="N2641" s="246"/>
      <c r="O2641" s="246"/>
      <c r="P2641" s="246"/>
      <c r="Q2641" s="246"/>
      <c r="R2641" s="246"/>
      <c r="S2641" s="246"/>
      <c r="T2641" s="247"/>
      <c r="AT2641" s="248" t="s">
        <v>142</v>
      </c>
      <c r="AU2641" s="248" t="s">
        <v>83</v>
      </c>
      <c r="AV2641" s="12" t="s">
        <v>83</v>
      </c>
      <c r="AW2641" s="12" t="s">
        <v>30</v>
      </c>
      <c r="AX2641" s="12" t="s">
        <v>73</v>
      </c>
      <c r="AY2641" s="248" t="s">
        <v>133</v>
      </c>
    </row>
    <row r="2642" spans="2:51" s="13" customFormat="1" ht="12">
      <c r="B2642" s="249"/>
      <c r="C2642" s="250"/>
      <c r="D2642" s="239" t="s">
        <v>142</v>
      </c>
      <c r="E2642" s="251" t="s">
        <v>1</v>
      </c>
      <c r="F2642" s="252" t="s">
        <v>144</v>
      </c>
      <c r="G2642" s="250"/>
      <c r="H2642" s="253">
        <v>12.3</v>
      </c>
      <c r="I2642" s="254"/>
      <c r="J2642" s="250"/>
      <c r="K2642" s="250"/>
      <c r="L2642" s="255"/>
      <c r="M2642" s="256"/>
      <c r="N2642" s="257"/>
      <c r="O2642" s="257"/>
      <c r="P2642" s="257"/>
      <c r="Q2642" s="257"/>
      <c r="R2642" s="257"/>
      <c r="S2642" s="257"/>
      <c r="T2642" s="258"/>
      <c r="AT2642" s="259" t="s">
        <v>142</v>
      </c>
      <c r="AU2642" s="259" t="s">
        <v>83</v>
      </c>
      <c r="AV2642" s="13" t="s">
        <v>140</v>
      </c>
      <c r="AW2642" s="13" t="s">
        <v>30</v>
      </c>
      <c r="AX2642" s="13" t="s">
        <v>81</v>
      </c>
      <c r="AY2642" s="259" t="s">
        <v>133</v>
      </c>
    </row>
    <row r="2643" spans="2:65" s="1" customFormat="1" ht="24" customHeight="1">
      <c r="B2643" s="38"/>
      <c r="C2643" s="224" t="s">
        <v>3231</v>
      </c>
      <c r="D2643" s="224" t="s">
        <v>135</v>
      </c>
      <c r="E2643" s="225" t="s">
        <v>3232</v>
      </c>
      <c r="F2643" s="226" t="s">
        <v>3233</v>
      </c>
      <c r="G2643" s="227" t="s">
        <v>165</v>
      </c>
      <c r="H2643" s="228">
        <v>113</v>
      </c>
      <c r="I2643" s="229"/>
      <c r="J2643" s="230">
        <f>ROUND(I2643*H2643,2)</f>
        <v>0</v>
      </c>
      <c r="K2643" s="226" t="s">
        <v>139</v>
      </c>
      <c r="L2643" s="43"/>
      <c r="M2643" s="231" t="s">
        <v>1</v>
      </c>
      <c r="N2643" s="232" t="s">
        <v>38</v>
      </c>
      <c r="O2643" s="86"/>
      <c r="P2643" s="233">
        <f>O2643*H2643</f>
        <v>0</v>
      </c>
      <c r="Q2643" s="233">
        <v>0.0035</v>
      </c>
      <c r="R2643" s="233">
        <f>Q2643*H2643</f>
        <v>0.3955</v>
      </c>
      <c r="S2643" s="233">
        <v>0</v>
      </c>
      <c r="T2643" s="234">
        <f>S2643*H2643</f>
        <v>0</v>
      </c>
      <c r="AR2643" s="235" t="s">
        <v>224</v>
      </c>
      <c r="AT2643" s="235" t="s">
        <v>135</v>
      </c>
      <c r="AU2643" s="235" t="s">
        <v>83</v>
      </c>
      <c r="AY2643" s="17" t="s">
        <v>133</v>
      </c>
      <c r="BE2643" s="236">
        <f>IF(N2643="základní",J2643,0)</f>
        <v>0</v>
      </c>
      <c r="BF2643" s="236">
        <f>IF(N2643="snížená",J2643,0)</f>
        <v>0</v>
      </c>
      <c r="BG2643" s="236">
        <f>IF(N2643="zákl. přenesená",J2643,0)</f>
        <v>0</v>
      </c>
      <c r="BH2643" s="236">
        <f>IF(N2643="sníž. přenesená",J2643,0)</f>
        <v>0</v>
      </c>
      <c r="BI2643" s="236">
        <f>IF(N2643="nulová",J2643,0)</f>
        <v>0</v>
      </c>
      <c r="BJ2643" s="17" t="s">
        <v>81</v>
      </c>
      <c r="BK2643" s="236">
        <f>ROUND(I2643*H2643,2)</f>
        <v>0</v>
      </c>
      <c r="BL2643" s="17" t="s">
        <v>224</v>
      </c>
      <c r="BM2643" s="235" t="s">
        <v>3234</v>
      </c>
    </row>
    <row r="2644" spans="2:51" s="14" customFormat="1" ht="12">
      <c r="B2644" s="276"/>
      <c r="C2644" s="277"/>
      <c r="D2644" s="239" t="s">
        <v>142</v>
      </c>
      <c r="E2644" s="278" t="s">
        <v>1</v>
      </c>
      <c r="F2644" s="279" t="s">
        <v>1607</v>
      </c>
      <c r="G2644" s="277"/>
      <c r="H2644" s="278" t="s">
        <v>1</v>
      </c>
      <c r="I2644" s="280"/>
      <c r="J2644" s="277"/>
      <c r="K2644" s="277"/>
      <c r="L2644" s="281"/>
      <c r="M2644" s="282"/>
      <c r="N2644" s="283"/>
      <c r="O2644" s="283"/>
      <c r="P2644" s="283"/>
      <c r="Q2644" s="283"/>
      <c r="R2644" s="283"/>
      <c r="S2644" s="283"/>
      <c r="T2644" s="284"/>
      <c r="AT2644" s="285" t="s">
        <v>142</v>
      </c>
      <c r="AU2644" s="285" t="s">
        <v>83</v>
      </c>
      <c r="AV2644" s="14" t="s">
        <v>81</v>
      </c>
      <c r="AW2644" s="14" t="s">
        <v>30</v>
      </c>
      <c r="AX2644" s="14" t="s">
        <v>73</v>
      </c>
      <c r="AY2644" s="285" t="s">
        <v>133</v>
      </c>
    </row>
    <row r="2645" spans="2:51" s="12" customFormat="1" ht="12">
      <c r="B2645" s="237"/>
      <c r="C2645" s="238"/>
      <c r="D2645" s="239" t="s">
        <v>142</v>
      </c>
      <c r="E2645" s="240" t="s">
        <v>1</v>
      </c>
      <c r="F2645" s="241" t="s">
        <v>3235</v>
      </c>
      <c r="G2645" s="238"/>
      <c r="H2645" s="242">
        <v>56.4</v>
      </c>
      <c r="I2645" s="243"/>
      <c r="J2645" s="238"/>
      <c r="K2645" s="238"/>
      <c r="L2645" s="244"/>
      <c r="M2645" s="245"/>
      <c r="N2645" s="246"/>
      <c r="O2645" s="246"/>
      <c r="P2645" s="246"/>
      <c r="Q2645" s="246"/>
      <c r="R2645" s="246"/>
      <c r="S2645" s="246"/>
      <c r="T2645" s="247"/>
      <c r="AT2645" s="248" t="s">
        <v>142</v>
      </c>
      <c r="AU2645" s="248" t="s">
        <v>83</v>
      </c>
      <c r="AV2645" s="12" t="s">
        <v>83</v>
      </c>
      <c r="AW2645" s="12" t="s">
        <v>30</v>
      </c>
      <c r="AX2645" s="12" t="s">
        <v>73</v>
      </c>
      <c r="AY2645" s="248" t="s">
        <v>133</v>
      </c>
    </row>
    <row r="2646" spans="2:51" s="12" customFormat="1" ht="12">
      <c r="B2646" s="237"/>
      <c r="C2646" s="238"/>
      <c r="D2646" s="239" t="s">
        <v>142</v>
      </c>
      <c r="E2646" s="240" t="s">
        <v>1</v>
      </c>
      <c r="F2646" s="241" t="s">
        <v>3236</v>
      </c>
      <c r="G2646" s="238"/>
      <c r="H2646" s="242">
        <v>49.6</v>
      </c>
      <c r="I2646" s="243"/>
      <c r="J2646" s="238"/>
      <c r="K2646" s="238"/>
      <c r="L2646" s="244"/>
      <c r="M2646" s="245"/>
      <c r="N2646" s="246"/>
      <c r="O2646" s="246"/>
      <c r="P2646" s="246"/>
      <c r="Q2646" s="246"/>
      <c r="R2646" s="246"/>
      <c r="S2646" s="246"/>
      <c r="T2646" s="247"/>
      <c r="AT2646" s="248" t="s">
        <v>142</v>
      </c>
      <c r="AU2646" s="248" t="s">
        <v>83</v>
      </c>
      <c r="AV2646" s="12" t="s">
        <v>83</v>
      </c>
      <c r="AW2646" s="12" t="s">
        <v>30</v>
      </c>
      <c r="AX2646" s="12" t="s">
        <v>73</v>
      </c>
      <c r="AY2646" s="248" t="s">
        <v>133</v>
      </c>
    </row>
    <row r="2647" spans="2:51" s="14" customFormat="1" ht="12">
      <c r="B2647" s="276"/>
      <c r="C2647" s="277"/>
      <c r="D2647" s="239" t="s">
        <v>142</v>
      </c>
      <c r="E2647" s="278" t="s">
        <v>1</v>
      </c>
      <c r="F2647" s="279" t="s">
        <v>1611</v>
      </c>
      <c r="G2647" s="277"/>
      <c r="H2647" s="278" t="s">
        <v>1</v>
      </c>
      <c r="I2647" s="280"/>
      <c r="J2647" s="277"/>
      <c r="K2647" s="277"/>
      <c r="L2647" s="281"/>
      <c r="M2647" s="282"/>
      <c r="N2647" s="283"/>
      <c r="O2647" s="283"/>
      <c r="P2647" s="283"/>
      <c r="Q2647" s="283"/>
      <c r="R2647" s="283"/>
      <c r="S2647" s="283"/>
      <c r="T2647" s="284"/>
      <c r="AT2647" s="285" t="s">
        <v>142</v>
      </c>
      <c r="AU2647" s="285" t="s">
        <v>83</v>
      </c>
      <c r="AV2647" s="14" t="s">
        <v>81</v>
      </c>
      <c r="AW2647" s="14" t="s">
        <v>30</v>
      </c>
      <c r="AX2647" s="14" t="s">
        <v>73</v>
      </c>
      <c r="AY2647" s="285" t="s">
        <v>133</v>
      </c>
    </row>
    <row r="2648" spans="2:51" s="12" customFormat="1" ht="12">
      <c r="B2648" s="237"/>
      <c r="C2648" s="238"/>
      <c r="D2648" s="239" t="s">
        <v>142</v>
      </c>
      <c r="E2648" s="240" t="s">
        <v>1</v>
      </c>
      <c r="F2648" s="241" t="s">
        <v>3237</v>
      </c>
      <c r="G2648" s="238"/>
      <c r="H2648" s="242">
        <v>7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142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133</v>
      </c>
    </row>
    <row r="2649" spans="2:51" s="13" customFormat="1" ht="12">
      <c r="B2649" s="249"/>
      <c r="C2649" s="250"/>
      <c r="D2649" s="239" t="s">
        <v>142</v>
      </c>
      <c r="E2649" s="251" t="s">
        <v>1</v>
      </c>
      <c r="F2649" s="252" t="s">
        <v>144</v>
      </c>
      <c r="G2649" s="250"/>
      <c r="H2649" s="253">
        <v>113</v>
      </c>
      <c r="I2649" s="254"/>
      <c r="J2649" s="250"/>
      <c r="K2649" s="250"/>
      <c r="L2649" s="255"/>
      <c r="M2649" s="256"/>
      <c r="N2649" s="257"/>
      <c r="O2649" s="257"/>
      <c r="P2649" s="257"/>
      <c r="Q2649" s="257"/>
      <c r="R2649" s="257"/>
      <c r="S2649" s="257"/>
      <c r="T2649" s="258"/>
      <c r="AT2649" s="259" t="s">
        <v>142</v>
      </c>
      <c r="AU2649" s="259" t="s">
        <v>83</v>
      </c>
      <c r="AV2649" s="13" t="s">
        <v>140</v>
      </c>
      <c r="AW2649" s="13" t="s">
        <v>30</v>
      </c>
      <c r="AX2649" s="13" t="s">
        <v>81</v>
      </c>
      <c r="AY2649" s="259" t="s">
        <v>133</v>
      </c>
    </row>
    <row r="2650" spans="2:65" s="1" customFormat="1" ht="36" customHeight="1">
      <c r="B2650" s="38"/>
      <c r="C2650" s="224" t="s">
        <v>3238</v>
      </c>
      <c r="D2650" s="224" t="s">
        <v>135</v>
      </c>
      <c r="E2650" s="225" t="s">
        <v>3239</v>
      </c>
      <c r="F2650" s="226" t="s">
        <v>3240</v>
      </c>
      <c r="G2650" s="227" t="s">
        <v>165</v>
      </c>
      <c r="H2650" s="228">
        <v>88.82</v>
      </c>
      <c r="I2650" s="229"/>
      <c r="J2650" s="230">
        <f>ROUND(I2650*H2650,2)</f>
        <v>0</v>
      </c>
      <c r="K2650" s="226" t="s">
        <v>139</v>
      </c>
      <c r="L2650" s="43"/>
      <c r="M2650" s="231" t="s">
        <v>1</v>
      </c>
      <c r="N2650" s="232" t="s">
        <v>38</v>
      </c>
      <c r="O2650" s="86"/>
      <c r="P2650" s="233">
        <f>O2650*H2650</f>
        <v>0</v>
      </c>
      <c r="Q2650" s="233">
        <v>0.0007</v>
      </c>
      <c r="R2650" s="233">
        <f>Q2650*H2650</f>
        <v>0.06217399999999999</v>
      </c>
      <c r="S2650" s="233">
        <v>0</v>
      </c>
      <c r="T2650" s="234">
        <f>S2650*H2650</f>
        <v>0</v>
      </c>
      <c r="AR2650" s="235" t="s">
        <v>224</v>
      </c>
      <c r="AT2650" s="235" t="s">
        <v>135</v>
      </c>
      <c r="AU2650" s="235" t="s">
        <v>83</v>
      </c>
      <c r="AY2650" s="17" t="s">
        <v>133</v>
      </c>
      <c r="BE2650" s="236">
        <f>IF(N2650="základní",J2650,0)</f>
        <v>0</v>
      </c>
      <c r="BF2650" s="236">
        <f>IF(N2650="snížená",J2650,0)</f>
        <v>0</v>
      </c>
      <c r="BG2650" s="236">
        <f>IF(N2650="zákl. přenesená",J2650,0)</f>
        <v>0</v>
      </c>
      <c r="BH2650" s="236">
        <f>IF(N2650="sníž. přenesená",J2650,0)</f>
        <v>0</v>
      </c>
      <c r="BI2650" s="236">
        <f>IF(N2650="nulová",J2650,0)</f>
        <v>0</v>
      </c>
      <c r="BJ2650" s="17" t="s">
        <v>81</v>
      </c>
      <c r="BK2650" s="236">
        <f>ROUND(I2650*H2650,2)</f>
        <v>0</v>
      </c>
      <c r="BL2650" s="17" t="s">
        <v>224</v>
      </c>
      <c r="BM2650" s="235" t="s">
        <v>3241</v>
      </c>
    </row>
    <row r="2651" spans="2:51" s="14" customFormat="1" ht="12">
      <c r="B2651" s="276"/>
      <c r="C2651" s="277"/>
      <c r="D2651" s="239" t="s">
        <v>142</v>
      </c>
      <c r="E2651" s="278" t="s">
        <v>1</v>
      </c>
      <c r="F2651" s="279" t="s">
        <v>1607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142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133</v>
      </c>
    </row>
    <row r="2652" spans="2:51" s="12" customFormat="1" ht="12">
      <c r="B2652" s="237"/>
      <c r="C2652" s="238"/>
      <c r="D2652" s="239" t="s">
        <v>142</v>
      </c>
      <c r="E2652" s="240" t="s">
        <v>1</v>
      </c>
      <c r="F2652" s="241" t="s">
        <v>3242</v>
      </c>
      <c r="G2652" s="238"/>
      <c r="H2652" s="242">
        <v>23.4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142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133</v>
      </c>
    </row>
    <row r="2653" spans="2:51" s="12" customFormat="1" ht="12">
      <c r="B2653" s="237"/>
      <c r="C2653" s="238"/>
      <c r="D2653" s="239" t="s">
        <v>142</v>
      </c>
      <c r="E2653" s="240" t="s">
        <v>1</v>
      </c>
      <c r="F2653" s="241" t="s">
        <v>3243</v>
      </c>
      <c r="G2653" s="238"/>
      <c r="H2653" s="242">
        <v>8</v>
      </c>
      <c r="I2653" s="243"/>
      <c r="J2653" s="238"/>
      <c r="K2653" s="238"/>
      <c r="L2653" s="244"/>
      <c r="M2653" s="245"/>
      <c r="N2653" s="246"/>
      <c r="O2653" s="246"/>
      <c r="P2653" s="246"/>
      <c r="Q2653" s="246"/>
      <c r="R2653" s="246"/>
      <c r="S2653" s="246"/>
      <c r="T2653" s="247"/>
      <c r="AT2653" s="248" t="s">
        <v>142</v>
      </c>
      <c r="AU2653" s="248" t="s">
        <v>83</v>
      </c>
      <c r="AV2653" s="12" t="s">
        <v>83</v>
      </c>
      <c r="AW2653" s="12" t="s">
        <v>30</v>
      </c>
      <c r="AX2653" s="12" t="s">
        <v>73</v>
      </c>
      <c r="AY2653" s="248" t="s">
        <v>133</v>
      </c>
    </row>
    <row r="2654" spans="2:51" s="12" customFormat="1" ht="12">
      <c r="B2654" s="237"/>
      <c r="C2654" s="238"/>
      <c r="D2654" s="239" t="s">
        <v>142</v>
      </c>
      <c r="E2654" s="240" t="s">
        <v>1</v>
      </c>
      <c r="F2654" s="241" t="s">
        <v>3244</v>
      </c>
      <c r="G2654" s="238"/>
      <c r="H2654" s="242">
        <v>7.1</v>
      </c>
      <c r="I2654" s="243"/>
      <c r="J2654" s="238"/>
      <c r="K2654" s="238"/>
      <c r="L2654" s="244"/>
      <c r="M2654" s="245"/>
      <c r="N2654" s="246"/>
      <c r="O2654" s="246"/>
      <c r="P2654" s="246"/>
      <c r="Q2654" s="246"/>
      <c r="R2654" s="246"/>
      <c r="S2654" s="246"/>
      <c r="T2654" s="247"/>
      <c r="AT2654" s="248" t="s">
        <v>142</v>
      </c>
      <c r="AU2654" s="248" t="s">
        <v>83</v>
      </c>
      <c r="AV2654" s="12" t="s">
        <v>83</v>
      </c>
      <c r="AW2654" s="12" t="s">
        <v>30</v>
      </c>
      <c r="AX2654" s="12" t="s">
        <v>73</v>
      </c>
      <c r="AY2654" s="248" t="s">
        <v>133</v>
      </c>
    </row>
    <row r="2655" spans="2:51" s="14" customFormat="1" ht="12">
      <c r="B2655" s="276"/>
      <c r="C2655" s="277"/>
      <c r="D2655" s="239" t="s">
        <v>142</v>
      </c>
      <c r="E2655" s="278" t="s">
        <v>1</v>
      </c>
      <c r="F2655" s="279" t="s">
        <v>1611</v>
      </c>
      <c r="G2655" s="277"/>
      <c r="H2655" s="278" t="s">
        <v>1</v>
      </c>
      <c r="I2655" s="280"/>
      <c r="J2655" s="277"/>
      <c r="K2655" s="277"/>
      <c r="L2655" s="281"/>
      <c r="M2655" s="282"/>
      <c r="N2655" s="283"/>
      <c r="O2655" s="283"/>
      <c r="P2655" s="283"/>
      <c r="Q2655" s="283"/>
      <c r="R2655" s="283"/>
      <c r="S2655" s="283"/>
      <c r="T2655" s="284"/>
      <c r="AT2655" s="285" t="s">
        <v>142</v>
      </c>
      <c r="AU2655" s="285" t="s">
        <v>83</v>
      </c>
      <c r="AV2655" s="14" t="s">
        <v>81</v>
      </c>
      <c r="AW2655" s="14" t="s">
        <v>30</v>
      </c>
      <c r="AX2655" s="14" t="s">
        <v>73</v>
      </c>
      <c r="AY2655" s="285" t="s">
        <v>133</v>
      </c>
    </row>
    <row r="2656" spans="2:51" s="12" customFormat="1" ht="12">
      <c r="B2656" s="237"/>
      <c r="C2656" s="238"/>
      <c r="D2656" s="239" t="s">
        <v>142</v>
      </c>
      <c r="E2656" s="240" t="s">
        <v>1</v>
      </c>
      <c r="F2656" s="241" t="s">
        <v>3245</v>
      </c>
      <c r="G2656" s="238"/>
      <c r="H2656" s="242">
        <v>47.8</v>
      </c>
      <c r="I2656" s="243"/>
      <c r="J2656" s="238"/>
      <c r="K2656" s="238"/>
      <c r="L2656" s="244"/>
      <c r="M2656" s="245"/>
      <c r="N2656" s="246"/>
      <c r="O2656" s="246"/>
      <c r="P2656" s="246"/>
      <c r="Q2656" s="246"/>
      <c r="R2656" s="246"/>
      <c r="S2656" s="246"/>
      <c r="T2656" s="247"/>
      <c r="AT2656" s="248" t="s">
        <v>142</v>
      </c>
      <c r="AU2656" s="248" t="s">
        <v>83</v>
      </c>
      <c r="AV2656" s="12" t="s">
        <v>83</v>
      </c>
      <c r="AW2656" s="12" t="s">
        <v>30</v>
      </c>
      <c r="AX2656" s="12" t="s">
        <v>73</v>
      </c>
      <c r="AY2656" s="248" t="s">
        <v>133</v>
      </c>
    </row>
    <row r="2657" spans="2:51" s="12" customFormat="1" ht="12">
      <c r="B2657" s="237"/>
      <c r="C2657" s="238"/>
      <c r="D2657" s="239" t="s">
        <v>142</v>
      </c>
      <c r="E2657" s="240" t="s">
        <v>1</v>
      </c>
      <c r="F2657" s="241" t="s">
        <v>3246</v>
      </c>
      <c r="G2657" s="238"/>
      <c r="H2657" s="242">
        <v>2.52</v>
      </c>
      <c r="I2657" s="243"/>
      <c r="J2657" s="238"/>
      <c r="K2657" s="238"/>
      <c r="L2657" s="244"/>
      <c r="M2657" s="245"/>
      <c r="N2657" s="246"/>
      <c r="O2657" s="246"/>
      <c r="P2657" s="246"/>
      <c r="Q2657" s="246"/>
      <c r="R2657" s="246"/>
      <c r="S2657" s="246"/>
      <c r="T2657" s="247"/>
      <c r="AT2657" s="248" t="s">
        <v>142</v>
      </c>
      <c r="AU2657" s="248" t="s">
        <v>83</v>
      </c>
      <c r="AV2657" s="12" t="s">
        <v>83</v>
      </c>
      <c r="AW2657" s="12" t="s">
        <v>30</v>
      </c>
      <c r="AX2657" s="12" t="s">
        <v>73</v>
      </c>
      <c r="AY2657" s="248" t="s">
        <v>133</v>
      </c>
    </row>
    <row r="2658" spans="2:51" s="13" customFormat="1" ht="12">
      <c r="B2658" s="249"/>
      <c r="C2658" s="250"/>
      <c r="D2658" s="239" t="s">
        <v>142</v>
      </c>
      <c r="E2658" s="251" t="s">
        <v>1</v>
      </c>
      <c r="F2658" s="252" t="s">
        <v>144</v>
      </c>
      <c r="G2658" s="250"/>
      <c r="H2658" s="253">
        <v>88.82</v>
      </c>
      <c r="I2658" s="254"/>
      <c r="J2658" s="250"/>
      <c r="K2658" s="250"/>
      <c r="L2658" s="255"/>
      <c r="M2658" s="256"/>
      <c r="N2658" s="257"/>
      <c r="O2658" s="257"/>
      <c r="P2658" s="257"/>
      <c r="Q2658" s="257"/>
      <c r="R2658" s="257"/>
      <c r="S2658" s="257"/>
      <c r="T2658" s="258"/>
      <c r="AT2658" s="259" t="s">
        <v>142</v>
      </c>
      <c r="AU2658" s="259" t="s">
        <v>83</v>
      </c>
      <c r="AV2658" s="13" t="s">
        <v>140</v>
      </c>
      <c r="AW2658" s="13" t="s">
        <v>30</v>
      </c>
      <c r="AX2658" s="13" t="s">
        <v>81</v>
      </c>
      <c r="AY2658" s="259" t="s">
        <v>133</v>
      </c>
    </row>
    <row r="2659" spans="2:65" s="1" customFormat="1" ht="36" customHeight="1">
      <c r="B2659" s="38"/>
      <c r="C2659" s="224" t="s">
        <v>3247</v>
      </c>
      <c r="D2659" s="224" t="s">
        <v>135</v>
      </c>
      <c r="E2659" s="225" t="s">
        <v>3248</v>
      </c>
      <c r="F2659" s="226" t="s">
        <v>3249</v>
      </c>
      <c r="G2659" s="227" t="s">
        <v>165</v>
      </c>
      <c r="H2659" s="228">
        <v>59.5</v>
      </c>
      <c r="I2659" s="229"/>
      <c r="J2659" s="230">
        <f>ROUND(I2659*H2659,2)</f>
        <v>0</v>
      </c>
      <c r="K2659" s="226" t="s">
        <v>139</v>
      </c>
      <c r="L2659" s="43"/>
      <c r="M2659" s="231" t="s">
        <v>1</v>
      </c>
      <c r="N2659" s="232" t="s">
        <v>38</v>
      </c>
      <c r="O2659" s="86"/>
      <c r="P2659" s="233">
        <f>O2659*H2659</f>
        <v>0</v>
      </c>
      <c r="Q2659" s="233">
        <v>0.00078</v>
      </c>
      <c r="R2659" s="233">
        <f>Q2659*H2659</f>
        <v>0.04641</v>
      </c>
      <c r="S2659" s="233">
        <v>0</v>
      </c>
      <c r="T2659" s="234">
        <f>S2659*H2659</f>
        <v>0</v>
      </c>
      <c r="AR2659" s="235" t="s">
        <v>224</v>
      </c>
      <c r="AT2659" s="235" t="s">
        <v>135</v>
      </c>
      <c r="AU2659" s="235" t="s">
        <v>83</v>
      </c>
      <c r="AY2659" s="17" t="s">
        <v>133</v>
      </c>
      <c r="BE2659" s="236">
        <f>IF(N2659="základní",J2659,0)</f>
        <v>0</v>
      </c>
      <c r="BF2659" s="236">
        <f>IF(N2659="snížená",J2659,0)</f>
        <v>0</v>
      </c>
      <c r="BG2659" s="236">
        <f>IF(N2659="zákl. přenesená",J2659,0)</f>
        <v>0</v>
      </c>
      <c r="BH2659" s="236">
        <f>IF(N2659="sníž. přenesená",J2659,0)</f>
        <v>0</v>
      </c>
      <c r="BI2659" s="236">
        <f>IF(N2659="nulová",J2659,0)</f>
        <v>0</v>
      </c>
      <c r="BJ2659" s="17" t="s">
        <v>81</v>
      </c>
      <c r="BK2659" s="236">
        <f>ROUND(I2659*H2659,2)</f>
        <v>0</v>
      </c>
      <c r="BL2659" s="17" t="s">
        <v>224</v>
      </c>
      <c r="BM2659" s="235" t="s">
        <v>3250</v>
      </c>
    </row>
    <row r="2660" spans="2:51" s="14" customFormat="1" ht="12">
      <c r="B2660" s="276"/>
      <c r="C2660" s="277"/>
      <c r="D2660" s="239" t="s">
        <v>142</v>
      </c>
      <c r="E2660" s="278" t="s">
        <v>1</v>
      </c>
      <c r="F2660" s="279" t="s">
        <v>1607</v>
      </c>
      <c r="G2660" s="277"/>
      <c r="H2660" s="278" t="s">
        <v>1</v>
      </c>
      <c r="I2660" s="280"/>
      <c r="J2660" s="277"/>
      <c r="K2660" s="277"/>
      <c r="L2660" s="281"/>
      <c r="M2660" s="282"/>
      <c r="N2660" s="283"/>
      <c r="O2660" s="283"/>
      <c r="P2660" s="283"/>
      <c r="Q2660" s="283"/>
      <c r="R2660" s="283"/>
      <c r="S2660" s="283"/>
      <c r="T2660" s="284"/>
      <c r="AT2660" s="285" t="s">
        <v>142</v>
      </c>
      <c r="AU2660" s="285" t="s">
        <v>83</v>
      </c>
      <c r="AV2660" s="14" t="s">
        <v>81</v>
      </c>
      <c r="AW2660" s="14" t="s">
        <v>30</v>
      </c>
      <c r="AX2660" s="14" t="s">
        <v>73</v>
      </c>
      <c r="AY2660" s="285" t="s">
        <v>133</v>
      </c>
    </row>
    <row r="2661" spans="2:51" s="12" customFormat="1" ht="12">
      <c r="B2661" s="237"/>
      <c r="C2661" s="238"/>
      <c r="D2661" s="239" t="s">
        <v>142</v>
      </c>
      <c r="E2661" s="240" t="s">
        <v>1</v>
      </c>
      <c r="F2661" s="241" t="s">
        <v>3251</v>
      </c>
      <c r="G2661" s="238"/>
      <c r="H2661" s="242">
        <v>23.7</v>
      </c>
      <c r="I2661" s="243"/>
      <c r="J2661" s="238"/>
      <c r="K2661" s="238"/>
      <c r="L2661" s="244"/>
      <c r="M2661" s="245"/>
      <c r="N2661" s="246"/>
      <c r="O2661" s="246"/>
      <c r="P2661" s="246"/>
      <c r="Q2661" s="246"/>
      <c r="R2661" s="246"/>
      <c r="S2661" s="246"/>
      <c r="T2661" s="247"/>
      <c r="AT2661" s="248" t="s">
        <v>142</v>
      </c>
      <c r="AU2661" s="248" t="s">
        <v>83</v>
      </c>
      <c r="AV2661" s="12" t="s">
        <v>83</v>
      </c>
      <c r="AW2661" s="12" t="s">
        <v>30</v>
      </c>
      <c r="AX2661" s="12" t="s">
        <v>73</v>
      </c>
      <c r="AY2661" s="248" t="s">
        <v>133</v>
      </c>
    </row>
    <row r="2662" spans="2:51" s="12" customFormat="1" ht="12">
      <c r="B2662" s="237"/>
      <c r="C2662" s="238"/>
      <c r="D2662" s="239" t="s">
        <v>142</v>
      </c>
      <c r="E2662" s="240" t="s">
        <v>1</v>
      </c>
      <c r="F2662" s="241" t="s">
        <v>3252</v>
      </c>
      <c r="G2662" s="238"/>
      <c r="H2662" s="242">
        <v>8.3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142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133</v>
      </c>
    </row>
    <row r="2663" spans="2:51" s="12" customFormat="1" ht="12">
      <c r="B2663" s="237"/>
      <c r="C2663" s="238"/>
      <c r="D2663" s="239" t="s">
        <v>142</v>
      </c>
      <c r="E2663" s="240" t="s">
        <v>1</v>
      </c>
      <c r="F2663" s="241" t="s">
        <v>3253</v>
      </c>
      <c r="G2663" s="238"/>
      <c r="H2663" s="242">
        <v>4.4</v>
      </c>
      <c r="I2663" s="243"/>
      <c r="J2663" s="238"/>
      <c r="K2663" s="238"/>
      <c r="L2663" s="244"/>
      <c r="M2663" s="245"/>
      <c r="N2663" s="246"/>
      <c r="O2663" s="246"/>
      <c r="P2663" s="246"/>
      <c r="Q2663" s="246"/>
      <c r="R2663" s="246"/>
      <c r="S2663" s="246"/>
      <c r="T2663" s="247"/>
      <c r="AT2663" s="248" t="s">
        <v>142</v>
      </c>
      <c r="AU2663" s="248" t="s">
        <v>83</v>
      </c>
      <c r="AV2663" s="12" t="s">
        <v>83</v>
      </c>
      <c r="AW2663" s="12" t="s">
        <v>30</v>
      </c>
      <c r="AX2663" s="12" t="s">
        <v>73</v>
      </c>
      <c r="AY2663" s="248" t="s">
        <v>133</v>
      </c>
    </row>
    <row r="2664" spans="2:51" s="14" customFormat="1" ht="12">
      <c r="B2664" s="276"/>
      <c r="C2664" s="277"/>
      <c r="D2664" s="239" t="s">
        <v>142</v>
      </c>
      <c r="E2664" s="278" t="s">
        <v>1</v>
      </c>
      <c r="F2664" s="279" t="s">
        <v>1611</v>
      </c>
      <c r="G2664" s="277"/>
      <c r="H2664" s="278" t="s">
        <v>1</v>
      </c>
      <c r="I2664" s="280"/>
      <c r="J2664" s="277"/>
      <c r="K2664" s="277"/>
      <c r="L2664" s="281"/>
      <c r="M2664" s="282"/>
      <c r="N2664" s="283"/>
      <c r="O2664" s="283"/>
      <c r="P2664" s="283"/>
      <c r="Q2664" s="283"/>
      <c r="R2664" s="283"/>
      <c r="S2664" s="283"/>
      <c r="T2664" s="284"/>
      <c r="AT2664" s="285" t="s">
        <v>142</v>
      </c>
      <c r="AU2664" s="285" t="s">
        <v>83</v>
      </c>
      <c r="AV2664" s="14" t="s">
        <v>81</v>
      </c>
      <c r="AW2664" s="14" t="s">
        <v>30</v>
      </c>
      <c r="AX2664" s="14" t="s">
        <v>73</v>
      </c>
      <c r="AY2664" s="285" t="s">
        <v>133</v>
      </c>
    </row>
    <row r="2665" spans="2:51" s="12" customFormat="1" ht="12">
      <c r="B2665" s="237"/>
      <c r="C2665" s="238"/>
      <c r="D2665" s="239" t="s">
        <v>142</v>
      </c>
      <c r="E2665" s="240" t="s">
        <v>1</v>
      </c>
      <c r="F2665" s="241" t="s">
        <v>3254</v>
      </c>
      <c r="G2665" s="238"/>
      <c r="H2665" s="242">
        <v>23.1</v>
      </c>
      <c r="I2665" s="243"/>
      <c r="J2665" s="238"/>
      <c r="K2665" s="238"/>
      <c r="L2665" s="244"/>
      <c r="M2665" s="245"/>
      <c r="N2665" s="246"/>
      <c r="O2665" s="246"/>
      <c r="P2665" s="246"/>
      <c r="Q2665" s="246"/>
      <c r="R2665" s="246"/>
      <c r="S2665" s="246"/>
      <c r="T2665" s="247"/>
      <c r="AT2665" s="248" t="s">
        <v>142</v>
      </c>
      <c r="AU2665" s="248" t="s">
        <v>83</v>
      </c>
      <c r="AV2665" s="12" t="s">
        <v>83</v>
      </c>
      <c r="AW2665" s="12" t="s">
        <v>30</v>
      </c>
      <c r="AX2665" s="12" t="s">
        <v>73</v>
      </c>
      <c r="AY2665" s="248" t="s">
        <v>133</v>
      </c>
    </row>
    <row r="2666" spans="2:51" s="13" customFormat="1" ht="12">
      <c r="B2666" s="249"/>
      <c r="C2666" s="250"/>
      <c r="D2666" s="239" t="s">
        <v>142</v>
      </c>
      <c r="E2666" s="251" t="s">
        <v>1</v>
      </c>
      <c r="F2666" s="252" t="s">
        <v>144</v>
      </c>
      <c r="G2666" s="250"/>
      <c r="H2666" s="253">
        <v>59.5</v>
      </c>
      <c r="I2666" s="254"/>
      <c r="J2666" s="250"/>
      <c r="K2666" s="250"/>
      <c r="L2666" s="255"/>
      <c r="M2666" s="256"/>
      <c r="N2666" s="257"/>
      <c r="O2666" s="257"/>
      <c r="P2666" s="257"/>
      <c r="Q2666" s="257"/>
      <c r="R2666" s="257"/>
      <c r="S2666" s="257"/>
      <c r="T2666" s="258"/>
      <c r="AT2666" s="259" t="s">
        <v>142</v>
      </c>
      <c r="AU2666" s="259" t="s">
        <v>83</v>
      </c>
      <c r="AV2666" s="13" t="s">
        <v>140</v>
      </c>
      <c r="AW2666" s="13" t="s">
        <v>30</v>
      </c>
      <c r="AX2666" s="13" t="s">
        <v>81</v>
      </c>
      <c r="AY2666" s="259" t="s">
        <v>133</v>
      </c>
    </row>
    <row r="2667" spans="2:65" s="1" customFormat="1" ht="36" customHeight="1">
      <c r="B2667" s="38"/>
      <c r="C2667" s="224" t="s">
        <v>3255</v>
      </c>
      <c r="D2667" s="224" t="s">
        <v>135</v>
      </c>
      <c r="E2667" s="225" t="s">
        <v>3256</v>
      </c>
      <c r="F2667" s="226" t="s">
        <v>3257</v>
      </c>
      <c r="G2667" s="227" t="s">
        <v>165</v>
      </c>
      <c r="H2667" s="228">
        <v>46.8</v>
      </c>
      <c r="I2667" s="229"/>
      <c r="J2667" s="230">
        <f>ROUND(I2667*H2667,2)</f>
        <v>0</v>
      </c>
      <c r="K2667" s="226" t="s">
        <v>139</v>
      </c>
      <c r="L2667" s="43"/>
      <c r="M2667" s="231" t="s">
        <v>1</v>
      </c>
      <c r="N2667" s="232" t="s">
        <v>38</v>
      </c>
      <c r="O2667" s="86"/>
      <c r="P2667" s="233">
        <f>O2667*H2667</f>
        <v>0</v>
      </c>
      <c r="Q2667" s="233">
        <v>0.00096</v>
      </c>
      <c r="R2667" s="233">
        <f>Q2667*H2667</f>
        <v>0.044927999999999996</v>
      </c>
      <c r="S2667" s="233">
        <v>0</v>
      </c>
      <c r="T2667" s="234">
        <f>S2667*H2667</f>
        <v>0</v>
      </c>
      <c r="AR2667" s="235" t="s">
        <v>224</v>
      </c>
      <c r="AT2667" s="235" t="s">
        <v>135</v>
      </c>
      <c r="AU2667" s="235" t="s">
        <v>83</v>
      </c>
      <c r="AY2667" s="17" t="s">
        <v>133</v>
      </c>
      <c r="BE2667" s="236">
        <f>IF(N2667="základní",J2667,0)</f>
        <v>0</v>
      </c>
      <c r="BF2667" s="236">
        <f>IF(N2667="snížená",J2667,0)</f>
        <v>0</v>
      </c>
      <c r="BG2667" s="236">
        <f>IF(N2667="zákl. přenesená",J2667,0)</f>
        <v>0</v>
      </c>
      <c r="BH2667" s="236">
        <f>IF(N2667="sníž. přenesená",J2667,0)</f>
        <v>0</v>
      </c>
      <c r="BI2667" s="236">
        <f>IF(N2667="nulová",J2667,0)</f>
        <v>0</v>
      </c>
      <c r="BJ2667" s="17" t="s">
        <v>81</v>
      </c>
      <c r="BK2667" s="236">
        <f>ROUND(I2667*H2667,2)</f>
        <v>0</v>
      </c>
      <c r="BL2667" s="17" t="s">
        <v>224</v>
      </c>
      <c r="BM2667" s="235" t="s">
        <v>3258</v>
      </c>
    </row>
    <row r="2668" spans="2:51" s="14" customFormat="1" ht="12">
      <c r="B2668" s="276"/>
      <c r="C2668" s="277"/>
      <c r="D2668" s="239" t="s">
        <v>142</v>
      </c>
      <c r="E2668" s="278" t="s">
        <v>1</v>
      </c>
      <c r="F2668" s="279" t="s">
        <v>1607</v>
      </c>
      <c r="G2668" s="277"/>
      <c r="H2668" s="278" t="s">
        <v>1</v>
      </c>
      <c r="I2668" s="280"/>
      <c r="J2668" s="277"/>
      <c r="K2668" s="277"/>
      <c r="L2668" s="281"/>
      <c r="M2668" s="282"/>
      <c r="N2668" s="283"/>
      <c r="O2668" s="283"/>
      <c r="P2668" s="283"/>
      <c r="Q2668" s="283"/>
      <c r="R2668" s="283"/>
      <c r="S2668" s="283"/>
      <c r="T2668" s="284"/>
      <c r="AT2668" s="285" t="s">
        <v>142</v>
      </c>
      <c r="AU2668" s="285" t="s">
        <v>83</v>
      </c>
      <c r="AV2668" s="14" t="s">
        <v>81</v>
      </c>
      <c r="AW2668" s="14" t="s">
        <v>30</v>
      </c>
      <c r="AX2668" s="14" t="s">
        <v>73</v>
      </c>
      <c r="AY2668" s="285" t="s">
        <v>133</v>
      </c>
    </row>
    <row r="2669" spans="2:51" s="12" customFormat="1" ht="12">
      <c r="B2669" s="237"/>
      <c r="C2669" s="238"/>
      <c r="D2669" s="239" t="s">
        <v>142</v>
      </c>
      <c r="E2669" s="240" t="s">
        <v>1</v>
      </c>
      <c r="F2669" s="241" t="s">
        <v>3259</v>
      </c>
      <c r="G2669" s="238"/>
      <c r="H2669" s="242">
        <v>16.2</v>
      </c>
      <c r="I2669" s="243"/>
      <c r="J2669" s="238"/>
      <c r="K2669" s="238"/>
      <c r="L2669" s="244"/>
      <c r="M2669" s="245"/>
      <c r="N2669" s="246"/>
      <c r="O2669" s="246"/>
      <c r="P2669" s="246"/>
      <c r="Q2669" s="246"/>
      <c r="R2669" s="246"/>
      <c r="S2669" s="246"/>
      <c r="T2669" s="247"/>
      <c r="AT2669" s="248" t="s">
        <v>142</v>
      </c>
      <c r="AU2669" s="248" t="s">
        <v>83</v>
      </c>
      <c r="AV2669" s="12" t="s">
        <v>83</v>
      </c>
      <c r="AW2669" s="12" t="s">
        <v>30</v>
      </c>
      <c r="AX2669" s="12" t="s">
        <v>73</v>
      </c>
      <c r="AY2669" s="248" t="s">
        <v>133</v>
      </c>
    </row>
    <row r="2670" spans="2:51" s="14" customFormat="1" ht="12">
      <c r="B2670" s="276"/>
      <c r="C2670" s="277"/>
      <c r="D2670" s="239" t="s">
        <v>142</v>
      </c>
      <c r="E2670" s="278" t="s">
        <v>1</v>
      </c>
      <c r="F2670" s="279" t="s">
        <v>1611</v>
      </c>
      <c r="G2670" s="277"/>
      <c r="H2670" s="278" t="s">
        <v>1</v>
      </c>
      <c r="I2670" s="280"/>
      <c r="J2670" s="277"/>
      <c r="K2670" s="277"/>
      <c r="L2670" s="281"/>
      <c r="M2670" s="282"/>
      <c r="N2670" s="283"/>
      <c r="O2670" s="283"/>
      <c r="P2670" s="283"/>
      <c r="Q2670" s="283"/>
      <c r="R2670" s="283"/>
      <c r="S2670" s="283"/>
      <c r="T2670" s="284"/>
      <c r="AT2670" s="285" t="s">
        <v>142</v>
      </c>
      <c r="AU2670" s="285" t="s">
        <v>83</v>
      </c>
      <c r="AV2670" s="14" t="s">
        <v>81</v>
      </c>
      <c r="AW2670" s="14" t="s">
        <v>30</v>
      </c>
      <c r="AX2670" s="14" t="s">
        <v>73</v>
      </c>
      <c r="AY2670" s="285" t="s">
        <v>133</v>
      </c>
    </row>
    <row r="2671" spans="2:51" s="12" customFormat="1" ht="12">
      <c r="B2671" s="237"/>
      <c r="C2671" s="238"/>
      <c r="D2671" s="239" t="s">
        <v>142</v>
      </c>
      <c r="E2671" s="240" t="s">
        <v>1</v>
      </c>
      <c r="F2671" s="241" t="s">
        <v>3260</v>
      </c>
      <c r="G2671" s="238"/>
      <c r="H2671" s="242">
        <v>30.6</v>
      </c>
      <c r="I2671" s="243"/>
      <c r="J2671" s="238"/>
      <c r="K2671" s="238"/>
      <c r="L2671" s="244"/>
      <c r="M2671" s="245"/>
      <c r="N2671" s="246"/>
      <c r="O2671" s="246"/>
      <c r="P2671" s="246"/>
      <c r="Q2671" s="246"/>
      <c r="R2671" s="246"/>
      <c r="S2671" s="246"/>
      <c r="T2671" s="247"/>
      <c r="AT2671" s="248" t="s">
        <v>142</v>
      </c>
      <c r="AU2671" s="248" t="s">
        <v>83</v>
      </c>
      <c r="AV2671" s="12" t="s">
        <v>83</v>
      </c>
      <c r="AW2671" s="12" t="s">
        <v>30</v>
      </c>
      <c r="AX2671" s="12" t="s">
        <v>73</v>
      </c>
      <c r="AY2671" s="248" t="s">
        <v>133</v>
      </c>
    </row>
    <row r="2672" spans="2:51" s="13" customFormat="1" ht="12">
      <c r="B2672" s="249"/>
      <c r="C2672" s="250"/>
      <c r="D2672" s="239" t="s">
        <v>142</v>
      </c>
      <c r="E2672" s="251" t="s">
        <v>1</v>
      </c>
      <c r="F2672" s="252" t="s">
        <v>144</v>
      </c>
      <c r="G2672" s="250"/>
      <c r="H2672" s="253">
        <v>46.8</v>
      </c>
      <c r="I2672" s="254"/>
      <c r="J2672" s="250"/>
      <c r="K2672" s="250"/>
      <c r="L2672" s="255"/>
      <c r="M2672" s="256"/>
      <c r="N2672" s="257"/>
      <c r="O2672" s="257"/>
      <c r="P2672" s="257"/>
      <c r="Q2672" s="257"/>
      <c r="R2672" s="257"/>
      <c r="S2672" s="257"/>
      <c r="T2672" s="258"/>
      <c r="AT2672" s="259" t="s">
        <v>142</v>
      </c>
      <c r="AU2672" s="259" t="s">
        <v>83</v>
      </c>
      <c r="AV2672" s="13" t="s">
        <v>140</v>
      </c>
      <c r="AW2672" s="13" t="s">
        <v>30</v>
      </c>
      <c r="AX2672" s="13" t="s">
        <v>81</v>
      </c>
      <c r="AY2672" s="259" t="s">
        <v>133</v>
      </c>
    </row>
    <row r="2673" spans="2:65" s="1" customFormat="1" ht="36" customHeight="1">
      <c r="B2673" s="38"/>
      <c r="C2673" s="224" t="s">
        <v>3261</v>
      </c>
      <c r="D2673" s="224" t="s">
        <v>135</v>
      </c>
      <c r="E2673" s="225" t="s">
        <v>3262</v>
      </c>
      <c r="F2673" s="226" t="s">
        <v>3263</v>
      </c>
      <c r="G2673" s="227" t="s">
        <v>165</v>
      </c>
      <c r="H2673" s="228">
        <v>28.4</v>
      </c>
      <c r="I2673" s="229"/>
      <c r="J2673" s="230">
        <f>ROUND(I2673*H2673,2)</f>
        <v>0</v>
      </c>
      <c r="K2673" s="226" t="s">
        <v>139</v>
      </c>
      <c r="L2673" s="43"/>
      <c r="M2673" s="231" t="s">
        <v>1</v>
      </c>
      <c r="N2673" s="232" t="s">
        <v>38</v>
      </c>
      <c r="O2673" s="86"/>
      <c r="P2673" s="233">
        <f>O2673*H2673</f>
        <v>0</v>
      </c>
      <c r="Q2673" s="233">
        <v>0.00125</v>
      </c>
      <c r="R2673" s="233">
        <f>Q2673*H2673</f>
        <v>0.0355</v>
      </c>
      <c r="S2673" s="233">
        <v>0</v>
      </c>
      <c r="T2673" s="234">
        <f>S2673*H2673</f>
        <v>0</v>
      </c>
      <c r="AR2673" s="235" t="s">
        <v>224</v>
      </c>
      <c r="AT2673" s="235" t="s">
        <v>135</v>
      </c>
      <c r="AU2673" s="235" t="s">
        <v>83</v>
      </c>
      <c r="AY2673" s="17" t="s">
        <v>133</v>
      </c>
      <c r="BE2673" s="236">
        <f>IF(N2673="základní",J2673,0)</f>
        <v>0</v>
      </c>
      <c r="BF2673" s="236">
        <f>IF(N2673="snížená",J2673,0)</f>
        <v>0</v>
      </c>
      <c r="BG2673" s="236">
        <f>IF(N2673="zákl. přenesená",J2673,0)</f>
        <v>0</v>
      </c>
      <c r="BH2673" s="236">
        <f>IF(N2673="sníž. přenesená",J2673,0)</f>
        <v>0</v>
      </c>
      <c r="BI2673" s="236">
        <f>IF(N2673="nulová",J2673,0)</f>
        <v>0</v>
      </c>
      <c r="BJ2673" s="17" t="s">
        <v>81</v>
      </c>
      <c r="BK2673" s="236">
        <f>ROUND(I2673*H2673,2)</f>
        <v>0</v>
      </c>
      <c r="BL2673" s="17" t="s">
        <v>224</v>
      </c>
      <c r="BM2673" s="235" t="s">
        <v>3264</v>
      </c>
    </row>
    <row r="2674" spans="2:51" s="14" customFormat="1" ht="12">
      <c r="B2674" s="276"/>
      <c r="C2674" s="277"/>
      <c r="D2674" s="239" t="s">
        <v>142</v>
      </c>
      <c r="E2674" s="278" t="s">
        <v>1</v>
      </c>
      <c r="F2674" s="279" t="s">
        <v>1607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142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133</v>
      </c>
    </row>
    <row r="2675" spans="2:51" s="12" customFormat="1" ht="12">
      <c r="B2675" s="237"/>
      <c r="C2675" s="238"/>
      <c r="D2675" s="239" t="s">
        <v>142</v>
      </c>
      <c r="E2675" s="240" t="s">
        <v>1</v>
      </c>
      <c r="F2675" s="241" t="s">
        <v>3265</v>
      </c>
      <c r="G2675" s="238"/>
      <c r="H2675" s="242">
        <v>8.5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142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133</v>
      </c>
    </row>
    <row r="2676" spans="2:51" s="14" customFormat="1" ht="12">
      <c r="B2676" s="276"/>
      <c r="C2676" s="277"/>
      <c r="D2676" s="239" t="s">
        <v>142</v>
      </c>
      <c r="E2676" s="278" t="s">
        <v>1</v>
      </c>
      <c r="F2676" s="279" t="s">
        <v>1611</v>
      </c>
      <c r="G2676" s="277"/>
      <c r="H2676" s="278" t="s">
        <v>1</v>
      </c>
      <c r="I2676" s="280"/>
      <c r="J2676" s="277"/>
      <c r="K2676" s="277"/>
      <c r="L2676" s="281"/>
      <c r="M2676" s="282"/>
      <c r="N2676" s="283"/>
      <c r="O2676" s="283"/>
      <c r="P2676" s="283"/>
      <c r="Q2676" s="283"/>
      <c r="R2676" s="283"/>
      <c r="S2676" s="283"/>
      <c r="T2676" s="284"/>
      <c r="AT2676" s="285" t="s">
        <v>142</v>
      </c>
      <c r="AU2676" s="285" t="s">
        <v>83</v>
      </c>
      <c r="AV2676" s="14" t="s">
        <v>81</v>
      </c>
      <c r="AW2676" s="14" t="s">
        <v>30</v>
      </c>
      <c r="AX2676" s="14" t="s">
        <v>73</v>
      </c>
      <c r="AY2676" s="285" t="s">
        <v>133</v>
      </c>
    </row>
    <row r="2677" spans="2:51" s="12" customFormat="1" ht="12">
      <c r="B2677" s="237"/>
      <c r="C2677" s="238"/>
      <c r="D2677" s="239" t="s">
        <v>142</v>
      </c>
      <c r="E2677" s="240" t="s">
        <v>1</v>
      </c>
      <c r="F2677" s="241" t="s">
        <v>3266</v>
      </c>
      <c r="G2677" s="238"/>
      <c r="H2677" s="242">
        <v>19.9</v>
      </c>
      <c r="I2677" s="243"/>
      <c r="J2677" s="238"/>
      <c r="K2677" s="238"/>
      <c r="L2677" s="244"/>
      <c r="M2677" s="245"/>
      <c r="N2677" s="246"/>
      <c r="O2677" s="246"/>
      <c r="P2677" s="246"/>
      <c r="Q2677" s="246"/>
      <c r="R2677" s="246"/>
      <c r="S2677" s="246"/>
      <c r="T2677" s="247"/>
      <c r="AT2677" s="248" t="s">
        <v>142</v>
      </c>
      <c r="AU2677" s="248" t="s">
        <v>83</v>
      </c>
      <c r="AV2677" s="12" t="s">
        <v>83</v>
      </c>
      <c r="AW2677" s="12" t="s">
        <v>30</v>
      </c>
      <c r="AX2677" s="12" t="s">
        <v>73</v>
      </c>
      <c r="AY2677" s="248" t="s">
        <v>133</v>
      </c>
    </row>
    <row r="2678" spans="2:51" s="13" customFormat="1" ht="12">
      <c r="B2678" s="249"/>
      <c r="C2678" s="250"/>
      <c r="D2678" s="239" t="s">
        <v>142</v>
      </c>
      <c r="E2678" s="251" t="s">
        <v>1</v>
      </c>
      <c r="F2678" s="252" t="s">
        <v>144</v>
      </c>
      <c r="G2678" s="250"/>
      <c r="H2678" s="253">
        <v>28.4</v>
      </c>
      <c r="I2678" s="254"/>
      <c r="J2678" s="250"/>
      <c r="K2678" s="250"/>
      <c r="L2678" s="255"/>
      <c r="M2678" s="256"/>
      <c r="N2678" s="257"/>
      <c r="O2678" s="257"/>
      <c r="P2678" s="257"/>
      <c r="Q2678" s="257"/>
      <c r="R2678" s="257"/>
      <c r="S2678" s="257"/>
      <c r="T2678" s="258"/>
      <c r="AT2678" s="259" t="s">
        <v>142</v>
      </c>
      <c r="AU2678" s="259" t="s">
        <v>83</v>
      </c>
      <c r="AV2678" s="13" t="s">
        <v>140</v>
      </c>
      <c r="AW2678" s="13" t="s">
        <v>30</v>
      </c>
      <c r="AX2678" s="13" t="s">
        <v>81</v>
      </c>
      <c r="AY2678" s="259" t="s">
        <v>133</v>
      </c>
    </row>
    <row r="2679" spans="2:65" s="1" customFormat="1" ht="36" customHeight="1">
      <c r="B2679" s="38"/>
      <c r="C2679" s="224" t="s">
        <v>3267</v>
      </c>
      <c r="D2679" s="224" t="s">
        <v>135</v>
      </c>
      <c r="E2679" s="225" t="s">
        <v>3268</v>
      </c>
      <c r="F2679" s="226" t="s">
        <v>3269</v>
      </c>
      <c r="G2679" s="227" t="s">
        <v>165</v>
      </c>
      <c r="H2679" s="228">
        <v>40</v>
      </c>
      <c r="I2679" s="229"/>
      <c r="J2679" s="230">
        <f>ROUND(I2679*H2679,2)</f>
        <v>0</v>
      </c>
      <c r="K2679" s="226" t="s">
        <v>139</v>
      </c>
      <c r="L2679" s="43"/>
      <c r="M2679" s="231" t="s">
        <v>1</v>
      </c>
      <c r="N2679" s="232" t="s">
        <v>38</v>
      </c>
      <c r="O2679" s="86"/>
      <c r="P2679" s="233">
        <f>O2679*H2679</f>
        <v>0</v>
      </c>
      <c r="Q2679" s="233">
        <v>0.00256</v>
      </c>
      <c r="R2679" s="233">
        <f>Q2679*H2679</f>
        <v>0.1024</v>
      </c>
      <c r="S2679" s="233">
        <v>0</v>
      </c>
      <c r="T2679" s="234">
        <f>S2679*H2679</f>
        <v>0</v>
      </c>
      <c r="AR2679" s="235" t="s">
        <v>224</v>
      </c>
      <c r="AT2679" s="235" t="s">
        <v>135</v>
      </c>
      <c r="AU2679" s="235" t="s">
        <v>83</v>
      </c>
      <c r="AY2679" s="17" t="s">
        <v>133</v>
      </c>
      <c r="BE2679" s="236">
        <f>IF(N2679="základní",J2679,0)</f>
        <v>0</v>
      </c>
      <c r="BF2679" s="236">
        <f>IF(N2679="snížená",J2679,0)</f>
        <v>0</v>
      </c>
      <c r="BG2679" s="236">
        <f>IF(N2679="zákl. přenesená",J2679,0)</f>
        <v>0</v>
      </c>
      <c r="BH2679" s="236">
        <f>IF(N2679="sníž. přenesená",J2679,0)</f>
        <v>0</v>
      </c>
      <c r="BI2679" s="236">
        <f>IF(N2679="nulová",J2679,0)</f>
        <v>0</v>
      </c>
      <c r="BJ2679" s="17" t="s">
        <v>81</v>
      </c>
      <c r="BK2679" s="236">
        <f>ROUND(I2679*H2679,2)</f>
        <v>0</v>
      </c>
      <c r="BL2679" s="17" t="s">
        <v>224</v>
      </c>
      <c r="BM2679" s="235" t="s">
        <v>3270</v>
      </c>
    </row>
    <row r="2680" spans="2:51" s="14" customFormat="1" ht="12">
      <c r="B2680" s="276"/>
      <c r="C2680" s="277"/>
      <c r="D2680" s="239" t="s">
        <v>142</v>
      </c>
      <c r="E2680" s="278" t="s">
        <v>1</v>
      </c>
      <c r="F2680" s="279" t="s">
        <v>1611</v>
      </c>
      <c r="G2680" s="277"/>
      <c r="H2680" s="278" t="s">
        <v>1</v>
      </c>
      <c r="I2680" s="280"/>
      <c r="J2680" s="277"/>
      <c r="K2680" s="277"/>
      <c r="L2680" s="281"/>
      <c r="M2680" s="282"/>
      <c r="N2680" s="283"/>
      <c r="O2680" s="283"/>
      <c r="P2680" s="283"/>
      <c r="Q2680" s="283"/>
      <c r="R2680" s="283"/>
      <c r="S2680" s="283"/>
      <c r="T2680" s="284"/>
      <c r="AT2680" s="285" t="s">
        <v>142</v>
      </c>
      <c r="AU2680" s="285" t="s">
        <v>83</v>
      </c>
      <c r="AV2680" s="14" t="s">
        <v>81</v>
      </c>
      <c r="AW2680" s="14" t="s">
        <v>30</v>
      </c>
      <c r="AX2680" s="14" t="s">
        <v>73</v>
      </c>
      <c r="AY2680" s="285" t="s">
        <v>133</v>
      </c>
    </row>
    <row r="2681" spans="2:51" s="12" customFormat="1" ht="12">
      <c r="B2681" s="237"/>
      <c r="C2681" s="238"/>
      <c r="D2681" s="239" t="s">
        <v>142</v>
      </c>
      <c r="E2681" s="240" t="s">
        <v>1</v>
      </c>
      <c r="F2681" s="241" t="s">
        <v>3271</v>
      </c>
      <c r="G2681" s="238"/>
      <c r="H2681" s="242">
        <v>38</v>
      </c>
      <c r="I2681" s="243"/>
      <c r="J2681" s="238"/>
      <c r="K2681" s="238"/>
      <c r="L2681" s="244"/>
      <c r="M2681" s="245"/>
      <c r="N2681" s="246"/>
      <c r="O2681" s="246"/>
      <c r="P2681" s="246"/>
      <c r="Q2681" s="246"/>
      <c r="R2681" s="246"/>
      <c r="S2681" s="246"/>
      <c r="T2681" s="247"/>
      <c r="AT2681" s="248" t="s">
        <v>142</v>
      </c>
      <c r="AU2681" s="248" t="s">
        <v>83</v>
      </c>
      <c r="AV2681" s="12" t="s">
        <v>83</v>
      </c>
      <c r="AW2681" s="12" t="s">
        <v>30</v>
      </c>
      <c r="AX2681" s="12" t="s">
        <v>73</v>
      </c>
      <c r="AY2681" s="248" t="s">
        <v>133</v>
      </c>
    </row>
    <row r="2682" spans="2:51" s="12" customFormat="1" ht="12">
      <c r="B2682" s="237"/>
      <c r="C2682" s="238"/>
      <c r="D2682" s="239" t="s">
        <v>142</v>
      </c>
      <c r="E2682" s="240" t="s">
        <v>1</v>
      </c>
      <c r="F2682" s="241" t="s">
        <v>1100</v>
      </c>
      <c r="G2682" s="238"/>
      <c r="H2682" s="242">
        <v>2</v>
      </c>
      <c r="I2682" s="243"/>
      <c r="J2682" s="238"/>
      <c r="K2682" s="238"/>
      <c r="L2682" s="244"/>
      <c r="M2682" s="245"/>
      <c r="N2682" s="246"/>
      <c r="O2682" s="246"/>
      <c r="P2682" s="246"/>
      <c r="Q2682" s="246"/>
      <c r="R2682" s="246"/>
      <c r="S2682" s="246"/>
      <c r="T2682" s="247"/>
      <c r="AT2682" s="248" t="s">
        <v>142</v>
      </c>
      <c r="AU2682" s="248" t="s">
        <v>83</v>
      </c>
      <c r="AV2682" s="12" t="s">
        <v>83</v>
      </c>
      <c r="AW2682" s="12" t="s">
        <v>30</v>
      </c>
      <c r="AX2682" s="12" t="s">
        <v>73</v>
      </c>
      <c r="AY2682" s="248" t="s">
        <v>133</v>
      </c>
    </row>
    <row r="2683" spans="2:51" s="13" customFormat="1" ht="12">
      <c r="B2683" s="249"/>
      <c r="C2683" s="250"/>
      <c r="D2683" s="239" t="s">
        <v>142</v>
      </c>
      <c r="E2683" s="251" t="s">
        <v>1</v>
      </c>
      <c r="F2683" s="252" t="s">
        <v>144</v>
      </c>
      <c r="G2683" s="250"/>
      <c r="H2683" s="253">
        <v>40</v>
      </c>
      <c r="I2683" s="254"/>
      <c r="J2683" s="250"/>
      <c r="K2683" s="250"/>
      <c r="L2683" s="255"/>
      <c r="M2683" s="256"/>
      <c r="N2683" s="257"/>
      <c r="O2683" s="257"/>
      <c r="P2683" s="257"/>
      <c r="Q2683" s="257"/>
      <c r="R2683" s="257"/>
      <c r="S2683" s="257"/>
      <c r="T2683" s="258"/>
      <c r="AT2683" s="259" t="s">
        <v>142</v>
      </c>
      <c r="AU2683" s="259" t="s">
        <v>83</v>
      </c>
      <c r="AV2683" s="13" t="s">
        <v>140</v>
      </c>
      <c r="AW2683" s="13" t="s">
        <v>30</v>
      </c>
      <c r="AX2683" s="13" t="s">
        <v>81</v>
      </c>
      <c r="AY2683" s="259" t="s">
        <v>133</v>
      </c>
    </row>
    <row r="2684" spans="2:65" s="1" customFormat="1" ht="16.5" customHeight="1">
      <c r="B2684" s="38"/>
      <c r="C2684" s="224" t="s">
        <v>3272</v>
      </c>
      <c r="D2684" s="224" t="s">
        <v>135</v>
      </c>
      <c r="E2684" s="225" t="s">
        <v>3273</v>
      </c>
      <c r="F2684" s="226" t="s">
        <v>3274</v>
      </c>
      <c r="G2684" s="227" t="s">
        <v>171</v>
      </c>
      <c r="H2684" s="228">
        <v>88</v>
      </c>
      <c r="I2684" s="229"/>
      <c r="J2684" s="230">
        <f>ROUND(I2684*H2684,2)</f>
        <v>0</v>
      </c>
      <c r="K2684" s="226" t="s">
        <v>1</v>
      </c>
      <c r="L2684" s="43"/>
      <c r="M2684" s="231" t="s">
        <v>1</v>
      </c>
      <c r="N2684" s="232" t="s">
        <v>38</v>
      </c>
      <c r="O2684" s="86"/>
      <c r="P2684" s="233">
        <f>O2684*H2684</f>
        <v>0</v>
      </c>
      <c r="Q2684" s="233">
        <v>0</v>
      </c>
      <c r="R2684" s="233">
        <f>Q2684*H2684</f>
        <v>0</v>
      </c>
      <c r="S2684" s="233">
        <v>0</v>
      </c>
      <c r="T2684" s="234">
        <f>S2684*H2684</f>
        <v>0</v>
      </c>
      <c r="AR2684" s="235" t="s">
        <v>224</v>
      </c>
      <c r="AT2684" s="235" t="s">
        <v>135</v>
      </c>
      <c r="AU2684" s="235" t="s">
        <v>83</v>
      </c>
      <c r="AY2684" s="17" t="s">
        <v>133</v>
      </c>
      <c r="BE2684" s="236">
        <f>IF(N2684="základní",J2684,0)</f>
        <v>0</v>
      </c>
      <c r="BF2684" s="236">
        <f>IF(N2684="snížená",J2684,0)</f>
        <v>0</v>
      </c>
      <c r="BG2684" s="236">
        <f>IF(N2684="zákl. přenesená",J2684,0)</f>
        <v>0</v>
      </c>
      <c r="BH2684" s="236">
        <f>IF(N2684="sníž. přenesená",J2684,0)</f>
        <v>0</v>
      </c>
      <c r="BI2684" s="236">
        <f>IF(N2684="nulová",J2684,0)</f>
        <v>0</v>
      </c>
      <c r="BJ2684" s="17" t="s">
        <v>81</v>
      </c>
      <c r="BK2684" s="236">
        <f>ROUND(I2684*H2684,2)</f>
        <v>0</v>
      </c>
      <c r="BL2684" s="17" t="s">
        <v>224</v>
      </c>
      <c r="BM2684" s="235" t="s">
        <v>3275</v>
      </c>
    </row>
    <row r="2685" spans="2:51" s="12" customFormat="1" ht="12">
      <c r="B2685" s="237"/>
      <c r="C2685" s="238"/>
      <c r="D2685" s="239" t="s">
        <v>142</v>
      </c>
      <c r="E2685" s="240" t="s">
        <v>1</v>
      </c>
      <c r="F2685" s="241" t="s">
        <v>3276</v>
      </c>
      <c r="G2685" s="238"/>
      <c r="H2685" s="242">
        <v>18</v>
      </c>
      <c r="I2685" s="243"/>
      <c r="J2685" s="238"/>
      <c r="K2685" s="238"/>
      <c r="L2685" s="244"/>
      <c r="M2685" s="245"/>
      <c r="N2685" s="246"/>
      <c r="O2685" s="246"/>
      <c r="P2685" s="246"/>
      <c r="Q2685" s="246"/>
      <c r="R2685" s="246"/>
      <c r="S2685" s="246"/>
      <c r="T2685" s="247"/>
      <c r="AT2685" s="248" t="s">
        <v>142</v>
      </c>
      <c r="AU2685" s="248" t="s">
        <v>83</v>
      </c>
      <c r="AV2685" s="12" t="s">
        <v>83</v>
      </c>
      <c r="AW2685" s="12" t="s">
        <v>30</v>
      </c>
      <c r="AX2685" s="12" t="s">
        <v>73</v>
      </c>
      <c r="AY2685" s="248" t="s">
        <v>133</v>
      </c>
    </row>
    <row r="2686" spans="2:51" s="12" customFormat="1" ht="12">
      <c r="B2686" s="237"/>
      <c r="C2686" s="238"/>
      <c r="D2686" s="239" t="s">
        <v>142</v>
      </c>
      <c r="E2686" s="240" t="s">
        <v>1</v>
      </c>
      <c r="F2686" s="241" t="s">
        <v>3277</v>
      </c>
      <c r="G2686" s="238"/>
      <c r="H2686" s="242">
        <v>6</v>
      </c>
      <c r="I2686" s="243"/>
      <c r="J2686" s="238"/>
      <c r="K2686" s="238"/>
      <c r="L2686" s="244"/>
      <c r="M2686" s="245"/>
      <c r="N2686" s="246"/>
      <c r="O2686" s="246"/>
      <c r="P2686" s="246"/>
      <c r="Q2686" s="246"/>
      <c r="R2686" s="246"/>
      <c r="S2686" s="246"/>
      <c r="T2686" s="247"/>
      <c r="AT2686" s="248" t="s">
        <v>142</v>
      </c>
      <c r="AU2686" s="248" t="s">
        <v>83</v>
      </c>
      <c r="AV2686" s="12" t="s">
        <v>83</v>
      </c>
      <c r="AW2686" s="12" t="s">
        <v>30</v>
      </c>
      <c r="AX2686" s="12" t="s">
        <v>73</v>
      </c>
      <c r="AY2686" s="248" t="s">
        <v>133</v>
      </c>
    </row>
    <row r="2687" spans="2:51" s="12" customFormat="1" ht="12">
      <c r="B2687" s="237"/>
      <c r="C2687" s="238"/>
      <c r="D2687" s="239" t="s">
        <v>142</v>
      </c>
      <c r="E2687" s="240" t="s">
        <v>1</v>
      </c>
      <c r="F2687" s="241" t="s">
        <v>3278</v>
      </c>
      <c r="G2687" s="238"/>
      <c r="H2687" s="242">
        <v>16</v>
      </c>
      <c r="I2687" s="243"/>
      <c r="J2687" s="238"/>
      <c r="K2687" s="238"/>
      <c r="L2687" s="244"/>
      <c r="M2687" s="245"/>
      <c r="N2687" s="246"/>
      <c r="O2687" s="246"/>
      <c r="P2687" s="246"/>
      <c r="Q2687" s="246"/>
      <c r="R2687" s="246"/>
      <c r="S2687" s="246"/>
      <c r="T2687" s="247"/>
      <c r="AT2687" s="248" t="s">
        <v>142</v>
      </c>
      <c r="AU2687" s="248" t="s">
        <v>83</v>
      </c>
      <c r="AV2687" s="12" t="s">
        <v>83</v>
      </c>
      <c r="AW2687" s="12" t="s">
        <v>30</v>
      </c>
      <c r="AX2687" s="12" t="s">
        <v>73</v>
      </c>
      <c r="AY2687" s="248" t="s">
        <v>133</v>
      </c>
    </row>
    <row r="2688" spans="2:51" s="12" customFormat="1" ht="12">
      <c r="B2688" s="237"/>
      <c r="C2688" s="238"/>
      <c r="D2688" s="239" t="s">
        <v>142</v>
      </c>
      <c r="E2688" s="240" t="s">
        <v>1</v>
      </c>
      <c r="F2688" s="241" t="s">
        <v>3279</v>
      </c>
      <c r="G2688" s="238"/>
      <c r="H2688" s="242">
        <v>6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142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133</v>
      </c>
    </row>
    <row r="2689" spans="2:51" s="12" customFormat="1" ht="12">
      <c r="B2689" s="237"/>
      <c r="C2689" s="238"/>
      <c r="D2689" s="239" t="s">
        <v>142</v>
      </c>
      <c r="E2689" s="240" t="s">
        <v>1</v>
      </c>
      <c r="F2689" s="241" t="s">
        <v>3110</v>
      </c>
      <c r="G2689" s="238"/>
      <c r="H2689" s="242">
        <v>22</v>
      </c>
      <c r="I2689" s="243"/>
      <c r="J2689" s="238"/>
      <c r="K2689" s="238"/>
      <c r="L2689" s="244"/>
      <c r="M2689" s="245"/>
      <c r="N2689" s="246"/>
      <c r="O2689" s="246"/>
      <c r="P2689" s="246"/>
      <c r="Q2689" s="246"/>
      <c r="R2689" s="246"/>
      <c r="S2689" s="246"/>
      <c r="T2689" s="247"/>
      <c r="AT2689" s="248" t="s">
        <v>142</v>
      </c>
      <c r="AU2689" s="248" t="s">
        <v>83</v>
      </c>
      <c r="AV2689" s="12" t="s">
        <v>83</v>
      </c>
      <c r="AW2689" s="12" t="s">
        <v>30</v>
      </c>
      <c r="AX2689" s="12" t="s">
        <v>73</v>
      </c>
      <c r="AY2689" s="248" t="s">
        <v>133</v>
      </c>
    </row>
    <row r="2690" spans="2:51" s="12" customFormat="1" ht="12">
      <c r="B2690" s="237"/>
      <c r="C2690" s="238"/>
      <c r="D2690" s="239" t="s">
        <v>142</v>
      </c>
      <c r="E2690" s="240" t="s">
        <v>1</v>
      </c>
      <c r="F2690" s="241" t="s">
        <v>3111</v>
      </c>
      <c r="G2690" s="238"/>
      <c r="H2690" s="242">
        <v>3</v>
      </c>
      <c r="I2690" s="243"/>
      <c r="J2690" s="238"/>
      <c r="K2690" s="238"/>
      <c r="L2690" s="244"/>
      <c r="M2690" s="245"/>
      <c r="N2690" s="246"/>
      <c r="O2690" s="246"/>
      <c r="P2690" s="246"/>
      <c r="Q2690" s="246"/>
      <c r="R2690" s="246"/>
      <c r="S2690" s="246"/>
      <c r="T2690" s="247"/>
      <c r="AT2690" s="248" t="s">
        <v>142</v>
      </c>
      <c r="AU2690" s="248" t="s">
        <v>83</v>
      </c>
      <c r="AV2690" s="12" t="s">
        <v>83</v>
      </c>
      <c r="AW2690" s="12" t="s">
        <v>30</v>
      </c>
      <c r="AX2690" s="12" t="s">
        <v>73</v>
      </c>
      <c r="AY2690" s="248" t="s">
        <v>133</v>
      </c>
    </row>
    <row r="2691" spans="2:51" s="12" customFormat="1" ht="12">
      <c r="B2691" s="237"/>
      <c r="C2691" s="238"/>
      <c r="D2691" s="239" t="s">
        <v>142</v>
      </c>
      <c r="E2691" s="240" t="s">
        <v>1</v>
      </c>
      <c r="F2691" s="241" t="s">
        <v>3104</v>
      </c>
      <c r="G2691" s="238"/>
      <c r="H2691" s="242">
        <v>11</v>
      </c>
      <c r="I2691" s="243"/>
      <c r="J2691" s="238"/>
      <c r="K2691" s="238"/>
      <c r="L2691" s="244"/>
      <c r="M2691" s="245"/>
      <c r="N2691" s="246"/>
      <c r="O2691" s="246"/>
      <c r="P2691" s="246"/>
      <c r="Q2691" s="246"/>
      <c r="R2691" s="246"/>
      <c r="S2691" s="246"/>
      <c r="T2691" s="247"/>
      <c r="AT2691" s="248" t="s">
        <v>142</v>
      </c>
      <c r="AU2691" s="248" t="s">
        <v>83</v>
      </c>
      <c r="AV2691" s="12" t="s">
        <v>83</v>
      </c>
      <c r="AW2691" s="12" t="s">
        <v>30</v>
      </c>
      <c r="AX2691" s="12" t="s">
        <v>73</v>
      </c>
      <c r="AY2691" s="248" t="s">
        <v>133</v>
      </c>
    </row>
    <row r="2692" spans="2:51" s="12" customFormat="1" ht="12">
      <c r="B2692" s="237"/>
      <c r="C2692" s="238"/>
      <c r="D2692" s="239" t="s">
        <v>142</v>
      </c>
      <c r="E2692" s="240" t="s">
        <v>1</v>
      </c>
      <c r="F2692" s="241" t="s">
        <v>3280</v>
      </c>
      <c r="G2692" s="238"/>
      <c r="H2692" s="242">
        <v>6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142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133</v>
      </c>
    </row>
    <row r="2693" spans="2:51" s="13" customFormat="1" ht="12">
      <c r="B2693" s="249"/>
      <c r="C2693" s="250"/>
      <c r="D2693" s="239" t="s">
        <v>142</v>
      </c>
      <c r="E2693" s="251" t="s">
        <v>1</v>
      </c>
      <c r="F2693" s="252" t="s">
        <v>144</v>
      </c>
      <c r="G2693" s="250"/>
      <c r="H2693" s="253">
        <v>88</v>
      </c>
      <c r="I2693" s="254"/>
      <c r="J2693" s="250"/>
      <c r="K2693" s="250"/>
      <c r="L2693" s="255"/>
      <c r="M2693" s="256"/>
      <c r="N2693" s="257"/>
      <c r="O2693" s="257"/>
      <c r="P2693" s="257"/>
      <c r="Q2693" s="257"/>
      <c r="R2693" s="257"/>
      <c r="S2693" s="257"/>
      <c r="T2693" s="258"/>
      <c r="AT2693" s="259" t="s">
        <v>142</v>
      </c>
      <c r="AU2693" s="259" t="s">
        <v>83</v>
      </c>
      <c r="AV2693" s="13" t="s">
        <v>140</v>
      </c>
      <c r="AW2693" s="13" t="s">
        <v>30</v>
      </c>
      <c r="AX2693" s="13" t="s">
        <v>81</v>
      </c>
      <c r="AY2693" s="259" t="s">
        <v>133</v>
      </c>
    </row>
    <row r="2694" spans="2:65" s="1" customFormat="1" ht="16.5" customHeight="1">
      <c r="B2694" s="38"/>
      <c r="C2694" s="224" t="s">
        <v>3281</v>
      </c>
      <c r="D2694" s="224" t="s">
        <v>135</v>
      </c>
      <c r="E2694" s="225" t="s">
        <v>3282</v>
      </c>
      <c r="F2694" s="226" t="s">
        <v>3283</v>
      </c>
      <c r="G2694" s="227" t="s">
        <v>171</v>
      </c>
      <c r="H2694" s="228">
        <v>2</v>
      </c>
      <c r="I2694" s="229"/>
      <c r="J2694" s="230">
        <f>ROUND(I2694*H2694,2)</f>
        <v>0</v>
      </c>
      <c r="K2694" s="226" t="s">
        <v>139</v>
      </c>
      <c r="L2694" s="43"/>
      <c r="M2694" s="231" t="s">
        <v>1</v>
      </c>
      <c r="N2694" s="232" t="s">
        <v>38</v>
      </c>
      <c r="O2694" s="86"/>
      <c r="P2694" s="233">
        <f>O2694*H2694</f>
        <v>0</v>
      </c>
      <c r="Q2694" s="233">
        <v>0.00112</v>
      </c>
      <c r="R2694" s="233">
        <f>Q2694*H2694</f>
        <v>0.00224</v>
      </c>
      <c r="S2694" s="233">
        <v>0</v>
      </c>
      <c r="T2694" s="234">
        <f>S2694*H2694</f>
        <v>0</v>
      </c>
      <c r="AR2694" s="235" t="s">
        <v>224</v>
      </c>
      <c r="AT2694" s="235" t="s">
        <v>135</v>
      </c>
      <c r="AU2694" s="235" t="s">
        <v>83</v>
      </c>
      <c r="AY2694" s="17" t="s">
        <v>133</v>
      </c>
      <c r="BE2694" s="236">
        <f>IF(N2694="základní",J2694,0)</f>
        <v>0</v>
      </c>
      <c r="BF2694" s="236">
        <f>IF(N2694="snížená",J2694,0)</f>
        <v>0</v>
      </c>
      <c r="BG2694" s="236">
        <f>IF(N2694="zákl. přenesená",J2694,0)</f>
        <v>0</v>
      </c>
      <c r="BH2694" s="236">
        <f>IF(N2694="sníž. přenesená",J2694,0)</f>
        <v>0</v>
      </c>
      <c r="BI2694" s="236">
        <f>IF(N2694="nulová",J2694,0)</f>
        <v>0</v>
      </c>
      <c r="BJ2694" s="17" t="s">
        <v>81</v>
      </c>
      <c r="BK2694" s="236">
        <f>ROUND(I2694*H2694,2)</f>
        <v>0</v>
      </c>
      <c r="BL2694" s="17" t="s">
        <v>224</v>
      </c>
      <c r="BM2694" s="235" t="s">
        <v>3284</v>
      </c>
    </row>
    <row r="2695" spans="2:65" s="1" customFormat="1" ht="16.5" customHeight="1">
      <c r="B2695" s="38"/>
      <c r="C2695" s="224" t="s">
        <v>3285</v>
      </c>
      <c r="D2695" s="224" t="s">
        <v>135</v>
      </c>
      <c r="E2695" s="225" t="s">
        <v>3286</v>
      </c>
      <c r="F2695" s="226" t="s">
        <v>3287</v>
      </c>
      <c r="G2695" s="227" t="s">
        <v>171</v>
      </c>
      <c r="H2695" s="228">
        <v>3</v>
      </c>
      <c r="I2695" s="229"/>
      <c r="J2695" s="230">
        <f>ROUND(I2695*H2695,2)</f>
        <v>0</v>
      </c>
      <c r="K2695" s="226" t="s">
        <v>139</v>
      </c>
      <c r="L2695" s="43"/>
      <c r="M2695" s="231" t="s">
        <v>1</v>
      </c>
      <c r="N2695" s="232" t="s">
        <v>38</v>
      </c>
      <c r="O2695" s="86"/>
      <c r="P2695" s="233">
        <f>O2695*H2695</f>
        <v>0</v>
      </c>
      <c r="Q2695" s="233">
        <v>0.00077</v>
      </c>
      <c r="R2695" s="233">
        <f>Q2695*H2695</f>
        <v>0.00231</v>
      </c>
      <c r="S2695" s="233">
        <v>0</v>
      </c>
      <c r="T2695" s="234">
        <f>S2695*H2695</f>
        <v>0</v>
      </c>
      <c r="AR2695" s="235" t="s">
        <v>224</v>
      </c>
      <c r="AT2695" s="235" t="s">
        <v>135</v>
      </c>
      <c r="AU2695" s="235" t="s">
        <v>83</v>
      </c>
      <c r="AY2695" s="17" t="s">
        <v>133</v>
      </c>
      <c r="BE2695" s="236">
        <f>IF(N2695="základní",J2695,0)</f>
        <v>0</v>
      </c>
      <c r="BF2695" s="236">
        <f>IF(N2695="snížená",J2695,0)</f>
        <v>0</v>
      </c>
      <c r="BG2695" s="236">
        <f>IF(N2695="zákl. přenesená",J2695,0)</f>
        <v>0</v>
      </c>
      <c r="BH2695" s="236">
        <f>IF(N2695="sníž. přenesená",J2695,0)</f>
        <v>0</v>
      </c>
      <c r="BI2695" s="236">
        <f>IF(N2695="nulová",J2695,0)</f>
        <v>0</v>
      </c>
      <c r="BJ2695" s="17" t="s">
        <v>81</v>
      </c>
      <c r="BK2695" s="236">
        <f>ROUND(I2695*H2695,2)</f>
        <v>0</v>
      </c>
      <c r="BL2695" s="17" t="s">
        <v>224</v>
      </c>
      <c r="BM2695" s="235" t="s">
        <v>3288</v>
      </c>
    </row>
    <row r="2696" spans="2:65" s="1" customFormat="1" ht="16.5" customHeight="1">
      <c r="B2696" s="38"/>
      <c r="C2696" s="224" t="s">
        <v>3289</v>
      </c>
      <c r="D2696" s="224" t="s">
        <v>135</v>
      </c>
      <c r="E2696" s="225" t="s">
        <v>3290</v>
      </c>
      <c r="F2696" s="226" t="s">
        <v>3291</v>
      </c>
      <c r="G2696" s="227" t="s">
        <v>171</v>
      </c>
      <c r="H2696" s="228">
        <v>2</v>
      </c>
      <c r="I2696" s="229"/>
      <c r="J2696" s="230">
        <f>ROUND(I2696*H2696,2)</f>
        <v>0</v>
      </c>
      <c r="K2696" s="226" t="s">
        <v>1</v>
      </c>
      <c r="L2696" s="43"/>
      <c r="M2696" s="231" t="s">
        <v>1</v>
      </c>
      <c r="N2696" s="232" t="s">
        <v>38</v>
      </c>
      <c r="O2696" s="86"/>
      <c r="P2696" s="233">
        <f>O2696*H2696</f>
        <v>0</v>
      </c>
      <c r="Q2696" s="233">
        <v>0.00077</v>
      </c>
      <c r="R2696" s="233">
        <f>Q2696*H2696</f>
        <v>0.00154</v>
      </c>
      <c r="S2696" s="233">
        <v>0</v>
      </c>
      <c r="T2696" s="234">
        <f>S2696*H2696</f>
        <v>0</v>
      </c>
      <c r="AR2696" s="235" t="s">
        <v>224</v>
      </c>
      <c r="AT2696" s="235" t="s">
        <v>135</v>
      </c>
      <c r="AU2696" s="235" t="s">
        <v>83</v>
      </c>
      <c r="AY2696" s="17" t="s">
        <v>133</v>
      </c>
      <c r="BE2696" s="236">
        <f>IF(N2696="základní",J2696,0)</f>
        <v>0</v>
      </c>
      <c r="BF2696" s="236">
        <f>IF(N2696="snížená",J2696,0)</f>
        <v>0</v>
      </c>
      <c r="BG2696" s="236">
        <f>IF(N2696="zákl. přenesená",J2696,0)</f>
        <v>0</v>
      </c>
      <c r="BH2696" s="236">
        <f>IF(N2696="sníž. přenesená",J2696,0)</f>
        <v>0</v>
      </c>
      <c r="BI2696" s="236">
        <f>IF(N2696="nulová",J2696,0)</f>
        <v>0</v>
      </c>
      <c r="BJ2696" s="17" t="s">
        <v>81</v>
      </c>
      <c r="BK2696" s="236">
        <f>ROUND(I2696*H2696,2)</f>
        <v>0</v>
      </c>
      <c r="BL2696" s="17" t="s">
        <v>224</v>
      </c>
      <c r="BM2696" s="235" t="s">
        <v>3292</v>
      </c>
    </row>
    <row r="2697" spans="2:65" s="1" customFormat="1" ht="24" customHeight="1">
      <c r="B2697" s="38"/>
      <c r="C2697" s="224" t="s">
        <v>3293</v>
      </c>
      <c r="D2697" s="224" t="s">
        <v>135</v>
      </c>
      <c r="E2697" s="225" t="s">
        <v>3294</v>
      </c>
      <c r="F2697" s="226" t="s">
        <v>3295</v>
      </c>
      <c r="G2697" s="227" t="s">
        <v>171</v>
      </c>
      <c r="H2697" s="228">
        <v>2</v>
      </c>
      <c r="I2697" s="229"/>
      <c r="J2697" s="230">
        <f>ROUND(I2697*H2697,2)</f>
        <v>0</v>
      </c>
      <c r="K2697" s="226" t="s">
        <v>1</v>
      </c>
      <c r="L2697" s="43"/>
      <c r="M2697" s="231" t="s">
        <v>1</v>
      </c>
      <c r="N2697" s="232" t="s">
        <v>38</v>
      </c>
      <c r="O2697" s="86"/>
      <c r="P2697" s="233">
        <f>O2697*H2697</f>
        <v>0</v>
      </c>
      <c r="Q2697" s="233">
        <v>3E-05</v>
      </c>
      <c r="R2697" s="233">
        <f>Q2697*H2697</f>
        <v>6E-05</v>
      </c>
      <c r="S2697" s="233">
        <v>0</v>
      </c>
      <c r="T2697" s="234">
        <f>S2697*H2697</f>
        <v>0</v>
      </c>
      <c r="AR2697" s="235" t="s">
        <v>224</v>
      </c>
      <c r="AT2697" s="235" t="s">
        <v>135</v>
      </c>
      <c r="AU2697" s="235" t="s">
        <v>83</v>
      </c>
      <c r="AY2697" s="17" t="s">
        <v>133</v>
      </c>
      <c r="BE2697" s="236">
        <f>IF(N2697="základní",J2697,0)</f>
        <v>0</v>
      </c>
      <c r="BF2697" s="236">
        <f>IF(N2697="snížená",J2697,0)</f>
        <v>0</v>
      </c>
      <c r="BG2697" s="236">
        <f>IF(N2697="zákl. přenesená",J2697,0)</f>
        <v>0</v>
      </c>
      <c r="BH2697" s="236">
        <f>IF(N2697="sníž. přenesená",J2697,0)</f>
        <v>0</v>
      </c>
      <c r="BI2697" s="236">
        <f>IF(N2697="nulová",J2697,0)</f>
        <v>0</v>
      </c>
      <c r="BJ2697" s="17" t="s">
        <v>81</v>
      </c>
      <c r="BK2697" s="236">
        <f>ROUND(I2697*H2697,2)</f>
        <v>0</v>
      </c>
      <c r="BL2697" s="17" t="s">
        <v>224</v>
      </c>
      <c r="BM2697" s="235" t="s">
        <v>3296</v>
      </c>
    </row>
    <row r="2698" spans="2:65" s="1" customFormat="1" ht="16.5" customHeight="1">
      <c r="B2698" s="38"/>
      <c r="C2698" s="224" t="s">
        <v>3297</v>
      </c>
      <c r="D2698" s="224" t="s">
        <v>135</v>
      </c>
      <c r="E2698" s="225" t="s">
        <v>3298</v>
      </c>
      <c r="F2698" s="226" t="s">
        <v>3299</v>
      </c>
      <c r="G2698" s="227" t="s">
        <v>171</v>
      </c>
      <c r="H2698" s="228">
        <v>12</v>
      </c>
      <c r="I2698" s="229"/>
      <c r="J2698" s="230">
        <f>ROUND(I2698*H2698,2)</f>
        <v>0</v>
      </c>
      <c r="K2698" s="226" t="s">
        <v>139</v>
      </c>
      <c r="L2698" s="43"/>
      <c r="M2698" s="231" t="s">
        <v>1</v>
      </c>
      <c r="N2698" s="232" t="s">
        <v>38</v>
      </c>
      <c r="O2698" s="86"/>
      <c r="P2698" s="233">
        <f>O2698*H2698</f>
        <v>0</v>
      </c>
      <c r="Q2698" s="233">
        <v>0.00021</v>
      </c>
      <c r="R2698" s="233">
        <f>Q2698*H2698</f>
        <v>0.00252</v>
      </c>
      <c r="S2698" s="233">
        <v>0</v>
      </c>
      <c r="T2698" s="234">
        <f>S2698*H2698</f>
        <v>0</v>
      </c>
      <c r="AR2698" s="235" t="s">
        <v>224</v>
      </c>
      <c r="AT2698" s="235" t="s">
        <v>135</v>
      </c>
      <c r="AU2698" s="235" t="s">
        <v>83</v>
      </c>
      <c r="AY2698" s="17" t="s">
        <v>133</v>
      </c>
      <c r="BE2698" s="236">
        <f>IF(N2698="základní",J2698,0)</f>
        <v>0</v>
      </c>
      <c r="BF2698" s="236">
        <f>IF(N2698="snížená",J2698,0)</f>
        <v>0</v>
      </c>
      <c r="BG2698" s="236">
        <f>IF(N2698="zákl. přenesená",J2698,0)</f>
        <v>0</v>
      </c>
      <c r="BH2698" s="236">
        <f>IF(N2698="sníž. přenesená",J2698,0)</f>
        <v>0</v>
      </c>
      <c r="BI2698" s="236">
        <f>IF(N2698="nulová",J2698,0)</f>
        <v>0</v>
      </c>
      <c r="BJ2698" s="17" t="s">
        <v>81</v>
      </c>
      <c r="BK2698" s="236">
        <f>ROUND(I2698*H2698,2)</f>
        <v>0</v>
      </c>
      <c r="BL2698" s="17" t="s">
        <v>224</v>
      </c>
      <c r="BM2698" s="235" t="s">
        <v>3300</v>
      </c>
    </row>
    <row r="2699" spans="2:65" s="1" customFormat="1" ht="16.5" customHeight="1">
      <c r="B2699" s="38"/>
      <c r="C2699" s="224" t="s">
        <v>3301</v>
      </c>
      <c r="D2699" s="224" t="s">
        <v>135</v>
      </c>
      <c r="E2699" s="225" t="s">
        <v>3302</v>
      </c>
      <c r="F2699" s="226" t="s">
        <v>3303</v>
      </c>
      <c r="G2699" s="227" t="s">
        <v>171</v>
      </c>
      <c r="H2699" s="228">
        <v>9</v>
      </c>
      <c r="I2699" s="229"/>
      <c r="J2699" s="230">
        <f>ROUND(I2699*H2699,2)</f>
        <v>0</v>
      </c>
      <c r="K2699" s="226" t="s">
        <v>1</v>
      </c>
      <c r="L2699" s="43"/>
      <c r="M2699" s="231" t="s">
        <v>1</v>
      </c>
      <c r="N2699" s="232" t="s">
        <v>38</v>
      </c>
      <c r="O2699" s="86"/>
      <c r="P2699" s="233">
        <f>O2699*H2699</f>
        <v>0</v>
      </c>
      <c r="Q2699" s="233">
        <v>0</v>
      </c>
      <c r="R2699" s="233">
        <f>Q2699*H2699</f>
        <v>0</v>
      </c>
      <c r="S2699" s="233">
        <v>0</v>
      </c>
      <c r="T2699" s="234">
        <f>S2699*H2699</f>
        <v>0</v>
      </c>
      <c r="AR2699" s="235" t="s">
        <v>224</v>
      </c>
      <c r="AT2699" s="235" t="s">
        <v>135</v>
      </c>
      <c r="AU2699" s="235" t="s">
        <v>83</v>
      </c>
      <c r="AY2699" s="17" t="s">
        <v>133</v>
      </c>
      <c r="BE2699" s="236">
        <f>IF(N2699="základní",J2699,0)</f>
        <v>0</v>
      </c>
      <c r="BF2699" s="236">
        <f>IF(N2699="snížená",J2699,0)</f>
        <v>0</v>
      </c>
      <c r="BG2699" s="236">
        <f>IF(N2699="zákl. přenesená",J2699,0)</f>
        <v>0</v>
      </c>
      <c r="BH2699" s="236">
        <f>IF(N2699="sníž. přenesená",J2699,0)</f>
        <v>0</v>
      </c>
      <c r="BI2699" s="236">
        <f>IF(N2699="nulová",J2699,0)</f>
        <v>0</v>
      </c>
      <c r="BJ2699" s="17" t="s">
        <v>81</v>
      </c>
      <c r="BK2699" s="236">
        <f>ROUND(I2699*H2699,2)</f>
        <v>0</v>
      </c>
      <c r="BL2699" s="17" t="s">
        <v>224</v>
      </c>
      <c r="BM2699" s="235" t="s">
        <v>3304</v>
      </c>
    </row>
    <row r="2700" spans="2:51" s="12" customFormat="1" ht="12">
      <c r="B2700" s="237"/>
      <c r="C2700" s="238"/>
      <c r="D2700" s="239" t="s">
        <v>142</v>
      </c>
      <c r="E2700" s="240" t="s">
        <v>1</v>
      </c>
      <c r="F2700" s="241" t="s">
        <v>3305</v>
      </c>
      <c r="G2700" s="238"/>
      <c r="H2700" s="242">
        <v>9</v>
      </c>
      <c r="I2700" s="243"/>
      <c r="J2700" s="238"/>
      <c r="K2700" s="238"/>
      <c r="L2700" s="244"/>
      <c r="M2700" s="245"/>
      <c r="N2700" s="246"/>
      <c r="O2700" s="246"/>
      <c r="P2700" s="246"/>
      <c r="Q2700" s="246"/>
      <c r="R2700" s="246"/>
      <c r="S2700" s="246"/>
      <c r="T2700" s="247"/>
      <c r="AT2700" s="248" t="s">
        <v>142</v>
      </c>
      <c r="AU2700" s="248" t="s">
        <v>83</v>
      </c>
      <c r="AV2700" s="12" t="s">
        <v>83</v>
      </c>
      <c r="AW2700" s="12" t="s">
        <v>30</v>
      </c>
      <c r="AX2700" s="12" t="s">
        <v>73</v>
      </c>
      <c r="AY2700" s="248" t="s">
        <v>133</v>
      </c>
    </row>
    <row r="2701" spans="2:51" s="13" customFormat="1" ht="12">
      <c r="B2701" s="249"/>
      <c r="C2701" s="250"/>
      <c r="D2701" s="239" t="s">
        <v>142</v>
      </c>
      <c r="E2701" s="251" t="s">
        <v>1</v>
      </c>
      <c r="F2701" s="252" t="s">
        <v>144</v>
      </c>
      <c r="G2701" s="250"/>
      <c r="H2701" s="253">
        <v>9</v>
      </c>
      <c r="I2701" s="254"/>
      <c r="J2701" s="250"/>
      <c r="K2701" s="250"/>
      <c r="L2701" s="255"/>
      <c r="M2701" s="256"/>
      <c r="N2701" s="257"/>
      <c r="O2701" s="257"/>
      <c r="P2701" s="257"/>
      <c r="Q2701" s="257"/>
      <c r="R2701" s="257"/>
      <c r="S2701" s="257"/>
      <c r="T2701" s="258"/>
      <c r="AT2701" s="259" t="s">
        <v>142</v>
      </c>
      <c r="AU2701" s="259" t="s">
        <v>83</v>
      </c>
      <c r="AV2701" s="13" t="s">
        <v>140</v>
      </c>
      <c r="AW2701" s="13" t="s">
        <v>30</v>
      </c>
      <c r="AX2701" s="13" t="s">
        <v>81</v>
      </c>
      <c r="AY2701" s="259" t="s">
        <v>133</v>
      </c>
    </row>
    <row r="2702" spans="2:65" s="1" customFormat="1" ht="16.5" customHeight="1">
      <c r="B2702" s="38"/>
      <c r="C2702" s="224" t="s">
        <v>3306</v>
      </c>
      <c r="D2702" s="224" t="s">
        <v>135</v>
      </c>
      <c r="E2702" s="225" t="s">
        <v>3307</v>
      </c>
      <c r="F2702" s="226" t="s">
        <v>3308</v>
      </c>
      <c r="G2702" s="227" t="s">
        <v>171</v>
      </c>
      <c r="H2702" s="228">
        <v>4</v>
      </c>
      <c r="I2702" s="229"/>
      <c r="J2702" s="230">
        <f>ROUND(I2702*H2702,2)</f>
        <v>0</v>
      </c>
      <c r="K2702" s="226" t="s">
        <v>139</v>
      </c>
      <c r="L2702" s="43"/>
      <c r="M2702" s="231" t="s">
        <v>1</v>
      </c>
      <c r="N2702" s="232" t="s">
        <v>38</v>
      </c>
      <c r="O2702" s="86"/>
      <c r="P2702" s="233">
        <f>O2702*H2702</f>
        <v>0</v>
      </c>
      <c r="Q2702" s="233">
        <v>0.0007</v>
      </c>
      <c r="R2702" s="233">
        <f>Q2702*H2702</f>
        <v>0.0028</v>
      </c>
      <c r="S2702" s="233">
        <v>0</v>
      </c>
      <c r="T2702" s="234">
        <f>S2702*H2702</f>
        <v>0</v>
      </c>
      <c r="AR2702" s="235" t="s">
        <v>224</v>
      </c>
      <c r="AT2702" s="235" t="s">
        <v>135</v>
      </c>
      <c r="AU2702" s="235" t="s">
        <v>83</v>
      </c>
      <c r="AY2702" s="17" t="s">
        <v>133</v>
      </c>
      <c r="BE2702" s="236">
        <f>IF(N2702="základní",J2702,0)</f>
        <v>0</v>
      </c>
      <c r="BF2702" s="236">
        <f>IF(N2702="snížená",J2702,0)</f>
        <v>0</v>
      </c>
      <c r="BG2702" s="236">
        <f>IF(N2702="zákl. přenesená",J2702,0)</f>
        <v>0</v>
      </c>
      <c r="BH2702" s="236">
        <f>IF(N2702="sníž. přenesená",J2702,0)</f>
        <v>0</v>
      </c>
      <c r="BI2702" s="236">
        <f>IF(N2702="nulová",J2702,0)</f>
        <v>0</v>
      </c>
      <c r="BJ2702" s="17" t="s">
        <v>81</v>
      </c>
      <c r="BK2702" s="236">
        <f>ROUND(I2702*H2702,2)</f>
        <v>0</v>
      </c>
      <c r="BL2702" s="17" t="s">
        <v>224</v>
      </c>
      <c r="BM2702" s="235" t="s">
        <v>3309</v>
      </c>
    </row>
    <row r="2703" spans="2:65" s="1" customFormat="1" ht="16.5" customHeight="1">
      <c r="B2703" s="38"/>
      <c r="C2703" s="224" t="s">
        <v>3310</v>
      </c>
      <c r="D2703" s="224" t="s">
        <v>135</v>
      </c>
      <c r="E2703" s="225" t="s">
        <v>3307</v>
      </c>
      <c r="F2703" s="226" t="s">
        <v>3308</v>
      </c>
      <c r="G2703" s="227" t="s">
        <v>171</v>
      </c>
      <c r="H2703" s="228">
        <v>12</v>
      </c>
      <c r="I2703" s="229"/>
      <c r="J2703" s="230">
        <f>ROUND(I2703*H2703,2)</f>
        <v>0</v>
      </c>
      <c r="K2703" s="226" t="s">
        <v>139</v>
      </c>
      <c r="L2703" s="43"/>
      <c r="M2703" s="231" t="s">
        <v>1</v>
      </c>
      <c r="N2703" s="232" t="s">
        <v>38</v>
      </c>
      <c r="O2703" s="86"/>
      <c r="P2703" s="233">
        <f>O2703*H2703</f>
        <v>0</v>
      </c>
      <c r="Q2703" s="233">
        <v>0.0007</v>
      </c>
      <c r="R2703" s="233">
        <f>Q2703*H2703</f>
        <v>0.0084</v>
      </c>
      <c r="S2703" s="233">
        <v>0</v>
      </c>
      <c r="T2703" s="234">
        <f>S2703*H2703</f>
        <v>0</v>
      </c>
      <c r="AR2703" s="235" t="s">
        <v>224</v>
      </c>
      <c r="AT2703" s="235" t="s">
        <v>135</v>
      </c>
      <c r="AU2703" s="235" t="s">
        <v>83</v>
      </c>
      <c r="AY2703" s="17" t="s">
        <v>133</v>
      </c>
      <c r="BE2703" s="236">
        <f>IF(N2703="základní",J2703,0)</f>
        <v>0</v>
      </c>
      <c r="BF2703" s="236">
        <f>IF(N2703="snížená",J2703,0)</f>
        <v>0</v>
      </c>
      <c r="BG2703" s="236">
        <f>IF(N2703="zákl. přenesená",J2703,0)</f>
        <v>0</v>
      </c>
      <c r="BH2703" s="236">
        <f>IF(N2703="sníž. přenesená",J2703,0)</f>
        <v>0</v>
      </c>
      <c r="BI2703" s="236">
        <f>IF(N2703="nulová",J2703,0)</f>
        <v>0</v>
      </c>
      <c r="BJ2703" s="17" t="s">
        <v>81</v>
      </c>
      <c r="BK2703" s="236">
        <f>ROUND(I2703*H2703,2)</f>
        <v>0</v>
      </c>
      <c r="BL2703" s="17" t="s">
        <v>224</v>
      </c>
      <c r="BM2703" s="235" t="s">
        <v>3311</v>
      </c>
    </row>
    <row r="2704" spans="2:65" s="1" customFormat="1" ht="16.5" customHeight="1">
      <c r="B2704" s="38"/>
      <c r="C2704" s="224" t="s">
        <v>3312</v>
      </c>
      <c r="D2704" s="224" t="s">
        <v>135</v>
      </c>
      <c r="E2704" s="225" t="s">
        <v>3313</v>
      </c>
      <c r="F2704" s="226" t="s">
        <v>3314</v>
      </c>
      <c r="G2704" s="227" t="s">
        <v>171</v>
      </c>
      <c r="H2704" s="228">
        <v>4</v>
      </c>
      <c r="I2704" s="229"/>
      <c r="J2704" s="230">
        <f>ROUND(I2704*H2704,2)</f>
        <v>0</v>
      </c>
      <c r="K2704" s="226" t="s">
        <v>139</v>
      </c>
      <c r="L2704" s="43"/>
      <c r="M2704" s="231" t="s">
        <v>1</v>
      </c>
      <c r="N2704" s="232" t="s">
        <v>38</v>
      </c>
      <c r="O2704" s="86"/>
      <c r="P2704" s="233">
        <f>O2704*H2704</f>
        <v>0</v>
      </c>
      <c r="Q2704" s="233">
        <v>0.00107</v>
      </c>
      <c r="R2704" s="233">
        <f>Q2704*H2704</f>
        <v>0.00428</v>
      </c>
      <c r="S2704" s="233">
        <v>0</v>
      </c>
      <c r="T2704" s="234">
        <f>S2704*H2704</f>
        <v>0</v>
      </c>
      <c r="AR2704" s="235" t="s">
        <v>224</v>
      </c>
      <c r="AT2704" s="235" t="s">
        <v>135</v>
      </c>
      <c r="AU2704" s="235" t="s">
        <v>83</v>
      </c>
      <c r="AY2704" s="17" t="s">
        <v>133</v>
      </c>
      <c r="BE2704" s="236">
        <f>IF(N2704="základní",J2704,0)</f>
        <v>0</v>
      </c>
      <c r="BF2704" s="236">
        <f>IF(N2704="snížená",J2704,0)</f>
        <v>0</v>
      </c>
      <c r="BG2704" s="236">
        <f>IF(N2704="zákl. přenesená",J2704,0)</f>
        <v>0</v>
      </c>
      <c r="BH2704" s="236">
        <f>IF(N2704="sníž. přenesená",J2704,0)</f>
        <v>0</v>
      </c>
      <c r="BI2704" s="236">
        <f>IF(N2704="nulová",J2704,0)</f>
        <v>0</v>
      </c>
      <c r="BJ2704" s="17" t="s">
        <v>81</v>
      </c>
      <c r="BK2704" s="236">
        <f>ROUND(I2704*H2704,2)</f>
        <v>0</v>
      </c>
      <c r="BL2704" s="17" t="s">
        <v>224</v>
      </c>
      <c r="BM2704" s="235" t="s">
        <v>3315</v>
      </c>
    </row>
    <row r="2705" spans="2:65" s="1" customFormat="1" ht="24" customHeight="1">
      <c r="B2705" s="38"/>
      <c r="C2705" s="224" t="s">
        <v>3316</v>
      </c>
      <c r="D2705" s="224" t="s">
        <v>135</v>
      </c>
      <c r="E2705" s="225" t="s">
        <v>3317</v>
      </c>
      <c r="F2705" s="226" t="s">
        <v>3318</v>
      </c>
      <c r="G2705" s="227" t="s">
        <v>171</v>
      </c>
      <c r="H2705" s="228">
        <v>1</v>
      </c>
      <c r="I2705" s="229"/>
      <c r="J2705" s="230">
        <f>ROUND(I2705*H2705,2)</f>
        <v>0</v>
      </c>
      <c r="K2705" s="226" t="s">
        <v>139</v>
      </c>
      <c r="L2705" s="43"/>
      <c r="M2705" s="231" t="s">
        <v>1</v>
      </c>
      <c r="N2705" s="232" t="s">
        <v>38</v>
      </c>
      <c r="O2705" s="86"/>
      <c r="P2705" s="233">
        <f>O2705*H2705</f>
        <v>0</v>
      </c>
      <c r="Q2705" s="233">
        <v>0.00062</v>
      </c>
      <c r="R2705" s="233">
        <f>Q2705*H2705</f>
        <v>0.00062</v>
      </c>
      <c r="S2705" s="233">
        <v>0</v>
      </c>
      <c r="T2705" s="234">
        <f>S2705*H2705</f>
        <v>0</v>
      </c>
      <c r="AR2705" s="235" t="s">
        <v>224</v>
      </c>
      <c r="AT2705" s="235" t="s">
        <v>135</v>
      </c>
      <c r="AU2705" s="235" t="s">
        <v>83</v>
      </c>
      <c r="AY2705" s="17" t="s">
        <v>133</v>
      </c>
      <c r="BE2705" s="236">
        <f>IF(N2705="základní",J2705,0)</f>
        <v>0</v>
      </c>
      <c r="BF2705" s="236">
        <f>IF(N2705="snížená",J2705,0)</f>
        <v>0</v>
      </c>
      <c r="BG2705" s="236">
        <f>IF(N2705="zákl. přenesená",J2705,0)</f>
        <v>0</v>
      </c>
      <c r="BH2705" s="236">
        <f>IF(N2705="sníž. přenesená",J2705,0)</f>
        <v>0</v>
      </c>
      <c r="BI2705" s="236">
        <f>IF(N2705="nulová",J2705,0)</f>
        <v>0</v>
      </c>
      <c r="BJ2705" s="17" t="s">
        <v>81</v>
      </c>
      <c r="BK2705" s="236">
        <f>ROUND(I2705*H2705,2)</f>
        <v>0</v>
      </c>
      <c r="BL2705" s="17" t="s">
        <v>224</v>
      </c>
      <c r="BM2705" s="235" t="s">
        <v>3319</v>
      </c>
    </row>
    <row r="2706" spans="2:65" s="1" customFormat="1" ht="24" customHeight="1">
      <c r="B2706" s="38"/>
      <c r="C2706" s="224" t="s">
        <v>3320</v>
      </c>
      <c r="D2706" s="224" t="s">
        <v>135</v>
      </c>
      <c r="E2706" s="225" t="s">
        <v>3321</v>
      </c>
      <c r="F2706" s="226" t="s">
        <v>3322</v>
      </c>
      <c r="G2706" s="227" t="s">
        <v>223</v>
      </c>
      <c r="H2706" s="228">
        <v>3</v>
      </c>
      <c r="I2706" s="229"/>
      <c r="J2706" s="230">
        <f>ROUND(I2706*H2706,2)</f>
        <v>0</v>
      </c>
      <c r="K2706" s="226" t="s">
        <v>139</v>
      </c>
      <c r="L2706" s="43"/>
      <c r="M2706" s="231" t="s">
        <v>1</v>
      </c>
      <c r="N2706" s="232" t="s">
        <v>38</v>
      </c>
      <c r="O2706" s="86"/>
      <c r="P2706" s="233">
        <f>O2706*H2706</f>
        <v>0</v>
      </c>
      <c r="Q2706" s="233">
        <v>0.03014</v>
      </c>
      <c r="R2706" s="233">
        <f>Q2706*H2706</f>
        <v>0.09042</v>
      </c>
      <c r="S2706" s="233">
        <v>0</v>
      </c>
      <c r="T2706" s="234">
        <f>S2706*H2706</f>
        <v>0</v>
      </c>
      <c r="AR2706" s="235" t="s">
        <v>224</v>
      </c>
      <c r="AT2706" s="235" t="s">
        <v>135</v>
      </c>
      <c r="AU2706" s="235" t="s">
        <v>83</v>
      </c>
      <c r="AY2706" s="17" t="s">
        <v>133</v>
      </c>
      <c r="BE2706" s="236">
        <f>IF(N2706="základní",J2706,0)</f>
        <v>0</v>
      </c>
      <c r="BF2706" s="236">
        <f>IF(N2706="snížená",J2706,0)</f>
        <v>0</v>
      </c>
      <c r="BG2706" s="236">
        <f>IF(N2706="zákl. přenesená",J2706,0)</f>
        <v>0</v>
      </c>
      <c r="BH2706" s="236">
        <f>IF(N2706="sníž. přenesená",J2706,0)</f>
        <v>0</v>
      </c>
      <c r="BI2706" s="236">
        <f>IF(N2706="nulová",J2706,0)</f>
        <v>0</v>
      </c>
      <c r="BJ2706" s="17" t="s">
        <v>81</v>
      </c>
      <c r="BK2706" s="236">
        <f>ROUND(I2706*H2706,2)</f>
        <v>0</v>
      </c>
      <c r="BL2706" s="17" t="s">
        <v>224</v>
      </c>
      <c r="BM2706" s="235" t="s">
        <v>3323</v>
      </c>
    </row>
    <row r="2707" spans="2:65" s="1" customFormat="1" ht="24" customHeight="1">
      <c r="B2707" s="38"/>
      <c r="C2707" s="224" t="s">
        <v>3324</v>
      </c>
      <c r="D2707" s="224" t="s">
        <v>135</v>
      </c>
      <c r="E2707" s="225" t="s">
        <v>3325</v>
      </c>
      <c r="F2707" s="226" t="s">
        <v>3326</v>
      </c>
      <c r="G2707" s="227" t="s">
        <v>241</v>
      </c>
      <c r="H2707" s="228">
        <v>1</v>
      </c>
      <c r="I2707" s="229"/>
      <c r="J2707" s="230">
        <f>ROUND(I2707*H2707,2)</f>
        <v>0</v>
      </c>
      <c r="K2707" s="226" t="s">
        <v>1</v>
      </c>
      <c r="L2707" s="43"/>
      <c r="M2707" s="231" t="s">
        <v>1</v>
      </c>
      <c r="N2707" s="232" t="s">
        <v>38</v>
      </c>
      <c r="O2707" s="86"/>
      <c r="P2707" s="233">
        <f>O2707*H2707</f>
        <v>0</v>
      </c>
      <c r="Q2707" s="233">
        <v>0</v>
      </c>
      <c r="R2707" s="233">
        <f>Q2707*H2707</f>
        <v>0</v>
      </c>
      <c r="S2707" s="233">
        <v>0</v>
      </c>
      <c r="T2707" s="234">
        <f>S2707*H2707</f>
        <v>0</v>
      </c>
      <c r="AR2707" s="235" t="s">
        <v>224</v>
      </c>
      <c r="AT2707" s="235" t="s">
        <v>135</v>
      </c>
      <c r="AU2707" s="235" t="s">
        <v>83</v>
      </c>
      <c r="AY2707" s="17" t="s">
        <v>133</v>
      </c>
      <c r="BE2707" s="236">
        <f>IF(N2707="základní",J2707,0)</f>
        <v>0</v>
      </c>
      <c r="BF2707" s="236">
        <f>IF(N2707="snížená",J2707,0)</f>
        <v>0</v>
      </c>
      <c r="BG2707" s="236">
        <f>IF(N2707="zákl. přenesená",J2707,0)</f>
        <v>0</v>
      </c>
      <c r="BH2707" s="236">
        <f>IF(N2707="sníž. přenesená",J2707,0)</f>
        <v>0</v>
      </c>
      <c r="BI2707" s="236">
        <f>IF(N2707="nulová",J2707,0)</f>
        <v>0</v>
      </c>
      <c r="BJ2707" s="17" t="s">
        <v>81</v>
      </c>
      <c r="BK2707" s="236">
        <f>ROUND(I2707*H2707,2)</f>
        <v>0</v>
      </c>
      <c r="BL2707" s="17" t="s">
        <v>224</v>
      </c>
      <c r="BM2707" s="235" t="s">
        <v>3327</v>
      </c>
    </row>
    <row r="2708" spans="2:65" s="1" customFormat="1" ht="16.5" customHeight="1">
      <c r="B2708" s="38"/>
      <c r="C2708" s="224" t="s">
        <v>3328</v>
      </c>
      <c r="D2708" s="224" t="s">
        <v>135</v>
      </c>
      <c r="E2708" s="225" t="s">
        <v>3329</v>
      </c>
      <c r="F2708" s="226" t="s">
        <v>3330</v>
      </c>
      <c r="G2708" s="227" t="s">
        <v>223</v>
      </c>
      <c r="H2708" s="228">
        <v>3</v>
      </c>
      <c r="I2708" s="229"/>
      <c r="J2708" s="230">
        <f>ROUND(I2708*H2708,2)</f>
        <v>0</v>
      </c>
      <c r="K2708" s="226" t="s">
        <v>139</v>
      </c>
      <c r="L2708" s="43"/>
      <c r="M2708" s="231" t="s">
        <v>1</v>
      </c>
      <c r="N2708" s="232" t="s">
        <v>38</v>
      </c>
      <c r="O2708" s="86"/>
      <c r="P2708" s="233">
        <f>O2708*H2708</f>
        <v>0</v>
      </c>
      <c r="Q2708" s="233">
        <v>0.00776</v>
      </c>
      <c r="R2708" s="233">
        <f>Q2708*H2708</f>
        <v>0.023280000000000002</v>
      </c>
      <c r="S2708" s="233">
        <v>0</v>
      </c>
      <c r="T2708" s="234">
        <f>S2708*H2708</f>
        <v>0</v>
      </c>
      <c r="AR2708" s="235" t="s">
        <v>224</v>
      </c>
      <c r="AT2708" s="235" t="s">
        <v>135</v>
      </c>
      <c r="AU2708" s="235" t="s">
        <v>83</v>
      </c>
      <c r="AY2708" s="17" t="s">
        <v>133</v>
      </c>
      <c r="BE2708" s="236">
        <f>IF(N2708="základní",J2708,0)</f>
        <v>0</v>
      </c>
      <c r="BF2708" s="236">
        <f>IF(N2708="snížená",J2708,0)</f>
        <v>0</v>
      </c>
      <c r="BG2708" s="236">
        <f>IF(N2708="zákl. přenesená",J2708,0)</f>
        <v>0</v>
      </c>
      <c r="BH2708" s="236">
        <f>IF(N2708="sníž. přenesená",J2708,0)</f>
        <v>0</v>
      </c>
      <c r="BI2708" s="236">
        <f>IF(N2708="nulová",J2708,0)</f>
        <v>0</v>
      </c>
      <c r="BJ2708" s="17" t="s">
        <v>81</v>
      </c>
      <c r="BK2708" s="236">
        <f>ROUND(I2708*H2708,2)</f>
        <v>0</v>
      </c>
      <c r="BL2708" s="17" t="s">
        <v>224</v>
      </c>
      <c r="BM2708" s="235" t="s">
        <v>3331</v>
      </c>
    </row>
    <row r="2709" spans="2:65" s="1" customFormat="1" ht="16.5" customHeight="1">
      <c r="B2709" s="38"/>
      <c r="C2709" s="224" t="s">
        <v>3332</v>
      </c>
      <c r="D2709" s="224" t="s">
        <v>135</v>
      </c>
      <c r="E2709" s="225" t="s">
        <v>3333</v>
      </c>
      <c r="F2709" s="226" t="s">
        <v>3334</v>
      </c>
      <c r="G2709" s="227" t="s">
        <v>165</v>
      </c>
      <c r="H2709" s="228">
        <v>533.42</v>
      </c>
      <c r="I2709" s="229"/>
      <c r="J2709" s="230">
        <f>ROUND(I2709*H2709,2)</f>
        <v>0</v>
      </c>
      <c r="K2709" s="226" t="s">
        <v>1</v>
      </c>
      <c r="L2709" s="43"/>
      <c r="M2709" s="231" t="s">
        <v>1</v>
      </c>
      <c r="N2709" s="232" t="s">
        <v>38</v>
      </c>
      <c r="O2709" s="86"/>
      <c r="P2709" s="233">
        <f>O2709*H2709</f>
        <v>0</v>
      </c>
      <c r="Q2709" s="233">
        <v>0</v>
      </c>
      <c r="R2709" s="233">
        <f>Q2709*H2709</f>
        <v>0</v>
      </c>
      <c r="S2709" s="233">
        <v>0</v>
      </c>
      <c r="T2709" s="234">
        <f>S2709*H2709</f>
        <v>0</v>
      </c>
      <c r="AR2709" s="235" t="s">
        <v>224</v>
      </c>
      <c r="AT2709" s="235" t="s">
        <v>135</v>
      </c>
      <c r="AU2709" s="235" t="s">
        <v>83</v>
      </c>
      <c r="AY2709" s="17" t="s">
        <v>133</v>
      </c>
      <c r="BE2709" s="236">
        <f>IF(N2709="základní",J2709,0)</f>
        <v>0</v>
      </c>
      <c r="BF2709" s="236">
        <f>IF(N2709="snížená",J2709,0)</f>
        <v>0</v>
      </c>
      <c r="BG2709" s="236">
        <f>IF(N2709="zákl. přenesená",J2709,0)</f>
        <v>0</v>
      </c>
      <c r="BH2709" s="236">
        <f>IF(N2709="sníž. přenesená",J2709,0)</f>
        <v>0</v>
      </c>
      <c r="BI2709" s="236">
        <f>IF(N2709="nulová",J2709,0)</f>
        <v>0</v>
      </c>
      <c r="BJ2709" s="17" t="s">
        <v>81</v>
      </c>
      <c r="BK2709" s="236">
        <f>ROUND(I2709*H2709,2)</f>
        <v>0</v>
      </c>
      <c r="BL2709" s="17" t="s">
        <v>224</v>
      </c>
      <c r="BM2709" s="235" t="s">
        <v>3335</v>
      </c>
    </row>
    <row r="2710" spans="2:51" s="12" customFormat="1" ht="12">
      <c r="B2710" s="237"/>
      <c r="C2710" s="238"/>
      <c r="D2710" s="239" t="s">
        <v>142</v>
      </c>
      <c r="E2710" s="240" t="s">
        <v>1</v>
      </c>
      <c r="F2710" s="241" t="s">
        <v>3336</v>
      </c>
      <c r="G2710" s="238"/>
      <c r="H2710" s="242">
        <v>269.9</v>
      </c>
      <c r="I2710" s="243"/>
      <c r="J2710" s="238"/>
      <c r="K2710" s="238"/>
      <c r="L2710" s="244"/>
      <c r="M2710" s="245"/>
      <c r="N2710" s="246"/>
      <c r="O2710" s="246"/>
      <c r="P2710" s="246"/>
      <c r="Q2710" s="246"/>
      <c r="R2710" s="246"/>
      <c r="S2710" s="246"/>
      <c r="T2710" s="247"/>
      <c r="AT2710" s="248" t="s">
        <v>142</v>
      </c>
      <c r="AU2710" s="248" t="s">
        <v>83</v>
      </c>
      <c r="AV2710" s="12" t="s">
        <v>83</v>
      </c>
      <c r="AW2710" s="12" t="s">
        <v>30</v>
      </c>
      <c r="AX2710" s="12" t="s">
        <v>73</v>
      </c>
      <c r="AY2710" s="248" t="s">
        <v>133</v>
      </c>
    </row>
    <row r="2711" spans="2:51" s="12" customFormat="1" ht="12">
      <c r="B2711" s="237"/>
      <c r="C2711" s="238"/>
      <c r="D2711" s="239" t="s">
        <v>142</v>
      </c>
      <c r="E2711" s="240" t="s">
        <v>1</v>
      </c>
      <c r="F2711" s="241" t="s">
        <v>3337</v>
      </c>
      <c r="G2711" s="238"/>
      <c r="H2711" s="242">
        <v>263.52</v>
      </c>
      <c r="I2711" s="243"/>
      <c r="J2711" s="238"/>
      <c r="K2711" s="238"/>
      <c r="L2711" s="244"/>
      <c r="M2711" s="245"/>
      <c r="N2711" s="246"/>
      <c r="O2711" s="246"/>
      <c r="P2711" s="246"/>
      <c r="Q2711" s="246"/>
      <c r="R2711" s="246"/>
      <c r="S2711" s="246"/>
      <c r="T2711" s="247"/>
      <c r="AT2711" s="248" t="s">
        <v>142</v>
      </c>
      <c r="AU2711" s="248" t="s">
        <v>83</v>
      </c>
      <c r="AV2711" s="12" t="s">
        <v>83</v>
      </c>
      <c r="AW2711" s="12" t="s">
        <v>30</v>
      </c>
      <c r="AX2711" s="12" t="s">
        <v>73</v>
      </c>
      <c r="AY2711" s="248" t="s">
        <v>133</v>
      </c>
    </row>
    <row r="2712" spans="2:51" s="13" customFormat="1" ht="12">
      <c r="B2712" s="249"/>
      <c r="C2712" s="250"/>
      <c r="D2712" s="239" t="s">
        <v>142</v>
      </c>
      <c r="E2712" s="251" t="s">
        <v>1</v>
      </c>
      <c r="F2712" s="252" t="s">
        <v>144</v>
      </c>
      <c r="G2712" s="250"/>
      <c r="H2712" s="253">
        <v>533.42</v>
      </c>
      <c r="I2712" s="254"/>
      <c r="J2712" s="250"/>
      <c r="K2712" s="250"/>
      <c r="L2712" s="255"/>
      <c r="M2712" s="256"/>
      <c r="N2712" s="257"/>
      <c r="O2712" s="257"/>
      <c r="P2712" s="257"/>
      <c r="Q2712" s="257"/>
      <c r="R2712" s="257"/>
      <c r="S2712" s="257"/>
      <c r="T2712" s="258"/>
      <c r="AT2712" s="259" t="s">
        <v>142</v>
      </c>
      <c r="AU2712" s="259" t="s">
        <v>83</v>
      </c>
      <c r="AV2712" s="13" t="s">
        <v>140</v>
      </c>
      <c r="AW2712" s="13" t="s">
        <v>30</v>
      </c>
      <c r="AX2712" s="13" t="s">
        <v>81</v>
      </c>
      <c r="AY2712" s="259" t="s">
        <v>133</v>
      </c>
    </row>
    <row r="2713" spans="2:65" s="1" customFormat="1" ht="16.5" customHeight="1">
      <c r="B2713" s="38"/>
      <c r="C2713" s="224" t="s">
        <v>3338</v>
      </c>
      <c r="D2713" s="224" t="s">
        <v>135</v>
      </c>
      <c r="E2713" s="225" t="s">
        <v>3339</v>
      </c>
      <c r="F2713" s="226" t="s">
        <v>3340</v>
      </c>
      <c r="G2713" s="227" t="s">
        <v>165</v>
      </c>
      <c r="H2713" s="228">
        <v>553.45</v>
      </c>
      <c r="I2713" s="229"/>
      <c r="J2713" s="230">
        <f>ROUND(I2713*H2713,2)</f>
        <v>0</v>
      </c>
      <c r="K2713" s="226" t="s">
        <v>1</v>
      </c>
      <c r="L2713" s="43"/>
      <c r="M2713" s="231" t="s">
        <v>1</v>
      </c>
      <c r="N2713" s="232" t="s">
        <v>38</v>
      </c>
      <c r="O2713" s="86"/>
      <c r="P2713" s="233">
        <f>O2713*H2713</f>
        <v>0</v>
      </c>
      <c r="Q2713" s="233">
        <v>0</v>
      </c>
      <c r="R2713" s="233">
        <f>Q2713*H2713</f>
        <v>0</v>
      </c>
      <c r="S2713" s="233">
        <v>0</v>
      </c>
      <c r="T2713" s="234">
        <f>S2713*H2713</f>
        <v>0</v>
      </c>
      <c r="AR2713" s="235" t="s">
        <v>224</v>
      </c>
      <c r="AT2713" s="235" t="s">
        <v>135</v>
      </c>
      <c r="AU2713" s="235" t="s">
        <v>83</v>
      </c>
      <c r="AY2713" s="17" t="s">
        <v>133</v>
      </c>
      <c r="BE2713" s="236">
        <f>IF(N2713="základní",J2713,0)</f>
        <v>0</v>
      </c>
      <c r="BF2713" s="236">
        <f>IF(N2713="snížená",J2713,0)</f>
        <v>0</v>
      </c>
      <c r="BG2713" s="236">
        <f>IF(N2713="zákl. přenesená",J2713,0)</f>
        <v>0</v>
      </c>
      <c r="BH2713" s="236">
        <f>IF(N2713="sníž. přenesená",J2713,0)</f>
        <v>0</v>
      </c>
      <c r="BI2713" s="236">
        <f>IF(N2713="nulová",J2713,0)</f>
        <v>0</v>
      </c>
      <c r="BJ2713" s="17" t="s">
        <v>81</v>
      </c>
      <c r="BK2713" s="236">
        <f>ROUND(I2713*H2713,2)</f>
        <v>0</v>
      </c>
      <c r="BL2713" s="17" t="s">
        <v>224</v>
      </c>
      <c r="BM2713" s="235" t="s">
        <v>3341</v>
      </c>
    </row>
    <row r="2714" spans="2:65" s="1" customFormat="1" ht="24" customHeight="1">
      <c r="B2714" s="38"/>
      <c r="C2714" s="224" t="s">
        <v>3342</v>
      </c>
      <c r="D2714" s="224" t="s">
        <v>135</v>
      </c>
      <c r="E2714" s="225" t="s">
        <v>3343</v>
      </c>
      <c r="F2714" s="226" t="s">
        <v>3344</v>
      </c>
      <c r="G2714" s="227" t="s">
        <v>171</v>
      </c>
      <c r="H2714" s="228">
        <v>1</v>
      </c>
      <c r="I2714" s="229"/>
      <c r="J2714" s="230">
        <f>ROUND(I2714*H2714,2)</f>
        <v>0</v>
      </c>
      <c r="K2714" s="226" t="s">
        <v>1</v>
      </c>
      <c r="L2714" s="43"/>
      <c r="M2714" s="231" t="s">
        <v>1</v>
      </c>
      <c r="N2714" s="232" t="s">
        <v>38</v>
      </c>
      <c r="O2714" s="86"/>
      <c r="P2714" s="233">
        <f>O2714*H2714</f>
        <v>0</v>
      </c>
      <c r="Q2714" s="233">
        <v>0</v>
      </c>
      <c r="R2714" s="233">
        <f>Q2714*H2714</f>
        <v>0</v>
      </c>
      <c r="S2714" s="233">
        <v>0</v>
      </c>
      <c r="T2714" s="234">
        <f>S2714*H2714</f>
        <v>0</v>
      </c>
      <c r="AR2714" s="235" t="s">
        <v>224</v>
      </c>
      <c r="AT2714" s="235" t="s">
        <v>135</v>
      </c>
      <c r="AU2714" s="235" t="s">
        <v>83</v>
      </c>
      <c r="AY2714" s="17" t="s">
        <v>133</v>
      </c>
      <c r="BE2714" s="236">
        <f>IF(N2714="základní",J2714,0)</f>
        <v>0</v>
      </c>
      <c r="BF2714" s="236">
        <f>IF(N2714="snížená",J2714,0)</f>
        <v>0</v>
      </c>
      <c r="BG2714" s="236">
        <f>IF(N2714="zákl. přenesená",J2714,0)</f>
        <v>0</v>
      </c>
      <c r="BH2714" s="236">
        <f>IF(N2714="sníž. přenesená",J2714,0)</f>
        <v>0</v>
      </c>
      <c r="BI2714" s="236">
        <f>IF(N2714="nulová",J2714,0)</f>
        <v>0</v>
      </c>
      <c r="BJ2714" s="17" t="s">
        <v>81</v>
      </c>
      <c r="BK2714" s="236">
        <f>ROUND(I2714*H2714,2)</f>
        <v>0</v>
      </c>
      <c r="BL2714" s="17" t="s">
        <v>224</v>
      </c>
      <c r="BM2714" s="235" t="s">
        <v>3345</v>
      </c>
    </row>
    <row r="2715" spans="2:65" s="1" customFormat="1" ht="16.5" customHeight="1">
      <c r="B2715" s="38"/>
      <c r="C2715" s="224" t="s">
        <v>3346</v>
      </c>
      <c r="D2715" s="224" t="s">
        <v>135</v>
      </c>
      <c r="E2715" s="225" t="s">
        <v>3347</v>
      </c>
      <c r="F2715" s="226" t="s">
        <v>3348</v>
      </c>
      <c r="G2715" s="227" t="s">
        <v>171</v>
      </c>
      <c r="H2715" s="228">
        <v>1</v>
      </c>
      <c r="I2715" s="229"/>
      <c r="J2715" s="230">
        <f>ROUND(I2715*H2715,2)</f>
        <v>0</v>
      </c>
      <c r="K2715" s="226" t="s">
        <v>1</v>
      </c>
      <c r="L2715" s="43"/>
      <c r="M2715" s="231" t="s">
        <v>1</v>
      </c>
      <c r="N2715" s="232" t="s">
        <v>38</v>
      </c>
      <c r="O2715" s="86"/>
      <c r="P2715" s="233">
        <f>O2715*H2715</f>
        <v>0</v>
      </c>
      <c r="Q2715" s="233">
        <v>0</v>
      </c>
      <c r="R2715" s="233">
        <f>Q2715*H2715</f>
        <v>0</v>
      </c>
      <c r="S2715" s="233">
        <v>0</v>
      </c>
      <c r="T2715" s="234">
        <f>S2715*H2715</f>
        <v>0</v>
      </c>
      <c r="AR2715" s="235" t="s">
        <v>224</v>
      </c>
      <c r="AT2715" s="235" t="s">
        <v>135</v>
      </c>
      <c r="AU2715" s="235" t="s">
        <v>83</v>
      </c>
      <c r="AY2715" s="17" t="s">
        <v>133</v>
      </c>
      <c r="BE2715" s="236">
        <f>IF(N2715="základní",J2715,0)</f>
        <v>0</v>
      </c>
      <c r="BF2715" s="236">
        <f>IF(N2715="snížená",J2715,0)</f>
        <v>0</v>
      </c>
      <c r="BG2715" s="236">
        <f>IF(N2715="zákl. přenesená",J2715,0)</f>
        <v>0</v>
      </c>
      <c r="BH2715" s="236">
        <f>IF(N2715="sníž. přenesená",J2715,0)</f>
        <v>0</v>
      </c>
      <c r="BI2715" s="236">
        <f>IF(N2715="nulová",J2715,0)</f>
        <v>0</v>
      </c>
      <c r="BJ2715" s="17" t="s">
        <v>81</v>
      </c>
      <c r="BK2715" s="236">
        <f>ROUND(I2715*H2715,2)</f>
        <v>0</v>
      </c>
      <c r="BL2715" s="17" t="s">
        <v>224</v>
      </c>
      <c r="BM2715" s="235" t="s">
        <v>3349</v>
      </c>
    </row>
    <row r="2716" spans="2:65" s="1" customFormat="1" ht="16.5" customHeight="1">
      <c r="B2716" s="38"/>
      <c r="C2716" s="224" t="s">
        <v>3350</v>
      </c>
      <c r="D2716" s="224" t="s">
        <v>135</v>
      </c>
      <c r="E2716" s="225" t="s">
        <v>3351</v>
      </c>
      <c r="F2716" s="226" t="s">
        <v>3352</v>
      </c>
      <c r="G2716" s="227" t="s">
        <v>246</v>
      </c>
      <c r="H2716" s="228">
        <v>1</v>
      </c>
      <c r="I2716" s="229"/>
      <c r="J2716" s="230">
        <f>ROUND(I2716*H2716,2)</f>
        <v>0</v>
      </c>
      <c r="K2716" s="226" t="s">
        <v>1</v>
      </c>
      <c r="L2716" s="43"/>
      <c r="M2716" s="231" t="s">
        <v>1</v>
      </c>
      <c r="N2716" s="232" t="s">
        <v>38</v>
      </c>
      <c r="O2716" s="86"/>
      <c r="P2716" s="233">
        <f>O2716*H2716</f>
        <v>0</v>
      </c>
      <c r="Q2716" s="233">
        <v>0</v>
      </c>
      <c r="R2716" s="233">
        <f>Q2716*H2716</f>
        <v>0</v>
      </c>
      <c r="S2716" s="233">
        <v>0</v>
      </c>
      <c r="T2716" s="234">
        <f>S2716*H2716</f>
        <v>0</v>
      </c>
      <c r="AR2716" s="235" t="s">
        <v>224</v>
      </c>
      <c r="AT2716" s="235" t="s">
        <v>135</v>
      </c>
      <c r="AU2716" s="235" t="s">
        <v>83</v>
      </c>
      <c r="AY2716" s="17" t="s">
        <v>133</v>
      </c>
      <c r="BE2716" s="236">
        <f>IF(N2716="základní",J2716,0)</f>
        <v>0</v>
      </c>
      <c r="BF2716" s="236">
        <f>IF(N2716="snížená",J2716,0)</f>
        <v>0</v>
      </c>
      <c r="BG2716" s="236">
        <f>IF(N2716="zákl. přenesená",J2716,0)</f>
        <v>0</v>
      </c>
      <c r="BH2716" s="236">
        <f>IF(N2716="sníž. přenesená",J2716,0)</f>
        <v>0</v>
      </c>
      <c r="BI2716" s="236">
        <f>IF(N2716="nulová",J2716,0)</f>
        <v>0</v>
      </c>
      <c r="BJ2716" s="17" t="s">
        <v>81</v>
      </c>
      <c r="BK2716" s="236">
        <f>ROUND(I2716*H2716,2)</f>
        <v>0</v>
      </c>
      <c r="BL2716" s="17" t="s">
        <v>224</v>
      </c>
      <c r="BM2716" s="235" t="s">
        <v>3353</v>
      </c>
    </row>
    <row r="2717" spans="2:65" s="1" customFormat="1" ht="24" customHeight="1">
      <c r="B2717" s="38"/>
      <c r="C2717" s="224" t="s">
        <v>3354</v>
      </c>
      <c r="D2717" s="224" t="s">
        <v>135</v>
      </c>
      <c r="E2717" s="225" t="s">
        <v>3355</v>
      </c>
      <c r="F2717" s="226" t="s">
        <v>3356</v>
      </c>
      <c r="G2717" s="227" t="s">
        <v>286</v>
      </c>
      <c r="H2717" s="270"/>
      <c r="I2717" s="229"/>
      <c r="J2717" s="230">
        <f>ROUND(I2717*H2717,2)</f>
        <v>0</v>
      </c>
      <c r="K2717" s="226" t="s">
        <v>139</v>
      </c>
      <c r="L2717" s="43"/>
      <c r="M2717" s="231" t="s">
        <v>1</v>
      </c>
      <c r="N2717" s="232" t="s">
        <v>38</v>
      </c>
      <c r="O2717" s="86"/>
      <c r="P2717" s="233">
        <f>O2717*H2717</f>
        <v>0</v>
      </c>
      <c r="Q2717" s="233">
        <v>0</v>
      </c>
      <c r="R2717" s="233">
        <f>Q2717*H2717</f>
        <v>0</v>
      </c>
      <c r="S2717" s="233">
        <v>0</v>
      </c>
      <c r="T2717" s="234">
        <f>S2717*H2717</f>
        <v>0</v>
      </c>
      <c r="AR2717" s="235" t="s">
        <v>224</v>
      </c>
      <c r="AT2717" s="235" t="s">
        <v>135</v>
      </c>
      <c r="AU2717" s="235" t="s">
        <v>83</v>
      </c>
      <c r="AY2717" s="17" t="s">
        <v>133</v>
      </c>
      <c r="BE2717" s="236">
        <f>IF(N2717="základní",J2717,0)</f>
        <v>0</v>
      </c>
      <c r="BF2717" s="236">
        <f>IF(N2717="snížená",J2717,0)</f>
        <v>0</v>
      </c>
      <c r="BG2717" s="236">
        <f>IF(N2717="zákl. přenesená",J2717,0)</f>
        <v>0</v>
      </c>
      <c r="BH2717" s="236">
        <f>IF(N2717="sníž. přenesená",J2717,0)</f>
        <v>0</v>
      </c>
      <c r="BI2717" s="236">
        <f>IF(N2717="nulová",J2717,0)</f>
        <v>0</v>
      </c>
      <c r="BJ2717" s="17" t="s">
        <v>81</v>
      </c>
      <c r="BK2717" s="236">
        <f>ROUND(I2717*H2717,2)</f>
        <v>0</v>
      </c>
      <c r="BL2717" s="17" t="s">
        <v>224</v>
      </c>
      <c r="BM2717" s="235" t="s">
        <v>3357</v>
      </c>
    </row>
    <row r="2718" spans="2:65" s="1" customFormat="1" ht="24" customHeight="1">
      <c r="B2718" s="38"/>
      <c r="C2718" s="224" t="s">
        <v>3358</v>
      </c>
      <c r="D2718" s="224" t="s">
        <v>135</v>
      </c>
      <c r="E2718" s="225" t="s">
        <v>3359</v>
      </c>
      <c r="F2718" s="226" t="s">
        <v>3360</v>
      </c>
      <c r="G2718" s="227" t="s">
        <v>286</v>
      </c>
      <c r="H2718" s="270"/>
      <c r="I2718" s="229"/>
      <c r="J2718" s="230">
        <f>ROUND(I2718*H2718,2)</f>
        <v>0</v>
      </c>
      <c r="K2718" s="226" t="s">
        <v>139</v>
      </c>
      <c r="L2718" s="43"/>
      <c r="M2718" s="231" t="s">
        <v>1</v>
      </c>
      <c r="N2718" s="232" t="s">
        <v>38</v>
      </c>
      <c r="O2718" s="86"/>
      <c r="P2718" s="233">
        <f>O2718*H2718</f>
        <v>0</v>
      </c>
      <c r="Q2718" s="233">
        <v>0</v>
      </c>
      <c r="R2718" s="233">
        <f>Q2718*H2718</f>
        <v>0</v>
      </c>
      <c r="S2718" s="233">
        <v>0</v>
      </c>
      <c r="T2718" s="234">
        <f>S2718*H2718</f>
        <v>0</v>
      </c>
      <c r="AR2718" s="235" t="s">
        <v>224</v>
      </c>
      <c r="AT2718" s="235" t="s">
        <v>135</v>
      </c>
      <c r="AU2718" s="235" t="s">
        <v>83</v>
      </c>
      <c r="AY2718" s="17" t="s">
        <v>133</v>
      </c>
      <c r="BE2718" s="236">
        <f>IF(N2718="základní",J2718,0)</f>
        <v>0</v>
      </c>
      <c r="BF2718" s="236">
        <f>IF(N2718="snížená",J2718,0)</f>
        <v>0</v>
      </c>
      <c r="BG2718" s="236">
        <f>IF(N2718="zákl. přenesená",J2718,0)</f>
        <v>0</v>
      </c>
      <c r="BH2718" s="236">
        <f>IF(N2718="sníž. přenesená",J2718,0)</f>
        <v>0</v>
      </c>
      <c r="BI2718" s="236">
        <f>IF(N2718="nulová",J2718,0)</f>
        <v>0</v>
      </c>
      <c r="BJ2718" s="17" t="s">
        <v>81</v>
      </c>
      <c r="BK2718" s="236">
        <f>ROUND(I2718*H2718,2)</f>
        <v>0</v>
      </c>
      <c r="BL2718" s="17" t="s">
        <v>224</v>
      </c>
      <c r="BM2718" s="235" t="s">
        <v>3361</v>
      </c>
    </row>
    <row r="2719" spans="2:63" s="11" customFormat="1" ht="22.8" customHeight="1">
      <c r="B2719" s="208"/>
      <c r="C2719" s="209"/>
      <c r="D2719" s="210" t="s">
        <v>72</v>
      </c>
      <c r="E2719" s="222" t="s">
        <v>219</v>
      </c>
      <c r="F2719" s="222" t="s">
        <v>220</v>
      </c>
      <c r="G2719" s="209"/>
      <c r="H2719" s="209"/>
      <c r="I2719" s="212"/>
      <c r="J2719" s="223">
        <f>BK2719</f>
        <v>0</v>
      </c>
      <c r="K2719" s="209"/>
      <c r="L2719" s="214"/>
      <c r="M2719" s="215"/>
      <c r="N2719" s="216"/>
      <c r="O2719" s="216"/>
      <c r="P2719" s="217">
        <f>SUM(P2720:P2746)</f>
        <v>0</v>
      </c>
      <c r="Q2719" s="216"/>
      <c r="R2719" s="217">
        <f>SUM(R2720:R2746)</f>
        <v>0.31973</v>
      </c>
      <c r="S2719" s="216"/>
      <c r="T2719" s="218">
        <f>SUM(T2720:T2746)</f>
        <v>0</v>
      </c>
      <c r="AR2719" s="219" t="s">
        <v>83</v>
      </c>
      <c r="AT2719" s="220" t="s">
        <v>72</v>
      </c>
      <c r="AU2719" s="220" t="s">
        <v>81</v>
      </c>
      <c r="AY2719" s="219" t="s">
        <v>133</v>
      </c>
      <c r="BK2719" s="221">
        <f>SUM(BK2720:BK2746)</f>
        <v>0</v>
      </c>
    </row>
    <row r="2720" spans="2:65" s="1" customFormat="1" ht="24" customHeight="1">
      <c r="B2720" s="38"/>
      <c r="C2720" s="224" t="s">
        <v>3362</v>
      </c>
      <c r="D2720" s="224" t="s">
        <v>135</v>
      </c>
      <c r="E2720" s="225" t="s">
        <v>3363</v>
      </c>
      <c r="F2720" s="226" t="s">
        <v>3364</v>
      </c>
      <c r="G2720" s="227" t="s">
        <v>171</v>
      </c>
      <c r="H2720" s="228">
        <v>2</v>
      </c>
      <c r="I2720" s="229"/>
      <c r="J2720" s="230">
        <f>ROUND(I2720*H2720,2)</f>
        <v>0</v>
      </c>
      <c r="K2720" s="226" t="s">
        <v>1</v>
      </c>
      <c r="L2720" s="43"/>
      <c r="M2720" s="231" t="s">
        <v>1</v>
      </c>
      <c r="N2720" s="232" t="s">
        <v>38</v>
      </c>
      <c r="O2720" s="86"/>
      <c r="P2720" s="233">
        <f>O2720*H2720</f>
        <v>0</v>
      </c>
      <c r="Q2720" s="233">
        <v>0</v>
      </c>
      <c r="R2720" s="233">
        <f>Q2720*H2720</f>
        <v>0</v>
      </c>
      <c r="S2720" s="233">
        <v>0</v>
      </c>
      <c r="T2720" s="234">
        <f>S2720*H2720</f>
        <v>0</v>
      </c>
      <c r="AR2720" s="235" t="s">
        <v>224</v>
      </c>
      <c r="AT2720" s="235" t="s">
        <v>135</v>
      </c>
      <c r="AU2720" s="235" t="s">
        <v>83</v>
      </c>
      <c r="AY2720" s="17" t="s">
        <v>133</v>
      </c>
      <c r="BE2720" s="236">
        <f>IF(N2720="základní",J2720,0)</f>
        <v>0</v>
      </c>
      <c r="BF2720" s="236">
        <f>IF(N2720="snížená",J2720,0)</f>
        <v>0</v>
      </c>
      <c r="BG2720" s="236">
        <f>IF(N2720="zákl. přenesená",J2720,0)</f>
        <v>0</v>
      </c>
      <c r="BH2720" s="236">
        <f>IF(N2720="sníž. přenesená",J2720,0)</f>
        <v>0</v>
      </c>
      <c r="BI2720" s="236">
        <f>IF(N2720="nulová",J2720,0)</f>
        <v>0</v>
      </c>
      <c r="BJ2720" s="17" t="s">
        <v>81</v>
      </c>
      <c r="BK2720" s="236">
        <f>ROUND(I2720*H2720,2)</f>
        <v>0</v>
      </c>
      <c r="BL2720" s="17" t="s">
        <v>224</v>
      </c>
      <c r="BM2720" s="235" t="s">
        <v>3365</v>
      </c>
    </row>
    <row r="2721" spans="2:65" s="1" customFormat="1" ht="16.5" customHeight="1">
      <c r="B2721" s="38"/>
      <c r="C2721" s="224" t="s">
        <v>3366</v>
      </c>
      <c r="D2721" s="224" t="s">
        <v>135</v>
      </c>
      <c r="E2721" s="225" t="s">
        <v>3367</v>
      </c>
      <c r="F2721" s="226" t="s">
        <v>3368</v>
      </c>
      <c r="G2721" s="227" t="s">
        <v>2263</v>
      </c>
      <c r="H2721" s="228">
        <v>2</v>
      </c>
      <c r="I2721" s="229"/>
      <c r="J2721" s="230">
        <f>ROUND(I2721*H2721,2)</f>
        <v>0</v>
      </c>
      <c r="K2721" s="226" t="s">
        <v>1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</v>
      </c>
      <c r="R2721" s="233">
        <f>Q2721*H2721</f>
        <v>0</v>
      </c>
      <c r="S2721" s="233">
        <v>0</v>
      </c>
      <c r="T2721" s="234">
        <f>S2721*H2721</f>
        <v>0</v>
      </c>
      <c r="AR2721" s="235" t="s">
        <v>224</v>
      </c>
      <c r="AT2721" s="235" t="s">
        <v>135</v>
      </c>
      <c r="AU2721" s="235" t="s">
        <v>83</v>
      </c>
      <c r="AY2721" s="17" t="s">
        <v>133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224</v>
      </c>
      <c r="BM2721" s="235" t="s">
        <v>3369</v>
      </c>
    </row>
    <row r="2722" spans="2:65" s="1" customFormat="1" ht="16.5" customHeight="1">
      <c r="B2722" s="38"/>
      <c r="C2722" s="224" t="s">
        <v>3370</v>
      </c>
      <c r="D2722" s="224" t="s">
        <v>135</v>
      </c>
      <c r="E2722" s="225" t="s">
        <v>3371</v>
      </c>
      <c r="F2722" s="226" t="s">
        <v>3372</v>
      </c>
      <c r="G2722" s="227" t="s">
        <v>171</v>
      </c>
      <c r="H2722" s="228">
        <v>1</v>
      </c>
      <c r="I2722" s="229"/>
      <c r="J2722" s="230">
        <f>ROUND(I2722*H2722,2)</f>
        <v>0</v>
      </c>
      <c r="K2722" s="226" t="s">
        <v>1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</v>
      </c>
      <c r="R2722" s="233">
        <f>Q2722*H2722</f>
        <v>0</v>
      </c>
      <c r="S2722" s="233">
        <v>0</v>
      </c>
      <c r="T2722" s="234">
        <f>S2722*H2722</f>
        <v>0</v>
      </c>
      <c r="AR2722" s="235" t="s">
        <v>224</v>
      </c>
      <c r="AT2722" s="235" t="s">
        <v>135</v>
      </c>
      <c r="AU2722" s="235" t="s">
        <v>83</v>
      </c>
      <c r="AY2722" s="17" t="s">
        <v>133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224</v>
      </c>
      <c r="BM2722" s="235" t="s">
        <v>3373</v>
      </c>
    </row>
    <row r="2723" spans="2:65" s="1" customFormat="1" ht="16.5" customHeight="1">
      <c r="B2723" s="38"/>
      <c r="C2723" s="224" t="s">
        <v>3374</v>
      </c>
      <c r="D2723" s="224" t="s">
        <v>135</v>
      </c>
      <c r="E2723" s="225" t="s">
        <v>3375</v>
      </c>
      <c r="F2723" s="226" t="s">
        <v>3376</v>
      </c>
      <c r="G2723" s="227" t="s">
        <v>171</v>
      </c>
      <c r="H2723" s="228">
        <v>1</v>
      </c>
      <c r="I2723" s="229"/>
      <c r="J2723" s="230">
        <f>ROUND(I2723*H2723,2)</f>
        <v>0</v>
      </c>
      <c r="K2723" s="226" t="s">
        <v>1</v>
      </c>
      <c r="L2723" s="43"/>
      <c r="M2723" s="231" t="s">
        <v>1</v>
      </c>
      <c r="N2723" s="232" t="s">
        <v>38</v>
      </c>
      <c r="O2723" s="86"/>
      <c r="P2723" s="233">
        <f>O2723*H2723</f>
        <v>0</v>
      </c>
      <c r="Q2723" s="233">
        <v>0</v>
      </c>
      <c r="R2723" s="233">
        <f>Q2723*H2723</f>
        <v>0</v>
      </c>
      <c r="S2723" s="233">
        <v>0</v>
      </c>
      <c r="T2723" s="234">
        <f>S2723*H2723</f>
        <v>0</v>
      </c>
      <c r="AR2723" s="235" t="s">
        <v>224</v>
      </c>
      <c r="AT2723" s="235" t="s">
        <v>135</v>
      </c>
      <c r="AU2723" s="235" t="s">
        <v>83</v>
      </c>
      <c r="AY2723" s="17" t="s">
        <v>133</v>
      </c>
      <c r="BE2723" s="236">
        <f>IF(N2723="základní",J2723,0)</f>
        <v>0</v>
      </c>
      <c r="BF2723" s="236">
        <f>IF(N2723="snížená",J2723,0)</f>
        <v>0</v>
      </c>
      <c r="BG2723" s="236">
        <f>IF(N2723="zákl. přenesená",J2723,0)</f>
        <v>0</v>
      </c>
      <c r="BH2723" s="236">
        <f>IF(N2723="sníž. přenesená",J2723,0)</f>
        <v>0</v>
      </c>
      <c r="BI2723" s="236">
        <f>IF(N2723="nulová",J2723,0)</f>
        <v>0</v>
      </c>
      <c r="BJ2723" s="17" t="s">
        <v>81</v>
      </c>
      <c r="BK2723" s="236">
        <f>ROUND(I2723*H2723,2)</f>
        <v>0</v>
      </c>
      <c r="BL2723" s="17" t="s">
        <v>224</v>
      </c>
      <c r="BM2723" s="235" t="s">
        <v>3377</v>
      </c>
    </row>
    <row r="2724" spans="2:65" s="1" customFormat="1" ht="16.5" customHeight="1">
      <c r="B2724" s="38"/>
      <c r="C2724" s="224" t="s">
        <v>3378</v>
      </c>
      <c r="D2724" s="224" t="s">
        <v>135</v>
      </c>
      <c r="E2724" s="225" t="s">
        <v>3379</v>
      </c>
      <c r="F2724" s="226" t="s">
        <v>3380</v>
      </c>
      <c r="G2724" s="227" t="s">
        <v>171</v>
      </c>
      <c r="H2724" s="228">
        <v>1</v>
      </c>
      <c r="I2724" s="229"/>
      <c r="J2724" s="230">
        <f>ROUND(I2724*H2724,2)</f>
        <v>0</v>
      </c>
      <c r="K2724" s="226" t="s">
        <v>1</v>
      </c>
      <c r="L2724" s="43"/>
      <c r="M2724" s="231" t="s">
        <v>1</v>
      </c>
      <c r="N2724" s="232" t="s">
        <v>38</v>
      </c>
      <c r="O2724" s="86"/>
      <c r="P2724" s="233">
        <f>O2724*H2724</f>
        <v>0</v>
      </c>
      <c r="Q2724" s="233">
        <v>0</v>
      </c>
      <c r="R2724" s="233">
        <f>Q2724*H2724</f>
        <v>0</v>
      </c>
      <c r="S2724" s="233">
        <v>0</v>
      </c>
      <c r="T2724" s="234">
        <f>S2724*H2724</f>
        <v>0</v>
      </c>
      <c r="AR2724" s="235" t="s">
        <v>224</v>
      </c>
      <c r="AT2724" s="235" t="s">
        <v>135</v>
      </c>
      <c r="AU2724" s="235" t="s">
        <v>83</v>
      </c>
      <c r="AY2724" s="17" t="s">
        <v>133</v>
      </c>
      <c r="BE2724" s="236">
        <f>IF(N2724="základní",J2724,0)</f>
        <v>0</v>
      </c>
      <c r="BF2724" s="236">
        <f>IF(N2724="snížená",J2724,0)</f>
        <v>0</v>
      </c>
      <c r="BG2724" s="236">
        <f>IF(N2724="zákl. přenesená",J2724,0)</f>
        <v>0</v>
      </c>
      <c r="BH2724" s="236">
        <f>IF(N2724="sníž. přenesená",J2724,0)</f>
        <v>0</v>
      </c>
      <c r="BI2724" s="236">
        <f>IF(N2724="nulová",J2724,0)</f>
        <v>0</v>
      </c>
      <c r="BJ2724" s="17" t="s">
        <v>81</v>
      </c>
      <c r="BK2724" s="236">
        <f>ROUND(I2724*H2724,2)</f>
        <v>0</v>
      </c>
      <c r="BL2724" s="17" t="s">
        <v>224</v>
      </c>
      <c r="BM2724" s="235" t="s">
        <v>3381</v>
      </c>
    </row>
    <row r="2725" spans="2:65" s="1" customFormat="1" ht="16.5" customHeight="1">
      <c r="B2725" s="38"/>
      <c r="C2725" s="224" t="s">
        <v>3382</v>
      </c>
      <c r="D2725" s="224" t="s">
        <v>135</v>
      </c>
      <c r="E2725" s="225" t="s">
        <v>3383</v>
      </c>
      <c r="F2725" s="226" t="s">
        <v>3384</v>
      </c>
      <c r="G2725" s="227" t="s">
        <v>171</v>
      </c>
      <c r="H2725" s="228">
        <v>2</v>
      </c>
      <c r="I2725" s="229"/>
      <c r="J2725" s="230">
        <f>ROUND(I2725*H2725,2)</f>
        <v>0</v>
      </c>
      <c r="K2725" s="226" t="s">
        <v>1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</v>
      </c>
      <c r="R2725" s="233">
        <f>Q2725*H2725</f>
        <v>0</v>
      </c>
      <c r="S2725" s="233">
        <v>0</v>
      </c>
      <c r="T2725" s="234">
        <f>S2725*H2725</f>
        <v>0</v>
      </c>
      <c r="AR2725" s="235" t="s">
        <v>224</v>
      </c>
      <c r="AT2725" s="235" t="s">
        <v>135</v>
      </c>
      <c r="AU2725" s="235" t="s">
        <v>83</v>
      </c>
      <c r="AY2725" s="17" t="s">
        <v>133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224</v>
      </c>
      <c r="BM2725" s="235" t="s">
        <v>3385</v>
      </c>
    </row>
    <row r="2726" spans="2:65" s="1" customFormat="1" ht="16.5" customHeight="1">
      <c r="B2726" s="38"/>
      <c r="C2726" s="224" t="s">
        <v>3386</v>
      </c>
      <c r="D2726" s="224" t="s">
        <v>135</v>
      </c>
      <c r="E2726" s="225" t="s">
        <v>3387</v>
      </c>
      <c r="F2726" s="226" t="s">
        <v>3388</v>
      </c>
      <c r="G2726" s="227" t="s">
        <v>171</v>
      </c>
      <c r="H2726" s="228">
        <v>1</v>
      </c>
      <c r="I2726" s="229"/>
      <c r="J2726" s="230">
        <f>ROUND(I2726*H2726,2)</f>
        <v>0</v>
      </c>
      <c r="K2726" s="226" t="s">
        <v>1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</v>
      </c>
      <c r="R2726" s="233">
        <f>Q2726*H2726</f>
        <v>0</v>
      </c>
      <c r="S2726" s="233">
        <v>0</v>
      </c>
      <c r="T2726" s="234">
        <f>S2726*H2726</f>
        <v>0</v>
      </c>
      <c r="AR2726" s="235" t="s">
        <v>224</v>
      </c>
      <c r="AT2726" s="235" t="s">
        <v>135</v>
      </c>
      <c r="AU2726" s="235" t="s">
        <v>83</v>
      </c>
      <c r="AY2726" s="17" t="s">
        <v>133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224</v>
      </c>
      <c r="BM2726" s="235" t="s">
        <v>3389</v>
      </c>
    </row>
    <row r="2727" spans="2:65" s="1" customFormat="1" ht="16.5" customHeight="1">
      <c r="B2727" s="38"/>
      <c r="C2727" s="224" t="s">
        <v>3390</v>
      </c>
      <c r="D2727" s="224" t="s">
        <v>135</v>
      </c>
      <c r="E2727" s="225" t="s">
        <v>3391</v>
      </c>
      <c r="F2727" s="226" t="s">
        <v>3392</v>
      </c>
      <c r="G2727" s="227" t="s">
        <v>171</v>
      </c>
      <c r="H2727" s="228">
        <v>1</v>
      </c>
      <c r="I2727" s="229"/>
      <c r="J2727" s="230">
        <f>ROUND(I2727*H2727,2)</f>
        <v>0</v>
      </c>
      <c r="K2727" s="226" t="s">
        <v>1</v>
      </c>
      <c r="L2727" s="43"/>
      <c r="M2727" s="231" t="s">
        <v>1</v>
      </c>
      <c r="N2727" s="232" t="s">
        <v>38</v>
      </c>
      <c r="O2727" s="86"/>
      <c r="P2727" s="233">
        <f>O2727*H2727</f>
        <v>0</v>
      </c>
      <c r="Q2727" s="233">
        <v>0</v>
      </c>
      <c r="R2727" s="233">
        <f>Q2727*H2727</f>
        <v>0</v>
      </c>
      <c r="S2727" s="233">
        <v>0</v>
      </c>
      <c r="T2727" s="234">
        <f>S2727*H2727</f>
        <v>0</v>
      </c>
      <c r="AR2727" s="235" t="s">
        <v>224</v>
      </c>
      <c r="AT2727" s="235" t="s">
        <v>135</v>
      </c>
      <c r="AU2727" s="235" t="s">
        <v>83</v>
      </c>
      <c r="AY2727" s="17" t="s">
        <v>133</v>
      </c>
      <c r="BE2727" s="236">
        <f>IF(N2727="základní",J2727,0)</f>
        <v>0</v>
      </c>
      <c r="BF2727" s="236">
        <f>IF(N2727="snížená",J2727,0)</f>
        <v>0</v>
      </c>
      <c r="BG2727" s="236">
        <f>IF(N2727="zákl. přenesená",J2727,0)</f>
        <v>0</v>
      </c>
      <c r="BH2727" s="236">
        <f>IF(N2727="sníž. přenesená",J2727,0)</f>
        <v>0</v>
      </c>
      <c r="BI2727" s="236">
        <f>IF(N2727="nulová",J2727,0)</f>
        <v>0</v>
      </c>
      <c r="BJ2727" s="17" t="s">
        <v>81</v>
      </c>
      <c r="BK2727" s="236">
        <f>ROUND(I2727*H2727,2)</f>
        <v>0</v>
      </c>
      <c r="BL2727" s="17" t="s">
        <v>224</v>
      </c>
      <c r="BM2727" s="235" t="s">
        <v>3393</v>
      </c>
    </row>
    <row r="2728" spans="2:65" s="1" customFormat="1" ht="24" customHeight="1">
      <c r="B2728" s="38"/>
      <c r="C2728" s="224" t="s">
        <v>3394</v>
      </c>
      <c r="D2728" s="224" t="s">
        <v>135</v>
      </c>
      <c r="E2728" s="225" t="s">
        <v>3395</v>
      </c>
      <c r="F2728" s="226" t="s">
        <v>3396</v>
      </c>
      <c r="G2728" s="227" t="s">
        <v>165</v>
      </c>
      <c r="H2728" s="228">
        <v>30</v>
      </c>
      <c r="I2728" s="229"/>
      <c r="J2728" s="230">
        <f>ROUND(I2728*H2728,2)</f>
        <v>0</v>
      </c>
      <c r="K2728" s="226" t="s">
        <v>1</v>
      </c>
      <c r="L2728" s="43"/>
      <c r="M2728" s="231" t="s">
        <v>1</v>
      </c>
      <c r="N2728" s="232" t="s">
        <v>38</v>
      </c>
      <c r="O2728" s="86"/>
      <c r="P2728" s="233">
        <f>O2728*H2728</f>
        <v>0</v>
      </c>
      <c r="Q2728" s="233">
        <v>0</v>
      </c>
      <c r="R2728" s="233">
        <f>Q2728*H2728</f>
        <v>0</v>
      </c>
      <c r="S2728" s="233">
        <v>0</v>
      </c>
      <c r="T2728" s="234">
        <f>S2728*H2728</f>
        <v>0</v>
      </c>
      <c r="AR2728" s="235" t="s">
        <v>224</v>
      </c>
      <c r="AT2728" s="235" t="s">
        <v>135</v>
      </c>
      <c r="AU2728" s="235" t="s">
        <v>83</v>
      </c>
      <c r="AY2728" s="17" t="s">
        <v>133</v>
      </c>
      <c r="BE2728" s="236">
        <f>IF(N2728="základní",J2728,0)</f>
        <v>0</v>
      </c>
      <c r="BF2728" s="236">
        <f>IF(N2728="snížená",J2728,0)</f>
        <v>0</v>
      </c>
      <c r="BG2728" s="236">
        <f>IF(N2728="zákl. přenesená",J2728,0)</f>
        <v>0</v>
      </c>
      <c r="BH2728" s="236">
        <f>IF(N2728="sníž. přenesená",J2728,0)</f>
        <v>0</v>
      </c>
      <c r="BI2728" s="236">
        <f>IF(N2728="nulová",J2728,0)</f>
        <v>0</v>
      </c>
      <c r="BJ2728" s="17" t="s">
        <v>81</v>
      </c>
      <c r="BK2728" s="236">
        <f>ROUND(I2728*H2728,2)</f>
        <v>0</v>
      </c>
      <c r="BL2728" s="17" t="s">
        <v>224</v>
      </c>
      <c r="BM2728" s="235" t="s">
        <v>3397</v>
      </c>
    </row>
    <row r="2729" spans="2:65" s="1" customFormat="1" ht="16.5" customHeight="1">
      <c r="B2729" s="38"/>
      <c r="C2729" s="224" t="s">
        <v>3398</v>
      </c>
      <c r="D2729" s="224" t="s">
        <v>135</v>
      </c>
      <c r="E2729" s="225" t="s">
        <v>3399</v>
      </c>
      <c r="F2729" s="226" t="s">
        <v>3400</v>
      </c>
      <c r="G2729" s="227" t="s">
        <v>165</v>
      </c>
      <c r="H2729" s="228">
        <v>5</v>
      </c>
      <c r="I2729" s="229"/>
      <c r="J2729" s="230">
        <f>ROUND(I2729*H2729,2)</f>
        <v>0</v>
      </c>
      <c r="K2729" s="226" t="s">
        <v>1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</v>
      </c>
      <c r="R2729" s="233">
        <f>Q2729*H2729</f>
        <v>0</v>
      </c>
      <c r="S2729" s="233">
        <v>0</v>
      </c>
      <c r="T2729" s="234">
        <f>S2729*H2729</f>
        <v>0</v>
      </c>
      <c r="AR2729" s="235" t="s">
        <v>224</v>
      </c>
      <c r="AT2729" s="235" t="s">
        <v>135</v>
      </c>
      <c r="AU2729" s="235" t="s">
        <v>83</v>
      </c>
      <c r="AY2729" s="17" t="s">
        <v>133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224</v>
      </c>
      <c r="BM2729" s="235" t="s">
        <v>3401</v>
      </c>
    </row>
    <row r="2730" spans="2:65" s="1" customFormat="1" ht="16.5" customHeight="1">
      <c r="B2730" s="38"/>
      <c r="C2730" s="224" t="s">
        <v>3402</v>
      </c>
      <c r="D2730" s="224" t="s">
        <v>135</v>
      </c>
      <c r="E2730" s="225" t="s">
        <v>3403</v>
      </c>
      <c r="F2730" s="226" t="s">
        <v>3404</v>
      </c>
      <c r="G2730" s="227" t="s">
        <v>165</v>
      </c>
      <c r="H2730" s="228">
        <v>1</v>
      </c>
      <c r="I2730" s="229"/>
      <c r="J2730" s="230">
        <f>ROUND(I2730*H2730,2)</f>
        <v>0</v>
      </c>
      <c r="K2730" s="226" t="s">
        <v>1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</v>
      </c>
      <c r="R2730" s="233">
        <f>Q2730*H2730</f>
        <v>0</v>
      </c>
      <c r="S2730" s="233">
        <v>0</v>
      </c>
      <c r="T2730" s="234">
        <f>S2730*H2730</f>
        <v>0</v>
      </c>
      <c r="AR2730" s="235" t="s">
        <v>224</v>
      </c>
      <c r="AT2730" s="235" t="s">
        <v>135</v>
      </c>
      <c r="AU2730" s="235" t="s">
        <v>83</v>
      </c>
      <c r="AY2730" s="17" t="s">
        <v>133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224</v>
      </c>
      <c r="BM2730" s="235" t="s">
        <v>3405</v>
      </c>
    </row>
    <row r="2731" spans="2:65" s="1" customFormat="1" ht="24" customHeight="1">
      <c r="B2731" s="38"/>
      <c r="C2731" s="224" t="s">
        <v>3406</v>
      </c>
      <c r="D2731" s="224" t="s">
        <v>135</v>
      </c>
      <c r="E2731" s="225" t="s">
        <v>3407</v>
      </c>
      <c r="F2731" s="226" t="s">
        <v>3408</v>
      </c>
      <c r="G2731" s="227" t="s">
        <v>165</v>
      </c>
      <c r="H2731" s="228">
        <v>103</v>
      </c>
      <c r="I2731" s="229"/>
      <c r="J2731" s="230">
        <f>ROUND(I2731*H2731,2)</f>
        <v>0</v>
      </c>
      <c r="K2731" s="226" t="s">
        <v>1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</v>
      </c>
      <c r="R2731" s="233">
        <f>Q2731*H2731</f>
        <v>0</v>
      </c>
      <c r="S2731" s="233">
        <v>0</v>
      </c>
      <c r="T2731" s="234">
        <f>S2731*H2731</f>
        <v>0</v>
      </c>
      <c r="AR2731" s="235" t="s">
        <v>224</v>
      </c>
      <c r="AT2731" s="235" t="s">
        <v>135</v>
      </c>
      <c r="AU2731" s="235" t="s">
        <v>83</v>
      </c>
      <c r="AY2731" s="17" t="s">
        <v>133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224</v>
      </c>
      <c r="BM2731" s="235" t="s">
        <v>3409</v>
      </c>
    </row>
    <row r="2732" spans="2:65" s="1" customFormat="1" ht="24" customHeight="1">
      <c r="B2732" s="38"/>
      <c r="C2732" s="224" t="s">
        <v>3410</v>
      </c>
      <c r="D2732" s="224" t="s">
        <v>135</v>
      </c>
      <c r="E2732" s="225" t="s">
        <v>3411</v>
      </c>
      <c r="F2732" s="226" t="s">
        <v>3412</v>
      </c>
      <c r="G2732" s="227" t="s">
        <v>165</v>
      </c>
      <c r="H2732" s="228">
        <v>10</v>
      </c>
      <c r="I2732" s="229"/>
      <c r="J2732" s="230">
        <f>ROUND(I2732*H2732,2)</f>
        <v>0</v>
      </c>
      <c r="K2732" s="226" t="s">
        <v>1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0.00147</v>
      </c>
      <c r="R2732" s="233">
        <f>Q2732*H2732</f>
        <v>0.0147</v>
      </c>
      <c r="S2732" s="233">
        <v>0</v>
      </c>
      <c r="T2732" s="234">
        <f>S2732*H2732</f>
        <v>0</v>
      </c>
      <c r="AR2732" s="235" t="s">
        <v>224</v>
      </c>
      <c r="AT2732" s="235" t="s">
        <v>135</v>
      </c>
      <c r="AU2732" s="235" t="s">
        <v>83</v>
      </c>
      <c r="AY2732" s="17" t="s">
        <v>133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224</v>
      </c>
      <c r="BM2732" s="235" t="s">
        <v>3413</v>
      </c>
    </row>
    <row r="2733" spans="2:65" s="1" customFormat="1" ht="24" customHeight="1">
      <c r="B2733" s="38"/>
      <c r="C2733" s="224" t="s">
        <v>3414</v>
      </c>
      <c r="D2733" s="224" t="s">
        <v>135</v>
      </c>
      <c r="E2733" s="225" t="s">
        <v>3415</v>
      </c>
      <c r="F2733" s="226" t="s">
        <v>3416</v>
      </c>
      <c r="G2733" s="227" t="s">
        <v>165</v>
      </c>
      <c r="H2733" s="228">
        <v>8</v>
      </c>
      <c r="I2733" s="229"/>
      <c r="J2733" s="230">
        <f>ROUND(I2733*H2733,2)</f>
        <v>0</v>
      </c>
      <c r="K2733" s="226" t="s">
        <v>139</v>
      </c>
      <c r="L2733" s="43"/>
      <c r="M2733" s="231" t="s">
        <v>1</v>
      </c>
      <c r="N2733" s="232" t="s">
        <v>38</v>
      </c>
      <c r="O2733" s="86"/>
      <c r="P2733" s="233">
        <f>O2733*H2733</f>
        <v>0</v>
      </c>
      <c r="Q2733" s="233">
        <v>0.00147</v>
      </c>
      <c r="R2733" s="233">
        <f>Q2733*H2733</f>
        <v>0.01176</v>
      </c>
      <c r="S2733" s="233">
        <v>0</v>
      </c>
      <c r="T2733" s="234">
        <f>S2733*H2733</f>
        <v>0</v>
      </c>
      <c r="AR2733" s="235" t="s">
        <v>224</v>
      </c>
      <c r="AT2733" s="235" t="s">
        <v>135</v>
      </c>
      <c r="AU2733" s="235" t="s">
        <v>83</v>
      </c>
      <c r="AY2733" s="17" t="s">
        <v>133</v>
      </c>
      <c r="BE2733" s="236">
        <f>IF(N2733="základní",J2733,0)</f>
        <v>0</v>
      </c>
      <c r="BF2733" s="236">
        <f>IF(N2733="snížená",J2733,0)</f>
        <v>0</v>
      </c>
      <c r="BG2733" s="236">
        <f>IF(N2733="zákl. přenesená",J2733,0)</f>
        <v>0</v>
      </c>
      <c r="BH2733" s="236">
        <f>IF(N2733="sníž. přenesená",J2733,0)</f>
        <v>0</v>
      </c>
      <c r="BI2733" s="236">
        <f>IF(N2733="nulová",J2733,0)</f>
        <v>0</v>
      </c>
      <c r="BJ2733" s="17" t="s">
        <v>81</v>
      </c>
      <c r="BK2733" s="236">
        <f>ROUND(I2733*H2733,2)</f>
        <v>0</v>
      </c>
      <c r="BL2733" s="17" t="s">
        <v>224</v>
      </c>
      <c r="BM2733" s="235" t="s">
        <v>3417</v>
      </c>
    </row>
    <row r="2734" spans="2:65" s="1" customFormat="1" ht="24" customHeight="1">
      <c r="B2734" s="38"/>
      <c r="C2734" s="224" t="s">
        <v>3418</v>
      </c>
      <c r="D2734" s="224" t="s">
        <v>135</v>
      </c>
      <c r="E2734" s="225" t="s">
        <v>3419</v>
      </c>
      <c r="F2734" s="226" t="s">
        <v>3420</v>
      </c>
      <c r="G2734" s="227" t="s">
        <v>165</v>
      </c>
      <c r="H2734" s="228">
        <v>14</v>
      </c>
      <c r="I2734" s="229"/>
      <c r="J2734" s="230">
        <f>ROUND(I2734*H2734,2)</f>
        <v>0</v>
      </c>
      <c r="K2734" s="226" t="s">
        <v>139</v>
      </c>
      <c r="L2734" s="43"/>
      <c r="M2734" s="231" t="s">
        <v>1</v>
      </c>
      <c r="N2734" s="232" t="s">
        <v>38</v>
      </c>
      <c r="O2734" s="86"/>
      <c r="P2734" s="233">
        <f>O2734*H2734</f>
        <v>0</v>
      </c>
      <c r="Q2734" s="233">
        <v>0.00185</v>
      </c>
      <c r="R2734" s="233">
        <f>Q2734*H2734</f>
        <v>0.0259</v>
      </c>
      <c r="S2734" s="233">
        <v>0</v>
      </c>
      <c r="T2734" s="234">
        <f>S2734*H2734</f>
        <v>0</v>
      </c>
      <c r="AR2734" s="235" t="s">
        <v>224</v>
      </c>
      <c r="AT2734" s="235" t="s">
        <v>135</v>
      </c>
      <c r="AU2734" s="235" t="s">
        <v>83</v>
      </c>
      <c r="AY2734" s="17" t="s">
        <v>133</v>
      </c>
      <c r="BE2734" s="236">
        <f>IF(N2734="základní",J2734,0)</f>
        <v>0</v>
      </c>
      <c r="BF2734" s="236">
        <f>IF(N2734="snížená",J2734,0)</f>
        <v>0</v>
      </c>
      <c r="BG2734" s="236">
        <f>IF(N2734="zákl. přenesená",J2734,0)</f>
        <v>0</v>
      </c>
      <c r="BH2734" s="236">
        <f>IF(N2734="sníž. přenesená",J2734,0)</f>
        <v>0</v>
      </c>
      <c r="BI2734" s="236">
        <f>IF(N2734="nulová",J2734,0)</f>
        <v>0</v>
      </c>
      <c r="BJ2734" s="17" t="s">
        <v>81</v>
      </c>
      <c r="BK2734" s="236">
        <f>ROUND(I2734*H2734,2)</f>
        <v>0</v>
      </c>
      <c r="BL2734" s="17" t="s">
        <v>224</v>
      </c>
      <c r="BM2734" s="235" t="s">
        <v>3421</v>
      </c>
    </row>
    <row r="2735" spans="2:65" s="1" customFormat="1" ht="24" customHeight="1">
      <c r="B2735" s="38"/>
      <c r="C2735" s="224" t="s">
        <v>3422</v>
      </c>
      <c r="D2735" s="224" t="s">
        <v>135</v>
      </c>
      <c r="E2735" s="225" t="s">
        <v>3423</v>
      </c>
      <c r="F2735" s="226" t="s">
        <v>3424</v>
      </c>
      <c r="G2735" s="227" t="s">
        <v>165</v>
      </c>
      <c r="H2735" s="228">
        <v>18</v>
      </c>
      <c r="I2735" s="229"/>
      <c r="J2735" s="230">
        <f>ROUND(I2735*H2735,2)</f>
        <v>0</v>
      </c>
      <c r="K2735" s="226" t="s">
        <v>139</v>
      </c>
      <c r="L2735" s="43"/>
      <c r="M2735" s="231" t="s">
        <v>1</v>
      </c>
      <c r="N2735" s="232" t="s">
        <v>38</v>
      </c>
      <c r="O2735" s="86"/>
      <c r="P2735" s="233">
        <f>O2735*H2735</f>
        <v>0</v>
      </c>
      <c r="Q2735" s="233">
        <v>0.0027</v>
      </c>
      <c r="R2735" s="233">
        <f>Q2735*H2735</f>
        <v>0.048600000000000004</v>
      </c>
      <c r="S2735" s="233">
        <v>0</v>
      </c>
      <c r="T2735" s="234">
        <f>S2735*H2735</f>
        <v>0</v>
      </c>
      <c r="AR2735" s="235" t="s">
        <v>224</v>
      </c>
      <c r="AT2735" s="235" t="s">
        <v>135</v>
      </c>
      <c r="AU2735" s="235" t="s">
        <v>83</v>
      </c>
      <c r="AY2735" s="17" t="s">
        <v>133</v>
      </c>
      <c r="BE2735" s="236">
        <f>IF(N2735="základní",J2735,0)</f>
        <v>0</v>
      </c>
      <c r="BF2735" s="236">
        <f>IF(N2735="snížená",J2735,0)</f>
        <v>0</v>
      </c>
      <c r="BG2735" s="236">
        <f>IF(N2735="zákl. přenesená",J2735,0)</f>
        <v>0</v>
      </c>
      <c r="BH2735" s="236">
        <f>IF(N2735="sníž. přenesená",J2735,0)</f>
        <v>0</v>
      </c>
      <c r="BI2735" s="236">
        <f>IF(N2735="nulová",J2735,0)</f>
        <v>0</v>
      </c>
      <c r="BJ2735" s="17" t="s">
        <v>81</v>
      </c>
      <c r="BK2735" s="236">
        <f>ROUND(I2735*H2735,2)</f>
        <v>0</v>
      </c>
      <c r="BL2735" s="17" t="s">
        <v>224</v>
      </c>
      <c r="BM2735" s="235" t="s">
        <v>3425</v>
      </c>
    </row>
    <row r="2736" spans="2:65" s="1" customFormat="1" ht="24" customHeight="1">
      <c r="B2736" s="38"/>
      <c r="C2736" s="224" t="s">
        <v>3426</v>
      </c>
      <c r="D2736" s="224" t="s">
        <v>135</v>
      </c>
      <c r="E2736" s="225" t="s">
        <v>3427</v>
      </c>
      <c r="F2736" s="226" t="s">
        <v>3428</v>
      </c>
      <c r="G2736" s="227" t="s">
        <v>165</v>
      </c>
      <c r="H2736" s="228">
        <v>13</v>
      </c>
      <c r="I2736" s="229"/>
      <c r="J2736" s="230">
        <f>ROUND(I2736*H2736,2)</f>
        <v>0</v>
      </c>
      <c r="K2736" s="226" t="s">
        <v>139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0.00348</v>
      </c>
      <c r="R2736" s="233">
        <f>Q2736*H2736</f>
        <v>0.04524</v>
      </c>
      <c r="S2736" s="233">
        <v>0</v>
      </c>
      <c r="T2736" s="234">
        <f>S2736*H2736</f>
        <v>0</v>
      </c>
      <c r="AR2736" s="235" t="s">
        <v>224</v>
      </c>
      <c r="AT2736" s="235" t="s">
        <v>135</v>
      </c>
      <c r="AU2736" s="235" t="s">
        <v>83</v>
      </c>
      <c r="AY2736" s="17" t="s">
        <v>133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224</v>
      </c>
      <c r="BM2736" s="235" t="s">
        <v>3429</v>
      </c>
    </row>
    <row r="2737" spans="2:65" s="1" customFormat="1" ht="24" customHeight="1">
      <c r="B2737" s="38"/>
      <c r="C2737" s="224" t="s">
        <v>3430</v>
      </c>
      <c r="D2737" s="224" t="s">
        <v>135</v>
      </c>
      <c r="E2737" s="225" t="s">
        <v>3431</v>
      </c>
      <c r="F2737" s="226" t="s">
        <v>3432</v>
      </c>
      <c r="G2737" s="227" t="s">
        <v>165</v>
      </c>
      <c r="H2737" s="228">
        <v>40</v>
      </c>
      <c r="I2737" s="229"/>
      <c r="J2737" s="230">
        <f>ROUND(I2737*H2737,2)</f>
        <v>0</v>
      </c>
      <c r="K2737" s="226" t="s">
        <v>1</v>
      </c>
      <c r="L2737" s="43"/>
      <c r="M2737" s="231" t="s">
        <v>1</v>
      </c>
      <c r="N2737" s="232" t="s">
        <v>38</v>
      </c>
      <c r="O2737" s="86"/>
      <c r="P2737" s="233">
        <f>O2737*H2737</f>
        <v>0</v>
      </c>
      <c r="Q2737" s="233">
        <v>0.00396</v>
      </c>
      <c r="R2737" s="233">
        <f>Q2737*H2737</f>
        <v>0.15839999999999999</v>
      </c>
      <c r="S2737" s="233">
        <v>0</v>
      </c>
      <c r="T2737" s="234">
        <f>S2737*H2737</f>
        <v>0</v>
      </c>
      <c r="AR2737" s="235" t="s">
        <v>224</v>
      </c>
      <c r="AT2737" s="235" t="s">
        <v>135</v>
      </c>
      <c r="AU2737" s="235" t="s">
        <v>83</v>
      </c>
      <c r="AY2737" s="17" t="s">
        <v>133</v>
      </c>
      <c r="BE2737" s="236">
        <f>IF(N2737="základní",J2737,0)</f>
        <v>0</v>
      </c>
      <c r="BF2737" s="236">
        <f>IF(N2737="snížená",J2737,0)</f>
        <v>0</v>
      </c>
      <c r="BG2737" s="236">
        <f>IF(N2737="zákl. přenesená",J2737,0)</f>
        <v>0</v>
      </c>
      <c r="BH2737" s="236">
        <f>IF(N2737="sníž. přenesená",J2737,0)</f>
        <v>0</v>
      </c>
      <c r="BI2737" s="236">
        <f>IF(N2737="nulová",J2737,0)</f>
        <v>0</v>
      </c>
      <c r="BJ2737" s="17" t="s">
        <v>81</v>
      </c>
      <c r="BK2737" s="236">
        <f>ROUND(I2737*H2737,2)</f>
        <v>0</v>
      </c>
      <c r="BL2737" s="17" t="s">
        <v>224</v>
      </c>
      <c r="BM2737" s="235" t="s">
        <v>3433</v>
      </c>
    </row>
    <row r="2738" spans="2:65" s="1" customFormat="1" ht="24" customHeight="1">
      <c r="B2738" s="38"/>
      <c r="C2738" s="224" t="s">
        <v>3434</v>
      </c>
      <c r="D2738" s="224" t="s">
        <v>135</v>
      </c>
      <c r="E2738" s="225" t="s">
        <v>3435</v>
      </c>
      <c r="F2738" s="226" t="s">
        <v>3436</v>
      </c>
      <c r="G2738" s="227" t="s">
        <v>171</v>
      </c>
      <c r="H2738" s="228">
        <v>2</v>
      </c>
      <c r="I2738" s="229"/>
      <c r="J2738" s="230">
        <f>ROUND(I2738*H2738,2)</f>
        <v>0</v>
      </c>
      <c r="K2738" s="226" t="s">
        <v>139</v>
      </c>
      <c r="L2738" s="43"/>
      <c r="M2738" s="231" t="s">
        <v>1</v>
      </c>
      <c r="N2738" s="232" t="s">
        <v>38</v>
      </c>
      <c r="O2738" s="86"/>
      <c r="P2738" s="233">
        <f>O2738*H2738</f>
        <v>0</v>
      </c>
      <c r="Q2738" s="233">
        <v>0.00024</v>
      </c>
      <c r="R2738" s="233">
        <f>Q2738*H2738</f>
        <v>0.00048</v>
      </c>
      <c r="S2738" s="233">
        <v>0</v>
      </c>
      <c r="T2738" s="234">
        <f>S2738*H2738</f>
        <v>0</v>
      </c>
      <c r="AR2738" s="235" t="s">
        <v>224</v>
      </c>
      <c r="AT2738" s="235" t="s">
        <v>135</v>
      </c>
      <c r="AU2738" s="235" t="s">
        <v>83</v>
      </c>
      <c r="AY2738" s="17" t="s">
        <v>133</v>
      </c>
      <c r="BE2738" s="236">
        <f>IF(N2738="základní",J2738,0)</f>
        <v>0</v>
      </c>
      <c r="BF2738" s="236">
        <f>IF(N2738="snížená",J2738,0)</f>
        <v>0</v>
      </c>
      <c r="BG2738" s="236">
        <f>IF(N2738="zákl. přenesená",J2738,0)</f>
        <v>0</v>
      </c>
      <c r="BH2738" s="236">
        <f>IF(N2738="sníž. přenesená",J2738,0)</f>
        <v>0</v>
      </c>
      <c r="BI2738" s="236">
        <f>IF(N2738="nulová",J2738,0)</f>
        <v>0</v>
      </c>
      <c r="BJ2738" s="17" t="s">
        <v>81</v>
      </c>
      <c r="BK2738" s="236">
        <f>ROUND(I2738*H2738,2)</f>
        <v>0</v>
      </c>
      <c r="BL2738" s="17" t="s">
        <v>224</v>
      </c>
      <c r="BM2738" s="235" t="s">
        <v>3437</v>
      </c>
    </row>
    <row r="2739" spans="2:65" s="1" customFormat="1" ht="24" customHeight="1">
      <c r="B2739" s="38"/>
      <c r="C2739" s="224" t="s">
        <v>3438</v>
      </c>
      <c r="D2739" s="224" t="s">
        <v>135</v>
      </c>
      <c r="E2739" s="225" t="s">
        <v>3439</v>
      </c>
      <c r="F2739" s="226" t="s">
        <v>3440</v>
      </c>
      <c r="G2739" s="227" t="s">
        <v>171</v>
      </c>
      <c r="H2739" s="228">
        <v>2</v>
      </c>
      <c r="I2739" s="229"/>
      <c r="J2739" s="230">
        <f>ROUND(I2739*H2739,2)</f>
        <v>0</v>
      </c>
      <c r="K2739" s="226" t="s">
        <v>139</v>
      </c>
      <c r="L2739" s="43"/>
      <c r="M2739" s="231" t="s">
        <v>1</v>
      </c>
      <c r="N2739" s="232" t="s">
        <v>38</v>
      </c>
      <c r="O2739" s="86"/>
      <c r="P2739" s="233">
        <f>O2739*H2739</f>
        <v>0</v>
      </c>
      <c r="Q2739" s="233">
        <v>0.00038</v>
      </c>
      <c r="R2739" s="233">
        <f>Q2739*H2739</f>
        <v>0.00076</v>
      </c>
      <c r="S2739" s="233">
        <v>0</v>
      </c>
      <c r="T2739" s="234">
        <f>S2739*H2739</f>
        <v>0</v>
      </c>
      <c r="AR2739" s="235" t="s">
        <v>224</v>
      </c>
      <c r="AT2739" s="235" t="s">
        <v>135</v>
      </c>
      <c r="AU2739" s="235" t="s">
        <v>83</v>
      </c>
      <c r="AY2739" s="17" t="s">
        <v>133</v>
      </c>
      <c r="BE2739" s="236">
        <f>IF(N2739="základní",J2739,0)</f>
        <v>0</v>
      </c>
      <c r="BF2739" s="236">
        <f>IF(N2739="snížená",J2739,0)</f>
        <v>0</v>
      </c>
      <c r="BG2739" s="236">
        <f>IF(N2739="zákl. přenesená",J2739,0)</f>
        <v>0</v>
      </c>
      <c r="BH2739" s="236">
        <f>IF(N2739="sníž. přenesená",J2739,0)</f>
        <v>0</v>
      </c>
      <c r="BI2739" s="236">
        <f>IF(N2739="nulová",J2739,0)</f>
        <v>0</v>
      </c>
      <c r="BJ2739" s="17" t="s">
        <v>81</v>
      </c>
      <c r="BK2739" s="236">
        <f>ROUND(I2739*H2739,2)</f>
        <v>0</v>
      </c>
      <c r="BL2739" s="17" t="s">
        <v>224</v>
      </c>
      <c r="BM2739" s="235" t="s">
        <v>3441</v>
      </c>
    </row>
    <row r="2740" spans="2:65" s="1" customFormat="1" ht="24" customHeight="1">
      <c r="B2740" s="38"/>
      <c r="C2740" s="224" t="s">
        <v>3442</v>
      </c>
      <c r="D2740" s="224" t="s">
        <v>135</v>
      </c>
      <c r="E2740" s="225" t="s">
        <v>231</v>
      </c>
      <c r="F2740" s="226" t="s">
        <v>3443</v>
      </c>
      <c r="G2740" s="227" t="s">
        <v>171</v>
      </c>
      <c r="H2740" s="228">
        <v>3</v>
      </c>
      <c r="I2740" s="229"/>
      <c r="J2740" s="230">
        <f>ROUND(I2740*H2740,2)</f>
        <v>0</v>
      </c>
      <c r="K2740" s="226" t="s">
        <v>139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0.00061</v>
      </c>
      <c r="R2740" s="233">
        <f>Q2740*H2740</f>
        <v>0.00183</v>
      </c>
      <c r="S2740" s="233">
        <v>0</v>
      </c>
      <c r="T2740" s="234">
        <f>S2740*H2740</f>
        <v>0</v>
      </c>
      <c r="AR2740" s="235" t="s">
        <v>224</v>
      </c>
      <c r="AT2740" s="235" t="s">
        <v>135</v>
      </c>
      <c r="AU2740" s="235" t="s">
        <v>83</v>
      </c>
      <c r="AY2740" s="17" t="s">
        <v>133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224</v>
      </c>
      <c r="BM2740" s="235" t="s">
        <v>3444</v>
      </c>
    </row>
    <row r="2741" spans="2:65" s="1" customFormat="1" ht="24" customHeight="1">
      <c r="B2741" s="38"/>
      <c r="C2741" s="224" t="s">
        <v>3445</v>
      </c>
      <c r="D2741" s="224" t="s">
        <v>135</v>
      </c>
      <c r="E2741" s="225" t="s">
        <v>3446</v>
      </c>
      <c r="F2741" s="226" t="s">
        <v>3447</v>
      </c>
      <c r="G2741" s="227" t="s">
        <v>171</v>
      </c>
      <c r="H2741" s="228">
        <v>1</v>
      </c>
      <c r="I2741" s="229"/>
      <c r="J2741" s="230">
        <f>ROUND(I2741*H2741,2)</f>
        <v>0</v>
      </c>
      <c r="K2741" s="226" t="s">
        <v>139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0.0013</v>
      </c>
      <c r="R2741" s="233">
        <f>Q2741*H2741</f>
        <v>0.0013</v>
      </c>
      <c r="S2741" s="233">
        <v>0</v>
      </c>
      <c r="T2741" s="234">
        <f>S2741*H2741</f>
        <v>0</v>
      </c>
      <c r="AR2741" s="235" t="s">
        <v>224</v>
      </c>
      <c r="AT2741" s="235" t="s">
        <v>135</v>
      </c>
      <c r="AU2741" s="235" t="s">
        <v>83</v>
      </c>
      <c r="AY2741" s="17" t="s">
        <v>133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224</v>
      </c>
      <c r="BM2741" s="235" t="s">
        <v>3448</v>
      </c>
    </row>
    <row r="2742" spans="2:65" s="1" customFormat="1" ht="24" customHeight="1">
      <c r="B2742" s="38"/>
      <c r="C2742" s="224" t="s">
        <v>3449</v>
      </c>
      <c r="D2742" s="224" t="s">
        <v>135</v>
      </c>
      <c r="E2742" s="225" t="s">
        <v>235</v>
      </c>
      <c r="F2742" s="226" t="s">
        <v>3450</v>
      </c>
      <c r="G2742" s="227" t="s">
        <v>171</v>
      </c>
      <c r="H2742" s="228">
        <v>5</v>
      </c>
      <c r="I2742" s="229"/>
      <c r="J2742" s="230">
        <f>ROUND(I2742*H2742,2)</f>
        <v>0</v>
      </c>
      <c r="K2742" s="226" t="s">
        <v>139</v>
      </c>
      <c r="L2742" s="43"/>
      <c r="M2742" s="231" t="s">
        <v>1</v>
      </c>
      <c r="N2742" s="232" t="s">
        <v>38</v>
      </c>
      <c r="O2742" s="86"/>
      <c r="P2742" s="233">
        <f>O2742*H2742</f>
        <v>0</v>
      </c>
      <c r="Q2742" s="233">
        <v>0.00208</v>
      </c>
      <c r="R2742" s="233">
        <f>Q2742*H2742</f>
        <v>0.0104</v>
      </c>
      <c r="S2742" s="233">
        <v>0</v>
      </c>
      <c r="T2742" s="234">
        <f>S2742*H2742</f>
        <v>0</v>
      </c>
      <c r="AR2742" s="235" t="s">
        <v>224</v>
      </c>
      <c r="AT2742" s="235" t="s">
        <v>135</v>
      </c>
      <c r="AU2742" s="235" t="s">
        <v>83</v>
      </c>
      <c r="AY2742" s="17" t="s">
        <v>133</v>
      </c>
      <c r="BE2742" s="236">
        <f>IF(N2742="základní",J2742,0)</f>
        <v>0</v>
      </c>
      <c r="BF2742" s="236">
        <f>IF(N2742="snížená",J2742,0)</f>
        <v>0</v>
      </c>
      <c r="BG2742" s="236">
        <f>IF(N2742="zákl. přenesená",J2742,0)</f>
        <v>0</v>
      </c>
      <c r="BH2742" s="236">
        <f>IF(N2742="sníž. přenesená",J2742,0)</f>
        <v>0</v>
      </c>
      <c r="BI2742" s="236">
        <f>IF(N2742="nulová",J2742,0)</f>
        <v>0</v>
      </c>
      <c r="BJ2742" s="17" t="s">
        <v>81</v>
      </c>
      <c r="BK2742" s="236">
        <f>ROUND(I2742*H2742,2)</f>
        <v>0</v>
      </c>
      <c r="BL2742" s="17" t="s">
        <v>224</v>
      </c>
      <c r="BM2742" s="235" t="s">
        <v>3451</v>
      </c>
    </row>
    <row r="2743" spans="2:65" s="1" customFormat="1" ht="24" customHeight="1">
      <c r="B2743" s="38"/>
      <c r="C2743" s="224" t="s">
        <v>3452</v>
      </c>
      <c r="D2743" s="224" t="s">
        <v>135</v>
      </c>
      <c r="E2743" s="225" t="s">
        <v>3453</v>
      </c>
      <c r="F2743" s="226" t="s">
        <v>3454</v>
      </c>
      <c r="G2743" s="227" t="s">
        <v>171</v>
      </c>
      <c r="H2743" s="228">
        <v>1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0.00018</v>
      </c>
      <c r="R2743" s="233">
        <f>Q2743*H2743</f>
        <v>0.00018</v>
      </c>
      <c r="S2743" s="233">
        <v>0</v>
      </c>
      <c r="T2743" s="234">
        <f>S2743*H2743</f>
        <v>0</v>
      </c>
      <c r="AR2743" s="235" t="s">
        <v>224</v>
      </c>
      <c r="AT2743" s="235" t="s">
        <v>135</v>
      </c>
      <c r="AU2743" s="235" t="s">
        <v>83</v>
      </c>
      <c r="AY2743" s="17" t="s">
        <v>133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224</v>
      </c>
      <c r="BM2743" s="235" t="s">
        <v>3455</v>
      </c>
    </row>
    <row r="2744" spans="2:65" s="1" customFormat="1" ht="24" customHeight="1">
      <c r="B2744" s="38"/>
      <c r="C2744" s="224" t="s">
        <v>3456</v>
      </c>
      <c r="D2744" s="224" t="s">
        <v>135</v>
      </c>
      <c r="E2744" s="225" t="s">
        <v>3457</v>
      </c>
      <c r="F2744" s="226" t="s">
        <v>3458</v>
      </c>
      <c r="G2744" s="227" t="s">
        <v>171</v>
      </c>
      <c r="H2744" s="228">
        <v>1</v>
      </c>
      <c r="I2744" s="229"/>
      <c r="J2744" s="230">
        <f>ROUND(I2744*H2744,2)</f>
        <v>0</v>
      </c>
      <c r="K2744" s="226" t="s">
        <v>1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0.00018</v>
      </c>
      <c r="R2744" s="233">
        <f>Q2744*H2744</f>
        <v>0.00018</v>
      </c>
      <c r="S2744" s="233">
        <v>0</v>
      </c>
      <c r="T2744" s="234">
        <f>S2744*H2744</f>
        <v>0</v>
      </c>
      <c r="AR2744" s="235" t="s">
        <v>224</v>
      </c>
      <c r="AT2744" s="235" t="s">
        <v>135</v>
      </c>
      <c r="AU2744" s="235" t="s">
        <v>83</v>
      </c>
      <c r="AY2744" s="17" t="s">
        <v>133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224</v>
      </c>
      <c r="BM2744" s="235" t="s">
        <v>3459</v>
      </c>
    </row>
    <row r="2745" spans="2:65" s="1" customFormat="1" ht="24" customHeight="1">
      <c r="B2745" s="38"/>
      <c r="C2745" s="224" t="s">
        <v>3460</v>
      </c>
      <c r="D2745" s="224" t="s">
        <v>135</v>
      </c>
      <c r="E2745" s="225" t="s">
        <v>284</v>
      </c>
      <c r="F2745" s="226" t="s">
        <v>285</v>
      </c>
      <c r="G2745" s="227" t="s">
        <v>286</v>
      </c>
      <c r="H2745" s="270"/>
      <c r="I2745" s="229"/>
      <c r="J2745" s="230">
        <f>ROUND(I2745*H2745,2)</f>
        <v>0</v>
      </c>
      <c r="K2745" s="226" t="s">
        <v>139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224</v>
      </c>
      <c r="AT2745" s="235" t="s">
        <v>135</v>
      </c>
      <c r="AU2745" s="235" t="s">
        <v>83</v>
      </c>
      <c r="AY2745" s="17" t="s">
        <v>133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224</v>
      </c>
      <c r="BM2745" s="235" t="s">
        <v>3461</v>
      </c>
    </row>
    <row r="2746" spans="2:65" s="1" customFormat="1" ht="24" customHeight="1">
      <c r="B2746" s="38"/>
      <c r="C2746" s="224" t="s">
        <v>3462</v>
      </c>
      <c r="D2746" s="224" t="s">
        <v>135</v>
      </c>
      <c r="E2746" s="225" t="s">
        <v>3463</v>
      </c>
      <c r="F2746" s="226" t="s">
        <v>3464</v>
      </c>
      <c r="G2746" s="227" t="s">
        <v>286</v>
      </c>
      <c r="H2746" s="270"/>
      <c r="I2746" s="229"/>
      <c r="J2746" s="230">
        <f>ROUND(I2746*H2746,2)</f>
        <v>0</v>
      </c>
      <c r="K2746" s="226" t="s">
        <v>139</v>
      </c>
      <c r="L2746" s="43"/>
      <c r="M2746" s="231" t="s">
        <v>1</v>
      </c>
      <c r="N2746" s="232" t="s">
        <v>38</v>
      </c>
      <c r="O2746" s="86"/>
      <c r="P2746" s="233">
        <f>O2746*H2746</f>
        <v>0</v>
      </c>
      <c r="Q2746" s="233">
        <v>0</v>
      </c>
      <c r="R2746" s="233">
        <f>Q2746*H2746</f>
        <v>0</v>
      </c>
      <c r="S2746" s="233">
        <v>0</v>
      </c>
      <c r="T2746" s="234">
        <f>S2746*H2746</f>
        <v>0</v>
      </c>
      <c r="AR2746" s="235" t="s">
        <v>224</v>
      </c>
      <c r="AT2746" s="235" t="s">
        <v>135</v>
      </c>
      <c r="AU2746" s="235" t="s">
        <v>83</v>
      </c>
      <c r="AY2746" s="17" t="s">
        <v>133</v>
      </c>
      <c r="BE2746" s="236">
        <f>IF(N2746="základní",J2746,0)</f>
        <v>0</v>
      </c>
      <c r="BF2746" s="236">
        <f>IF(N2746="snížená",J2746,0)</f>
        <v>0</v>
      </c>
      <c r="BG2746" s="236">
        <f>IF(N2746="zákl. přenesená",J2746,0)</f>
        <v>0</v>
      </c>
      <c r="BH2746" s="236">
        <f>IF(N2746="sníž. přenesená",J2746,0)</f>
        <v>0</v>
      </c>
      <c r="BI2746" s="236">
        <f>IF(N2746="nulová",J2746,0)</f>
        <v>0</v>
      </c>
      <c r="BJ2746" s="17" t="s">
        <v>81</v>
      </c>
      <c r="BK2746" s="236">
        <f>ROUND(I2746*H2746,2)</f>
        <v>0</v>
      </c>
      <c r="BL2746" s="17" t="s">
        <v>224</v>
      </c>
      <c r="BM2746" s="235" t="s">
        <v>3465</v>
      </c>
    </row>
    <row r="2747" spans="2:63" s="11" customFormat="1" ht="22.8" customHeight="1">
      <c r="B2747" s="208"/>
      <c r="C2747" s="209"/>
      <c r="D2747" s="210" t="s">
        <v>72</v>
      </c>
      <c r="E2747" s="222" t="s">
        <v>3466</v>
      </c>
      <c r="F2747" s="222" t="s">
        <v>3467</v>
      </c>
      <c r="G2747" s="209"/>
      <c r="H2747" s="209"/>
      <c r="I2747" s="212"/>
      <c r="J2747" s="223">
        <f>BK2747</f>
        <v>0</v>
      </c>
      <c r="K2747" s="209"/>
      <c r="L2747" s="214"/>
      <c r="M2747" s="215"/>
      <c r="N2747" s="216"/>
      <c r="O2747" s="216"/>
      <c r="P2747" s="217">
        <f>SUM(P2748:P2825)</f>
        <v>0</v>
      </c>
      <c r="Q2747" s="216"/>
      <c r="R2747" s="217">
        <f>SUM(R2748:R2825)</f>
        <v>1.2939699999999998</v>
      </c>
      <c r="S2747" s="216"/>
      <c r="T2747" s="218">
        <f>SUM(T2748:T2825)</f>
        <v>0</v>
      </c>
      <c r="AR2747" s="219" t="s">
        <v>83</v>
      </c>
      <c r="AT2747" s="220" t="s">
        <v>72</v>
      </c>
      <c r="AU2747" s="220" t="s">
        <v>81</v>
      </c>
      <c r="AY2747" s="219" t="s">
        <v>133</v>
      </c>
      <c r="BK2747" s="221">
        <f>SUM(BK2748:BK2825)</f>
        <v>0</v>
      </c>
    </row>
    <row r="2748" spans="2:65" s="1" customFormat="1" ht="16.5" customHeight="1">
      <c r="B2748" s="38"/>
      <c r="C2748" s="224" t="s">
        <v>3468</v>
      </c>
      <c r="D2748" s="224" t="s">
        <v>135</v>
      </c>
      <c r="E2748" s="225" t="s">
        <v>3469</v>
      </c>
      <c r="F2748" s="226" t="s">
        <v>3470</v>
      </c>
      <c r="G2748" s="227" t="s">
        <v>171</v>
      </c>
      <c r="H2748" s="228">
        <v>1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224</v>
      </c>
      <c r="AT2748" s="235" t="s">
        <v>135</v>
      </c>
      <c r="AU2748" s="235" t="s">
        <v>83</v>
      </c>
      <c r="AY2748" s="17" t="s">
        <v>133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224</v>
      </c>
      <c r="BM2748" s="235" t="s">
        <v>3471</v>
      </c>
    </row>
    <row r="2749" spans="2:65" s="1" customFormat="1" ht="24" customHeight="1">
      <c r="B2749" s="38"/>
      <c r="C2749" s="224" t="s">
        <v>3472</v>
      </c>
      <c r="D2749" s="224" t="s">
        <v>135</v>
      </c>
      <c r="E2749" s="225" t="s">
        <v>3473</v>
      </c>
      <c r="F2749" s="226" t="s">
        <v>3474</v>
      </c>
      <c r="G2749" s="227" t="s">
        <v>223</v>
      </c>
      <c r="H2749" s="228">
        <v>22</v>
      </c>
      <c r="I2749" s="229"/>
      <c r="J2749" s="230">
        <f>ROUND(I2749*H2749,2)</f>
        <v>0</v>
      </c>
      <c r="K2749" s="226" t="s">
        <v>139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0.01692</v>
      </c>
      <c r="R2749" s="233">
        <f>Q2749*H2749</f>
        <v>0.37224</v>
      </c>
      <c r="S2749" s="233">
        <v>0</v>
      </c>
      <c r="T2749" s="234">
        <f>S2749*H2749</f>
        <v>0</v>
      </c>
      <c r="AR2749" s="235" t="s">
        <v>224</v>
      </c>
      <c r="AT2749" s="235" t="s">
        <v>135</v>
      </c>
      <c r="AU2749" s="235" t="s">
        <v>83</v>
      </c>
      <c r="AY2749" s="17" t="s">
        <v>133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224</v>
      </c>
      <c r="BM2749" s="235" t="s">
        <v>3475</v>
      </c>
    </row>
    <row r="2750" spans="2:65" s="1" customFormat="1" ht="24" customHeight="1">
      <c r="B2750" s="38"/>
      <c r="C2750" s="224" t="s">
        <v>3476</v>
      </c>
      <c r="D2750" s="224" t="s">
        <v>135</v>
      </c>
      <c r="E2750" s="225" t="s">
        <v>3477</v>
      </c>
      <c r="F2750" s="226" t="s">
        <v>3478</v>
      </c>
      <c r="G2750" s="227" t="s">
        <v>223</v>
      </c>
      <c r="H2750" s="228">
        <v>3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0.01692</v>
      </c>
      <c r="R2750" s="233">
        <f>Q2750*H2750</f>
        <v>0.05076</v>
      </c>
      <c r="S2750" s="233">
        <v>0</v>
      </c>
      <c r="T2750" s="234">
        <f>S2750*H2750</f>
        <v>0</v>
      </c>
      <c r="AR2750" s="235" t="s">
        <v>224</v>
      </c>
      <c r="AT2750" s="235" t="s">
        <v>135</v>
      </c>
      <c r="AU2750" s="235" t="s">
        <v>83</v>
      </c>
      <c r="AY2750" s="17" t="s">
        <v>133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224</v>
      </c>
      <c r="BM2750" s="235" t="s">
        <v>3479</v>
      </c>
    </row>
    <row r="2751" spans="2:65" s="1" customFormat="1" ht="24" customHeight="1">
      <c r="B2751" s="38"/>
      <c r="C2751" s="224" t="s">
        <v>3480</v>
      </c>
      <c r="D2751" s="224" t="s">
        <v>135</v>
      </c>
      <c r="E2751" s="225" t="s">
        <v>3481</v>
      </c>
      <c r="F2751" s="226" t="s">
        <v>3482</v>
      </c>
      <c r="G2751" s="227" t="s">
        <v>223</v>
      </c>
      <c r="H2751" s="228">
        <v>1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0.01939</v>
      </c>
      <c r="R2751" s="233">
        <f>Q2751*H2751</f>
        <v>0.01939</v>
      </c>
      <c r="S2751" s="233">
        <v>0</v>
      </c>
      <c r="T2751" s="234">
        <f>S2751*H2751</f>
        <v>0</v>
      </c>
      <c r="AR2751" s="235" t="s">
        <v>224</v>
      </c>
      <c r="AT2751" s="235" t="s">
        <v>135</v>
      </c>
      <c r="AU2751" s="235" t="s">
        <v>83</v>
      </c>
      <c r="AY2751" s="17" t="s">
        <v>133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224</v>
      </c>
      <c r="BM2751" s="235" t="s">
        <v>3483</v>
      </c>
    </row>
    <row r="2752" spans="2:65" s="1" customFormat="1" ht="24" customHeight="1">
      <c r="B2752" s="38"/>
      <c r="C2752" s="224" t="s">
        <v>3484</v>
      </c>
      <c r="D2752" s="224" t="s">
        <v>135</v>
      </c>
      <c r="E2752" s="225" t="s">
        <v>3485</v>
      </c>
      <c r="F2752" s="226" t="s">
        <v>3486</v>
      </c>
      <c r="G2752" s="227" t="s">
        <v>223</v>
      </c>
      <c r="H2752" s="228">
        <v>10</v>
      </c>
      <c r="I2752" s="229"/>
      <c r="J2752" s="230">
        <f>ROUND(I2752*H2752,2)</f>
        <v>0</v>
      </c>
      <c r="K2752" s="226" t="s">
        <v>139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0.01908</v>
      </c>
      <c r="R2752" s="233">
        <f>Q2752*H2752</f>
        <v>0.1908</v>
      </c>
      <c r="S2752" s="233">
        <v>0</v>
      </c>
      <c r="T2752" s="234">
        <f>S2752*H2752</f>
        <v>0</v>
      </c>
      <c r="AR2752" s="235" t="s">
        <v>224</v>
      </c>
      <c r="AT2752" s="235" t="s">
        <v>135</v>
      </c>
      <c r="AU2752" s="235" t="s">
        <v>83</v>
      </c>
      <c r="AY2752" s="17" t="s">
        <v>133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224</v>
      </c>
      <c r="BM2752" s="235" t="s">
        <v>3487</v>
      </c>
    </row>
    <row r="2753" spans="2:65" s="1" customFormat="1" ht="36" customHeight="1">
      <c r="B2753" s="38"/>
      <c r="C2753" s="224" t="s">
        <v>3488</v>
      </c>
      <c r="D2753" s="224" t="s">
        <v>135</v>
      </c>
      <c r="E2753" s="225" t="s">
        <v>3489</v>
      </c>
      <c r="F2753" s="226" t="s">
        <v>3490</v>
      </c>
      <c r="G2753" s="227" t="s">
        <v>223</v>
      </c>
      <c r="H2753" s="228">
        <v>4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0.02029</v>
      </c>
      <c r="R2753" s="233">
        <f>Q2753*H2753</f>
        <v>0.08116</v>
      </c>
      <c r="S2753" s="233">
        <v>0</v>
      </c>
      <c r="T2753" s="234">
        <f>S2753*H2753</f>
        <v>0</v>
      </c>
      <c r="AR2753" s="235" t="s">
        <v>224</v>
      </c>
      <c r="AT2753" s="235" t="s">
        <v>135</v>
      </c>
      <c r="AU2753" s="235" t="s">
        <v>83</v>
      </c>
      <c r="AY2753" s="17" t="s">
        <v>133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224</v>
      </c>
      <c r="BM2753" s="235" t="s">
        <v>3491</v>
      </c>
    </row>
    <row r="2754" spans="2:65" s="1" customFormat="1" ht="24" customHeight="1">
      <c r="B2754" s="38"/>
      <c r="C2754" s="224" t="s">
        <v>3492</v>
      </c>
      <c r="D2754" s="224" t="s">
        <v>135</v>
      </c>
      <c r="E2754" s="225" t="s">
        <v>3493</v>
      </c>
      <c r="F2754" s="226" t="s">
        <v>3494</v>
      </c>
      <c r="G2754" s="227" t="s">
        <v>223</v>
      </c>
      <c r="H2754" s="228">
        <v>12</v>
      </c>
      <c r="I2754" s="229"/>
      <c r="J2754" s="230">
        <f>ROUND(I2754*H2754,2)</f>
        <v>0</v>
      </c>
      <c r="K2754" s="226" t="s">
        <v>139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0.00186</v>
      </c>
      <c r="R2754" s="233">
        <f>Q2754*H2754</f>
        <v>0.02232</v>
      </c>
      <c r="S2754" s="233">
        <v>0</v>
      </c>
      <c r="T2754" s="234">
        <f>S2754*H2754</f>
        <v>0</v>
      </c>
      <c r="AR2754" s="235" t="s">
        <v>224</v>
      </c>
      <c r="AT2754" s="235" t="s">
        <v>135</v>
      </c>
      <c r="AU2754" s="235" t="s">
        <v>83</v>
      </c>
      <c r="AY2754" s="17" t="s">
        <v>133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224</v>
      </c>
      <c r="BM2754" s="235" t="s">
        <v>3495</v>
      </c>
    </row>
    <row r="2755" spans="2:51" s="12" customFormat="1" ht="12">
      <c r="B2755" s="237"/>
      <c r="C2755" s="238"/>
      <c r="D2755" s="239" t="s">
        <v>142</v>
      </c>
      <c r="E2755" s="240" t="s">
        <v>1</v>
      </c>
      <c r="F2755" s="241" t="s">
        <v>3093</v>
      </c>
      <c r="G2755" s="238"/>
      <c r="H2755" s="242">
        <v>9</v>
      </c>
      <c r="I2755" s="243"/>
      <c r="J2755" s="238"/>
      <c r="K2755" s="238"/>
      <c r="L2755" s="244"/>
      <c r="M2755" s="245"/>
      <c r="N2755" s="246"/>
      <c r="O2755" s="246"/>
      <c r="P2755" s="246"/>
      <c r="Q2755" s="246"/>
      <c r="R2755" s="246"/>
      <c r="S2755" s="246"/>
      <c r="T2755" s="247"/>
      <c r="AT2755" s="248" t="s">
        <v>142</v>
      </c>
      <c r="AU2755" s="248" t="s">
        <v>83</v>
      </c>
      <c r="AV2755" s="12" t="s">
        <v>83</v>
      </c>
      <c r="AW2755" s="12" t="s">
        <v>30</v>
      </c>
      <c r="AX2755" s="12" t="s">
        <v>73</v>
      </c>
      <c r="AY2755" s="248" t="s">
        <v>133</v>
      </c>
    </row>
    <row r="2756" spans="2:51" s="12" customFormat="1" ht="12">
      <c r="B2756" s="237"/>
      <c r="C2756" s="238"/>
      <c r="D2756" s="239" t="s">
        <v>142</v>
      </c>
      <c r="E2756" s="240" t="s">
        <v>1</v>
      </c>
      <c r="F2756" s="241" t="s">
        <v>3094</v>
      </c>
      <c r="G2756" s="238"/>
      <c r="H2756" s="242">
        <v>3</v>
      </c>
      <c r="I2756" s="243"/>
      <c r="J2756" s="238"/>
      <c r="K2756" s="238"/>
      <c r="L2756" s="244"/>
      <c r="M2756" s="245"/>
      <c r="N2756" s="246"/>
      <c r="O2756" s="246"/>
      <c r="P2756" s="246"/>
      <c r="Q2756" s="246"/>
      <c r="R2756" s="246"/>
      <c r="S2756" s="246"/>
      <c r="T2756" s="247"/>
      <c r="AT2756" s="248" t="s">
        <v>142</v>
      </c>
      <c r="AU2756" s="248" t="s">
        <v>83</v>
      </c>
      <c r="AV2756" s="12" t="s">
        <v>83</v>
      </c>
      <c r="AW2756" s="12" t="s">
        <v>30</v>
      </c>
      <c r="AX2756" s="12" t="s">
        <v>73</v>
      </c>
      <c r="AY2756" s="248" t="s">
        <v>133</v>
      </c>
    </row>
    <row r="2757" spans="2:51" s="13" customFormat="1" ht="12">
      <c r="B2757" s="249"/>
      <c r="C2757" s="250"/>
      <c r="D2757" s="239" t="s">
        <v>142</v>
      </c>
      <c r="E2757" s="251" t="s">
        <v>1</v>
      </c>
      <c r="F2757" s="252" t="s">
        <v>144</v>
      </c>
      <c r="G2757" s="250"/>
      <c r="H2757" s="253">
        <v>12</v>
      </c>
      <c r="I2757" s="254"/>
      <c r="J2757" s="250"/>
      <c r="K2757" s="250"/>
      <c r="L2757" s="255"/>
      <c r="M2757" s="256"/>
      <c r="N2757" s="257"/>
      <c r="O2757" s="257"/>
      <c r="P2757" s="257"/>
      <c r="Q2757" s="257"/>
      <c r="R2757" s="257"/>
      <c r="S2757" s="257"/>
      <c r="T2757" s="258"/>
      <c r="AT2757" s="259" t="s">
        <v>142</v>
      </c>
      <c r="AU2757" s="259" t="s">
        <v>83</v>
      </c>
      <c r="AV2757" s="13" t="s">
        <v>140</v>
      </c>
      <c r="AW2757" s="13" t="s">
        <v>30</v>
      </c>
      <c r="AX2757" s="13" t="s">
        <v>81</v>
      </c>
      <c r="AY2757" s="259" t="s">
        <v>133</v>
      </c>
    </row>
    <row r="2758" spans="2:65" s="1" customFormat="1" ht="24" customHeight="1">
      <c r="B2758" s="38"/>
      <c r="C2758" s="260" t="s">
        <v>3496</v>
      </c>
      <c r="D2758" s="260" t="s">
        <v>168</v>
      </c>
      <c r="E2758" s="261" t="s">
        <v>3497</v>
      </c>
      <c r="F2758" s="262" t="s">
        <v>3498</v>
      </c>
      <c r="G2758" s="263" t="s">
        <v>171</v>
      </c>
      <c r="H2758" s="264">
        <v>9</v>
      </c>
      <c r="I2758" s="265"/>
      <c r="J2758" s="266">
        <f>ROUND(I2758*H2758,2)</f>
        <v>0</v>
      </c>
      <c r="K2758" s="262" t="s">
        <v>139</v>
      </c>
      <c r="L2758" s="267"/>
      <c r="M2758" s="268" t="s">
        <v>1</v>
      </c>
      <c r="N2758" s="269" t="s">
        <v>38</v>
      </c>
      <c r="O2758" s="86"/>
      <c r="P2758" s="233">
        <f>O2758*H2758</f>
        <v>0</v>
      </c>
      <c r="Q2758" s="233">
        <v>0.0155</v>
      </c>
      <c r="R2758" s="233">
        <f>Q2758*H2758</f>
        <v>0.1395</v>
      </c>
      <c r="S2758" s="233">
        <v>0</v>
      </c>
      <c r="T2758" s="234">
        <f>S2758*H2758</f>
        <v>0</v>
      </c>
      <c r="AR2758" s="235" t="s">
        <v>644</v>
      </c>
      <c r="AT2758" s="235" t="s">
        <v>168</v>
      </c>
      <c r="AU2758" s="235" t="s">
        <v>83</v>
      </c>
      <c r="AY2758" s="17" t="s">
        <v>133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224</v>
      </c>
      <c r="BM2758" s="235" t="s">
        <v>3499</v>
      </c>
    </row>
    <row r="2759" spans="2:65" s="1" customFormat="1" ht="24" customHeight="1">
      <c r="B2759" s="38"/>
      <c r="C2759" s="260" t="s">
        <v>3500</v>
      </c>
      <c r="D2759" s="260" t="s">
        <v>168</v>
      </c>
      <c r="E2759" s="261" t="s">
        <v>3501</v>
      </c>
      <c r="F2759" s="262" t="s">
        <v>3502</v>
      </c>
      <c r="G2759" s="263" t="s">
        <v>171</v>
      </c>
      <c r="H2759" s="264">
        <v>3</v>
      </c>
      <c r="I2759" s="265"/>
      <c r="J2759" s="266">
        <f>ROUND(I2759*H2759,2)</f>
        <v>0</v>
      </c>
      <c r="K2759" s="262" t="s">
        <v>1</v>
      </c>
      <c r="L2759" s="267"/>
      <c r="M2759" s="268" t="s">
        <v>1</v>
      </c>
      <c r="N2759" s="269" t="s">
        <v>38</v>
      </c>
      <c r="O2759" s="86"/>
      <c r="P2759" s="233">
        <f>O2759*H2759</f>
        <v>0</v>
      </c>
      <c r="Q2759" s="233">
        <v>0.0155</v>
      </c>
      <c r="R2759" s="233">
        <f>Q2759*H2759</f>
        <v>0.0465</v>
      </c>
      <c r="S2759" s="233">
        <v>0</v>
      </c>
      <c r="T2759" s="234">
        <f>S2759*H2759</f>
        <v>0</v>
      </c>
      <c r="AR2759" s="235" t="s">
        <v>644</v>
      </c>
      <c r="AT2759" s="235" t="s">
        <v>168</v>
      </c>
      <c r="AU2759" s="235" t="s">
        <v>83</v>
      </c>
      <c r="AY2759" s="17" t="s">
        <v>133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224</v>
      </c>
      <c r="BM2759" s="235" t="s">
        <v>3503</v>
      </c>
    </row>
    <row r="2760" spans="2:65" s="1" customFormat="1" ht="16.5" customHeight="1">
      <c r="B2760" s="38"/>
      <c r="C2760" s="260" t="s">
        <v>3504</v>
      </c>
      <c r="D2760" s="260" t="s">
        <v>168</v>
      </c>
      <c r="E2760" s="261" t="s">
        <v>3505</v>
      </c>
      <c r="F2760" s="262" t="s">
        <v>3506</v>
      </c>
      <c r="G2760" s="263" t="s">
        <v>171</v>
      </c>
      <c r="H2760" s="264">
        <v>20</v>
      </c>
      <c r="I2760" s="265"/>
      <c r="J2760" s="266">
        <f>ROUND(I2760*H2760,2)</f>
        <v>0</v>
      </c>
      <c r="K2760" s="262" t="s">
        <v>1</v>
      </c>
      <c r="L2760" s="267"/>
      <c r="M2760" s="268" t="s">
        <v>1</v>
      </c>
      <c r="N2760" s="269" t="s">
        <v>38</v>
      </c>
      <c r="O2760" s="86"/>
      <c r="P2760" s="233">
        <f>O2760*H2760</f>
        <v>0</v>
      </c>
      <c r="Q2760" s="233">
        <v>0.011</v>
      </c>
      <c r="R2760" s="233">
        <f>Q2760*H2760</f>
        <v>0.21999999999999997</v>
      </c>
      <c r="S2760" s="233">
        <v>0</v>
      </c>
      <c r="T2760" s="234">
        <f>S2760*H2760</f>
        <v>0</v>
      </c>
      <c r="AR2760" s="235" t="s">
        <v>644</v>
      </c>
      <c r="AT2760" s="235" t="s">
        <v>168</v>
      </c>
      <c r="AU2760" s="235" t="s">
        <v>83</v>
      </c>
      <c r="AY2760" s="17" t="s">
        <v>133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224</v>
      </c>
      <c r="BM2760" s="235" t="s">
        <v>3507</v>
      </c>
    </row>
    <row r="2761" spans="2:51" s="12" customFormat="1" ht="12">
      <c r="B2761" s="237"/>
      <c r="C2761" s="238"/>
      <c r="D2761" s="239" t="s">
        <v>142</v>
      </c>
      <c r="E2761" s="240" t="s">
        <v>1</v>
      </c>
      <c r="F2761" s="241" t="s">
        <v>3093</v>
      </c>
      <c r="G2761" s="238"/>
      <c r="H2761" s="242">
        <v>9</v>
      </c>
      <c r="I2761" s="243"/>
      <c r="J2761" s="238"/>
      <c r="K2761" s="238"/>
      <c r="L2761" s="244"/>
      <c r="M2761" s="245"/>
      <c r="N2761" s="246"/>
      <c r="O2761" s="246"/>
      <c r="P2761" s="246"/>
      <c r="Q2761" s="246"/>
      <c r="R2761" s="246"/>
      <c r="S2761" s="246"/>
      <c r="T2761" s="247"/>
      <c r="AT2761" s="248" t="s">
        <v>142</v>
      </c>
      <c r="AU2761" s="248" t="s">
        <v>83</v>
      </c>
      <c r="AV2761" s="12" t="s">
        <v>83</v>
      </c>
      <c r="AW2761" s="12" t="s">
        <v>30</v>
      </c>
      <c r="AX2761" s="12" t="s">
        <v>73</v>
      </c>
      <c r="AY2761" s="248" t="s">
        <v>133</v>
      </c>
    </row>
    <row r="2762" spans="2:51" s="12" customFormat="1" ht="12">
      <c r="B2762" s="237"/>
      <c r="C2762" s="238"/>
      <c r="D2762" s="239" t="s">
        <v>142</v>
      </c>
      <c r="E2762" s="240" t="s">
        <v>1</v>
      </c>
      <c r="F2762" s="241" t="s">
        <v>3094</v>
      </c>
      <c r="G2762" s="238"/>
      <c r="H2762" s="242">
        <v>3</v>
      </c>
      <c r="I2762" s="243"/>
      <c r="J2762" s="238"/>
      <c r="K2762" s="238"/>
      <c r="L2762" s="244"/>
      <c r="M2762" s="245"/>
      <c r="N2762" s="246"/>
      <c r="O2762" s="246"/>
      <c r="P2762" s="246"/>
      <c r="Q2762" s="246"/>
      <c r="R2762" s="246"/>
      <c r="S2762" s="246"/>
      <c r="T2762" s="247"/>
      <c r="AT2762" s="248" t="s">
        <v>142</v>
      </c>
      <c r="AU2762" s="248" t="s">
        <v>83</v>
      </c>
      <c r="AV2762" s="12" t="s">
        <v>83</v>
      </c>
      <c r="AW2762" s="12" t="s">
        <v>30</v>
      </c>
      <c r="AX2762" s="12" t="s">
        <v>73</v>
      </c>
      <c r="AY2762" s="248" t="s">
        <v>133</v>
      </c>
    </row>
    <row r="2763" spans="2:51" s="12" customFormat="1" ht="12">
      <c r="B2763" s="237"/>
      <c r="C2763" s="238"/>
      <c r="D2763" s="239" t="s">
        <v>142</v>
      </c>
      <c r="E2763" s="240" t="s">
        <v>1</v>
      </c>
      <c r="F2763" s="241" t="s">
        <v>3508</v>
      </c>
      <c r="G2763" s="238"/>
      <c r="H2763" s="242">
        <v>8</v>
      </c>
      <c r="I2763" s="243"/>
      <c r="J2763" s="238"/>
      <c r="K2763" s="238"/>
      <c r="L2763" s="244"/>
      <c r="M2763" s="245"/>
      <c r="N2763" s="246"/>
      <c r="O2763" s="246"/>
      <c r="P2763" s="246"/>
      <c r="Q2763" s="246"/>
      <c r="R2763" s="246"/>
      <c r="S2763" s="246"/>
      <c r="T2763" s="247"/>
      <c r="AT2763" s="248" t="s">
        <v>142</v>
      </c>
      <c r="AU2763" s="248" t="s">
        <v>83</v>
      </c>
      <c r="AV2763" s="12" t="s">
        <v>83</v>
      </c>
      <c r="AW2763" s="12" t="s">
        <v>30</v>
      </c>
      <c r="AX2763" s="12" t="s">
        <v>73</v>
      </c>
      <c r="AY2763" s="248" t="s">
        <v>133</v>
      </c>
    </row>
    <row r="2764" spans="2:51" s="13" customFormat="1" ht="12">
      <c r="B2764" s="249"/>
      <c r="C2764" s="250"/>
      <c r="D2764" s="239" t="s">
        <v>142</v>
      </c>
      <c r="E2764" s="251" t="s">
        <v>1</v>
      </c>
      <c r="F2764" s="252" t="s">
        <v>144</v>
      </c>
      <c r="G2764" s="250"/>
      <c r="H2764" s="253">
        <v>20</v>
      </c>
      <c r="I2764" s="254"/>
      <c r="J2764" s="250"/>
      <c r="K2764" s="250"/>
      <c r="L2764" s="255"/>
      <c r="M2764" s="256"/>
      <c r="N2764" s="257"/>
      <c r="O2764" s="257"/>
      <c r="P2764" s="257"/>
      <c r="Q2764" s="257"/>
      <c r="R2764" s="257"/>
      <c r="S2764" s="257"/>
      <c r="T2764" s="258"/>
      <c r="AT2764" s="259" t="s">
        <v>142</v>
      </c>
      <c r="AU2764" s="259" t="s">
        <v>83</v>
      </c>
      <c r="AV2764" s="13" t="s">
        <v>140</v>
      </c>
      <c r="AW2764" s="13" t="s">
        <v>30</v>
      </c>
      <c r="AX2764" s="13" t="s">
        <v>81</v>
      </c>
      <c r="AY2764" s="259" t="s">
        <v>133</v>
      </c>
    </row>
    <row r="2765" spans="2:65" s="1" customFormat="1" ht="16.5" customHeight="1">
      <c r="B2765" s="38"/>
      <c r="C2765" s="224" t="s">
        <v>3509</v>
      </c>
      <c r="D2765" s="224" t="s">
        <v>135</v>
      </c>
      <c r="E2765" s="225" t="s">
        <v>3510</v>
      </c>
      <c r="F2765" s="226" t="s">
        <v>3511</v>
      </c>
      <c r="G2765" s="227" t="s">
        <v>223</v>
      </c>
      <c r="H2765" s="228">
        <v>3</v>
      </c>
      <c r="I2765" s="229"/>
      <c r="J2765" s="230">
        <f>ROUND(I2765*H2765,2)</f>
        <v>0</v>
      </c>
      <c r="K2765" s="226" t="s">
        <v>1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</v>
      </c>
      <c r="R2765" s="233">
        <f>Q2765*H2765</f>
        <v>0</v>
      </c>
      <c r="S2765" s="233">
        <v>0</v>
      </c>
      <c r="T2765" s="234">
        <f>S2765*H2765</f>
        <v>0</v>
      </c>
      <c r="AR2765" s="235" t="s">
        <v>224</v>
      </c>
      <c r="AT2765" s="235" t="s">
        <v>135</v>
      </c>
      <c r="AU2765" s="235" t="s">
        <v>83</v>
      </c>
      <c r="AY2765" s="17" t="s">
        <v>133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224</v>
      </c>
      <c r="BM2765" s="235" t="s">
        <v>3512</v>
      </c>
    </row>
    <row r="2766" spans="2:65" s="1" customFormat="1" ht="24" customHeight="1">
      <c r="B2766" s="38"/>
      <c r="C2766" s="224" t="s">
        <v>3513</v>
      </c>
      <c r="D2766" s="224" t="s">
        <v>135</v>
      </c>
      <c r="E2766" s="225" t="s">
        <v>3514</v>
      </c>
      <c r="F2766" s="226" t="s">
        <v>3515</v>
      </c>
      <c r="G2766" s="227" t="s">
        <v>223</v>
      </c>
      <c r="H2766" s="228">
        <v>2</v>
      </c>
      <c r="I2766" s="229"/>
      <c r="J2766" s="230">
        <f>ROUND(I2766*H2766,2)</f>
        <v>0</v>
      </c>
      <c r="K2766" s="226" t="s">
        <v>139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0.03025</v>
      </c>
      <c r="R2766" s="233">
        <f>Q2766*H2766</f>
        <v>0.0605</v>
      </c>
      <c r="S2766" s="233">
        <v>0</v>
      </c>
      <c r="T2766" s="234">
        <f>S2766*H2766</f>
        <v>0</v>
      </c>
      <c r="AR2766" s="235" t="s">
        <v>224</v>
      </c>
      <c r="AT2766" s="235" t="s">
        <v>135</v>
      </c>
      <c r="AU2766" s="235" t="s">
        <v>83</v>
      </c>
      <c r="AY2766" s="17" t="s">
        <v>133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224</v>
      </c>
      <c r="BM2766" s="235" t="s">
        <v>3516</v>
      </c>
    </row>
    <row r="2767" spans="2:65" s="1" customFormat="1" ht="24" customHeight="1">
      <c r="B2767" s="38"/>
      <c r="C2767" s="224" t="s">
        <v>3517</v>
      </c>
      <c r="D2767" s="224" t="s">
        <v>135</v>
      </c>
      <c r="E2767" s="225" t="s">
        <v>3518</v>
      </c>
      <c r="F2767" s="226" t="s">
        <v>3519</v>
      </c>
      <c r="G2767" s="227" t="s">
        <v>223</v>
      </c>
      <c r="H2767" s="228">
        <v>2</v>
      </c>
      <c r="I2767" s="229"/>
      <c r="J2767" s="230">
        <f>ROUND(I2767*H2767,2)</f>
        <v>0</v>
      </c>
      <c r="K2767" s="226" t="s">
        <v>139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0.03625</v>
      </c>
      <c r="R2767" s="233">
        <f>Q2767*H2767</f>
        <v>0.0725</v>
      </c>
      <c r="S2767" s="233">
        <v>0</v>
      </c>
      <c r="T2767" s="234">
        <f>S2767*H2767</f>
        <v>0</v>
      </c>
      <c r="AR2767" s="235" t="s">
        <v>224</v>
      </c>
      <c r="AT2767" s="235" t="s">
        <v>135</v>
      </c>
      <c r="AU2767" s="235" t="s">
        <v>83</v>
      </c>
      <c r="AY2767" s="17" t="s">
        <v>133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224</v>
      </c>
      <c r="BM2767" s="235" t="s">
        <v>3520</v>
      </c>
    </row>
    <row r="2768" spans="2:65" s="1" customFormat="1" ht="16.5" customHeight="1">
      <c r="B2768" s="38"/>
      <c r="C2768" s="224" t="s">
        <v>3521</v>
      </c>
      <c r="D2768" s="224" t="s">
        <v>135</v>
      </c>
      <c r="E2768" s="225" t="s">
        <v>3522</v>
      </c>
      <c r="F2768" s="226" t="s">
        <v>3523</v>
      </c>
      <c r="G2768" s="227" t="s">
        <v>223</v>
      </c>
      <c r="H2768" s="228">
        <v>51</v>
      </c>
      <c r="I2768" s="229"/>
      <c r="J2768" s="230">
        <f>ROUND(I2768*H2768,2)</f>
        <v>0</v>
      </c>
      <c r="K2768" s="226" t="s">
        <v>1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</v>
      </c>
      <c r="R2768" s="233">
        <f>Q2768*H2768</f>
        <v>0</v>
      </c>
      <c r="S2768" s="233">
        <v>0</v>
      </c>
      <c r="T2768" s="234">
        <f>S2768*H2768</f>
        <v>0</v>
      </c>
      <c r="AR2768" s="235" t="s">
        <v>224</v>
      </c>
      <c r="AT2768" s="235" t="s">
        <v>135</v>
      </c>
      <c r="AU2768" s="235" t="s">
        <v>83</v>
      </c>
      <c r="AY2768" s="17" t="s">
        <v>133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224</v>
      </c>
      <c r="BM2768" s="235" t="s">
        <v>3524</v>
      </c>
    </row>
    <row r="2769" spans="2:51" s="12" customFormat="1" ht="12">
      <c r="B2769" s="237"/>
      <c r="C2769" s="238"/>
      <c r="D2769" s="239" t="s">
        <v>142</v>
      </c>
      <c r="E2769" s="240" t="s">
        <v>1</v>
      </c>
      <c r="F2769" s="241" t="s">
        <v>3276</v>
      </c>
      <c r="G2769" s="238"/>
      <c r="H2769" s="242">
        <v>18</v>
      </c>
      <c r="I2769" s="243"/>
      <c r="J2769" s="238"/>
      <c r="K2769" s="238"/>
      <c r="L2769" s="244"/>
      <c r="M2769" s="245"/>
      <c r="N2769" s="246"/>
      <c r="O2769" s="246"/>
      <c r="P2769" s="246"/>
      <c r="Q2769" s="246"/>
      <c r="R2769" s="246"/>
      <c r="S2769" s="246"/>
      <c r="T2769" s="247"/>
      <c r="AT2769" s="248" t="s">
        <v>142</v>
      </c>
      <c r="AU2769" s="248" t="s">
        <v>83</v>
      </c>
      <c r="AV2769" s="12" t="s">
        <v>83</v>
      </c>
      <c r="AW2769" s="12" t="s">
        <v>30</v>
      </c>
      <c r="AX2769" s="12" t="s">
        <v>73</v>
      </c>
      <c r="AY2769" s="248" t="s">
        <v>133</v>
      </c>
    </row>
    <row r="2770" spans="2:51" s="12" customFormat="1" ht="12">
      <c r="B2770" s="237"/>
      <c r="C2770" s="238"/>
      <c r="D2770" s="239" t="s">
        <v>142</v>
      </c>
      <c r="E2770" s="240" t="s">
        <v>1</v>
      </c>
      <c r="F2770" s="241" t="s">
        <v>3277</v>
      </c>
      <c r="G2770" s="238"/>
      <c r="H2770" s="242">
        <v>6</v>
      </c>
      <c r="I2770" s="243"/>
      <c r="J2770" s="238"/>
      <c r="K2770" s="238"/>
      <c r="L2770" s="244"/>
      <c r="M2770" s="245"/>
      <c r="N2770" s="246"/>
      <c r="O2770" s="246"/>
      <c r="P2770" s="246"/>
      <c r="Q2770" s="246"/>
      <c r="R2770" s="246"/>
      <c r="S2770" s="246"/>
      <c r="T2770" s="247"/>
      <c r="AT2770" s="248" t="s">
        <v>142</v>
      </c>
      <c r="AU2770" s="248" t="s">
        <v>83</v>
      </c>
      <c r="AV2770" s="12" t="s">
        <v>83</v>
      </c>
      <c r="AW2770" s="12" t="s">
        <v>30</v>
      </c>
      <c r="AX2770" s="12" t="s">
        <v>73</v>
      </c>
      <c r="AY2770" s="248" t="s">
        <v>133</v>
      </c>
    </row>
    <row r="2771" spans="2:51" s="12" customFormat="1" ht="12">
      <c r="B2771" s="237"/>
      <c r="C2771" s="238"/>
      <c r="D2771" s="239" t="s">
        <v>142</v>
      </c>
      <c r="E2771" s="240" t="s">
        <v>1</v>
      </c>
      <c r="F2771" s="241" t="s">
        <v>3278</v>
      </c>
      <c r="G2771" s="238"/>
      <c r="H2771" s="242">
        <v>16</v>
      </c>
      <c r="I2771" s="243"/>
      <c r="J2771" s="238"/>
      <c r="K2771" s="238"/>
      <c r="L2771" s="244"/>
      <c r="M2771" s="245"/>
      <c r="N2771" s="246"/>
      <c r="O2771" s="246"/>
      <c r="P2771" s="246"/>
      <c r="Q2771" s="246"/>
      <c r="R2771" s="246"/>
      <c r="S2771" s="246"/>
      <c r="T2771" s="247"/>
      <c r="AT2771" s="248" t="s">
        <v>142</v>
      </c>
      <c r="AU2771" s="248" t="s">
        <v>83</v>
      </c>
      <c r="AV2771" s="12" t="s">
        <v>83</v>
      </c>
      <c r="AW2771" s="12" t="s">
        <v>30</v>
      </c>
      <c r="AX2771" s="12" t="s">
        <v>73</v>
      </c>
      <c r="AY2771" s="248" t="s">
        <v>133</v>
      </c>
    </row>
    <row r="2772" spans="2:51" s="12" customFormat="1" ht="12">
      <c r="B2772" s="237"/>
      <c r="C2772" s="238"/>
      <c r="D2772" s="239" t="s">
        <v>142</v>
      </c>
      <c r="E2772" s="240" t="s">
        <v>1</v>
      </c>
      <c r="F2772" s="241" t="s">
        <v>3104</v>
      </c>
      <c r="G2772" s="238"/>
      <c r="H2772" s="242">
        <v>11</v>
      </c>
      <c r="I2772" s="243"/>
      <c r="J2772" s="238"/>
      <c r="K2772" s="238"/>
      <c r="L2772" s="244"/>
      <c r="M2772" s="245"/>
      <c r="N2772" s="246"/>
      <c r="O2772" s="246"/>
      <c r="P2772" s="246"/>
      <c r="Q2772" s="246"/>
      <c r="R2772" s="246"/>
      <c r="S2772" s="246"/>
      <c r="T2772" s="247"/>
      <c r="AT2772" s="248" t="s">
        <v>142</v>
      </c>
      <c r="AU2772" s="248" t="s">
        <v>83</v>
      </c>
      <c r="AV2772" s="12" t="s">
        <v>83</v>
      </c>
      <c r="AW2772" s="12" t="s">
        <v>30</v>
      </c>
      <c r="AX2772" s="12" t="s">
        <v>73</v>
      </c>
      <c r="AY2772" s="248" t="s">
        <v>133</v>
      </c>
    </row>
    <row r="2773" spans="2:51" s="13" customFormat="1" ht="12">
      <c r="B2773" s="249"/>
      <c r="C2773" s="250"/>
      <c r="D2773" s="239" t="s">
        <v>142</v>
      </c>
      <c r="E2773" s="251" t="s">
        <v>1</v>
      </c>
      <c r="F2773" s="252" t="s">
        <v>144</v>
      </c>
      <c r="G2773" s="250"/>
      <c r="H2773" s="253">
        <v>51</v>
      </c>
      <c r="I2773" s="254"/>
      <c r="J2773" s="250"/>
      <c r="K2773" s="250"/>
      <c r="L2773" s="255"/>
      <c r="M2773" s="256"/>
      <c r="N2773" s="257"/>
      <c r="O2773" s="257"/>
      <c r="P2773" s="257"/>
      <c r="Q2773" s="257"/>
      <c r="R2773" s="257"/>
      <c r="S2773" s="257"/>
      <c r="T2773" s="258"/>
      <c r="AT2773" s="259" t="s">
        <v>142</v>
      </c>
      <c r="AU2773" s="259" t="s">
        <v>83</v>
      </c>
      <c r="AV2773" s="13" t="s">
        <v>140</v>
      </c>
      <c r="AW2773" s="13" t="s">
        <v>30</v>
      </c>
      <c r="AX2773" s="13" t="s">
        <v>81</v>
      </c>
      <c r="AY2773" s="259" t="s">
        <v>133</v>
      </c>
    </row>
    <row r="2774" spans="2:65" s="1" customFormat="1" ht="24" customHeight="1">
      <c r="B2774" s="38"/>
      <c r="C2774" s="224" t="s">
        <v>3525</v>
      </c>
      <c r="D2774" s="224" t="s">
        <v>135</v>
      </c>
      <c r="E2774" s="225" t="s">
        <v>3526</v>
      </c>
      <c r="F2774" s="226" t="s">
        <v>3527</v>
      </c>
      <c r="G2774" s="227" t="s">
        <v>223</v>
      </c>
      <c r="H2774" s="228">
        <v>25</v>
      </c>
      <c r="I2774" s="229"/>
      <c r="J2774" s="230">
        <f>ROUND(I2774*H2774,2)</f>
        <v>0</v>
      </c>
      <c r="K2774" s="226" t="s">
        <v>1</v>
      </c>
      <c r="L2774" s="43"/>
      <c r="M2774" s="231" t="s">
        <v>1</v>
      </c>
      <c r="N2774" s="232" t="s">
        <v>38</v>
      </c>
      <c r="O2774" s="86"/>
      <c r="P2774" s="233">
        <f>O2774*H2774</f>
        <v>0</v>
      </c>
      <c r="Q2774" s="233">
        <v>0.0003</v>
      </c>
      <c r="R2774" s="233">
        <f>Q2774*H2774</f>
        <v>0.0075</v>
      </c>
      <c r="S2774" s="233">
        <v>0</v>
      </c>
      <c r="T2774" s="234">
        <f>S2774*H2774</f>
        <v>0</v>
      </c>
      <c r="AR2774" s="235" t="s">
        <v>224</v>
      </c>
      <c r="AT2774" s="235" t="s">
        <v>135</v>
      </c>
      <c r="AU2774" s="235" t="s">
        <v>83</v>
      </c>
      <c r="AY2774" s="17" t="s">
        <v>133</v>
      </c>
      <c r="BE2774" s="236">
        <f>IF(N2774="základní",J2774,0)</f>
        <v>0</v>
      </c>
      <c r="BF2774" s="236">
        <f>IF(N2774="snížená",J2774,0)</f>
        <v>0</v>
      </c>
      <c r="BG2774" s="236">
        <f>IF(N2774="zákl. přenesená",J2774,0)</f>
        <v>0</v>
      </c>
      <c r="BH2774" s="236">
        <f>IF(N2774="sníž. přenesená",J2774,0)</f>
        <v>0</v>
      </c>
      <c r="BI2774" s="236">
        <f>IF(N2774="nulová",J2774,0)</f>
        <v>0</v>
      </c>
      <c r="BJ2774" s="17" t="s">
        <v>81</v>
      </c>
      <c r="BK2774" s="236">
        <f>ROUND(I2774*H2774,2)</f>
        <v>0</v>
      </c>
      <c r="BL2774" s="17" t="s">
        <v>224</v>
      </c>
      <c r="BM2774" s="235" t="s">
        <v>3528</v>
      </c>
    </row>
    <row r="2775" spans="2:51" s="12" customFormat="1" ht="12">
      <c r="B2775" s="237"/>
      <c r="C2775" s="238"/>
      <c r="D2775" s="239" t="s">
        <v>142</v>
      </c>
      <c r="E2775" s="240" t="s">
        <v>1</v>
      </c>
      <c r="F2775" s="241" t="s">
        <v>3110</v>
      </c>
      <c r="G2775" s="238"/>
      <c r="H2775" s="242">
        <v>22</v>
      </c>
      <c r="I2775" s="243"/>
      <c r="J2775" s="238"/>
      <c r="K2775" s="238"/>
      <c r="L2775" s="244"/>
      <c r="M2775" s="245"/>
      <c r="N2775" s="246"/>
      <c r="O2775" s="246"/>
      <c r="P2775" s="246"/>
      <c r="Q2775" s="246"/>
      <c r="R2775" s="246"/>
      <c r="S2775" s="246"/>
      <c r="T2775" s="247"/>
      <c r="AT2775" s="248" t="s">
        <v>142</v>
      </c>
      <c r="AU2775" s="248" t="s">
        <v>83</v>
      </c>
      <c r="AV2775" s="12" t="s">
        <v>83</v>
      </c>
      <c r="AW2775" s="12" t="s">
        <v>30</v>
      </c>
      <c r="AX2775" s="12" t="s">
        <v>73</v>
      </c>
      <c r="AY2775" s="248" t="s">
        <v>133</v>
      </c>
    </row>
    <row r="2776" spans="2:51" s="12" customFormat="1" ht="12">
      <c r="B2776" s="237"/>
      <c r="C2776" s="238"/>
      <c r="D2776" s="239" t="s">
        <v>142</v>
      </c>
      <c r="E2776" s="240" t="s">
        <v>1</v>
      </c>
      <c r="F2776" s="241" t="s">
        <v>3111</v>
      </c>
      <c r="G2776" s="238"/>
      <c r="H2776" s="242">
        <v>3</v>
      </c>
      <c r="I2776" s="243"/>
      <c r="J2776" s="238"/>
      <c r="K2776" s="238"/>
      <c r="L2776" s="244"/>
      <c r="M2776" s="245"/>
      <c r="N2776" s="246"/>
      <c r="O2776" s="246"/>
      <c r="P2776" s="246"/>
      <c r="Q2776" s="246"/>
      <c r="R2776" s="246"/>
      <c r="S2776" s="246"/>
      <c r="T2776" s="247"/>
      <c r="AT2776" s="248" t="s">
        <v>142</v>
      </c>
      <c r="AU2776" s="248" t="s">
        <v>83</v>
      </c>
      <c r="AV2776" s="12" t="s">
        <v>83</v>
      </c>
      <c r="AW2776" s="12" t="s">
        <v>30</v>
      </c>
      <c r="AX2776" s="12" t="s">
        <v>73</v>
      </c>
      <c r="AY2776" s="248" t="s">
        <v>133</v>
      </c>
    </row>
    <row r="2777" spans="2:51" s="13" customFormat="1" ht="12">
      <c r="B2777" s="249"/>
      <c r="C2777" s="250"/>
      <c r="D2777" s="239" t="s">
        <v>142</v>
      </c>
      <c r="E2777" s="251" t="s">
        <v>1</v>
      </c>
      <c r="F2777" s="252" t="s">
        <v>144</v>
      </c>
      <c r="G2777" s="250"/>
      <c r="H2777" s="253">
        <v>25</v>
      </c>
      <c r="I2777" s="254"/>
      <c r="J2777" s="250"/>
      <c r="K2777" s="250"/>
      <c r="L2777" s="255"/>
      <c r="M2777" s="256"/>
      <c r="N2777" s="257"/>
      <c r="O2777" s="257"/>
      <c r="P2777" s="257"/>
      <c r="Q2777" s="257"/>
      <c r="R2777" s="257"/>
      <c r="S2777" s="257"/>
      <c r="T2777" s="258"/>
      <c r="AT2777" s="259" t="s">
        <v>142</v>
      </c>
      <c r="AU2777" s="259" t="s">
        <v>83</v>
      </c>
      <c r="AV2777" s="13" t="s">
        <v>140</v>
      </c>
      <c r="AW2777" s="13" t="s">
        <v>30</v>
      </c>
      <c r="AX2777" s="13" t="s">
        <v>81</v>
      </c>
      <c r="AY2777" s="259" t="s">
        <v>133</v>
      </c>
    </row>
    <row r="2778" spans="2:65" s="1" customFormat="1" ht="24" customHeight="1">
      <c r="B2778" s="38"/>
      <c r="C2778" s="224" t="s">
        <v>3529</v>
      </c>
      <c r="D2778" s="224" t="s">
        <v>135</v>
      </c>
      <c r="E2778" s="225" t="s">
        <v>3530</v>
      </c>
      <c r="F2778" s="226" t="s">
        <v>3531</v>
      </c>
      <c r="G2778" s="227" t="s">
        <v>223</v>
      </c>
      <c r="H2778" s="228">
        <v>3</v>
      </c>
      <c r="I2778" s="229"/>
      <c r="J2778" s="230">
        <f>ROUND(I2778*H2778,2)</f>
        <v>0</v>
      </c>
      <c r="K2778" s="226" t="s">
        <v>1</v>
      </c>
      <c r="L2778" s="43"/>
      <c r="M2778" s="231" t="s">
        <v>1</v>
      </c>
      <c r="N2778" s="232" t="s">
        <v>38</v>
      </c>
      <c r="O2778" s="86"/>
      <c r="P2778" s="233">
        <f>O2778*H2778</f>
        <v>0</v>
      </c>
      <c r="Q2778" s="233">
        <v>0</v>
      </c>
      <c r="R2778" s="233">
        <f>Q2778*H2778</f>
        <v>0</v>
      </c>
      <c r="S2778" s="233">
        <v>0</v>
      </c>
      <c r="T2778" s="234">
        <f>S2778*H2778</f>
        <v>0</v>
      </c>
      <c r="AR2778" s="235" t="s">
        <v>224</v>
      </c>
      <c r="AT2778" s="235" t="s">
        <v>135</v>
      </c>
      <c r="AU2778" s="235" t="s">
        <v>83</v>
      </c>
      <c r="AY2778" s="17" t="s">
        <v>133</v>
      </c>
      <c r="BE2778" s="236">
        <f>IF(N2778="základní",J2778,0)</f>
        <v>0</v>
      </c>
      <c r="BF2778" s="236">
        <f>IF(N2778="snížená",J2778,0)</f>
        <v>0</v>
      </c>
      <c r="BG2778" s="236">
        <f>IF(N2778="zákl. přenesená",J2778,0)</f>
        <v>0</v>
      </c>
      <c r="BH2778" s="236">
        <f>IF(N2778="sníž. přenesená",J2778,0)</f>
        <v>0</v>
      </c>
      <c r="BI2778" s="236">
        <f>IF(N2778="nulová",J2778,0)</f>
        <v>0</v>
      </c>
      <c r="BJ2778" s="17" t="s">
        <v>81</v>
      </c>
      <c r="BK2778" s="236">
        <f>ROUND(I2778*H2778,2)</f>
        <v>0</v>
      </c>
      <c r="BL2778" s="17" t="s">
        <v>224</v>
      </c>
      <c r="BM2778" s="235" t="s">
        <v>3532</v>
      </c>
    </row>
    <row r="2779" spans="2:65" s="1" customFormat="1" ht="16.5" customHeight="1">
      <c r="B2779" s="38"/>
      <c r="C2779" s="224" t="s">
        <v>3533</v>
      </c>
      <c r="D2779" s="224" t="s">
        <v>135</v>
      </c>
      <c r="E2779" s="225" t="s">
        <v>3534</v>
      </c>
      <c r="F2779" s="226" t="s">
        <v>3535</v>
      </c>
      <c r="G2779" s="227" t="s">
        <v>171</v>
      </c>
      <c r="H2779" s="228">
        <v>20</v>
      </c>
      <c r="I2779" s="229"/>
      <c r="J2779" s="230">
        <f>ROUND(I2779*H2779,2)</f>
        <v>0</v>
      </c>
      <c r="K2779" s="226" t="s">
        <v>139</v>
      </c>
      <c r="L2779" s="43"/>
      <c r="M2779" s="231" t="s">
        <v>1</v>
      </c>
      <c r="N2779" s="232" t="s">
        <v>38</v>
      </c>
      <c r="O2779" s="86"/>
      <c r="P2779" s="233">
        <f>O2779*H2779</f>
        <v>0</v>
      </c>
      <c r="Q2779" s="233">
        <v>4E-05</v>
      </c>
      <c r="R2779" s="233">
        <f>Q2779*H2779</f>
        <v>0.0008</v>
      </c>
      <c r="S2779" s="233">
        <v>0</v>
      </c>
      <c r="T2779" s="234">
        <f>S2779*H2779</f>
        <v>0</v>
      </c>
      <c r="AR2779" s="235" t="s">
        <v>224</v>
      </c>
      <c r="AT2779" s="235" t="s">
        <v>135</v>
      </c>
      <c r="AU2779" s="235" t="s">
        <v>83</v>
      </c>
      <c r="AY2779" s="17" t="s">
        <v>133</v>
      </c>
      <c r="BE2779" s="236">
        <f>IF(N2779="základní",J2779,0)</f>
        <v>0</v>
      </c>
      <c r="BF2779" s="236">
        <f>IF(N2779="snížená",J2779,0)</f>
        <v>0</v>
      </c>
      <c r="BG2779" s="236">
        <f>IF(N2779="zákl. přenesená",J2779,0)</f>
        <v>0</v>
      </c>
      <c r="BH2779" s="236">
        <f>IF(N2779="sníž. přenesená",J2779,0)</f>
        <v>0</v>
      </c>
      <c r="BI2779" s="236">
        <f>IF(N2779="nulová",J2779,0)</f>
        <v>0</v>
      </c>
      <c r="BJ2779" s="17" t="s">
        <v>81</v>
      </c>
      <c r="BK2779" s="236">
        <f>ROUND(I2779*H2779,2)</f>
        <v>0</v>
      </c>
      <c r="BL2779" s="17" t="s">
        <v>224</v>
      </c>
      <c r="BM2779" s="235" t="s">
        <v>3536</v>
      </c>
    </row>
    <row r="2780" spans="2:51" s="12" customFormat="1" ht="12">
      <c r="B2780" s="237"/>
      <c r="C2780" s="238"/>
      <c r="D2780" s="239" t="s">
        <v>142</v>
      </c>
      <c r="E2780" s="240" t="s">
        <v>1</v>
      </c>
      <c r="F2780" s="241" t="s">
        <v>3093</v>
      </c>
      <c r="G2780" s="238"/>
      <c r="H2780" s="242">
        <v>9</v>
      </c>
      <c r="I2780" s="243"/>
      <c r="J2780" s="238"/>
      <c r="K2780" s="238"/>
      <c r="L2780" s="244"/>
      <c r="M2780" s="245"/>
      <c r="N2780" s="246"/>
      <c r="O2780" s="246"/>
      <c r="P2780" s="246"/>
      <c r="Q2780" s="246"/>
      <c r="R2780" s="246"/>
      <c r="S2780" s="246"/>
      <c r="T2780" s="247"/>
      <c r="AT2780" s="248" t="s">
        <v>142</v>
      </c>
      <c r="AU2780" s="248" t="s">
        <v>83</v>
      </c>
      <c r="AV2780" s="12" t="s">
        <v>83</v>
      </c>
      <c r="AW2780" s="12" t="s">
        <v>30</v>
      </c>
      <c r="AX2780" s="12" t="s">
        <v>73</v>
      </c>
      <c r="AY2780" s="248" t="s">
        <v>133</v>
      </c>
    </row>
    <row r="2781" spans="2:51" s="12" customFormat="1" ht="12">
      <c r="B2781" s="237"/>
      <c r="C2781" s="238"/>
      <c r="D2781" s="239" t="s">
        <v>142</v>
      </c>
      <c r="E2781" s="240" t="s">
        <v>1</v>
      </c>
      <c r="F2781" s="241" t="s">
        <v>3094</v>
      </c>
      <c r="G2781" s="238"/>
      <c r="H2781" s="242">
        <v>3</v>
      </c>
      <c r="I2781" s="243"/>
      <c r="J2781" s="238"/>
      <c r="K2781" s="238"/>
      <c r="L2781" s="244"/>
      <c r="M2781" s="245"/>
      <c r="N2781" s="246"/>
      <c r="O2781" s="246"/>
      <c r="P2781" s="246"/>
      <c r="Q2781" s="246"/>
      <c r="R2781" s="246"/>
      <c r="S2781" s="246"/>
      <c r="T2781" s="247"/>
      <c r="AT2781" s="248" t="s">
        <v>142</v>
      </c>
      <c r="AU2781" s="248" t="s">
        <v>83</v>
      </c>
      <c r="AV2781" s="12" t="s">
        <v>83</v>
      </c>
      <c r="AW2781" s="12" t="s">
        <v>30</v>
      </c>
      <c r="AX2781" s="12" t="s">
        <v>73</v>
      </c>
      <c r="AY2781" s="248" t="s">
        <v>133</v>
      </c>
    </row>
    <row r="2782" spans="2:51" s="12" customFormat="1" ht="12">
      <c r="B2782" s="237"/>
      <c r="C2782" s="238"/>
      <c r="D2782" s="239" t="s">
        <v>142</v>
      </c>
      <c r="E2782" s="240" t="s">
        <v>1</v>
      </c>
      <c r="F2782" s="241" t="s">
        <v>3508</v>
      </c>
      <c r="G2782" s="238"/>
      <c r="H2782" s="242">
        <v>8</v>
      </c>
      <c r="I2782" s="243"/>
      <c r="J2782" s="238"/>
      <c r="K2782" s="238"/>
      <c r="L2782" s="244"/>
      <c r="M2782" s="245"/>
      <c r="N2782" s="246"/>
      <c r="O2782" s="246"/>
      <c r="P2782" s="246"/>
      <c r="Q2782" s="246"/>
      <c r="R2782" s="246"/>
      <c r="S2782" s="246"/>
      <c r="T2782" s="247"/>
      <c r="AT2782" s="248" t="s">
        <v>142</v>
      </c>
      <c r="AU2782" s="248" t="s">
        <v>83</v>
      </c>
      <c r="AV2782" s="12" t="s">
        <v>83</v>
      </c>
      <c r="AW2782" s="12" t="s">
        <v>30</v>
      </c>
      <c r="AX2782" s="12" t="s">
        <v>73</v>
      </c>
      <c r="AY2782" s="248" t="s">
        <v>133</v>
      </c>
    </row>
    <row r="2783" spans="2:51" s="13" customFormat="1" ht="12">
      <c r="B2783" s="249"/>
      <c r="C2783" s="250"/>
      <c r="D2783" s="239" t="s">
        <v>142</v>
      </c>
      <c r="E2783" s="251" t="s">
        <v>1</v>
      </c>
      <c r="F2783" s="252" t="s">
        <v>144</v>
      </c>
      <c r="G2783" s="250"/>
      <c r="H2783" s="253">
        <v>20</v>
      </c>
      <c r="I2783" s="254"/>
      <c r="J2783" s="250"/>
      <c r="K2783" s="250"/>
      <c r="L2783" s="255"/>
      <c r="M2783" s="256"/>
      <c r="N2783" s="257"/>
      <c r="O2783" s="257"/>
      <c r="P2783" s="257"/>
      <c r="Q2783" s="257"/>
      <c r="R2783" s="257"/>
      <c r="S2783" s="257"/>
      <c r="T2783" s="258"/>
      <c r="AT2783" s="259" t="s">
        <v>142</v>
      </c>
      <c r="AU2783" s="259" t="s">
        <v>83</v>
      </c>
      <c r="AV2783" s="13" t="s">
        <v>140</v>
      </c>
      <c r="AW2783" s="13" t="s">
        <v>30</v>
      </c>
      <c r="AX2783" s="13" t="s">
        <v>81</v>
      </c>
      <c r="AY2783" s="259" t="s">
        <v>133</v>
      </c>
    </row>
    <row r="2784" spans="2:65" s="1" customFormat="1" ht="16.5" customHeight="1">
      <c r="B2784" s="38"/>
      <c r="C2784" s="260" t="s">
        <v>3537</v>
      </c>
      <c r="D2784" s="260" t="s">
        <v>168</v>
      </c>
      <c r="E2784" s="261" t="s">
        <v>3538</v>
      </c>
      <c r="F2784" s="262" t="s">
        <v>3539</v>
      </c>
      <c r="G2784" s="263" t="s">
        <v>171</v>
      </c>
      <c r="H2784" s="264">
        <v>17</v>
      </c>
      <c r="I2784" s="265"/>
      <c r="J2784" s="266">
        <f>ROUND(I2784*H2784,2)</f>
        <v>0</v>
      </c>
      <c r="K2784" s="262" t="s">
        <v>1</v>
      </c>
      <c r="L2784" s="267"/>
      <c r="M2784" s="268" t="s">
        <v>1</v>
      </c>
      <c r="N2784" s="269" t="s">
        <v>38</v>
      </c>
      <c r="O2784" s="86"/>
      <c r="P2784" s="233">
        <f>O2784*H2784</f>
        <v>0</v>
      </c>
      <c r="Q2784" s="233">
        <v>0</v>
      </c>
      <c r="R2784" s="233">
        <f>Q2784*H2784</f>
        <v>0</v>
      </c>
      <c r="S2784" s="233">
        <v>0</v>
      </c>
      <c r="T2784" s="234">
        <f>S2784*H2784</f>
        <v>0</v>
      </c>
      <c r="AR2784" s="235" t="s">
        <v>644</v>
      </c>
      <c r="AT2784" s="235" t="s">
        <v>168</v>
      </c>
      <c r="AU2784" s="235" t="s">
        <v>83</v>
      </c>
      <c r="AY2784" s="17" t="s">
        <v>133</v>
      </c>
      <c r="BE2784" s="236">
        <f>IF(N2784="základní",J2784,0)</f>
        <v>0</v>
      </c>
      <c r="BF2784" s="236">
        <f>IF(N2784="snížená",J2784,0)</f>
        <v>0</v>
      </c>
      <c r="BG2784" s="236">
        <f>IF(N2784="zákl. přenesená",J2784,0)</f>
        <v>0</v>
      </c>
      <c r="BH2784" s="236">
        <f>IF(N2784="sníž. přenesená",J2784,0)</f>
        <v>0</v>
      </c>
      <c r="BI2784" s="236">
        <f>IF(N2784="nulová",J2784,0)</f>
        <v>0</v>
      </c>
      <c r="BJ2784" s="17" t="s">
        <v>81</v>
      </c>
      <c r="BK2784" s="236">
        <f>ROUND(I2784*H2784,2)</f>
        <v>0</v>
      </c>
      <c r="BL2784" s="17" t="s">
        <v>224</v>
      </c>
      <c r="BM2784" s="235" t="s">
        <v>3540</v>
      </c>
    </row>
    <row r="2785" spans="2:51" s="12" customFormat="1" ht="12">
      <c r="B2785" s="237"/>
      <c r="C2785" s="238"/>
      <c r="D2785" s="239" t="s">
        <v>142</v>
      </c>
      <c r="E2785" s="240" t="s">
        <v>1</v>
      </c>
      <c r="F2785" s="241" t="s">
        <v>3093</v>
      </c>
      <c r="G2785" s="238"/>
      <c r="H2785" s="242">
        <v>9</v>
      </c>
      <c r="I2785" s="243"/>
      <c r="J2785" s="238"/>
      <c r="K2785" s="238"/>
      <c r="L2785" s="244"/>
      <c r="M2785" s="245"/>
      <c r="N2785" s="246"/>
      <c r="O2785" s="246"/>
      <c r="P2785" s="246"/>
      <c r="Q2785" s="246"/>
      <c r="R2785" s="246"/>
      <c r="S2785" s="246"/>
      <c r="T2785" s="247"/>
      <c r="AT2785" s="248" t="s">
        <v>142</v>
      </c>
      <c r="AU2785" s="248" t="s">
        <v>83</v>
      </c>
      <c r="AV2785" s="12" t="s">
        <v>83</v>
      </c>
      <c r="AW2785" s="12" t="s">
        <v>30</v>
      </c>
      <c r="AX2785" s="12" t="s">
        <v>73</v>
      </c>
      <c r="AY2785" s="248" t="s">
        <v>133</v>
      </c>
    </row>
    <row r="2786" spans="2:51" s="12" customFormat="1" ht="12">
      <c r="B2786" s="237"/>
      <c r="C2786" s="238"/>
      <c r="D2786" s="239" t="s">
        <v>142</v>
      </c>
      <c r="E2786" s="240" t="s">
        <v>1</v>
      </c>
      <c r="F2786" s="241" t="s">
        <v>3508</v>
      </c>
      <c r="G2786" s="238"/>
      <c r="H2786" s="242">
        <v>8</v>
      </c>
      <c r="I2786" s="243"/>
      <c r="J2786" s="238"/>
      <c r="K2786" s="238"/>
      <c r="L2786" s="244"/>
      <c r="M2786" s="245"/>
      <c r="N2786" s="246"/>
      <c r="O2786" s="246"/>
      <c r="P2786" s="246"/>
      <c r="Q2786" s="246"/>
      <c r="R2786" s="246"/>
      <c r="S2786" s="246"/>
      <c r="T2786" s="247"/>
      <c r="AT2786" s="248" t="s">
        <v>142</v>
      </c>
      <c r="AU2786" s="248" t="s">
        <v>83</v>
      </c>
      <c r="AV2786" s="12" t="s">
        <v>83</v>
      </c>
      <c r="AW2786" s="12" t="s">
        <v>30</v>
      </c>
      <c r="AX2786" s="12" t="s">
        <v>73</v>
      </c>
      <c r="AY2786" s="248" t="s">
        <v>133</v>
      </c>
    </row>
    <row r="2787" spans="2:51" s="13" customFormat="1" ht="12">
      <c r="B2787" s="249"/>
      <c r="C2787" s="250"/>
      <c r="D2787" s="239" t="s">
        <v>142</v>
      </c>
      <c r="E2787" s="251" t="s">
        <v>1</v>
      </c>
      <c r="F2787" s="252" t="s">
        <v>144</v>
      </c>
      <c r="G2787" s="250"/>
      <c r="H2787" s="253">
        <v>17</v>
      </c>
      <c r="I2787" s="254"/>
      <c r="J2787" s="250"/>
      <c r="K2787" s="250"/>
      <c r="L2787" s="255"/>
      <c r="M2787" s="256"/>
      <c r="N2787" s="257"/>
      <c r="O2787" s="257"/>
      <c r="P2787" s="257"/>
      <c r="Q2787" s="257"/>
      <c r="R2787" s="257"/>
      <c r="S2787" s="257"/>
      <c r="T2787" s="258"/>
      <c r="AT2787" s="259" t="s">
        <v>142</v>
      </c>
      <c r="AU2787" s="259" t="s">
        <v>83</v>
      </c>
      <c r="AV2787" s="13" t="s">
        <v>140</v>
      </c>
      <c r="AW2787" s="13" t="s">
        <v>30</v>
      </c>
      <c r="AX2787" s="13" t="s">
        <v>81</v>
      </c>
      <c r="AY2787" s="259" t="s">
        <v>133</v>
      </c>
    </row>
    <row r="2788" spans="2:65" s="1" customFormat="1" ht="16.5" customHeight="1">
      <c r="B2788" s="38"/>
      <c r="C2788" s="260" t="s">
        <v>3541</v>
      </c>
      <c r="D2788" s="260" t="s">
        <v>168</v>
      </c>
      <c r="E2788" s="261" t="s">
        <v>3542</v>
      </c>
      <c r="F2788" s="262" t="s">
        <v>3543</v>
      </c>
      <c r="G2788" s="263" t="s">
        <v>171</v>
      </c>
      <c r="H2788" s="264">
        <v>3</v>
      </c>
      <c r="I2788" s="265"/>
      <c r="J2788" s="266">
        <f>ROUND(I2788*H2788,2)</f>
        <v>0</v>
      </c>
      <c r="K2788" s="262" t="s">
        <v>1</v>
      </c>
      <c r="L2788" s="267"/>
      <c r="M2788" s="268" t="s">
        <v>1</v>
      </c>
      <c r="N2788" s="269" t="s">
        <v>38</v>
      </c>
      <c r="O2788" s="86"/>
      <c r="P2788" s="233">
        <f>O2788*H2788</f>
        <v>0</v>
      </c>
      <c r="Q2788" s="233">
        <v>0</v>
      </c>
      <c r="R2788" s="233">
        <f>Q2788*H2788</f>
        <v>0</v>
      </c>
      <c r="S2788" s="233">
        <v>0</v>
      </c>
      <c r="T2788" s="234">
        <f>S2788*H2788</f>
        <v>0</v>
      </c>
      <c r="AR2788" s="235" t="s">
        <v>644</v>
      </c>
      <c r="AT2788" s="235" t="s">
        <v>168</v>
      </c>
      <c r="AU2788" s="235" t="s">
        <v>83</v>
      </c>
      <c r="AY2788" s="17" t="s">
        <v>133</v>
      </c>
      <c r="BE2788" s="236">
        <f>IF(N2788="základní",J2788,0)</f>
        <v>0</v>
      </c>
      <c r="BF2788" s="236">
        <f>IF(N2788="snížená",J2788,0)</f>
        <v>0</v>
      </c>
      <c r="BG2788" s="236">
        <f>IF(N2788="zákl. přenesená",J2788,0)</f>
        <v>0</v>
      </c>
      <c r="BH2788" s="236">
        <f>IF(N2788="sníž. přenesená",J2788,0)</f>
        <v>0</v>
      </c>
      <c r="BI2788" s="236">
        <f>IF(N2788="nulová",J2788,0)</f>
        <v>0</v>
      </c>
      <c r="BJ2788" s="17" t="s">
        <v>81</v>
      </c>
      <c r="BK2788" s="236">
        <f>ROUND(I2788*H2788,2)</f>
        <v>0</v>
      </c>
      <c r="BL2788" s="17" t="s">
        <v>224</v>
      </c>
      <c r="BM2788" s="235" t="s">
        <v>3544</v>
      </c>
    </row>
    <row r="2789" spans="2:51" s="12" customFormat="1" ht="12">
      <c r="B2789" s="237"/>
      <c r="C2789" s="238"/>
      <c r="D2789" s="239" t="s">
        <v>142</v>
      </c>
      <c r="E2789" s="240" t="s">
        <v>1</v>
      </c>
      <c r="F2789" s="241" t="s">
        <v>3094</v>
      </c>
      <c r="G2789" s="238"/>
      <c r="H2789" s="242">
        <v>3</v>
      </c>
      <c r="I2789" s="243"/>
      <c r="J2789" s="238"/>
      <c r="K2789" s="238"/>
      <c r="L2789" s="244"/>
      <c r="M2789" s="245"/>
      <c r="N2789" s="246"/>
      <c r="O2789" s="246"/>
      <c r="P2789" s="246"/>
      <c r="Q2789" s="246"/>
      <c r="R2789" s="246"/>
      <c r="S2789" s="246"/>
      <c r="T2789" s="247"/>
      <c r="AT2789" s="248" t="s">
        <v>142</v>
      </c>
      <c r="AU2789" s="248" t="s">
        <v>83</v>
      </c>
      <c r="AV2789" s="12" t="s">
        <v>83</v>
      </c>
      <c r="AW2789" s="12" t="s">
        <v>30</v>
      </c>
      <c r="AX2789" s="12" t="s">
        <v>73</v>
      </c>
      <c r="AY2789" s="248" t="s">
        <v>133</v>
      </c>
    </row>
    <row r="2790" spans="2:51" s="13" customFormat="1" ht="12">
      <c r="B2790" s="249"/>
      <c r="C2790" s="250"/>
      <c r="D2790" s="239" t="s">
        <v>142</v>
      </c>
      <c r="E2790" s="251" t="s">
        <v>1</v>
      </c>
      <c r="F2790" s="252" t="s">
        <v>144</v>
      </c>
      <c r="G2790" s="250"/>
      <c r="H2790" s="253">
        <v>3</v>
      </c>
      <c r="I2790" s="254"/>
      <c r="J2790" s="250"/>
      <c r="K2790" s="250"/>
      <c r="L2790" s="255"/>
      <c r="M2790" s="256"/>
      <c r="N2790" s="257"/>
      <c r="O2790" s="257"/>
      <c r="P2790" s="257"/>
      <c r="Q2790" s="257"/>
      <c r="R2790" s="257"/>
      <c r="S2790" s="257"/>
      <c r="T2790" s="258"/>
      <c r="AT2790" s="259" t="s">
        <v>142</v>
      </c>
      <c r="AU2790" s="259" t="s">
        <v>83</v>
      </c>
      <c r="AV2790" s="13" t="s">
        <v>140</v>
      </c>
      <c r="AW2790" s="13" t="s">
        <v>30</v>
      </c>
      <c r="AX2790" s="13" t="s">
        <v>81</v>
      </c>
      <c r="AY2790" s="259" t="s">
        <v>133</v>
      </c>
    </row>
    <row r="2791" spans="2:65" s="1" customFormat="1" ht="16.5" customHeight="1">
      <c r="B2791" s="38"/>
      <c r="C2791" s="224" t="s">
        <v>3545</v>
      </c>
      <c r="D2791" s="224" t="s">
        <v>135</v>
      </c>
      <c r="E2791" s="225" t="s">
        <v>3546</v>
      </c>
      <c r="F2791" s="226" t="s">
        <v>3547</v>
      </c>
      <c r="G2791" s="227" t="s">
        <v>171</v>
      </c>
      <c r="H2791" s="228">
        <v>20</v>
      </c>
      <c r="I2791" s="229"/>
      <c r="J2791" s="230">
        <f>ROUND(I2791*H2791,2)</f>
        <v>0</v>
      </c>
      <c r="K2791" s="226" t="s">
        <v>139</v>
      </c>
      <c r="L2791" s="43"/>
      <c r="M2791" s="231" t="s">
        <v>1</v>
      </c>
      <c r="N2791" s="232" t="s">
        <v>38</v>
      </c>
      <c r="O2791" s="86"/>
      <c r="P2791" s="233">
        <f>O2791*H2791</f>
        <v>0</v>
      </c>
      <c r="Q2791" s="233">
        <v>0.00023</v>
      </c>
      <c r="R2791" s="233">
        <f>Q2791*H2791</f>
        <v>0.0046</v>
      </c>
      <c r="S2791" s="233">
        <v>0</v>
      </c>
      <c r="T2791" s="234">
        <f>S2791*H2791</f>
        <v>0</v>
      </c>
      <c r="AR2791" s="235" t="s">
        <v>224</v>
      </c>
      <c r="AT2791" s="235" t="s">
        <v>135</v>
      </c>
      <c r="AU2791" s="235" t="s">
        <v>83</v>
      </c>
      <c r="AY2791" s="17" t="s">
        <v>133</v>
      </c>
      <c r="BE2791" s="236">
        <f>IF(N2791="základní",J2791,0)</f>
        <v>0</v>
      </c>
      <c r="BF2791" s="236">
        <f>IF(N2791="snížená",J2791,0)</f>
        <v>0</v>
      </c>
      <c r="BG2791" s="236">
        <f>IF(N2791="zákl. přenesená",J2791,0)</f>
        <v>0</v>
      </c>
      <c r="BH2791" s="236">
        <f>IF(N2791="sníž. přenesená",J2791,0)</f>
        <v>0</v>
      </c>
      <c r="BI2791" s="236">
        <f>IF(N2791="nulová",J2791,0)</f>
        <v>0</v>
      </c>
      <c r="BJ2791" s="17" t="s">
        <v>81</v>
      </c>
      <c r="BK2791" s="236">
        <f>ROUND(I2791*H2791,2)</f>
        <v>0</v>
      </c>
      <c r="BL2791" s="17" t="s">
        <v>224</v>
      </c>
      <c r="BM2791" s="235" t="s">
        <v>3548</v>
      </c>
    </row>
    <row r="2792" spans="2:51" s="12" customFormat="1" ht="12">
      <c r="B2792" s="237"/>
      <c r="C2792" s="238"/>
      <c r="D2792" s="239" t="s">
        <v>142</v>
      </c>
      <c r="E2792" s="240" t="s">
        <v>1</v>
      </c>
      <c r="F2792" s="241" t="s">
        <v>3093</v>
      </c>
      <c r="G2792" s="238"/>
      <c r="H2792" s="242">
        <v>9</v>
      </c>
      <c r="I2792" s="243"/>
      <c r="J2792" s="238"/>
      <c r="K2792" s="238"/>
      <c r="L2792" s="244"/>
      <c r="M2792" s="245"/>
      <c r="N2792" s="246"/>
      <c r="O2792" s="246"/>
      <c r="P2792" s="246"/>
      <c r="Q2792" s="246"/>
      <c r="R2792" s="246"/>
      <c r="S2792" s="246"/>
      <c r="T2792" s="247"/>
      <c r="AT2792" s="248" t="s">
        <v>142</v>
      </c>
      <c r="AU2792" s="248" t="s">
        <v>83</v>
      </c>
      <c r="AV2792" s="12" t="s">
        <v>83</v>
      </c>
      <c r="AW2792" s="12" t="s">
        <v>30</v>
      </c>
      <c r="AX2792" s="12" t="s">
        <v>73</v>
      </c>
      <c r="AY2792" s="248" t="s">
        <v>133</v>
      </c>
    </row>
    <row r="2793" spans="2:51" s="12" customFormat="1" ht="12">
      <c r="B2793" s="237"/>
      <c r="C2793" s="238"/>
      <c r="D2793" s="239" t="s">
        <v>142</v>
      </c>
      <c r="E2793" s="240" t="s">
        <v>1</v>
      </c>
      <c r="F2793" s="241" t="s">
        <v>3094</v>
      </c>
      <c r="G2793" s="238"/>
      <c r="H2793" s="242">
        <v>3</v>
      </c>
      <c r="I2793" s="243"/>
      <c r="J2793" s="238"/>
      <c r="K2793" s="238"/>
      <c r="L2793" s="244"/>
      <c r="M2793" s="245"/>
      <c r="N2793" s="246"/>
      <c r="O2793" s="246"/>
      <c r="P2793" s="246"/>
      <c r="Q2793" s="246"/>
      <c r="R2793" s="246"/>
      <c r="S2793" s="246"/>
      <c r="T2793" s="247"/>
      <c r="AT2793" s="248" t="s">
        <v>142</v>
      </c>
      <c r="AU2793" s="248" t="s">
        <v>83</v>
      </c>
      <c r="AV2793" s="12" t="s">
        <v>83</v>
      </c>
      <c r="AW2793" s="12" t="s">
        <v>30</v>
      </c>
      <c r="AX2793" s="12" t="s">
        <v>73</v>
      </c>
      <c r="AY2793" s="248" t="s">
        <v>133</v>
      </c>
    </row>
    <row r="2794" spans="2:51" s="12" customFormat="1" ht="12">
      <c r="B2794" s="237"/>
      <c r="C2794" s="238"/>
      <c r="D2794" s="239" t="s">
        <v>142</v>
      </c>
      <c r="E2794" s="240" t="s">
        <v>1</v>
      </c>
      <c r="F2794" s="241" t="s">
        <v>3508</v>
      </c>
      <c r="G2794" s="238"/>
      <c r="H2794" s="242">
        <v>8</v>
      </c>
      <c r="I2794" s="243"/>
      <c r="J2794" s="238"/>
      <c r="K2794" s="238"/>
      <c r="L2794" s="244"/>
      <c r="M2794" s="245"/>
      <c r="N2794" s="246"/>
      <c r="O2794" s="246"/>
      <c r="P2794" s="246"/>
      <c r="Q2794" s="246"/>
      <c r="R2794" s="246"/>
      <c r="S2794" s="246"/>
      <c r="T2794" s="247"/>
      <c r="AT2794" s="248" t="s">
        <v>142</v>
      </c>
      <c r="AU2794" s="248" t="s">
        <v>83</v>
      </c>
      <c r="AV2794" s="12" t="s">
        <v>83</v>
      </c>
      <c r="AW2794" s="12" t="s">
        <v>30</v>
      </c>
      <c r="AX2794" s="12" t="s">
        <v>73</v>
      </c>
      <c r="AY2794" s="248" t="s">
        <v>133</v>
      </c>
    </row>
    <row r="2795" spans="2:51" s="13" customFormat="1" ht="12">
      <c r="B2795" s="249"/>
      <c r="C2795" s="250"/>
      <c r="D2795" s="239" t="s">
        <v>142</v>
      </c>
      <c r="E2795" s="251" t="s">
        <v>1</v>
      </c>
      <c r="F2795" s="252" t="s">
        <v>144</v>
      </c>
      <c r="G2795" s="250"/>
      <c r="H2795" s="253">
        <v>20</v>
      </c>
      <c r="I2795" s="254"/>
      <c r="J2795" s="250"/>
      <c r="K2795" s="250"/>
      <c r="L2795" s="255"/>
      <c r="M2795" s="256"/>
      <c r="N2795" s="257"/>
      <c r="O2795" s="257"/>
      <c r="P2795" s="257"/>
      <c r="Q2795" s="257"/>
      <c r="R2795" s="257"/>
      <c r="S2795" s="257"/>
      <c r="T2795" s="258"/>
      <c r="AT2795" s="259" t="s">
        <v>142</v>
      </c>
      <c r="AU2795" s="259" t="s">
        <v>83</v>
      </c>
      <c r="AV2795" s="13" t="s">
        <v>140</v>
      </c>
      <c r="AW2795" s="13" t="s">
        <v>30</v>
      </c>
      <c r="AX2795" s="13" t="s">
        <v>81</v>
      </c>
      <c r="AY2795" s="259" t="s">
        <v>133</v>
      </c>
    </row>
    <row r="2796" spans="2:65" s="1" customFormat="1" ht="16.5" customHeight="1">
      <c r="B2796" s="38"/>
      <c r="C2796" s="224" t="s">
        <v>3549</v>
      </c>
      <c r="D2796" s="224" t="s">
        <v>135</v>
      </c>
      <c r="E2796" s="225" t="s">
        <v>3550</v>
      </c>
      <c r="F2796" s="226" t="s">
        <v>3551</v>
      </c>
      <c r="G2796" s="227" t="s">
        <v>171</v>
      </c>
      <c r="H2796" s="228">
        <v>3</v>
      </c>
      <c r="I2796" s="229"/>
      <c r="J2796" s="230">
        <f>ROUND(I2796*H2796,2)</f>
        <v>0</v>
      </c>
      <c r="K2796" s="226" t="s">
        <v>139</v>
      </c>
      <c r="L2796" s="43"/>
      <c r="M2796" s="231" t="s">
        <v>1</v>
      </c>
      <c r="N2796" s="232" t="s">
        <v>38</v>
      </c>
      <c r="O2796" s="86"/>
      <c r="P2796" s="233">
        <f>O2796*H2796</f>
        <v>0</v>
      </c>
      <c r="Q2796" s="233">
        <v>0.00028</v>
      </c>
      <c r="R2796" s="233">
        <f>Q2796*H2796</f>
        <v>0.0008399999999999999</v>
      </c>
      <c r="S2796" s="233">
        <v>0</v>
      </c>
      <c r="T2796" s="234">
        <f>S2796*H2796</f>
        <v>0</v>
      </c>
      <c r="AR2796" s="235" t="s">
        <v>224</v>
      </c>
      <c r="AT2796" s="235" t="s">
        <v>135</v>
      </c>
      <c r="AU2796" s="235" t="s">
        <v>83</v>
      </c>
      <c r="AY2796" s="17" t="s">
        <v>133</v>
      </c>
      <c r="BE2796" s="236">
        <f>IF(N2796="základní",J2796,0)</f>
        <v>0</v>
      </c>
      <c r="BF2796" s="236">
        <f>IF(N2796="snížená",J2796,0)</f>
        <v>0</v>
      </c>
      <c r="BG2796" s="236">
        <f>IF(N2796="zákl. přenesená",J2796,0)</f>
        <v>0</v>
      </c>
      <c r="BH2796" s="236">
        <f>IF(N2796="sníž. přenesená",J2796,0)</f>
        <v>0</v>
      </c>
      <c r="BI2796" s="236">
        <f>IF(N2796="nulová",J2796,0)</f>
        <v>0</v>
      </c>
      <c r="BJ2796" s="17" t="s">
        <v>81</v>
      </c>
      <c r="BK2796" s="236">
        <f>ROUND(I2796*H2796,2)</f>
        <v>0</v>
      </c>
      <c r="BL2796" s="17" t="s">
        <v>224</v>
      </c>
      <c r="BM2796" s="235" t="s">
        <v>3552</v>
      </c>
    </row>
    <row r="2797" spans="2:65" s="1" customFormat="1" ht="16.5" customHeight="1">
      <c r="B2797" s="38"/>
      <c r="C2797" s="224" t="s">
        <v>3553</v>
      </c>
      <c r="D2797" s="224" t="s">
        <v>135</v>
      </c>
      <c r="E2797" s="225" t="s">
        <v>3554</v>
      </c>
      <c r="F2797" s="226" t="s">
        <v>3555</v>
      </c>
      <c r="G2797" s="227" t="s">
        <v>171</v>
      </c>
      <c r="H2797" s="228">
        <v>11</v>
      </c>
      <c r="I2797" s="229"/>
      <c r="J2797" s="230">
        <f>ROUND(I2797*H2797,2)</f>
        <v>0</v>
      </c>
      <c r="K2797" s="226" t="s">
        <v>139</v>
      </c>
      <c r="L2797" s="43"/>
      <c r="M2797" s="231" t="s">
        <v>1</v>
      </c>
      <c r="N2797" s="232" t="s">
        <v>38</v>
      </c>
      <c r="O2797" s="86"/>
      <c r="P2797" s="233">
        <f>O2797*H2797</f>
        <v>0</v>
      </c>
      <c r="Q2797" s="233">
        <v>0.00028</v>
      </c>
      <c r="R2797" s="233">
        <f>Q2797*H2797</f>
        <v>0.00308</v>
      </c>
      <c r="S2797" s="233">
        <v>0</v>
      </c>
      <c r="T2797" s="234">
        <f>S2797*H2797</f>
        <v>0</v>
      </c>
      <c r="AR2797" s="235" t="s">
        <v>224</v>
      </c>
      <c r="AT2797" s="235" t="s">
        <v>135</v>
      </c>
      <c r="AU2797" s="235" t="s">
        <v>83</v>
      </c>
      <c r="AY2797" s="17" t="s">
        <v>133</v>
      </c>
      <c r="BE2797" s="236">
        <f>IF(N2797="základní",J2797,0)</f>
        <v>0</v>
      </c>
      <c r="BF2797" s="236">
        <f>IF(N2797="snížená",J2797,0)</f>
        <v>0</v>
      </c>
      <c r="BG2797" s="236">
        <f>IF(N2797="zákl. přenesená",J2797,0)</f>
        <v>0</v>
      </c>
      <c r="BH2797" s="236">
        <f>IF(N2797="sníž. přenesená",J2797,0)</f>
        <v>0</v>
      </c>
      <c r="BI2797" s="236">
        <f>IF(N2797="nulová",J2797,0)</f>
        <v>0</v>
      </c>
      <c r="BJ2797" s="17" t="s">
        <v>81</v>
      </c>
      <c r="BK2797" s="236">
        <f>ROUND(I2797*H2797,2)</f>
        <v>0</v>
      </c>
      <c r="BL2797" s="17" t="s">
        <v>224</v>
      </c>
      <c r="BM2797" s="235" t="s">
        <v>3556</v>
      </c>
    </row>
    <row r="2798" spans="2:65" s="1" customFormat="1" ht="16.5" customHeight="1">
      <c r="B2798" s="38"/>
      <c r="C2798" s="224" t="s">
        <v>3557</v>
      </c>
      <c r="D2798" s="224" t="s">
        <v>135</v>
      </c>
      <c r="E2798" s="225" t="s">
        <v>3558</v>
      </c>
      <c r="F2798" s="226" t="s">
        <v>3559</v>
      </c>
      <c r="G2798" s="227" t="s">
        <v>171</v>
      </c>
      <c r="H2798" s="228">
        <v>13</v>
      </c>
      <c r="I2798" s="229"/>
      <c r="J2798" s="230">
        <f>ROUND(I2798*H2798,2)</f>
        <v>0</v>
      </c>
      <c r="K2798" s="226" t="s">
        <v>1</v>
      </c>
      <c r="L2798" s="43"/>
      <c r="M2798" s="231" t="s">
        <v>1</v>
      </c>
      <c r="N2798" s="232" t="s">
        <v>38</v>
      </c>
      <c r="O2798" s="86"/>
      <c r="P2798" s="233">
        <f>O2798*H2798</f>
        <v>0</v>
      </c>
      <c r="Q2798" s="233">
        <v>9E-05</v>
      </c>
      <c r="R2798" s="233">
        <f>Q2798*H2798</f>
        <v>0.00117</v>
      </c>
      <c r="S2798" s="233">
        <v>0</v>
      </c>
      <c r="T2798" s="234">
        <f>S2798*H2798</f>
        <v>0</v>
      </c>
      <c r="AR2798" s="235" t="s">
        <v>224</v>
      </c>
      <c r="AT2798" s="235" t="s">
        <v>135</v>
      </c>
      <c r="AU2798" s="235" t="s">
        <v>83</v>
      </c>
      <c r="AY2798" s="17" t="s">
        <v>133</v>
      </c>
      <c r="BE2798" s="236">
        <f>IF(N2798="základní",J2798,0)</f>
        <v>0</v>
      </c>
      <c r="BF2798" s="236">
        <f>IF(N2798="snížená",J2798,0)</f>
        <v>0</v>
      </c>
      <c r="BG2798" s="236">
        <f>IF(N2798="zákl. přenesená",J2798,0)</f>
        <v>0</v>
      </c>
      <c r="BH2798" s="236">
        <f>IF(N2798="sníž. přenesená",J2798,0)</f>
        <v>0</v>
      </c>
      <c r="BI2798" s="236">
        <f>IF(N2798="nulová",J2798,0)</f>
        <v>0</v>
      </c>
      <c r="BJ2798" s="17" t="s">
        <v>81</v>
      </c>
      <c r="BK2798" s="236">
        <f>ROUND(I2798*H2798,2)</f>
        <v>0</v>
      </c>
      <c r="BL2798" s="17" t="s">
        <v>224</v>
      </c>
      <c r="BM2798" s="235" t="s">
        <v>3560</v>
      </c>
    </row>
    <row r="2799" spans="2:51" s="12" customFormat="1" ht="12">
      <c r="B2799" s="237"/>
      <c r="C2799" s="238"/>
      <c r="D2799" s="239" t="s">
        <v>142</v>
      </c>
      <c r="E2799" s="240" t="s">
        <v>1</v>
      </c>
      <c r="F2799" s="241" t="s">
        <v>3561</v>
      </c>
      <c r="G2799" s="238"/>
      <c r="H2799" s="242">
        <v>13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142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133</v>
      </c>
    </row>
    <row r="2800" spans="2:51" s="13" customFormat="1" ht="12">
      <c r="B2800" s="249"/>
      <c r="C2800" s="250"/>
      <c r="D2800" s="239" t="s">
        <v>142</v>
      </c>
      <c r="E2800" s="251" t="s">
        <v>1</v>
      </c>
      <c r="F2800" s="252" t="s">
        <v>144</v>
      </c>
      <c r="G2800" s="250"/>
      <c r="H2800" s="253">
        <v>13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142</v>
      </c>
      <c r="AU2800" s="259" t="s">
        <v>83</v>
      </c>
      <c r="AV2800" s="13" t="s">
        <v>140</v>
      </c>
      <c r="AW2800" s="13" t="s">
        <v>30</v>
      </c>
      <c r="AX2800" s="13" t="s">
        <v>81</v>
      </c>
      <c r="AY2800" s="259" t="s">
        <v>133</v>
      </c>
    </row>
    <row r="2801" spans="2:65" s="1" customFormat="1" ht="16.5" customHeight="1">
      <c r="B2801" s="38"/>
      <c r="C2801" s="224" t="s">
        <v>3562</v>
      </c>
      <c r="D2801" s="224" t="s">
        <v>135</v>
      </c>
      <c r="E2801" s="225" t="s">
        <v>3563</v>
      </c>
      <c r="F2801" s="226" t="s">
        <v>3564</v>
      </c>
      <c r="G2801" s="227" t="s">
        <v>171</v>
      </c>
      <c r="H2801" s="228">
        <v>1</v>
      </c>
      <c r="I2801" s="229"/>
      <c r="J2801" s="230">
        <f>ROUND(I2801*H2801,2)</f>
        <v>0</v>
      </c>
      <c r="K2801" s="226" t="s">
        <v>139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0.00031</v>
      </c>
      <c r="R2801" s="233">
        <f>Q2801*H2801</f>
        <v>0.00031</v>
      </c>
      <c r="S2801" s="233">
        <v>0</v>
      </c>
      <c r="T2801" s="234">
        <f>S2801*H2801</f>
        <v>0</v>
      </c>
      <c r="AR2801" s="235" t="s">
        <v>224</v>
      </c>
      <c r="AT2801" s="235" t="s">
        <v>135</v>
      </c>
      <c r="AU2801" s="235" t="s">
        <v>83</v>
      </c>
      <c r="AY2801" s="17" t="s">
        <v>133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224</v>
      </c>
      <c r="BM2801" s="235" t="s">
        <v>3565</v>
      </c>
    </row>
    <row r="2802" spans="2:51" s="12" customFormat="1" ht="12">
      <c r="B2802" s="237"/>
      <c r="C2802" s="238"/>
      <c r="D2802" s="239" t="s">
        <v>142</v>
      </c>
      <c r="E2802" s="240" t="s">
        <v>1</v>
      </c>
      <c r="F2802" s="241" t="s">
        <v>3566</v>
      </c>
      <c r="G2802" s="238"/>
      <c r="H2802" s="242">
        <v>1</v>
      </c>
      <c r="I2802" s="243"/>
      <c r="J2802" s="238"/>
      <c r="K2802" s="238"/>
      <c r="L2802" s="244"/>
      <c r="M2802" s="245"/>
      <c r="N2802" s="246"/>
      <c r="O2802" s="246"/>
      <c r="P2802" s="246"/>
      <c r="Q2802" s="246"/>
      <c r="R2802" s="246"/>
      <c r="S2802" s="246"/>
      <c r="T2802" s="247"/>
      <c r="AT2802" s="248" t="s">
        <v>142</v>
      </c>
      <c r="AU2802" s="248" t="s">
        <v>83</v>
      </c>
      <c r="AV2802" s="12" t="s">
        <v>83</v>
      </c>
      <c r="AW2802" s="12" t="s">
        <v>30</v>
      </c>
      <c r="AX2802" s="12" t="s">
        <v>73</v>
      </c>
      <c r="AY2802" s="248" t="s">
        <v>133</v>
      </c>
    </row>
    <row r="2803" spans="2:51" s="13" customFormat="1" ht="12">
      <c r="B2803" s="249"/>
      <c r="C2803" s="250"/>
      <c r="D2803" s="239" t="s">
        <v>142</v>
      </c>
      <c r="E2803" s="251" t="s">
        <v>1</v>
      </c>
      <c r="F2803" s="252" t="s">
        <v>144</v>
      </c>
      <c r="G2803" s="250"/>
      <c r="H2803" s="253">
        <v>1</v>
      </c>
      <c r="I2803" s="254"/>
      <c r="J2803" s="250"/>
      <c r="K2803" s="250"/>
      <c r="L2803" s="255"/>
      <c r="M2803" s="256"/>
      <c r="N2803" s="257"/>
      <c r="O2803" s="257"/>
      <c r="P2803" s="257"/>
      <c r="Q2803" s="257"/>
      <c r="R2803" s="257"/>
      <c r="S2803" s="257"/>
      <c r="T2803" s="258"/>
      <c r="AT2803" s="259" t="s">
        <v>142</v>
      </c>
      <c r="AU2803" s="259" t="s">
        <v>83</v>
      </c>
      <c r="AV2803" s="13" t="s">
        <v>140</v>
      </c>
      <c r="AW2803" s="13" t="s">
        <v>30</v>
      </c>
      <c r="AX2803" s="13" t="s">
        <v>81</v>
      </c>
      <c r="AY2803" s="259" t="s">
        <v>133</v>
      </c>
    </row>
    <row r="2804" spans="2:65" s="1" customFormat="1" ht="16.5" customHeight="1">
      <c r="B2804" s="38"/>
      <c r="C2804" s="224" t="s">
        <v>3567</v>
      </c>
      <c r="D2804" s="224" t="s">
        <v>135</v>
      </c>
      <c r="E2804" s="225" t="s">
        <v>3568</v>
      </c>
      <c r="F2804" s="226" t="s">
        <v>3569</v>
      </c>
      <c r="G2804" s="227" t="s">
        <v>241</v>
      </c>
      <c r="H2804" s="228">
        <v>5</v>
      </c>
      <c r="I2804" s="229"/>
      <c r="J2804" s="230">
        <f>ROUND(I2804*H2804,2)</f>
        <v>0</v>
      </c>
      <c r="K2804" s="226" t="s">
        <v>1</v>
      </c>
      <c r="L2804" s="43"/>
      <c r="M2804" s="231" t="s">
        <v>1</v>
      </c>
      <c r="N2804" s="232" t="s">
        <v>38</v>
      </c>
      <c r="O2804" s="86"/>
      <c r="P2804" s="233">
        <f>O2804*H2804</f>
        <v>0</v>
      </c>
      <c r="Q2804" s="233">
        <v>0</v>
      </c>
      <c r="R2804" s="233">
        <f>Q2804*H2804</f>
        <v>0</v>
      </c>
      <c r="S2804" s="233">
        <v>0</v>
      </c>
      <c r="T2804" s="234">
        <f>S2804*H2804</f>
        <v>0</v>
      </c>
      <c r="AR2804" s="235" t="s">
        <v>224</v>
      </c>
      <c r="AT2804" s="235" t="s">
        <v>135</v>
      </c>
      <c r="AU2804" s="235" t="s">
        <v>83</v>
      </c>
      <c r="AY2804" s="17" t="s">
        <v>133</v>
      </c>
      <c r="BE2804" s="236">
        <f>IF(N2804="základní",J2804,0)</f>
        <v>0</v>
      </c>
      <c r="BF2804" s="236">
        <f>IF(N2804="snížená",J2804,0)</f>
        <v>0</v>
      </c>
      <c r="BG2804" s="236">
        <f>IF(N2804="zákl. přenesená",J2804,0)</f>
        <v>0</v>
      </c>
      <c r="BH2804" s="236">
        <f>IF(N2804="sníž. přenesená",J2804,0)</f>
        <v>0</v>
      </c>
      <c r="BI2804" s="236">
        <f>IF(N2804="nulová",J2804,0)</f>
        <v>0</v>
      </c>
      <c r="BJ2804" s="17" t="s">
        <v>81</v>
      </c>
      <c r="BK2804" s="236">
        <f>ROUND(I2804*H2804,2)</f>
        <v>0</v>
      </c>
      <c r="BL2804" s="17" t="s">
        <v>224</v>
      </c>
      <c r="BM2804" s="235" t="s">
        <v>3570</v>
      </c>
    </row>
    <row r="2805" spans="2:51" s="12" customFormat="1" ht="12">
      <c r="B2805" s="237"/>
      <c r="C2805" s="238"/>
      <c r="D2805" s="239" t="s">
        <v>142</v>
      </c>
      <c r="E2805" s="240" t="s">
        <v>1</v>
      </c>
      <c r="F2805" s="241" t="s">
        <v>3571</v>
      </c>
      <c r="G2805" s="238"/>
      <c r="H2805" s="242">
        <v>5</v>
      </c>
      <c r="I2805" s="243"/>
      <c r="J2805" s="238"/>
      <c r="K2805" s="238"/>
      <c r="L2805" s="244"/>
      <c r="M2805" s="245"/>
      <c r="N2805" s="246"/>
      <c r="O2805" s="246"/>
      <c r="P2805" s="246"/>
      <c r="Q2805" s="246"/>
      <c r="R2805" s="246"/>
      <c r="S2805" s="246"/>
      <c r="T2805" s="247"/>
      <c r="AT2805" s="248" t="s">
        <v>142</v>
      </c>
      <c r="AU2805" s="248" t="s">
        <v>83</v>
      </c>
      <c r="AV2805" s="12" t="s">
        <v>83</v>
      </c>
      <c r="AW2805" s="12" t="s">
        <v>30</v>
      </c>
      <c r="AX2805" s="12" t="s">
        <v>73</v>
      </c>
      <c r="AY2805" s="248" t="s">
        <v>133</v>
      </c>
    </row>
    <row r="2806" spans="2:51" s="13" customFormat="1" ht="12">
      <c r="B2806" s="249"/>
      <c r="C2806" s="250"/>
      <c r="D2806" s="239" t="s">
        <v>142</v>
      </c>
      <c r="E2806" s="251" t="s">
        <v>1</v>
      </c>
      <c r="F2806" s="252" t="s">
        <v>144</v>
      </c>
      <c r="G2806" s="250"/>
      <c r="H2806" s="253">
        <v>5</v>
      </c>
      <c r="I2806" s="254"/>
      <c r="J2806" s="250"/>
      <c r="K2806" s="250"/>
      <c r="L2806" s="255"/>
      <c r="M2806" s="256"/>
      <c r="N2806" s="257"/>
      <c r="O2806" s="257"/>
      <c r="P2806" s="257"/>
      <c r="Q2806" s="257"/>
      <c r="R2806" s="257"/>
      <c r="S2806" s="257"/>
      <c r="T2806" s="258"/>
      <c r="AT2806" s="259" t="s">
        <v>142</v>
      </c>
      <c r="AU2806" s="259" t="s">
        <v>83</v>
      </c>
      <c r="AV2806" s="13" t="s">
        <v>140</v>
      </c>
      <c r="AW2806" s="13" t="s">
        <v>30</v>
      </c>
      <c r="AX2806" s="13" t="s">
        <v>81</v>
      </c>
      <c r="AY2806" s="259" t="s">
        <v>133</v>
      </c>
    </row>
    <row r="2807" spans="2:65" s="1" customFormat="1" ht="16.5" customHeight="1">
      <c r="B2807" s="38"/>
      <c r="C2807" s="224" t="s">
        <v>3572</v>
      </c>
      <c r="D2807" s="224" t="s">
        <v>135</v>
      </c>
      <c r="E2807" s="225" t="s">
        <v>3573</v>
      </c>
      <c r="F2807" s="226" t="s">
        <v>3574</v>
      </c>
      <c r="G2807" s="227" t="s">
        <v>241</v>
      </c>
      <c r="H2807" s="228">
        <v>12</v>
      </c>
      <c r="I2807" s="229"/>
      <c r="J2807" s="230">
        <f>ROUND(I2807*H2807,2)</f>
        <v>0</v>
      </c>
      <c r="K2807" s="226" t="s">
        <v>1</v>
      </c>
      <c r="L2807" s="43"/>
      <c r="M2807" s="231" t="s">
        <v>1</v>
      </c>
      <c r="N2807" s="232" t="s">
        <v>38</v>
      </c>
      <c r="O2807" s="86"/>
      <c r="P2807" s="233">
        <f>O2807*H2807</f>
        <v>0</v>
      </c>
      <c r="Q2807" s="233">
        <v>0</v>
      </c>
      <c r="R2807" s="233">
        <f>Q2807*H2807</f>
        <v>0</v>
      </c>
      <c r="S2807" s="233">
        <v>0</v>
      </c>
      <c r="T2807" s="234">
        <f>S2807*H2807</f>
        <v>0</v>
      </c>
      <c r="AR2807" s="235" t="s">
        <v>224</v>
      </c>
      <c r="AT2807" s="235" t="s">
        <v>135</v>
      </c>
      <c r="AU2807" s="235" t="s">
        <v>83</v>
      </c>
      <c r="AY2807" s="17" t="s">
        <v>133</v>
      </c>
      <c r="BE2807" s="236">
        <f>IF(N2807="základní",J2807,0)</f>
        <v>0</v>
      </c>
      <c r="BF2807" s="236">
        <f>IF(N2807="snížená",J2807,0)</f>
        <v>0</v>
      </c>
      <c r="BG2807" s="236">
        <f>IF(N2807="zákl. přenesená",J2807,0)</f>
        <v>0</v>
      </c>
      <c r="BH2807" s="236">
        <f>IF(N2807="sníž. přenesená",J2807,0)</f>
        <v>0</v>
      </c>
      <c r="BI2807" s="236">
        <f>IF(N2807="nulová",J2807,0)</f>
        <v>0</v>
      </c>
      <c r="BJ2807" s="17" t="s">
        <v>81</v>
      </c>
      <c r="BK2807" s="236">
        <f>ROUND(I2807*H2807,2)</f>
        <v>0</v>
      </c>
      <c r="BL2807" s="17" t="s">
        <v>224</v>
      </c>
      <c r="BM2807" s="235" t="s">
        <v>3575</v>
      </c>
    </row>
    <row r="2808" spans="2:51" s="12" customFormat="1" ht="12">
      <c r="B2808" s="237"/>
      <c r="C2808" s="238"/>
      <c r="D2808" s="239" t="s">
        <v>142</v>
      </c>
      <c r="E2808" s="240" t="s">
        <v>1</v>
      </c>
      <c r="F2808" s="241" t="s">
        <v>3576</v>
      </c>
      <c r="G2808" s="238"/>
      <c r="H2808" s="242">
        <v>12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142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133</v>
      </c>
    </row>
    <row r="2809" spans="2:51" s="13" customFormat="1" ht="12">
      <c r="B2809" s="249"/>
      <c r="C2809" s="250"/>
      <c r="D2809" s="239" t="s">
        <v>142</v>
      </c>
      <c r="E2809" s="251" t="s">
        <v>1</v>
      </c>
      <c r="F2809" s="252" t="s">
        <v>144</v>
      </c>
      <c r="G2809" s="250"/>
      <c r="H2809" s="253">
        <v>12</v>
      </c>
      <c r="I2809" s="254"/>
      <c r="J2809" s="250"/>
      <c r="K2809" s="250"/>
      <c r="L2809" s="255"/>
      <c r="M2809" s="256"/>
      <c r="N2809" s="257"/>
      <c r="O2809" s="257"/>
      <c r="P2809" s="257"/>
      <c r="Q2809" s="257"/>
      <c r="R2809" s="257"/>
      <c r="S2809" s="257"/>
      <c r="T2809" s="258"/>
      <c r="AT2809" s="259" t="s">
        <v>142</v>
      </c>
      <c r="AU2809" s="259" t="s">
        <v>83</v>
      </c>
      <c r="AV2809" s="13" t="s">
        <v>140</v>
      </c>
      <c r="AW2809" s="13" t="s">
        <v>30</v>
      </c>
      <c r="AX2809" s="13" t="s">
        <v>81</v>
      </c>
      <c r="AY2809" s="259" t="s">
        <v>133</v>
      </c>
    </row>
    <row r="2810" spans="2:65" s="1" customFormat="1" ht="24" customHeight="1">
      <c r="B2810" s="38"/>
      <c r="C2810" s="224" t="s">
        <v>3577</v>
      </c>
      <c r="D2810" s="224" t="s">
        <v>135</v>
      </c>
      <c r="E2810" s="225" t="s">
        <v>3578</v>
      </c>
      <c r="F2810" s="226" t="s">
        <v>3579</v>
      </c>
      <c r="G2810" s="227" t="s">
        <v>241</v>
      </c>
      <c r="H2810" s="228">
        <v>2</v>
      </c>
      <c r="I2810" s="229"/>
      <c r="J2810" s="230">
        <f>ROUND(I2810*H2810,2)</f>
        <v>0</v>
      </c>
      <c r="K2810" s="226" t="s">
        <v>1</v>
      </c>
      <c r="L2810" s="43"/>
      <c r="M2810" s="231" t="s">
        <v>1</v>
      </c>
      <c r="N2810" s="232" t="s">
        <v>38</v>
      </c>
      <c r="O2810" s="86"/>
      <c r="P2810" s="233">
        <f>O2810*H2810</f>
        <v>0</v>
      </c>
      <c r="Q2810" s="233">
        <v>0</v>
      </c>
      <c r="R2810" s="233">
        <f>Q2810*H2810</f>
        <v>0</v>
      </c>
      <c r="S2810" s="233">
        <v>0</v>
      </c>
      <c r="T2810" s="234">
        <f>S2810*H2810</f>
        <v>0</v>
      </c>
      <c r="AR2810" s="235" t="s">
        <v>224</v>
      </c>
      <c r="AT2810" s="235" t="s">
        <v>135</v>
      </c>
      <c r="AU2810" s="235" t="s">
        <v>83</v>
      </c>
      <c r="AY2810" s="17" t="s">
        <v>133</v>
      </c>
      <c r="BE2810" s="236">
        <f>IF(N2810="základní",J2810,0)</f>
        <v>0</v>
      </c>
      <c r="BF2810" s="236">
        <f>IF(N2810="snížená",J2810,0)</f>
        <v>0</v>
      </c>
      <c r="BG2810" s="236">
        <f>IF(N2810="zákl. přenesená",J2810,0)</f>
        <v>0</v>
      </c>
      <c r="BH2810" s="236">
        <f>IF(N2810="sníž. přenesená",J2810,0)</f>
        <v>0</v>
      </c>
      <c r="BI2810" s="236">
        <f>IF(N2810="nulová",J2810,0)</f>
        <v>0</v>
      </c>
      <c r="BJ2810" s="17" t="s">
        <v>81</v>
      </c>
      <c r="BK2810" s="236">
        <f>ROUND(I2810*H2810,2)</f>
        <v>0</v>
      </c>
      <c r="BL2810" s="17" t="s">
        <v>224</v>
      </c>
      <c r="BM2810" s="235" t="s">
        <v>3580</v>
      </c>
    </row>
    <row r="2811" spans="2:51" s="12" customFormat="1" ht="12">
      <c r="B2811" s="237"/>
      <c r="C2811" s="238"/>
      <c r="D2811" s="239" t="s">
        <v>142</v>
      </c>
      <c r="E2811" s="240" t="s">
        <v>1</v>
      </c>
      <c r="F2811" s="241" t="s">
        <v>3581</v>
      </c>
      <c r="G2811" s="238"/>
      <c r="H2811" s="242">
        <v>2</v>
      </c>
      <c r="I2811" s="243"/>
      <c r="J2811" s="238"/>
      <c r="K2811" s="238"/>
      <c r="L2811" s="244"/>
      <c r="M2811" s="245"/>
      <c r="N2811" s="246"/>
      <c r="O2811" s="246"/>
      <c r="P2811" s="246"/>
      <c r="Q2811" s="246"/>
      <c r="R2811" s="246"/>
      <c r="S2811" s="246"/>
      <c r="T2811" s="247"/>
      <c r="AT2811" s="248" t="s">
        <v>142</v>
      </c>
      <c r="AU2811" s="248" t="s">
        <v>83</v>
      </c>
      <c r="AV2811" s="12" t="s">
        <v>83</v>
      </c>
      <c r="AW2811" s="12" t="s">
        <v>30</v>
      </c>
      <c r="AX2811" s="12" t="s">
        <v>73</v>
      </c>
      <c r="AY2811" s="248" t="s">
        <v>133</v>
      </c>
    </row>
    <row r="2812" spans="2:51" s="13" customFormat="1" ht="12">
      <c r="B2812" s="249"/>
      <c r="C2812" s="250"/>
      <c r="D2812" s="239" t="s">
        <v>142</v>
      </c>
      <c r="E2812" s="251" t="s">
        <v>1</v>
      </c>
      <c r="F2812" s="252" t="s">
        <v>144</v>
      </c>
      <c r="G2812" s="250"/>
      <c r="H2812" s="253">
        <v>2</v>
      </c>
      <c r="I2812" s="254"/>
      <c r="J2812" s="250"/>
      <c r="K2812" s="250"/>
      <c r="L2812" s="255"/>
      <c r="M2812" s="256"/>
      <c r="N2812" s="257"/>
      <c r="O2812" s="257"/>
      <c r="P2812" s="257"/>
      <c r="Q2812" s="257"/>
      <c r="R2812" s="257"/>
      <c r="S2812" s="257"/>
      <c r="T2812" s="258"/>
      <c r="AT2812" s="259" t="s">
        <v>142</v>
      </c>
      <c r="AU2812" s="259" t="s">
        <v>83</v>
      </c>
      <c r="AV2812" s="13" t="s">
        <v>140</v>
      </c>
      <c r="AW2812" s="13" t="s">
        <v>30</v>
      </c>
      <c r="AX2812" s="13" t="s">
        <v>81</v>
      </c>
      <c r="AY2812" s="259" t="s">
        <v>133</v>
      </c>
    </row>
    <row r="2813" spans="2:65" s="1" customFormat="1" ht="24" customHeight="1">
      <c r="B2813" s="38"/>
      <c r="C2813" s="224" t="s">
        <v>3582</v>
      </c>
      <c r="D2813" s="224" t="s">
        <v>135</v>
      </c>
      <c r="E2813" s="225" t="s">
        <v>3583</v>
      </c>
      <c r="F2813" s="226" t="s">
        <v>3584</v>
      </c>
      <c r="G2813" s="227" t="s">
        <v>241</v>
      </c>
      <c r="H2813" s="228">
        <v>2</v>
      </c>
      <c r="I2813" s="229"/>
      <c r="J2813" s="230">
        <f>ROUND(I2813*H2813,2)</f>
        <v>0</v>
      </c>
      <c r="K2813" s="226" t="s">
        <v>1</v>
      </c>
      <c r="L2813" s="43"/>
      <c r="M2813" s="231" t="s">
        <v>1</v>
      </c>
      <c r="N2813" s="232" t="s">
        <v>38</v>
      </c>
      <c r="O2813" s="86"/>
      <c r="P2813" s="233">
        <f>O2813*H2813</f>
        <v>0</v>
      </c>
      <c r="Q2813" s="233">
        <v>0</v>
      </c>
      <c r="R2813" s="233">
        <f>Q2813*H2813</f>
        <v>0</v>
      </c>
      <c r="S2813" s="233">
        <v>0</v>
      </c>
      <c r="T2813" s="234">
        <f>S2813*H2813</f>
        <v>0</v>
      </c>
      <c r="AR2813" s="235" t="s">
        <v>224</v>
      </c>
      <c r="AT2813" s="235" t="s">
        <v>135</v>
      </c>
      <c r="AU2813" s="235" t="s">
        <v>83</v>
      </c>
      <c r="AY2813" s="17" t="s">
        <v>133</v>
      </c>
      <c r="BE2813" s="236">
        <f>IF(N2813="základní",J2813,0)</f>
        <v>0</v>
      </c>
      <c r="BF2813" s="236">
        <f>IF(N2813="snížená",J2813,0)</f>
        <v>0</v>
      </c>
      <c r="BG2813" s="236">
        <f>IF(N2813="zákl. přenesená",J2813,0)</f>
        <v>0</v>
      </c>
      <c r="BH2813" s="236">
        <f>IF(N2813="sníž. přenesená",J2813,0)</f>
        <v>0</v>
      </c>
      <c r="BI2813" s="236">
        <f>IF(N2813="nulová",J2813,0)</f>
        <v>0</v>
      </c>
      <c r="BJ2813" s="17" t="s">
        <v>81</v>
      </c>
      <c r="BK2813" s="236">
        <f>ROUND(I2813*H2813,2)</f>
        <v>0</v>
      </c>
      <c r="BL2813" s="17" t="s">
        <v>224</v>
      </c>
      <c r="BM2813" s="235" t="s">
        <v>3585</v>
      </c>
    </row>
    <row r="2814" spans="2:51" s="12" customFormat="1" ht="12">
      <c r="B2814" s="237"/>
      <c r="C2814" s="238"/>
      <c r="D2814" s="239" t="s">
        <v>142</v>
      </c>
      <c r="E2814" s="240" t="s">
        <v>1</v>
      </c>
      <c r="F2814" s="241" t="s">
        <v>3586</v>
      </c>
      <c r="G2814" s="238"/>
      <c r="H2814" s="242">
        <v>2</v>
      </c>
      <c r="I2814" s="243"/>
      <c r="J2814" s="238"/>
      <c r="K2814" s="238"/>
      <c r="L2814" s="244"/>
      <c r="M2814" s="245"/>
      <c r="N2814" s="246"/>
      <c r="O2814" s="246"/>
      <c r="P2814" s="246"/>
      <c r="Q2814" s="246"/>
      <c r="R2814" s="246"/>
      <c r="S2814" s="246"/>
      <c r="T2814" s="247"/>
      <c r="AT2814" s="248" t="s">
        <v>142</v>
      </c>
      <c r="AU2814" s="248" t="s">
        <v>83</v>
      </c>
      <c r="AV2814" s="12" t="s">
        <v>83</v>
      </c>
      <c r="AW2814" s="12" t="s">
        <v>30</v>
      </c>
      <c r="AX2814" s="12" t="s">
        <v>73</v>
      </c>
      <c r="AY2814" s="248" t="s">
        <v>133</v>
      </c>
    </row>
    <row r="2815" spans="2:51" s="13" customFormat="1" ht="12">
      <c r="B2815" s="249"/>
      <c r="C2815" s="250"/>
      <c r="D2815" s="239" t="s">
        <v>142</v>
      </c>
      <c r="E2815" s="251" t="s">
        <v>1</v>
      </c>
      <c r="F2815" s="252" t="s">
        <v>144</v>
      </c>
      <c r="G2815" s="250"/>
      <c r="H2815" s="253">
        <v>2</v>
      </c>
      <c r="I2815" s="254"/>
      <c r="J2815" s="250"/>
      <c r="K2815" s="250"/>
      <c r="L2815" s="255"/>
      <c r="M2815" s="256"/>
      <c r="N2815" s="257"/>
      <c r="O2815" s="257"/>
      <c r="P2815" s="257"/>
      <c r="Q2815" s="257"/>
      <c r="R2815" s="257"/>
      <c r="S2815" s="257"/>
      <c r="T2815" s="258"/>
      <c r="AT2815" s="259" t="s">
        <v>142</v>
      </c>
      <c r="AU2815" s="259" t="s">
        <v>83</v>
      </c>
      <c r="AV2815" s="13" t="s">
        <v>140</v>
      </c>
      <c r="AW2815" s="13" t="s">
        <v>30</v>
      </c>
      <c r="AX2815" s="13" t="s">
        <v>81</v>
      </c>
      <c r="AY2815" s="259" t="s">
        <v>133</v>
      </c>
    </row>
    <row r="2816" spans="2:65" s="1" customFormat="1" ht="48" customHeight="1">
      <c r="B2816" s="38"/>
      <c r="C2816" s="224" t="s">
        <v>3587</v>
      </c>
      <c r="D2816" s="224" t="s">
        <v>135</v>
      </c>
      <c r="E2816" s="225" t="s">
        <v>3588</v>
      </c>
      <c r="F2816" s="226" t="s">
        <v>3589</v>
      </c>
      <c r="G2816" s="227" t="s">
        <v>241</v>
      </c>
      <c r="H2816" s="228">
        <v>2</v>
      </c>
      <c r="I2816" s="229"/>
      <c r="J2816" s="230">
        <f>ROUND(I2816*H2816,2)</f>
        <v>0</v>
      </c>
      <c r="K2816" s="226" t="s">
        <v>1</v>
      </c>
      <c r="L2816" s="43"/>
      <c r="M2816" s="231" t="s">
        <v>1</v>
      </c>
      <c r="N2816" s="232" t="s">
        <v>38</v>
      </c>
      <c r="O2816" s="86"/>
      <c r="P2816" s="233">
        <f>O2816*H2816</f>
        <v>0</v>
      </c>
      <c r="Q2816" s="233">
        <v>0</v>
      </c>
      <c r="R2816" s="233">
        <f>Q2816*H2816</f>
        <v>0</v>
      </c>
      <c r="S2816" s="233">
        <v>0</v>
      </c>
      <c r="T2816" s="234">
        <f>S2816*H2816</f>
        <v>0</v>
      </c>
      <c r="AR2816" s="235" t="s">
        <v>224</v>
      </c>
      <c r="AT2816" s="235" t="s">
        <v>135</v>
      </c>
      <c r="AU2816" s="235" t="s">
        <v>83</v>
      </c>
      <c r="AY2816" s="17" t="s">
        <v>133</v>
      </c>
      <c r="BE2816" s="236">
        <f>IF(N2816="základní",J2816,0)</f>
        <v>0</v>
      </c>
      <c r="BF2816" s="236">
        <f>IF(N2816="snížená",J2816,0)</f>
        <v>0</v>
      </c>
      <c r="BG2816" s="236">
        <f>IF(N2816="zákl. přenesená",J2816,0)</f>
        <v>0</v>
      </c>
      <c r="BH2816" s="236">
        <f>IF(N2816="sníž. přenesená",J2816,0)</f>
        <v>0</v>
      </c>
      <c r="BI2816" s="236">
        <f>IF(N2816="nulová",J2816,0)</f>
        <v>0</v>
      </c>
      <c r="BJ2816" s="17" t="s">
        <v>81</v>
      </c>
      <c r="BK2816" s="236">
        <f>ROUND(I2816*H2816,2)</f>
        <v>0</v>
      </c>
      <c r="BL2816" s="17" t="s">
        <v>224</v>
      </c>
      <c r="BM2816" s="235" t="s">
        <v>3590</v>
      </c>
    </row>
    <row r="2817" spans="2:65" s="1" customFormat="1" ht="48" customHeight="1">
      <c r="B2817" s="38"/>
      <c r="C2817" s="224" t="s">
        <v>3591</v>
      </c>
      <c r="D2817" s="224" t="s">
        <v>135</v>
      </c>
      <c r="E2817" s="225" t="s">
        <v>3592</v>
      </c>
      <c r="F2817" s="226" t="s">
        <v>3593</v>
      </c>
      <c r="G2817" s="227" t="s">
        <v>241</v>
      </c>
      <c r="H2817" s="228">
        <v>4</v>
      </c>
      <c r="I2817" s="229"/>
      <c r="J2817" s="230">
        <f>ROUND(I2817*H2817,2)</f>
        <v>0</v>
      </c>
      <c r="K2817" s="226" t="s">
        <v>1</v>
      </c>
      <c r="L2817" s="43"/>
      <c r="M2817" s="231" t="s">
        <v>1</v>
      </c>
      <c r="N2817" s="232" t="s">
        <v>38</v>
      </c>
      <c r="O2817" s="86"/>
      <c r="P2817" s="233">
        <f>O2817*H2817</f>
        <v>0</v>
      </c>
      <c r="Q2817" s="233">
        <v>0</v>
      </c>
      <c r="R2817" s="233">
        <f>Q2817*H2817</f>
        <v>0</v>
      </c>
      <c r="S2817" s="233">
        <v>0</v>
      </c>
      <c r="T2817" s="234">
        <f>S2817*H2817</f>
        <v>0</v>
      </c>
      <c r="AR2817" s="235" t="s">
        <v>224</v>
      </c>
      <c r="AT2817" s="235" t="s">
        <v>135</v>
      </c>
      <c r="AU2817" s="235" t="s">
        <v>83</v>
      </c>
      <c r="AY2817" s="17" t="s">
        <v>133</v>
      </c>
      <c r="BE2817" s="236">
        <f>IF(N2817="základní",J2817,0)</f>
        <v>0</v>
      </c>
      <c r="BF2817" s="236">
        <f>IF(N2817="snížená",J2817,0)</f>
        <v>0</v>
      </c>
      <c r="BG2817" s="236">
        <f>IF(N2817="zákl. přenesená",J2817,0)</f>
        <v>0</v>
      </c>
      <c r="BH2817" s="236">
        <f>IF(N2817="sníž. přenesená",J2817,0)</f>
        <v>0</v>
      </c>
      <c r="BI2817" s="236">
        <f>IF(N2817="nulová",J2817,0)</f>
        <v>0</v>
      </c>
      <c r="BJ2817" s="17" t="s">
        <v>81</v>
      </c>
      <c r="BK2817" s="236">
        <f>ROUND(I2817*H2817,2)</f>
        <v>0</v>
      </c>
      <c r="BL2817" s="17" t="s">
        <v>224</v>
      </c>
      <c r="BM2817" s="235" t="s">
        <v>3594</v>
      </c>
    </row>
    <row r="2818" spans="2:65" s="1" customFormat="1" ht="24" customHeight="1">
      <c r="B2818" s="38"/>
      <c r="C2818" s="224" t="s">
        <v>3595</v>
      </c>
      <c r="D2818" s="224" t="s">
        <v>135</v>
      </c>
      <c r="E2818" s="225" t="s">
        <v>3596</v>
      </c>
      <c r="F2818" s="226" t="s">
        <v>3597</v>
      </c>
      <c r="G2818" s="227" t="s">
        <v>241</v>
      </c>
      <c r="H2818" s="228">
        <v>3</v>
      </c>
      <c r="I2818" s="229"/>
      <c r="J2818" s="230">
        <f>ROUND(I2818*H2818,2)</f>
        <v>0</v>
      </c>
      <c r="K2818" s="226" t="s">
        <v>1</v>
      </c>
      <c r="L2818" s="43"/>
      <c r="M2818" s="231" t="s">
        <v>1</v>
      </c>
      <c r="N2818" s="232" t="s">
        <v>38</v>
      </c>
      <c r="O2818" s="86"/>
      <c r="P2818" s="233">
        <f>O2818*H2818</f>
        <v>0</v>
      </c>
      <c r="Q2818" s="233">
        <v>0</v>
      </c>
      <c r="R2818" s="233">
        <f>Q2818*H2818</f>
        <v>0</v>
      </c>
      <c r="S2818" s="233">
        <v>0</v>
      </c>
      <c r="T2818" s="234">
        <f>S2818*H2818</f>
        <v>0</v>
      </c>
      <c r="AR2818" s="235" t="s">
        <v>224</v>
      </c>
      <c r="AT2818" s="235" t="s">
        <v>135</v>
      </c>
      <c r="AU2818" s="235" t="s">
        <v>83</v>
      </c>
      <c r="AY2818" s="17" t="s">
        <v>133</v>
      </c>
      <c r="BE2818" s="236">
        <f>IF(N2818="základní",J2818,0)</f>
        <v>0</v>
      </c>
      <c r="BF2818" s="236">
        <f>IF(N2818="snížená",J2818,0)</f>
        <v>0</v>
      </c>
      <c r="BG2818" s="236">
        <f>IF(N2818="zákl. přenesená",J2818,0)</f>
        <v>0</v>
      </c>
      <c r="BH2818" s="236">
        <f>IF(N2818="sníž. přenesená",J2818,0)</f>
        <v>0</v>
      </c>
      <c r="BI2818" s="236">
        <f>IF(N2818="nulová",J2818,0)</f>
        <v>0</v>
      </c>
      <c r="BJ2818" s="17" t="s">
        <v>81</v>
      </c>
      <c r="BK2818" s="236">
        <f>ROUND(I2818*H2818,2)</f>
        <v>0</v>
      </c>
      <c r="BL2818" s="17" t="s">
        <v>224</v>
      </c>
      <c r="BM2818" s="235" t="s">
        <v>3598</v>
      </c>
    </row>
    <row r="2819" spans="2:65" s="1" customFormat="1" ht="24" customHeight="1">
      <c r="B2819" s="38"/>
      <c r="C2819" s="224" t="s">
        <v>3599</v>
      </c>
      <c r="D2819" s="224" t="s">
        <v>135</v>
      </c>
      <c r="E2819" s="225" t="s">
        <v>3600</v>
      </c>
      <c r="F2819" s="226" t="s">
        <v>3601</v>
      </c>
      <c r="G2819" s="227" t="s">
        <v>241</v>
      </c>
      <c r="H2819" s="228">
        <v>3</v>
      </c>
      <c r="I2819" s="229"/>
      <c r="J2819" s="230">
        <f>ROUND(I2819*H2819,2)</f>
        <v>0</v>
      </c>
      <c r="K2819" s="226" t="s">
        <v>1</v>
      </c>
      <c r="L2819" s="43"/>
      <c r="M2819" s="231" t="s">
        <v>1</v>
      </c>
      <c r="N2819" s="232" t="s">
        <v>38</v>
      </c>
      <c r="O2819" s="86"/>
      <c r="P2819" s="233">
        <f>O2819*H2819</f>
        <v>0</v>
      </c>
      <c r="Q2819" s="233">
        <v>0</v>
      </c>
      <c r="R2819" s="233">
        <f>Q2819*H2819</f>
        <v>0</v>
      </c>
      <c r="S2819" s="233">
        <v>0</v>
      </c>
      <c r="T2819" s="234">
        <f>S2819*H2819</f>
        <v>0</v>
      </c>
      <c r="AR2819" s="235" t="s">
        <v>224</v>
      </c>
      <c r="AT2819" s="235" t="s">
        <v>135</v>
      </c>
      <c r="AU2819" s="235" t="s">
        <v>83</v>
      </c>
      <c r="AY2819" s="17" t="s">
        <v>133</v>
      </c>
      <c r="BE2819" s="236">
        <f>IF(N2819="základní",J2819,0)</f>
        <v>0</v>
      </c>
      <c r="BF2819" s="236">
        <f>IF(N2819="snížená",J2819,0)</f>
        <v>0</v>
      </c>
      <c r="BG2819" s="236">
        <f>IF(N2819="zákl. přenesená",J2819,0)</f>
        <v>0</v>
      </c>
      <c r="BH2819" s="236">
        <f>IF(N2819="sníž. přenesená",J2819,0)</f>
        <v>0</v>
      </c>
      <c r="BI2819" s="236">
        <f>IF(N2819="nulová",J2819,0)</f>
        <v>0</v>
      </c>
      <c r="BJ2819" s="17" t="s">
        <v>81</v>
      </c>
      <c r="BK2819" s="236">
        <f>ROUND(I2819*H2819,2)</f>
        <v>0</v>
      </c>
      <c r="BL2819" s="17" t="s">
        <v>224</v>
      </c>
      <c r="BM2819" s="235" t="s">
        <v>3602</v>
      </c>
    </row>
    <row r="2820" spans="2:65" s="1" customFormat="1" ht="16.5" customHeight="1">
      <c r="B2820" s="38"/>
      <c r="C2820" s="224" t="s">
        <v>3603</v>
      </c>
      <c r="D2820" s="224" t="s">
        <v>135</v>
      </c>
      <c r="E2820" s="225" t="s">
        <v>3604</v>
      </c>
      <c r="F2820" s="226" t="s">
        <v>3605</v>
      </c>
      <c r="G2820" s="227" t="s">
        <v>246</v>
      </c>
      <c r="H2820" s="228">
        <v>1</v>
      </c>
      <c r="I2820" s="229"/>
      <c r="J2820" s="230">
        <f>ROUND(I2820*H2820,2)</f>
        <v>0</v>
      </c>
      <c r="K2820" s="226" t="s">
        <v>1</v>
      </c>
      <c r="L2820" s="43"/>
      <c r="M2820" s="231" t="s">
        <v>1</v>
      </c>
      <c r="N2820" s="232" t="s">
        <v>38</v>
      </c>
      <c r="O2820" s="86"/>
      <c r="P2820" s="233">
        <f>O2820*H2820</f>
        <v>0</v>
      </c>
      <c r="Q2820" s="233">
        <v>0</v>
      </c>
      <c r="R2820" s="233">
        <f>Q2820*H2820</f>
        <v>0</v>
      </c>
      <c r="S2820" s="233">
        <v>0</v>
      </c>
      <c r="T2820" s="234">
        <f>S2820*H2820</f>
        <v>0</v>
      </c>
      <c r="AR2820" s="235" t="s">
        <v>224</v>
      </c>
      <c r="AT2820" s="235" t="s">
        <v>135</v>
      </c>
      <c r="AU2820" s="235" t="s">
        <v>83</v>
      </c>
      <c r="AY2820" s="17" t="s">
        <v>133</v>
      </c>
      <c r="BE2820" s="236">
        <f>IF(N2820="základní",J2820,0)</f>
        <v>0</v>
      </c>
      <c r="BF2820" s="236">
        <f>IF(N2820="snížená",J2820,0)</f>
        <v>0</v>
      </c>
      <c r="BG2820" s="236">
        <f>IF(N2820="zákl. přenesená",J2820,0)</f>
        <v>0</v>
      </c>
      <c r="BH2820" s="236">
        <f>IF(N2820="sníž. přenesená",J2820,0)</f>
        <v>0</v>
      </c>
      <c r="BI2820" s="236">
        <f>IF(N2820="nulová",J2820,0)</f>
        <v>0</v>
      </c>
      <c r="BJ2820" s="17" t="s">
        <v>81</v>
      </c>
      <c r="BK2820" s="236">
        <f>ROUND(I2820*H2820,2)</f>
        <v>0</v>
      </c>
      <c r="BL2820" s="17" t="s">
        <v>224</v>
      </c>
      <c r="BM2820" s="235" t="s">
        <v>3606</v>
      </c>
    </row>
    <row r="2821" spans="2:65" s="1" customFormat="1" ht="36" customHeight="1">
      <c r="B2821" s="38"/>
      <c r="C2821" s="224" t="s">
        <v>3607</v>
      </c>
      <c r="D2821" s="224" t="s">
        <v>135</v>
      </c>
      <c r="E2821" s="225" t="s">
        <v>3608</v>
      </c>
      <c r="F2821" s="226" t="s">
        <v>3609</v>
      </c>
      <c r="G2821" s="227" t="s">
        <v>246</v>
      </c>
      <c r="H2821" s="228">
        <v>1</v>
      </c>
      <c r="I2821" s="229"/>
      <c r="J2821" s="230">
        <f>ROUND(I2821*H2821,2)</f>
        <v>0</v>
      </c>
      <c r="K2821" s="226" t="s">
        <v>1</v>
      </c>
      <c r="L2821" s="43"/>
      <c r="M2821" s="231" t="s">
        <v>1</v>
      </c>
      <c r="N2821" s="232" t="s">
        <v>38</v>
      </c>
      <c r="O2821" s="86"/>
      <c r="P2821" s="233">
        <f>O2821*H2821</f>
        <v>0</v>
      </c>
      <c r="Q2821" s="233">
        <v>0</v>
      </c>
      <c r="R2821" s="233">
        <f>Q2821*H2821</f>
        <v>0</v>
      </c>
      <c r="S2821" s="233">
        <v>0</v>
      </c>
      <c r="T2821" s="234">
        <f>S2821*H2821</f>
        <v>0</v>
      </c>
      <c r="AR2821" s="235" t="s">
        <v>224</v>
      </c>
      <c r="AT2821" s="235" t="s">
        <v>135</v>
      </c>
      <c r="AU2821" s="235" t="s">
        <v>83</v>
      </c>
      <c r="AY2821" s="17" t="s">
        <v>133</v>
      </c>
      <c r="BE2821" s="236">
        <f>IF(N2821="základní",J2821,0)</f>
        <v>0</v>
      </c>
      <c r="BF2821" s="236">
        <f>IF(N2821="snížená",J2821,0)</f>
        <v>0</v>
      </c>
      <c r="BG2821" s="236">
        <f>IF(N2821="zákl. přenesená",J2821,0)</f>
        <v>0</v>
      </c>
      <c r="BH2821" s="236">
        <f>IF(N2821="sníž. přenesená",J2821,0)</f>
        <v>0</v>
      </c>
      <c r="BI2821" s="236">
        <f>IF(N2821="nulová",J2821,0)</f>
        <v>0</v>
      </c>
      <c r="BJ2821" s="17" t="s">
        <v>81</v>
      </c>
      <c r="BK2821" s="236">
        <f>ROUND(I2821*H2821,2)</f>
        <v>0</v>
      </c>
      <c r="BL2821" s="17" t="s">
        <v>224</v>
      </c>
      <c r="BM2821" s="235" t="s">
        <v>3610</v>
      </c>
    </row>
    <row r="2822" spans="2:65" s="1" customFormat="1" ht="36" customHeight="1">
      <c r="B2822" s="38"/>
      <c r="C2822" s="224" t="s">
        <v>3611</v>
      </c>
      <c r="D2822" s="224" t="s">
        <v>135</v>
      </c>
      <c r="E2822" s="225" t="s">
        <v>3612</v>
      </c>
      <c r="F2822" s="226" t="s">
        <v>3613</v>
      </c>
      <c r="G2822" s="227" t="s">
        <v>246</v>
      </c>
      <c r="H2822" s="228">
        <v>1</v>
      </c>
      <c r="I2822" s="229"/>
      <c r="J2822" s="230">
        <f>ROUND(I2822*H2822,2)</f>
        <v>0</v>
      </c>
      <c r="K2822" s="226" t="s">
        <v>1</v>
      </c>
      <c r="L2822" s="43"/>
      <c r="M2822" s="231" t="s">
        <v>1</v>
      </c>
      <c r="N2822" s="232" t="s">
        <v>38</v>
      </c>
      <c r="O2822" s="86"/>
      <c r="P2822" s="233">
        <f>O2822*H2822</f>
        <v>0</v>
      </c>
      <c r="Q2822" s="233">
        <v>0</v>
      </c>
      <c r="R2822" s="233">
        <f>Q2822*H2822</f>
        <v>0</v>
      </c>
      <c r="S2822" s="233">
        <v>0</v>
      </c>
      <c r="T2822" s="234">
        <f>S2822*H2822</f>
        <v>0</v>
      </c>
      <c r="AR2822" s="235" t="s">
        <v>224</v>
      </c>
      <c r="AT2822" s="235" t="s">
        <v>135</v>
      </c>
      <c r="AU2822" s="235" t="s">
        <v>83</v>
      </c>
      <c r="AY2822" s="17" t="s">
        <v>133</v>
      </c>
      <c r="BE2822" s="236">
        <f>IF(N2822="základní",J2822,0)</f>
        <v>0</v>
      </c>
      <c r="BF2822" s="236">
        <f>IF(N2822="snížená",J2822,0)</f>
        <v>0</v>
      </c>
      <c r="BG2822" s="236">
        <f>IF(N2822="zákl. přenesená",J2822,0)</f>
        <v>0</v>
      </c>
      <c r="BH2822" s="236">
        <f>IF(N2822="sníž. přenesená",J2822,0)</f>
        <v>0</v>
      </c>
      <c r="BI2822" s="236">
        <f>IF(N2822="nulová",J2822,0)</f>
        <v>0</v>
      </c>
      <c r="BJ2822" s="17" t="s">
        <v>81</v>
      </c>
      <c r="BK2822" s="236">
        <f>ROUND(I2822*H2822,2)</f>
        <v>0</v>
      </c>
      <c r="BL2822" s="17" t="s">
        <v>224</v>
      </c>
      <c r="BM2822" s="235" t="s">
        <v>3614</v>
      </c>
    </row>
    <row r="2823" spans="2:65" s="1" customFormat="1" ht="16.5" customHeight="1">
      <c r="B2823" s="38"/>
      <c r="C2823" s="224" t="s">
        <v>3615</v>
      </c>
      <c r="D2823" s="224" t="s">
        <v>135</v>
      </c>
      <c r="E2823" s="225" t="s">
        <v>3616</v>
      </c>
      <c r="F2823" s="226" t="s">
        <v>3617</v>
      </c>
      <c r="G2823" s="227" t="s">
        <v>246</v>
      </c>
      <c r="H2823" s="228">
        <v>1</v>
      </c>
      <c r="I2823" s="229"/>
      <c r="J2823" s="230">
        <f>ROUND(I2823*H2823,2)</f>
        <v>0</v>
      </c>
      <c r="K2823" s="226" t="s">
        <v>1</v>
      </c>
      <c r="L2823" s="43"/>
      <c r="M2823" s="231" t="s">
        <v>1</v>
      </c>
      <c r="N2823" s="232" t="s">
        <v>38</v>
      </c>
      <c r="O2823" s="86"/>
      <c r="P2823" s="233">
        <f>O2823*H2823</f>
        <v>0</v>
      </c>
      <c r="Q2823" s="233">
        <v>0</v>
      </c>
      <c r="R2823" s="233">
        <f>Q2823*H2823</f>
        <v>0</v>
      </c>
      <c r="S2823" s="233">
        <v>0</v>
      </c>
      <c r="T2823" s="234">
        <f>S2823*H2823</f>
        <v>0</v>
      </c>
      <c r="AR2823" s="235" t="s">
        <v>224</v>
      </c>
      <c r="AT2823" s="235" t="s">
        <v>135</v>
      </c>
      <c r="AU2823" s="235" t="s">
        <v>83</v>
      </c>
      <c r="AY2823" s="17" t="s">
        <v>133</v>
      </c>
      <c r="BE2823" s="236">
        <f>IF(N2823="základní",J2823,0)</f>
        <v>0</v>
      </c>
      <c r="BF2823" s="236">
        <f>IF(N2823="snížená",J2823,0)</f>
        <v>0</v>
      </c>
      <c r="BG2823" s="236">
        <f>IF(N2823="zákl. přenesená",J2823,0)</f>
        <v>0</v>
      </c>
      <c r="BH2823" s="236">
        <f>IF(N2823="sníž. přenesená",J2823,0)</f>
        <v>0</v>
      </c>
      <c r="BI2823" s="236">
        <f>IF(N2823="nulová",J2823,0)</f>
        <v>0</v>
      </c>
      <c r="BJ2823" s="17" t="s">
        <v>81</v>
      </c>
      <c r="BK2823" s="236">
        <f>ROUND(I2823*H2823,2)</f>
        <v>0</v>
      </c>
      <c r="BL2823" s="17" t="s">
        <v>224</v>
      </c>
      <c r="BM2823" s="235" t="s">
        <v>3618</v>
      </c>
    </row>
    <row r="2824" spans="2:65" s="1" customFormat="1" ht="24" customHeight="1">
      <c r="B2824" s="38"/>
      <c r="C2824" s="224" t="s">
        <v>3619</v>
      </c>
      <c r="D2824" s="224" t="s">
        <v>135</v>
      </c>
      <c r="E2824" s="225" t="s">
        <v>3620</v>
      </c>
      <c r="F2824" s="226" t="s">
        <v>3621</v>
      </c>
      <c r="G2824" s="227" t="s">
        <v>286</v>
      </c>
      <c r="H2824" s="270"/>
      <c r="I2824" s="229"/>
      <c r="J2824" s="230">
        <f>ROUND(I2824*H2824,2)</f>
        <v>0</v>
      </c>
      <c r="K2824" s="226" t="s">
        <v>139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</v>
      </c>
      <c r="R2824" s="233">
        <f>Q2824*H2824</f>
        <v>0</v>
      </c>
      <c r="S2824" s="233">
        <v>0</v>
      </c>
      <c r="T2824" s="234">
        <f>S2824*H2824</f>
        <v>0</v>
      </c>
      <c r="AR2824" s="235" t="s">
        <v>224</v>
      </c>
      <c r="AT2824" s="235" t="s">
        <v>135</v>
      </c>
      <c r="AU2824" s="235" t="s">
        <v>83</v>
      </c>
      <c r="AY2824" s="17" t="s">
        <v>133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224</v>
      </c>
      <c r="BM2824" s="235" t="s">
        <v>3622</v>
      </c>
    </row>
    <row r="2825" spans="2:65" s="1" customFormat="1" ht="24" customHeight="1">
      <c r="B2825" s="38"/>
      <c r="C2825" s="224" t="s">
        <v>3623</v>
      </c>
      <c r="D2825" s="224" t="s">
        <v>135</v>
      </c>
      <c r="E2825" s="225" t="s">
        <v>3624</v>
      </c>
      <c r="F2825" s="226" t="s">
        <v>3625</v>
      </c>
      <c r="G2825" s="227" t="s">
        <v>286</v>
      </c>
      <c r="H2825" s="270"/>
      <c r="I2825" s="229"/>
      <c r="J2825" s="230">
        <f>ROUND(I2825*H2825,2)</f>
        <v>0</v>
      </c>
      <c r="K2825" s="226" t="s">
        <v>139</v>
      </c>
      <c r="L2825" s="43"/>
      <c r="M2825" s="231" t="s">
        <v>1</v>
      </c>
      <c r="N2825" s="232" t="s">
        <v>38</v>
      </c>
      <c r="O2825" s="86"/>
      <c r="P2825" s="233">
        <f>O2825*H2825</f>
        <v>0</v>
      </c>
      <c r="Q2825" s="233">
        <v>0</v>
      </c>
      <c r="R2825" s="233">
        <f>Q2825*H2825</f>
        <v>0</v>
      </c>
      <c r="S2825" s="233">
        <v>0</v>
      </c>
      <c r="T2825" s="234">
        <f>S2825*H2825</f>
        <v>0</v>
      </c>
      <c r="AR2825" s="235" t="s">
        <v>224</v>
      </c>
      <c r="AT2825" s="235" t="s">
        <v>135</v>
      </c>
      <c r="AU2825" s="235" t="s">
        <v>83</v>
      </c>
      <c r="AY2825" s="17" t="s">
        <v>133</v>
      </c>
      <c r="BE2825" s="236">
        <f>IF(N2825="základní",J2825,0)</f>
        <v>0</v>
      </c>
      <c r="BF2825" s="236">
        <f>IF(N2825="snížená",J2825,0)</f>
        <v>0</v>
      </c>
      <c r="BG2825" s="236">
        <f>IF(N2825="zákl. přenesená",J2825,0)</f>
        <v>0</v>
      </c>
      <c r="BH2825" s="236">
        <f>IF(N2825="sníž. přenesená",J2825,0)</f>
        <v>0</v>
      </c>
      <c r="BI2825" s="236">
        <f>IF(N2825="nulová",J2825,0)</f>
        <v>0</v>
      </c>
      <c r="BJ2825" s="17" t="s">
        <v>81</v>
      </c>
      <c r="BK2825" s="236">
        <f>ROUND(I2825*H2825,2)</f>
        <v>0</v>
      </c>
      <c r="BL2825" s="17" t="s">
        <v>224</v>
      </c>
      <c r="BM2825" s="235" t="s">
        <v>3626</v>
      </c>
    </row>
    <row r="2826" spans="2:63" s="11" customFormat="1" ht="22.8" customHeight="1">
      <c r="B2826" s="208"/>
      <c r="C2826" s="209"/>
      <c r="D2826" s="210" t="s">
        <v>72</v>
      </c>
      <c r="E2826" s="222" t="s">
        <v>3627</v>
      </c>
      <c r="F2826" s="222" t="s">
        <v>3628</v>
      </c>
      <c r="G2826" s="209"/>
      <c r="H2826" s="209"/>
      <c r="I2826" s="212"/>
      <c r="J2826" s="223">
        <f>BK2826</f>
        <v>0</v>
      </c>
      <c r="K2826" s="209"/>
      <c r="L2826" s="214"/>
      <c r="M2826" s="215"/>
      <c r="N2826" s="216"/>
      <c r="O2826" s="216"/>
      <c r="P2826" s="217">
        <f>P2827</f>
        <v>0</v>
      </c>
      <c r="Q2826" s="216"/>
      <c r="R2826" s="217">
        <f>R2827</f>
        <v>0</v>
      </c>
      <c r="S2826" s="216"/>
      <c r="T2826" s="218">
        <f>T2827</f>
        <v>0</v>
      </c>
      <c r="AR2826" s="219" t="s">
        <v>83</v>
      </c>
      <c r="AT2826" s="220" t="s">
        <v>72</v>
      </c>
      <c r="AU2826" s="220" t="s">
        <v>81</v>
      </c>
      <c r="AY2826" s="219" t="s">
        <v>133</v>
      </c>
      <c r="BK2826" s="221">
        <f>BK2827</f>
        <v>0</v>
      </c>
    </row>
    <row r="2827" spans="2:65" s="1" customFormat="1" ht="36" customHeight="1">
      <c r="B2827" s="38"/>
      <c r="C2827" s="224" t="s">
        <v>3629</v>
      </c>
      <c r="D2827" s="224" t="s">
        <v>135</v>
      </c>
      <c r="E2827" s="225" t="s">
        <v>3630</v>
      </c>
      <c r="F2827" s="226" t="s">
        <v>2983</v>
      </c>
      <c r="G2827" s="227" t="s">
        <v>2984</v>
      </c>
      <c r="H2827" s="228">
        <v>150</v>
      </c>
      <c r="I2827" s="229"/>
      <c r="J2827" s="230">
        <f>ROUND(I2827*H2827,2)</f>
        <v>0</v>
      </c>
      <c r="K2827" s="226" t="s">
        <v>1</v>
      </c>
      <c r="L2827" s="43"/>
      <c r="M2827" s="231" t="s">
        <v>1</v>
      </c>
      <c r="N2827" s="232" t="s">
        <v>38</v>
      </c>
      <c r="O2827" s="86"/>
      <c r="P2827" s="233">
        <f>O2827*H2827</f>
        <v>0</v>
      </c>
      <c r="Q2827" s="233">
        <v>0</v>
      </c>
      <c r="R2827" s="233">
        <f>Q2827*H2827</f>
        <v>0</v>
      </c>
      <c r="S2827" s="233">
        <v>0</v>
      </c>
      <c r="T2827" s="234">
        <f>S2827*H2827</f>
        <v>0</v>
      </c>
      <c r="AR2827" s="235" t="s">
        <v>140</v>
      </c>
      <c r="AT2827" s="235" t="s">
        <v>135</v>
      </c>
      <c r="AU2827" s="235" t="s">
        <v>83</v>
      </c>
      <c r="AY2827" s="17" t="s">
        <v>133</v>
      </c>
      <c r="BE2827" s="236">
        <f>IF(N2827="základní",J2827,0)</f>
        <v>0</v>
      </c>
      <c r="BF2827" s="236">
        <f>IF(N2827="snížená",J2827,0)</f>
        <v>0</v>
      </c>
      <c r="BG2827" s="236">
        <f>IF(N2827="zákl. přenesená",J2827,0)</f>
        <v>0</v>
      </c>
      <c r="BH2827" s="236">
        <f>IF(N2827="sníž. přenesená",J2827,0)</f>
        <v>0</v>
      </c>
      <c r="BI2827" s="236">
        <f>IF(N2827="nulová",J2827,0)</f>
        <v>0</v>
      </c>
      <c r="BJ2827" s="17" t="s">
        <v>81</v>
      </c>
      <c r="BK2827" s="236">
        <f>ROUND(I2827*H2827,2)</f>
        <v>0</v>
      </c>
      <c r="BL2827" s="17" t="s">
        <v>140</v>
      </c>
      <c r="BM2827" s="235" t="s">
        <v>3631</v>
      </c>
    </row>
    <row r="2828" spans="2:63" s="11" customFormat="1" ht="22.8" customHeight="1">
      <c r="B2828" s="208"/>
      <c r="C2828" s="209"/>
      <c r="D2828" s="210" t="s">
        <v>72</v>
      </c>
      <c r="E2828" s="222" t="s">
        <v>3632</v>
      </c>
      <c r="F2828" s="222" t="s">
        <v>3633</v>
      </c>
      <c r="G2828" s="209"/>
      <c r="H2828" s="209"/>
      <c r="I2828" s="212"/>
      <c r="J2828" s="223">
        <f>BK2828</f>
        <v>0</v>
      </c>
      <c r="K2828" s="209"/>
      <c r="L2828" s="214"/>
      <c r="M2828" s="215"/>
      <c r="N2828" s="216"/>
      <c r="O2828" s="216"/>
      <c r="P2828" s="217">
        <f>SUM(P2829:P2853)</f>
        <v>0</v>
      </c>
      <c r="Q2828" s="216"/>
      <c r="R2828" s="217">
        <f>SUM(R2829:R2853)</f>
        <v>0</v>
      </c>
      <c r="S2828" s="216"/>
      <c r="T2828" s="218">
        <f>SUM(T2829:T2853)</f>
        <v>0</v>
      </c>
      <c r="AR2828" s="219" t="s">
        <v>83</v>
      </c>
      <c r="AT2828" s="220" t="s">
        <v>72</v>
      </c>
      <c r="AU2828" s="220" t="s">
        <v>81</v>
      </c>
      <c r="AY2828" s="219" t="s">
        <v>133</v>
      </c>
      <c r="BK2828" s="221">
        <f>SUM(BK2829:BK2853)</f>
        <v>0</v>
      </c>
    </row>
    <row r="2829" spans="2:65" s="1" customFormat="1" ht="36" customHeight="1">
      <c r="B2829" s="38"/>
      <c r="C2829" s="224" t="s">
        <v>3634</v>
      </c>
      <c r="D2829" s="224" t="s">
        <v>135</v>
      </c>
      <c r="E2829" s="225" t="s">
        <v>3635</v>
      </c>
      <c r="F2829" s="226" t="s">
        <v>3636</v>
      </c>
      <c r="G2829" s="227" t="s">
        <v>241</v>
      </c>
      <c r="H2829" s="228">
        <v>3</v>
      </c>
      <c r="I2829" s="229"/>
      <c r="J2829" s="230">
        <f>ROUND(I2829*H2829,2)</f>
        <v>0</v>
      </c>
      <c r="K2829" s="226" t="s">
        <v>1</v>
      </c>
      <c r="L2829" s="43"/>
      <c r="M2829" s="231" t="s">
        <v>1</v>
      </c>
      <c r="N2829" s="232" t="s">
        <v>38</v>
      </c>
      <c r="O2829" s="86"/>
      <c r="P2829" s="233">
        <f>O2829*H2829</f>
        <v>0</v>
      </c>
      <c r="Q2829" s="233">
        <v>0</v>
      </c>
      <c r="R2829" s="233">
        <f>Q2829*H2829</f>
        <v>0</v>
      </c>
      <c r="S2829" s="233">
        <v>0</v>
      </c>
      <c r="T2829" s="234">
        <f>S2829*H2829</f>
        <v>0</v>
      </c>
      <c r="AR2829" s="235" t="s">
        <v>224</v>
      </c>
      <c r="AT2829" s="235" t="s">
        <v>135</v>
      </c>
      <c r="AU2829" s="235" t="s">
        <v>83</v>
      </c>
      <c r="AY2829" s="17" t="s">
        <v>133</v>
      </c>
      <c r="BE2829" s="236">
        <f>IF(N2829="základní",J2829,0)</f>
        <v>0</v>
      </c>
      <c r="BF2829" s="236">
        <f>IF(N2829="snížená",J2829,0)</f>
        <v>0</v>
      </c>
      <c r="BG2829" s="236">
        <f>IF(N2829="zákl. přenesená",J2829,0)</f>
        <v>0</v>
      </c>
      <c r="BH2829" s="236">
        <f>IF(N2829="sníž. přenesená",J2829,0)</f>
        <v>0</v>
      </c>
      <c r="BI2829" s="236">
        <f>IF(N2829="nulová",J2829,0)</f>
        <v>0</v>
      </c>
      <c r="BJ2829" s="17" t="s">
        <v>81</v>
      </c>
      <c r="BK2829" s="236">
        <f>ROUND(I2829*H2829,2)</f>
        <v>0</v>
      </c>
      <c r="BL2829" s="17" t="s">
        <v>224</v>
      </c>
      <c r="BM2829" s="235" t="s">
        <v>3637</v>
      </c>
    </row>
    <row r="2830" spans="2:65" s="1" customFormat="1" ht="24" customHeight="1">
      <c r="B2830" s="38"/>
      <c r="C2830" s="224" t="s">
        <v>3638</v>
      </c>
      <c r="D2830" s="224" t="s">
        <v>135</v>
      </c>
      <c r="E2830" s="225" t="s">
        <v>3639</v>
      </c>
      <c r="F2830" s="226" t="s">
        <v>3640</v>
      </c>
      <c r="G2830" s="227" t="s">
        <v>241</v>
      </c>
      <c r="H2830" s="228">
        <v>1</v>
      </c>
      <c r="I2830" s="229"/>
      <c r="J2830" s="230">
        <f>ROUND(I2830*H2830,2)</f>
        <v>0</v>
      </c>
      <c r="K2830" s="226" t="s">
        <v>1</v>
      </c>
      <c r="L2830" s="43"/>
      <c r="M2830" s="231" t="s">
        <v>1</v>
      </c>
      <c r="N2830" s="232" t="s">
        <v>38</v>
      </c>
      <c r="O2830" s="86"/>
      <c r="P2830" s="233">
        <f>O2830*H2830</f>
        <v>0</v>
      </c>
      <c r="Q2830" s="233">
        <v>0</v>
      </c>
      <c r="R2830" s="233">
        <f>Q2830*H2830</f>
        <v>0</v>
      </c>
      <c r="S2830" s="233">
        <v>0</v>
      </c>
      <c r="T2830" s="234">
        <f>S2830*H2830</f>
        <v>0</v>
      </c>
      <c r="AR2830" s="235" t="s">
        <v>224</v>
      </c>
      <c r="AT2830" s="235" t="s">
        <v>135</v>
      </c>
      <c r="AU2830" s="235" t="s">
        <v>83</v>
      </c>
      <c r="AY2830" s="17" t="s">
        <v>133</v>
      </c>
      <c r="BE2830" s="236">
        <f>IF(N2830="základní",J2830,0)</f>
        <v>0</v>
      </c>
      <c r="BF2830" s="236">
        <f>IF(N2830="snížená",J2830,0)</f>
        <v>0</v>
      </c>
      <c r="BG2830" s="236">
        <f>IF(N2830="zákl. přenesená",J2830,0)</f>
        <v>0</v>
      </c>
      <c r="BH2830" s="236">
        <f>IF(N2830="sníž. přenesená",J2830,0)</f>
        <v>0</v>
      </c>
      <c r="BI2830" s="236">
        <f>IF(N2830="nulová",J2830,0)</f>
        <v>0</v>
      </c>
      <c r="BJ2830" s="17" t="s">
        <v>81</v>
      </c>
      <c r="BK2830" s="236">
        <f>ROUND(I2830*H2830,2)</f>
        <v>0</v>
      </c>
      <c r="BL2830" s="17" t="s">
        <v>224</v>
      </c>
      <c r="BM2830" s="235" t="s">
        <v>3641</v>
      </c>
    </row>
    <row r="2831" spans="2:65" s="1" customFormat="1" ht="24" customHeight="1">
      <c r="B2831" s="38"/>
      <c r="C2831" s="224" t="s">
        <v>3642</v>
      </c>
      <c r="D2831" s="224" t="s">
        <v>135</v>
      </c>
      <c r="E2831" s="225" t="s">
        <v>3643</v>
      </c>
      <c r="F2831" s="226" t="s">
        <v>3644</v>
      </c>
      <c r="G2831" s="227" t="s">
        <v>246</v>
      </c>
      <c r="H2831" s="228">
        <v>3</v>
      </c>
      <c r="I2831" s="229"/>
      <c r="J2831" s="230">
        <f>ROUND(I2831*H2831,2)</f>
        <v>0</v>
      </c>
      <c r="K2831" s="226" t="s">
        <v>1</v>
      </c>
      <c r="L2831" s="43"/>
      <c r="M2831" s="231" t="s">
        <v>1</v>
      </c>
      <c r="N2831" s="232" t="s">
        <v>38</v>
      </c>
      <c r="O2831" s="86"/>
      <c r="P2831" s="233">
        <f>O2831*H2831</f>
        <v>0</v>
      </c>
      <c r="Q2831" s="233">
        <v>0</v>
      </c>
      <c r="R2831" s="233">
        <f>Q2831*H2831</f>
        <v>0</v>
      </c>
      <c r="S2831" s="233">
        <v>0</v>
      </c>
      <c r="T2831" s="234">
        <f>S2831*H2831</f>
        <v>0</v>
      </c>
      <c r="AR2831" s="235" t="s">
        <v>224</v>
      </c>
      <c r="AT2831" s="235" t="s">
        <v>135</v>
      </c>
      <c r="AU2831" s="235" t="s">
        <v>83</v>
      </c>
      <c r="AY2831" s="17" t="s">
        <v>133</v>
      </c>
      <c r="BE2831" s="236">
        <f>IF(N2831="základní",J2831,0)</f>
        <v>0</v>
      </c>
      <c r="BF2831" s="236">
        <f>IF(N2831="snížená",J2831,0)</f>
        <v>0</v>
      </c>
      <c r="BG2831" s="236">
        <f>IF(N2831="zákl. přenesená",J2831,0)</f>
        <v>0</v>
      </c>
      <c r="BH2831" s="236">
        <f>IF(N2831="sníž. přenesená",J2831,0)</f>
        <v>0</v>
      </c>
      <c r="BI2831" s="236">
        <f>IF(N2831="nulová",J2831,0)</f>
        <v>0</v>
      </c>
      <c r="BJ2831" s="17" t="s">
        <v>81</v>
      </c>
      <c r="BK2831" s="236">
        <f>ROUND(I2831*H2831,2)</f>
        <v>0</v>
      </c>
      <c r="BL2831" s="17" t="s">
        <v>224</v>
      </c>
      <c r="BM2831" s="235" t="s">
        <v>3645</v>
      </c>
    </row>
    <row r="2832" spans="2:65" s="1" customFormat="1" ht="16.5" customHeight="1">
      <c r="B2832" s="38"/>
      <c r="C2832" s="224" t="s">
        <v>3646</v>
      </c>
      <c r="D2832" s="224" t="s">
        <v>135</v>
      </c>
      <c r="E2832" s="225" t="s">
        <v>3647</v>
      </c>
      <c r="F2832" s="226" t="s">
        <v>3648</v>
      </c>
      <c r="G2832" s="227" t="s">
        <v>246</v>
      </c>
      <c r="H2832" s="228">
        <v>1</v>
      </c>
      <c r="I2832" s="229"/>
      <c r="J2832" s="230">
        <f>ROUND(I2832*H2832,2)</f>
        <v>0</v>
      </c>
      <c r="K2832" s="226" t="s">
        <v>1</v>
      </c>
      <c r="L2832" s="43"/>
      <c r="M2832" s="231" t="s">
        <v>1</v>
      </c>
      <c r="N2832" s="232" t="s">
        <v>38</v>
      </c>
      <c r="O2832" s="86"/>
      <c r="P2832" s="233">
        <f>O2832*H2832</f>
        <v>0</v>
      </c>
      <c r="Q2832" s="233">
        <v>0</v>
      </c>
      <c r="R2832" s="233">
        <f>Q2832*H2832</f>
        <v>0</v>
      </c>
      <c r="S2832" s="233">
        <v>0</v>
      </c>
      <c r="T2832" s="234">
        <f>S2832*H2832</f>
        <v>0</v>
      </c>
      <c r="AR2832" s="235" t="s">
        <v>224</v>
      </c>
      <c r="AT2832" s="235" t="s">
        <v>135</v>
      </c>
      <c r="AU2832" s="235" t="s">
        <v>83</v>
      </c>
      <c r="AY2832" s="17" t="s">
        <v>133</v>
      </c>
      <c r="BE2832" s="236">
        <f>IF(N2832="základní",J2832,0)</f>
        <v>0</v>
      </c>
      <c r="BF2832" s="236">
        <f>IF(N2832="snížená",J2832,0)</f>
        <v>0</v>
      </c>
      <c r="BG2832" s="236">
        <f>IF(N2832="zákl. přenesená",J2832,0)</f>
        <v>0</v>
      </c>
      <c r="BH2832" s="236">
        <f>IF(N2832="sníž. přenesená",J2832,0)</f>
        <v>0</v>
      </c>
      <c r="BI2832" s="236">
        <f>IF(N2832="nulová",J2832,0)</f>
        <v>0</v>
      </c>
      <c r="BJ2832" s="17" t="s">
        <v>81</v>
      </c>
      <c r="BK2832" s="236">
        <f>ROUND(I2832*H2832,2)</f>
        <v>0</v>
      </c>
      <c r="BL2832" s="17" t="s">
        <v>224</v>
      </c>
      <c r="BM2832" s="235" t="s">
        <v>3649</v>
      </c>
    </row>
    <row r="2833" spans="2:65" s="1" customFormat="1" ht="16.5" customHeight="1">
      <c r="B2833" s="38"/>
      <c r="C2833" s="224" t="s">
        <v>3650</v>
      </c>
      <c r="D2833" s="224" t="s">
        <v>135</v>
      </c>
      <c r="E2833" s="225" t="s">
        <v>3651</v>
      </c>
      <c r="F2833" s="226" t="s">
        <v>3652</v>
      </c>
      <c r="G2833" s="227" t="s">
        <v>241</v>
      </c>
      <c r="H2833" s="228">
        <v>3</v>
      </c>
      <c r="I2833" s="229"/>
      <c r="J2833" s="230">
        <f>ROUND(I2833*H2833,2)</f>
        <v>0</v>
      </c>
      <c r="K2833" s="226" t="s">
        <v>1</v>
      </c>
      <c r="L2833" s="43"/>
      <c r="M2833" s="231" t="s">
        <v>1</v>
      </c>
      <c r="N2833" s="232" t="s">
        <v>38</v>
      </c>
      <c r="O2833" s="86"/>
      <c r="P2833" s="233">
        <f>O2833*H2833</f>
        <v>0</v>
      </c>
      <c r="Q2833" s="233">
        <v>0</v>
      </c>
      <c r="R2833" s="233">
        <f>Q2833*H2833</f>
        <v>0</v>
      </c>
      <c r="S2833" s="233">
        <v>0</v>
      </c>
      <c r="T2833" s="234">
        <f>S2833*H2833</f>
        <v>0</v>
      </c>
      <c r="AR2833" s="235" t="s">
        <v>224</v>
      </c>
      <c r="AT2833" s="235" t="s">
        <v>135</v>
      </c>
      <c r="AU2833" s="235" t="s">
        <v>83</v>
      </c>
      <c r="AY2833" s="17" t="s">
        <v>133</v>
      </c>
      <c r="BE2833" s="236">
        <f>IF(N2833="základní",J2833,0)</f>
        <v>0</v>
      </c>
      <c r="BF2833" s="236">
        <f>IF(N2833="snížená",J2833,0)</f>
        <v>0</v>
      </c>
      <c r="BG2833" s="236">
        <f>IF(N2833="zákl. přenesená",J2833,0)</f>
        <v>0</v>
      </c>
      <c r="BH2833" s="236">
        <f>IF(N2833="sníž. přenesená",J2833,0)</f>
        <v>0</v>
      </c>
      <c r="BI2833" s="236">
        <f>IF(N2833="nulová",J2833,0)</f>
        <v>0</v>
      </c>
      <c r="BJ2833" s="17" t="s">
        <v>81</v>
      </c>
      <c r="BK2833" s="236">
        <f>ROUND(I2833*H2833,2)</f>
        <v>0</v>
      </c>
      <c r="BL2833" s="17" t="s">
        <v>224</v>
      </c>
      <c r="BM2833" s="235" t="s">
        <v>3653</v>
      </c>
    </row>
    <row r="2834" spans="2:65" s="1" customFormat="1" ht="16.5" customHeight="1">
      <c r="B2834" s="38"/>
      <c r="C2834" s="224" t="s">
        <v>3654</v>
      </c>
      <c r="D2834" s="224" t="s">
        <v>135</v>
      </c>
      <c r="E2834" s="225" t="s">
        <v>3655</v>
      </c>
      <c r="F2834" s="226" t="s">
        <v>3656</v>
      </c>
      <c r="G2834" s="227" t="s">
        <v>241</v>
      </c>
      <c r="H2834" s="228">
        <v>1</v>
      </c>
      <c r="I2834" s="229"/>
      <c r="J2834" s="230">
        <f>ROUND(I2834*H2834,2)</f>
        <v>0</v>
      </c>
      <c r="K2834" s="226" t="s">
        <v>1</v>
      </c>
      <c r="L2834" s="43"/>
      <c r="M2834" s="231" t="s">
        <v>1</v>
      </c>
      <c r="N2834" s="232" t="s">
        <v>38</v>
      </c>
      <c r="O2834" s="86"/>
      <c r="P2834" s="233">
        <f>O2834*H2834</f>
        <v>0</v>
      </c>
      <c r="Q2834" s="233">
        <v>0</v>
      </c>
      <c r="R2834" s="233">
        <f>Q2834*H2834</f>
        <v>0</v>
      </c>
      <c r="S2834" s="233">
        <v>0</v>
      </c>
      <c r="T2834" s="234">
        <f>S2834*H2834</f>
        <v>0</v>
      </c>
      <c r="AR2834" s="235" t="s">
        <v>224</v>
      </c>
      <c r="AT2834" s="235" t="s">
        <v>135</v>
      </c>
      <c r="AU2834" s="235" t="s">
        <v>83</v>
      </c>
      <c r="AY2834" s="17" t="s">
        <v>133</v>
      </c>
      <c r="BE2834" s="236">
        <f>IF(N2834="základní",J2834,0)</f>
        <v>0</v>
      </c>
      <c r="BF2834" s="236">
        <f>IF(N2834="snížená",J2834,0)</f>
        <v>0</v>
      </c>
      <c r="BG2834" s="236">
        <f>IF(N2834="zákl. přenesená",J2834,0)</f>
        <v>0</v>
      </c>
      <c r="BH2834" s="236">
        <f>IF(N2834="sníž. přenesená",J2834,0)</f>
        <v>0</v>
      </c>
      <c r="BI2834" s="236">
        <f>IF(N2834="nulová",J2834,0)</f>
        <v>0</v>
      </c>
      <c r="BJ2834" s="17" t="s">
        <v>81</v>
      </c>
      <c r="BK2834" s="236">
        <f>ROUND(I2834*H2834,2)</f>
        <v>0</v>
      </c>
      <c r="BL2834" s="17" t="s">
        <v>224</v>
      </c>
      <c r="BM2834" s="235" t="s">
        <v>3657</v>
      </c>
    </row>
    <row r="2835" spans="2:65" s="1" customFormat="1" ht="16.5" customHeight="1">
      <c r="B2835" s="38"/>
      <c r="C2835" s="224" t="s">
        <v>3658</v>
      </c>
      <c r="D2835" s="224" t="s">
        <v>135</v>
      </c>
      <c r="E2835" s="225" t="s">
        <v>3659</v>
      </c>
      <c r="F2835" s="226" t="s">
        <v>3660</v>
      </c>
      <c r="G2835" s="227" t="s">
        <v>246</v>
      </c>
      <c r="H2835" s="228">
        <v>1</v>
      </c>
      <c r="I2835" s="229"/>
      <c r="J2835" s="230">
        <f>ROUND(I2835*H2835,2)</f>
        <v>0</v>
      </c>
      <c r="K2835" s="226" t="s">
        <v>1</v>
      </c>
      <c r="L2835" s="43"/>
      <c r="M2835" s="231" t="s">
        <v>1</v>
      </c>
      <c r="N2835" s="232" t="s">
        <v>38</v>
      </c>
      <c r="O2835" s="86"/>
      <c r="P2835" s="233">
        <f>O2835*H2835</f>
        <v>0</v>
      </c>
      <c r="Q2835" s="233">
        <v>0</v>
      </c>
      <c r="R2835" s="233">
        <f>Q2835*H2835</f>
        <v>0</v>
      </c>
      <c r="S2835" s="233">
        <v>0</v>
      </c>
      <c r="T2835" s="234">
        <f>S2835*H2835</f>
        <v>0</v>
      </c>
      <c r="AR2835" s="235" t="s">
        <v>224</v>
      </c>
      <c r="AT2835" s="235" t="s">
        <v>135</v>
      </c>
      <c r="AU2835" s="235" t="s">
        <v>83</v>
      </c>
      <c r="AY2835" s="17" t="s">
        <v>133</v>
      </c>
      <c r="BE2835" s="236">
        <f>IF(N2835="základní",J2835,0)</f>
        <v>0</v>
      </c>
      <c r="BF2835" s="236">
        <f>IF(N2835="snížená",J2835,0)</f>
        <v>0</v>
      </c>
      <c r="BG2835" s="236">
        <f>IF(N2835="zákl. přenesená",J2835,0)</f>
        <v>0</v>
      </c>
      <c r="BH2835" s="236">
        <f>IF(N2835="sníž. přenesená",J2835,0)</f>
        <v>0</v>
      </c>
      <c r="BI2835" s="236">
        <f>IF(N2835="nulová",J2835,0)</f>
        <v>0</v>
      </c>
      <c r="BJ2835" s="17" t="s">
        <v>81</v>
      </c>
      <c r="BK2835" s="236">
        <f>ROUND(I2835*H2835,2)</f>
        <v>0</v>
      </c>
      <c r="BL2835" s="17" t="s">
        <v>224</v>
      </c>
      <c r="BM2835" s="235" t="s">
        <v>3661</v>
      </c>
    </row>
    <row r="2836" spans="2:65" s="1" customFormat="1" ht="16.5" customHeight="1">
      <c r="B2836" s="38"/>
      <c r="C2836" s="224" t="s">
        <v>3662</v>
      </c>
      <c r="D2836" s="224" t="s">
        <v>135</v>
      </c>
      <c r="E2836" s="225" t="s">
        <v>3663</v>
      </c>
      <c r="F2836" s="226" t="s">
        <v>3664</v>
      </c>
      <c r="G2836" s="227" t="s">
        <v>246</v>
      </c>
      <c r="H2836" s="228">
        <v>1</v>
      </c>
      <c r="I2836" s="229"/>
      <c r="J2836" s="230">
        <f>ROUND(I2836*H2836,2)</f>
        <v>0</v>
      </c>
      <c r="K2836" s="226" t="s">
        <v>1</v>
      </c>
      <c r="L2836" s="43"/>
      <c r="M2836" s="231" t="s">
        <v>1</v>
      </c>
      <c r="N2836" s="232" t="s">
        <v>38</v>
      </c>
      <c r="O2836" s="86"/>
      <c r="P2836" s="233">
        <f>O2836*H2836</f>
        <v>0</v>
      </c>
      <c r="Q2836" s="233">
        <v>0</v>
      </c>
      <c r="R2836" s="233">
        <f>Q2836*H2836</f>
        <v>0</v>
      </c>
      <c r="S2836" s="233">
        <v>0</v>
      </c>
      <c r="T2836" s="234">
        <f>S2836*H2836</f>
        <v>0</v>
      </c>
      <c r="AR2836" s="235" t="s">
        <v>224</v>
      </c>
      <c r="AT2836" s="235" t="s">
        <v>135</v>
      </c>
      <c r="AU2836" s="235" t="s">
        <v>83</v>
      </c>
      <c r="AY2836" s="17" t="s">
        <v>133</v>
      </c>
      <c r="BE2836" s="236">
        <f>IF(N2836="základní",J2836,0)</f>
        <v>0</v>
      </c>
      <c r="BF2836" s="236">
        <f>IF(N2836="snížená",J2836,0)</f>
        <v>0</v>
      </c>
      <c r="BG2836" s="236">
        <f>IF(N2836="zákl. přenesená",J2836,0)</f>
        <v>0</v>
      </c>
      <c r="BH2836" s="236">
        <f>IF(N2836="sníž. přenesená",J2836,0)</f>
        <v>0</v>
      </c>
      <c r="BI2836" s="236">
        <f>IF(N2836="nulová",J2836,0)</f>
        <v>0</v>
      </c>
      <c r="BJ2836" s="17" t="s">
        <v>81</v>
      </c>
      <c r="BK2836" s="236">
        <f>ROUND(I2836*H2836,2)</f>
        <v>0</v>
      </c>
      <c r="BL2836" s="17" t="s">
        <v>224</v>
      </c>
      <c r="BM2836" s="235" t="s">
        <v>3665</v>
      </c>
    </row>
    <row r="2837" spans="2:65" s="1" customFormat="1" ht="16.5" customHeight="1">
      <c r="B2837" s="38"/>
      <c r="C2837" s="224" t="s">
        <v>3666</v>
      </c>
      <c r="D2837" s="224" t="s">
        <v>135</v>
      </c>
      <c r="E2837" s="225" t="s">
        <v>3667</v>
      </c>
      <c r="F2837" s="226" t="s">
        <v>3668</v>
      </c>
      <c r="G2837" s="227" t="s">
        <v>246</v>
      </c>
      <c r="H2837" s="228">
        <v>1</v>
      </c>
      <c r="I2837" s="229"/>
      <c r="J2837" s="230">
        <f>ROUND(I2837*H2837,2)</f>
        <v>0</v>
      </c>
      <c r="K2837" s="226" t="s">
        <v>1</v>
      </c>
      <c r="L2837" s="43"/>
      <c r="M2837" s="231" t="s">
        <v>1</v>
      </c>
      <c r="N2837" s="232" t="s">
        <v>38</v>
      </c>
      <c r="O2837" s="86"/>
      <c r="P2837" s="233">
        <f>O2837*H2837</f>
        <v>0</v>
      </c>
      <c r="Q2837" s="233">
        <v>0</v>
      </c>
      <c r="R2837" s="233">
        <f>Q2837*H2837</f>
        <v>0</v>
      </c>
      <c r="S2837" s="233">
        <v>0</v>
      </c>
      <c r="T2837" s="234">
        <f>S2837*H2837</f>
        <v>0</v>
      </c>
      <c r="AR2837" s="235" t="s">
        <v>224</v>
      </c>
      <c r="AT2837" s="235" t="s">
        <v>135</v>
      </c>
      <c r="AU2837" s="235" t="s">
        <v>83</v>
      </c>
      <c r="AY2837" s="17" t="s">
        <v>133</v>
      </c>
      <c r="BE2837" s="236">
        <f>IF(N2837="základní",J2837,0)</f>
        <v>0</v>
      </c>
      <c r="BF2837" s="236">
        <f>IF(N2837="snížená",J2837,0)</f>
        <v>0</v>
      </c>
      <c r="BG2837" s="236">
        <f>IF(N2837="zákl. přenesená",J2837,0)</f>
        <v>0</v>
      </c>
      <c r="BH2837" s="236">
        <f>IF(N2837="sníž. přenesená",J2837,0)</f>
        <v>0</v>
      </c>
      <c r="BI2837" s="236">
        <f>IF(N2837="nulová",J2837,0)</f>
        <v>0</v>
      </c>
      <c r="BJ2837" s="17" t="s">
        <v>81</v>
      </c>
      <c r="BK2837" s="236">
        <f>ROUND(I2837*H2837,2)</f>
        <v>0</v>
      </c>
      <c r="BL2837" s="17" t="s">
        <v>224</v>
      </c>
      <c r="BM2837" s="235" t="s">
        <v>3669</v>
      </c>
    </row>
    <row r="2838" spans="2:65" s="1" customFormat="1" ht="16.5" customHeight="1">
      <c r="B2838" s="38"/>
      <c r="C2838" s="224" t="s">
        <v>3670</v>
      </c>
      <c r="D2838" s="224" t="s">
        <v>135</v>
      </c>
      <c r="E2838" s="225" t="s">
        <v>3671</v>
      </c>
      <c r="F2838" s="226" t="s">
        <v>3672</v>
      </c>
      <c r="G2838" s="227" t="s">
        <v>246</v>
      </c>
      <c r="H2838" s="228">
        <v>1</v>
      </c>
      <c r="I2838" s="229"/>
      <c r="J2838" s="230">
        <f>ROUND(I2838*H2838,2)</f>
        <v>0</v>
      </c>
      <c r="K2838" s="226" t="s">
        <v>1</v>
      </c>
      <c r="L2838" s="43"/>
      <c r="M2838" s="231" t="s">
        <v>1</v>
      </c>
      <c r="N2838" s="232" t="s">
        <v>38</v>
      </c>
      <c r="O2838" s="86"/>
      <c r="P2838" s="233">
        <f>O2838*H2838</f>
        <v>0</v>
      </c>
      <c r="Q2838" s="233">
        <v>0</v>
      </c>
      <c r="R2838" s="233">
        <f>Q2838*H2838</f>
        <v>0</v>
      </c>
      <c r="S2838" s="233">
        <v>0</v>
      </c>
      <c r="T2838" s="234">
        <f>S2838*H2838</f>
        <v>0</v>
      </c>
      <c r="AR2838" s="235" t="s">
        <v>224</v>
      </c>
      <c r="AT2838" s="235" t="s">
        <v>135</v>
      </c>
      <c r="AU2838" s="235" t="s">
        <v>83</v>
      </c>
      <c r="AY2838" s="17" t="s">
        <v>133</v>
      </c>
      <c r="BE2838" s="236">
        <f>IF(N2838="základní",J2838,0)</f>
        <v>0</v>
      </c>
      <c r="BF2838" s="236">
        <f>IF(N2838="snížená",J2838,0)</f>
        <v>0</v>
      </c>
      <c r="BG2838" s="236">
        <f>IF(N2838="zákl. přenesená",J2838,0)</f>
        <v>0</v>
      </c>
      <c r="BH2838" s="236">
        <f>IF(N2838="sníž. přenesená",J2838,0)</f>
        <v>0</v>
      </c>
      <c r="BI2838" s="236">
        <f>IF(N2838="nulová",J2838,0)</f>
        <v>0</v>
      </c>
      <c r="BJ2838" s="17" t="s">
        <v>81</v>
      </c>
      <c r="BK2838" s="236">
        <f>ROUND(I2838*H2838,2)</f>
        <v>0</v>
      </c>
      <c r="BL2838" s="17" t="s">
        <v>224</v>
      </c>
      <c r="BM2838" s="235" t="s">
        <v>3673</v>
      </c>
    </row>
    <row r="2839" spans="2:65" s="1" customFormat="1" ht="16.5" customHeight="1">
      <c r="B2839" s="38"/>
      <c r="C2839" s="224" t="s">
        <v>3674</v>
      </c>
      <c r="D2839" s="224" t="s">
        <v>135</v>
      </c>
      <c r="E2839" s="225" t="s">
        <v>3675</v>
      </c>
      <c r="F2839" s="226" t="s">
        <v>3676</v>
      </c>
      <c r="G2839" s="227" t="s">
        <v>246</v>
      </c>
      <c r="H2839" s="228">
        <v>5</v>
      </c>
      <c r="I2839" s="229"/>
      <c r="J2839" s="230">
        <f>ROUND(I2839*H2839,2)</f>
        <v>0</v>
      </c>
      <c r="K2839" s="226" t="s">
        <v>1</v>
      </c>
      <c r="L2839" s="43"/>
      <c r="M2839" s="231" t="s">
        <v>1</v>
      </c>
      <c r="N2839" s="232" t="s">
        <v>38</v>
      </c>
      <c r="O2839" s="86"/>
      <c r="P2839" s="233">
        <f>O2839*H2839</f>
        <v>0</v>
      </c>
      <c r="Q2839" s="233">
        <v>0</v>
      </c>
      <c r="R2839" s="233">
        <f>Q2839*H2839</f>
        <v>0</v>
      </c>
      <c r="S2839" s="233">
        <v>0</v>
      </c>
      <c r="T2839" s="234">
        <f>S2839*H2839</f>
        <v>0</v>
      </c>
      <c r="AR2839" s="235" t="s">
        <v>224</v>
      </c>
      <c r="AT2839" s="235" t="s">
        <v>135</v>
      </c>
      <c r="AU2839" s="235" t="s">
        <v>83</v>
      </c>
      <c r="AY2839" s="17" t="s">
        <v>133</v>
      </c>
      <c r="BE2839" s="236">
        <f>IF(N2839="základní",J2839,0)</f>
        <v>0</v>
      </c>
      <c r="BF2839" s="236">
        <f>IF(N2839="snížená",J2839,0)</f>
        <v>0</v>
      </c>
      <c r="BG2839" s="236">
        <f>IF(N2839="zákl. přenesená",J2839,0)</f>
        <v>0</v>
      </c>
      <c r="BH2839" s="236">
        <f>IF(N2839="sníž. přenesená",J2839,0)</f>
        <v>0</v>
      </c>
      <c r="BI2839" s="236">
        <f>IF(N2839="nulová",J2839,0)</f>
        <v>0</v>
      </c>
      <c r="BJ2839" s="17" t="s">
        <v>81</v>
      </c>
      <c r="BK2839" s="236">
        <f>ROUND(I2839*H2839,2)</f>
        <v>0</v>
      </c>
      <c r="BL2839" s="17" t="s">
        <v>224</v>
      </c>
      <c r="BM2839" s="235" t="s">
        <v>3677</v>
      </c>
    </row>
    <row r="2840" spans="2:65" s="1" customFormat="1" ht="24" customHeight="1">
      <c r="B2840" s="38"/>
      <c r="C2840" s="224" t="s">
        <v>3678</v>
      </c>
      <c r="D2840" s="224" t="s">
        <v>135</v>
      </c>
      <c r="E2840" s="225" t="s">
        <v>3679</v>
      </c>
      <c r="F2840" s="226" t="s">
        <v>3680</v>
      </c>
      <c r="G2840" s="227" t="s">
        <v>246</v>
      </c>
      <c r="H2840" s="228">
        <v>2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224</v>
      </c>
      <c r="AT2840" s="235" t="s">
        <v>135</v>
      </c>
      <c r="AU2840" s="235" t="s">
        <v>83</v>
      </c>
      <c r="AY2840" s="17" t="s">
        <v>133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224</v>
      </c>
      <c r="BM2840" s="235" t="s">
        <v>3681</v>
      </c>
    </row>
    <row r="2841" spans="2:65" s="1" customFormat="1" ht="24" customHeight="1">
      <c r="B2841" s="38"/>
      <c r="C2841" s="224" t="s">
        <v>3682</v>
      </c>
      <c r="D2841" s="224" t="s">
        <v>135</v>
      </c>
      <c r="E2841" s="225" t="s">
        <v>3683</v>
      </c>
      <c r="F2841" s="226" t="s">
        <v>3684</v>
      </c>
      <c r="G2841" s="227" t="s">
        <v>246</v>
      </c>
      <c r="H2841" s="228">
        <v>6</v>
      </c>
      <c r="I2841" s="229"/>
      <c r="J2841" s="230">
        <f>ROUND(I2841*H2841,2)</f>
        <v>0</v>
      </c>
      <c r="K2841" s="226" t="s">
        <v>1</v>
      </c>
      <c r="L2841" s="43"/>
      <c r="M2841" s="231" t="s">
        <v>1</v>
      </c>
      <c r="N2841" s="232" t="s">
        <v>38</v>
      </c>
      <c r="O2841" s="86"/>
      <c r="P2841" s="233">
        <f>O2841*H2841</f>
        <v>0</v>
      </c>
      <c r="Q2841" s="233">
        <v>0</v>
      </c>
      <c r="R2841" s="233">
        <f>Q2841*H2841</f>
        <v>0</v>
      </c>
      <c r="S2841" s="233">
        <v>0</v>
      </c>
      <c r="T2841" s="234">
        <f>S2841*H2841</f>
        <v>0</v>
      </c>
      <c r="AR2841" s="235" t="s">
        <v>224</v>
      </c>
      <c r="AT2841" s="235" t="s">
        <v>135</v>
      </c>
      <c r="AU2841" s="235" t="s">
        <v>83</v>
      </c>
      <c r="AY2841" s="17" t="s">
        <v>133</v>
      </c>
      <c r="BE2841" s="236">
        <f>IF(N2841="základní",J2841,0)</f>
        <v>0</v>
      </c>
      <c r="BF2841" s="236">
        <f>IF(N2841="snížená",J2841,0)</f>
        <v>0</v>
      </c>
      <c r="BG2841" s="236">
        <f>IF(N2841="zákl. přenesená",J2841,0)</f>
        <v>0</v>
      </c>
      <c r="BH2841" s="236">
        <f>IF(N2841="sníž. přenesená",J2841,0)</f>
        <v>0</v>
      </c>
      <c r="BI2841" s="236">
        <f>IF(N2841="nulová",J2841,0)</f>
        <v>0</v>
      </c>
      <c r="BJ2841" s="17" t="s">
        <v>81</v>
      </c>
      <c r="BK2841" s="236">
        <f>ROUND(I2841*H2841,2)</f>
        <v>0</v>
      </c>
      <c r="BL2841" s="17" t="s">
        <v>224</v>
      </c>
      <c r="BM2841" s="235" t="s">
        <v>3685</v>
      </c>
    </row>
    <row r="2842" spans="2:65" s="1" customFormat="1" ht="16.5" customHeight="1">
      <c r="B2842" s="38"/>
      <c r="C2842" s="224" t="s">
        <v>3686</v>
      </c>
      <c r="D2842" s="224" t="s">
        <v>135</v>
      </c>
      <c r="E2842" s="225" t="s">
        <v>3687</v>
      </c>
      <c r="F2842" s="226" t="s">
        <v>3688</v>
      </c>
      <c r="G2842" s="227" t="s">
        <v>246</v>
      </c>
      <c r="H2842" s="228">
        <v>1</v>
      </c>
      <c r="I2842" s="229"/>
      <c r="J2842" s="230">
        <f>ROUND(I2842*H2842,2)</f>
        <v>0</v>
      </c>
      <c r="K2842" s="226" t="s">
        <v>1</v>
      </c>
      <c r="L2842" s="43"/>
      <c r="M2842" s="231" t="s">
        <v>1</v>
      </c>
      <c r="N2842" s="232" t="s">
        <v>38</v>
      </c>
      <c r="O2842" s="86"/>
      <c r="P2842" s="233">
        <f>O2842*H2842</f>
        <v>0</v>
      </c>
      <c r="Q2842" s="233">
        <v>0</v>
      </c>
      <c r="R2842" s="233">
        <f>Q2842*H2842</f>
        <v>0</v>
      </c>
      <c r="S2842" s="233">
        <v>0</v>
      </c>
      <c r="T2842" s="234">
        <f>S2842*H2842</f>
        <v>0</v>
      </c>
      <c r="AR2842" s="235" t="s">
        <v>224</v>
      </c>
      <c r="AT2842" s="235" t="s">
        <v>135</v>
      </c>
      <c r="AU2842" s="235" t="s">
        <v>83</v>
      </c>
      <c r="AY2842" s="17" t="s">
        <v>133</v>
      </c>
      <c r="BE2842" s="236">
        <f>IF(N2842="základní",J2842,0)</f>
        <v>0</v>
      </c>
      <c r="BF2842" s="236">
        <f>IF(N2842="snížená",J2842,0)</f>
        <v>0</v>
      </c>
      <c r="BG2842" s="236">
        <f>IF(N2842="zákl. přenesená",J2842,0)</f>
        <v>0</v>
      </c>
      <c r="BH2842" s="236">
        <f>IF(N2842="sníž. přenesená",J2842,0)</f>
        <v>0</v>
      </c>
      <c r="BI2842" s="236">
        <f>IF(N2842="nulová",J2842,0)</f>
        <v>0</v>
      </c>
      <c r="BJ2842" s="17" t="s">
        <v>81</v>
      </c>
      <c r="BK2842" s="236">
        <f>ROUND(I2842*H2842,2)</f>
        <v>0</v>
      </c>
      <c r="BL2842" s="17" t="s">
        <v>224</v>
      </c>
      <c r="BM2842" s="235" t="s">
        <v>3689</v>
      </c>
    </row>
    <row r="2843" spans="2:65" s="1" customFormat="1" ht="16.5" customHeight="1">
      <c r="B2843" s="38"/>
      <c r="C2843" s="224" t="s">
        <v>3690</v>
      </c>
      <c r="D2843" s="224" t="s">
        <v>135</v>
      </c>
      <c r="E2843" s="225" t="s">
        <v>3691</v>
      </c>
      <c r="F2843" s="226" t="s">
        <v>3692</v>
      </c>
      <c r="G2843" s="227" t="s">
        <v>246</v>
      </c>
      <c r="H2843" s="228">
        <v>1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224</v>
      </c>
      <c r="AT2843" s="235" t="s">
        <v>135</v>
      </c>
      <c r="AU2843" s="235" t="s">
        <v>83</v>
      </c>
      <c r="AY2843" s="17" t="s">
        <v>133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224</v>
      </c>
      <c r="BM2843" s="235" t="s">
        <v>3693</v>
      </c>
    </row>
    <row r="2844" spans="2:65" s="1" customFormat="1" ht="24" customHeight="1">
      <c r="B2844" s="38"/>
      <c r="C2844" s="224" t="s">
        <v>3694</v>
      </c>
      <c r="D2844" s="224" t="s">
        <v>135</v>
      </c>
      <c r="E2844" s="225" t="s">
        <v>3695</v>
      </c>
      <c r="F2844" s="226" t="s">
        <v>3696</v>
      </c>
      <c r="G2844" s="227" t="s">
        <v>246</v>
      </c>
      <c r="H2844" s="228">
        <v>1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224</v>
      </c>
      <c r="AT2844" s="235" t="s">
        <v>135</v>
      </c>
      <c r="AU2844" s="235" t="s">
        <v>83</v>
      </c>
      <c r="AY2844" s="17" t="s">
        <v>133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224</v>
      </c>
      <c r="BM2844" s="235" t="s">
        <v>3697</v>
      </c>
    </row>
    <row r="2845" spans="2:65" s="1" customFormat="1" ht="36" customHeight="1">
      <c r="B2845" s="38"/>
      <c r="C2845" s="224" t="s">
        <v>3698</v>
      </c>
      <c r="D2845" s="224" t="s">
        <v>135</v>
      </c>
      <c r="E2845" s="225" t="s">
        <v>3699</v>
      </c>
      <c r="F2845" s="226" t="s">
        <v>3700</v>
      </c>
      <c r="G2845" s="227" t="s">
        <v>246</v>
      </c>
      <c r="H2845" s="228">
        <v>1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224</v>
      </c>
      <c r="AT2845" s="235" t="s">
        <v>135</v>
      </c>
      <c r="AU2845" s="235" t="s">
        <v>83</v>
      </c>
      <c r="AY2845" s="17" t="s">
        <v>133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224</v>
      </c>
      <c r="BM2845" s="235" t="s">
        <v>3701</v>
      </c>
    </row>
    <row r="2846" spans="2:65" s="1" customFormat="1" ht="36" customHeight="1">
      <c r="B2846" s="38"/>
      <c r="C2846" s="224" t="s">
        <v>3702</v>
      </c>
      <c r="D2846" s="224" t="s">
        <v>135</v>
      </c>
      <c r="E2846" s="225" t="s">
        <v>3703</v>
      </c>
      <c r="F2846" s="226" t="s">
        <v>3704</v>
      </c>
      <c r="G2846" s="227" t="s">
        <v>246</v>
      </c>
      <c r="H2846" s="228">
        <v>1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224</v>
      </c>
      <c r="AT2846" s="235" t="s">
        <v>135</v>
      </c>
      <c r="AU2846" s="235" t="s">
        <v>83</v>
      </c>
      <c r="AY2846" s="17" t="s">
        <v>133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224</v>
      </c>
      <c r="BM2846" s="235" t="s">
        <v>3705</v>
      </c>
    </row>
    <row r="2847" spans="2:65" s="1" customFormat="1" ht="24" customHeight="1">
      <c r="B2847" s="38"/>
      <c r="C2847" s="224" t="s">
        <v>3706</v>
      </c>
      <c r="D2847" s="224" t="s">
        <v>135</v>
      </c>
      <c r="E2847" s="225" t="s">
        <v>3707</v>
      </c>
      <c r="F2847" s="226" t="s">
        <v>3708</v>
      </c>
      <c r="G2847" s="227" t="s">
        <v>246</v>
      </c>
      <c r="H2847" s="228">
        <v>4</v>
      </c>
      <c r="I2847" s="229"/>
      <c r="J2847" s="230">
        <f>ROUND(I2847*H2847,2)</f>
        <v>0</v>
      </c>
      <c r="K2847" s="226" t="s">
        <v>1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224</v>
      </c>
      <c r="AT2847" s="235" t="s">
        <v>135</v>
      </c>
      <c r="AU2847" s="235" t="s">
        <v>83</v>
      </c>
      <c r="AY2847" s="17" t="s">
        <v>133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224</v>
      </c>
      <c r="BM2847" s="235" t="s">
        <v>3709</v>
      </c>
    </row>
    <row r="2848" spans="2:65" s="1" customFormat="1" ht="24" customHeight="1">
      <c r="B2848" s="38"/>
      <c r="C2848" s="224" t="s">
        <v>3710</v>
      </c>
      <c r="D2848" s="224" t="s">
        <v>135</v>
      </c>
      <c r="E2848" s="225" t="s">
        <v>3711</v>
      </c>
      <c r="F2848" s="226" t="s">
        <v>3712</v>
      </c>
      <c r="G2848" s="227" t="s">
        <v>246</v>
      </c>
      <c r="H2848" s="228">
        <v>4</v>
      </c>
      <c r="I2848" s="229"/>
      <c r="J2848" s="230">
        <f>ROUND(I2848*H2848,2)</f>
        <v>0</v>
      </c>
      <c r="K2848" s="226" t="s">
        <v>1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224</v>
      </c>
      <c r="AT2848" s="235" t="s">
        <v>135</v>
      </c>
      <c r="AU2848" s="235" t="s">
        <v>83</v>
      </c>
      <c r="AY2848" s="17" t="s">
        <v>133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224</v>
      </c>
      <c r="BM2848" s="235" t="s">
        <v>3713</v>
      </c>
    </row>
    <row r="2849" spans="2:65" s="1" customFormat="1" ht="16.5" customHeight="1">
      <c r="B2849" s="38"/>
      <c r="C2849" s="224" t="s">
        <v>3714</v>
      </c>
      <c r="D2849" s="224" t="s">
        <v>135</v>
      </c>
      <c r="E2849" s="225" t="s">
        <v>3715</v>
      </c>
      <c r="F2849" s="226" t="s">
        <v>3716</v>
      </c>
      <c r="G2849" s="227" t="s">
        <v>246</v>
      </c>
      <c r="H2849" s="228">
        <v>2</v>
      </c>
      <c r="I2849" s="229"/>
      <c r="J2849" s="230">
        <f>ROUND(I2849*H2849,2)</f>
        <v>0</v>
      </c>
      <c r="K2849" s="226" t="s">
        <v>1</v>
      </c>
      <c r="L2849" s="43"/>
      <c r="M2849" s="231" t="s">
        <v>1</v>
      </c>
      <c r="N2849" s="232" t="s">
        <v>38</v>
      </c>
      <c r="O2849" s="86"/>
      <c r="P2849" s="233">
        <f>O2849*H2849</f>
        <v>0</v>
      </c>
      <c r="Q2849" s="233">
        <v>0</v>
      </c>
      <c r="R2849" s="233">
        <f>Q2849*H2849</f>
        <v>0</v>
      </c>
      <c r="S2849" s="233">
        <v>0</v>
      </c>
      <c r="T2849" s="234">
        <f>S2849*H2849</f>
        <v>0</v>
      </c>
      <c r="AR2849" s="235" t="s">
        <v>224</v>
      </c>
      <c r="AT2849" s="235" t="s">
        <v>135</v>
      </c>
      <c r="AU2849" s="235" t="s">
        <v>83</v>
      </c>
      <c r="AY2849" s="17" t="s">
        <v>133</v>
      </c>
      <c r="BE2849" s="236">
        <f>IF(N2849="základní",J2849,0)</f>
        <v>0</v>
      </c>
      <c r="BF2849" s="236">
        <f>IF(N2849="snížená",J2849,0)</f>
        <v>0</v>
      </c>
      <c r="BG2849" s="236">
        <f>IF(N2849="zákl. přenesená",J2849,0)</f>
        <v>0</v>
      </c>
      <c r="BH2849" s="236">
        <f>IF(N2849="sníž. přenesená",J2849,0)</f>
        <v>0</v>
      </c>
      <c r="BI2849" s="236">
        <f>IF(N2849="nulová",J2849,0)</f>
        <v>0</v>
      </c>
      <c r="BJ2849" s="17" t="s">
        <v>81</v>
      </c>
      <c r="BK2849" s="236">
        <f>ROUND(I2849*H2849,2)</f>
        <v>0</v>
      </c>
      <c r="BL2849" s="17" t="s">
        <v>224</v>
      </c>
      <c r="BM2849" s="235" t="s">
        <v>3717</v>
      </c>
    </row>
    <row r="2850" spans="2:65" s="1" customFormat="1" ht="16.5" customHeight="1">
      <c r="B2850" s="38"/>
      <c r="C2850" s="224" t="s">
        <v>3718</v>
      </c>
      <c r="D2850" s="224" t="s">
        <v>135</v>
      </c>
      <c r="E2850" s="225" t="s">
        <v>3719</v>
      </c>
      <c r="F2850" s="226" t="s">
        <v>3720</v>
      </c>
      <c r="G2850" s="227" t="s">
        <v>246</v>
      </c>
      <c r="H2850" s="228">
        <v>1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224</v>
      </c>
      <c r="AT2850" s="235" t="s">
        <v>135</v>
      </c>
      <c r="AU2850" s="235" t="s">
        <v>83</v>
      </c>
      <c r="AY2850" s="17" t="s">
        <v>133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224</v>
      </c>
      <c r="BM2850" s="235" t="s">
        <v>3721</v>
      </c>
    </row>
    <row r="2851" spans="2:65" s="1" customFormat="1" ht="24" customHeight="1">
      <c r="B2851" s="38"/>
      <c r="C2851" s="224" t="s">
        <v>3722</v>
      </c>
      <c r="D2851" s="224" t="s">
        <v>135</v>
      </c>
      <c r="E2851" s="225" t="s">
        <v>3723</v>
      </c>
      <c r="F2851" s="226" t="s">
        <v>3724</v>
      </c>
      <c r="G2851" s="227" t="s">
        <v>246</v>
      </c>
      <c r="H2851" s="228">
        <v>1</v>
      </c>
      <c r="I2851" s="229"/>
      <c r="J2851" s="230">
        <f>ROUND(I2851*H2851,2)</f>
        <v>0</v>
      </c>
      <c r="K2851" s="226" t="s">
        <v>1</v>
      </c>
      <c r="L2851" s="43"/>
      <c r="M2851" s="231" t="s">
        <v>1</v>
      </c>
      <c r="N2851" s="232" t="s">
        <v>38</v>
      </c>
      <c r="O2851" s="86"/>
      <c r="P2851" s="233">
        <f>O2851*H2851</f>
        <v>0</v>
      </c>
      <c r="Q2851" s="233">
        <v>0</v>
      </c>
      <c r="R2851" s="233">
        <f>Q2851*H2851</f>
        <v>0</v>
      </c>
      <c r="S2851" s="233">
        <v>0</v>
      </c>
      <c r="T2851" s="234">
        <f>S2851*H2851</f>
        <v>0</v>
      </c>
      <c r="AR2851" s="235" t="s">
        <v>224</v>
      </c>
      <c r="AT2851" s="235" t="s">
        <v>135</v>
      </c>
      <c r="AU2851" s="235" t="s">
        <v>83</v>
      </c>
      <c r="AY2851" s="17" t="s">
        <v>133</v>
      </c>
      <c r="BE2851" s="236">
        <f>IF(N2851="základní",J2851,0)</f>
        <v>0</v>
      </c>
      <c r="BF2851" s="236">
        <f>IF(N2851="snížená",J2851,0)</f>
        <v>0</v>
      </c>
      <c r="BG2851" s="236">
        <f>IF(N2851="zákl. přenesená",J2851,0)</f>
        <v>0</v>
      </c>
      <c r="BH2851" s="236">
        <f>IF(N2851="sníž. přenesená",J2851,0)</f>
        <v>0</v>
      </c>
      <c r="BI2851" s="236">
        <f>IF(N2851="nulová",J2851,0)</f>
        <v>0</v>
      </c>
      <c r="BJ2851" s="17" t="s">
        <v>81</v>
      </c>
      <c r="BK2851" s="236">
        <f>ROUND(I2851*H2851,2)</f>
        <v>0</v>
      </c>
      <c r="BL2851" s="17" t="s">
        <v>224</v>
      </c>
      <c r="BM2851" s="235" t="s">
        <v>3725</v>
      </c>
    </row>
    <row r="2852" spans="2:65" s="1" customFormat="1" ht="24" customHeight="1">
      <c r="B2852" s="38"/>
      <c r="C2852" s="224" t="s">
        <v>3726</v>
      </c>
      <c r="D2852" s="224" t="s">
        <v>135</v>
      </c>
      <c r="E2852" s="225" t="s">
        <v>3727</v>
      </c>
      <c r="F2852" s="226" t="s">
        <v>3728</v>
      </c>
      <c r="G2852" s="227" t="s">
        <v>286</v>
      </c>
      <c r="H2852" s="270"/>
      <c r="I2852" s="229"/>
      <c r="J2852" s="230">
        <f>ROUND(I2852*H2852,2)</f>
        <v>0</v>
      </c>
      <c r="K2852" s="226" t="s">
        <v>139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224</v>
      </c>
      <c r="AT2852" s="235" t="s">
        <v>135</v>
      </c>
      <c r="AU2852" s="235" t="s">
        <v>83</v>
      </c>
      <c r="AY2852" s="17" t="s">
        <v>133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224</v>
      </c>
      <c r="BM2852" s="235" t="s">
        <v>3729</v>
      </c>
    </row>
    <row r="2853" spans="2:65" s="1" customFormat="1" ht="24" customHeight="1">
      <c r="B2853" s="38"/>
      <c r="C2853" s="224" t="s">
        <v>3730</v>
      </c>
      <c r="D2853" s="224" t="s">
        <v>135</v>
      </c>
      <c r="E2853" s="225" t="s">
        <v>3731</v>
      </c>
      <c r="F2853" s="226" t="s">
        <v>3732</v>
      </c>
      <c r="G2853" s="227" t="s">
        <v>286</v>
      </c>
      <c r="H2853" s="270"/>
      <c r="I2853" s="229"/>
      <c r="J2853" s="230">
        <f>ROUND(I2853*H2853,2)</f>
        <v>0</v>
      </c>
      <c r="K2853" s="226" t="s">
        <v>139</v>
      </c>
      <c r="L2853" s="43"/>
      <c r="M2853" s="231" t="s">
        <v>1</v>
      </c>
      <c r="N2853" s="232" t="s">
        <v>38</v>
      </c>
      <c r="O2853" s="86"/>
      <c r="P2853" s="233">
        <f>O2853*H2853</f>
        <v>0</v>
      </c>
      <c r="Q2853" s="233">
        <v>0</v>
      </c>
      <c r="R2853" s="233">
        <f>Q2853*H2853</f>
        <v>0</v>
      </c>
      <c r="S2853" s="233">
        <v>0</v>
      </c>
      <c r="T2853" s="234">
        <f>S2853*H2853</f>
        <v>0</v>
      </c>
      <c r="AR2853" s="235" t="s">
        <v>224</v>
      </c>
      <c r="AT2853" s="235" t="s">
        <v>135</v>
      </c>
      <c r="AU2853" s="235" t="s">
        <v>83</v>
      </c>
      <c r="AY2853" s="17" t="s">
        <v>133</v>
      </c>
      <c r="BE2853" s="236">
        <f>IF(N2853="základní",J2853,0)</f>
        <v>0</v>
      </c>
      <c r="BF2853" s="236">
        <f>IF(N2853="snížená",J2853,0)</f>
        <v>0</v>
      </c>
      <c r="BG2853" s="236">
        <f>IF(N2853="zákl. přenesená",J2853,0)</f>
        <v>0</v>
      </c>
      <c r="BH2853" s="236">
        <f>IF(N2853="sníž. přenesená",J2853,0)</f>
        <v>0</v>
      </c>
      <c r="BI2853" s="236">
        <f>IF(N2853="nulová",J2853,0)</f>
        <v>0</v>
      </c>
      <c r="BJ2853" s="17" t="s">
        <v>81</v>
      </c>
      <c r="BK2853" s="236">
        <f>ROUND(I2853*H2853,2)</f>
        <v>0</v>
      </c>
      <c r="BL2853" s="17" t="s">
        <v>224</v>
      </c>
      <c r="BM2853" s="235" t="s">
        <v>3733</v>
      </c>
    </row>
    <row r="2854" spans="2:63" s="11" customFormat="1" ht="22.8" customHeight="1">
      <c r="B2854" s="208"/>
      <c r="C2854" s="209"/>
      <c r="D2854" s="210" t="s">
        <v>72</v>
      </c>
      <c r="E2854" s="222" t="s">
        <v>3734</v>
      </c>
      <c r="F2854" s="222" t="s">
        <v>3735</v>
      </c>
      <c r="G2854" s="209"/>
      <c r="H2854" s="209"/>
      <c r="I2854" s="212"/>
      <c r="J2854" s="223">
        <f>BK2854</f>
        <v>0</v>
      </c>
      <c r="K2854" s="209"/>
      <c r="L2854" s="214"/>
      <c r="M2854" s="215"/>
      <c r="N2854" s="216"/>
      <c r="O2854" s="216"/>
      <c r="P2854" s="217">
        <f>SUM(P2855:P2881)</f>
        <v>0</v>
      </c>
      <c r="Q2854" s="216"/>
      <c r="R2854" s="217">
        <f>SUM(R2855:R2881)</f>
        <v>0.62877</v>
      </c>
      <c r="S2854" s="216"/>
      <c r="T2854" s="218">
        <f>SUM(T2855:T2881)</f>
        <v>0</v>
      </c>
      <c r="AR2854" s="219" t="s">
        <v>83</v>
      </c>
      <c r="AT2854" s="220" t="s">
        <v>72</v>
      </c>
      <c r="AU2854" s="220" t="s">
        <v>81</v>
      </c>
      <c r="AY2854" s="219" t="s">
        <v>133</v>
      </c>
      <c r="BK2854" s="221">
        <f>SUM(BK2855:BK2881)</f>
        <v>0</v>
      </c>
    </row>
    <row r="2855" spans="2:65" s="1" customFormat="1" ht="24" customHeight="1">
      <c r="B2855" s="38"/>
      <c r="C2855" s="224" t="s">
        <v>3736</v>
      </c>
      <c r="D2855" s="224" t="s">
        <v>135</v>
      </c>
      <c r="E2855" s="225" t="s">
        <v>3737</v>
      </c>
      <c r="F2855" s="226" t="s">
        <v>3738</v>
      </c>
      <c r="G2855" s="227" t="s">
        <v>165</v>
      </c>
      <c r="H2855" s="228">
        <v>521</v>
      </c>
      <c r="I2855" s="229"/>
      <c r="J2855" s="230">
        <f>ROUND(I2855*H2855,2)</f>
        <v>0</v>
      </c>
      <c r="K2855" s="226" t="s">
        <v>139</v>
      </c>
      <c r="L2855" s="43"/>
      <c r="M2855" s="231" t="s">
        <v>1</v>
      </c>
      <c r="N2855" s="232" t="s">
        <v>38</v>
      </c>
      <c r="O2855" s="86"/>
      <c r="P2855" s="233">
        <f>O2855*H2855</f>
        <v>0</v>
      </c>
      <c r="Q2855" s="233">
        <v>0.00047</v>
      </c>
      <c r="R2855" s="233">
        <f>Q2855*H2855</f>
        <v>0.24487</v>
      </c>
      <c r="S2855" s="233">
        <v>0</v>
      </c>
      <c r="T2855" s="234">
        <f>S2855*H2855</f>
        <v>0</v>
      </c>
      <c r="AR2855" s="235" t="s">
        <v>224</v>
      </c>
      <c r="AT2855" s="235" t="s">
        <v>135</v>
      </c>
      <c r="AU2855" s="235" t="s">
        <v>83</v>
      </c>
      <c r="AY2855" s="17" t="s">
        <v>133</v>
      </c>
      <c r="BE2855" s="236">
        <f>IF(N2855="základní",J2855,0)</f>
        <v>0</v>
      </c>
      <c r="BF2855" s="236">
        <f>IF(N2855="snížená",J2855,0)</f>
        <v>0</v>
      </c>
      <c r="BG2855" s="236">
        <f>IF(N2855="zákl. přenesená",J2855,0)</f>
        <v>0</v>
      </c>
      <c r="BH2855" s="236">
        <f>IF(N2855="sníž. přenesená",J2855,0)</f>
        <v>0</v>
      </c>
      <c r="BI2855" s="236">
        <f>IF(N2855="nulová",J2855,0)</f>
        <v>0</v>
      </c>
      <c r="BJ2855" s="17" t="s">
        <v>81</v>
      </c>
      <c r="BK2855" s="236">
        <f>ROUND(I2855*H2855,2)</f>
        <v>0</v>
      </c>
      <c r="BL2855" s="17" t="s">
        <v>224</v>
      </c>
      <c r="BM2855" s="235" t="s">
        <v>3739</v>
      </c>
    </row>
    <row r="2856" spans="2:65" s="1" customFormat="1" ht="24" customHeight="1">
      <c r="B2856" s="38"/>
      <c r="C2856" s="224" t="s">
        <v>3740</v>
      </c>
      <c r="D2856" s="224" t="s">
        <v>135</v>
      </c>
      <c r="E2856" s="225" t="s">
        <v>3741</v>
      </c>
      <c r="F2856" s="226" t="s">
        <v>3742</v>
      </c>
      <c r="G2856" s="227" t="s">
        <v>165</v>
      </c>
      <c r="H2856" s="228">
        <v>71</v>
      </c>
      <c r="I2856" s="229"/>
      <c r="J2856" s="230">
        <f>ROUND(I2856*H2856,2)</f>
        <v>0</v>
      </c>
      <c r="K2856" s="226" t="s">
        <v>139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0.00072</v>
      </c>
      <c r="R2856" s="233">
        <f>Q2856*H2856</f>
        <v>0.051120000000000006</v>
      </c>
      <c r="S2856" s="233">
        <v>0</v>
      </c>
      <c r="T2856" s="234">
        <f>S2856*H2856</f>
        <v>0</v>
      </c>
      <c r="AR2856" s="235" t="s">
        <v>224</v>
      </c>
      <c r="AT2856" s="235" t="s">
        <v>135</v>
      </c>
      <c r="AU2856" s="235" t="s">
        <v>83</v>
      </c>
      <c r="AY2856" s="17" t="s">
        <v>133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224</v>
      </c>
      <c r="BM2856" s="235" t="s">
        <v>3743</v>
      </c>
    </row>
    <row r="2857" spans="2:65" s="1" customFormat="1" ht="24" customHeight="1">
      <c r="B2857" s="38"/>
      <c r="C2857" s="224" t="s">
        <v>3744</v>
      </c>
      <c r="D2857" s="224" t="s">
        <v>135</v>
      </c>
      <c r="E2857" s="225" t="s">
        <v>3745</v>
      </c>
      <c r="F2857" s="226" t="s">
        <v>3746</v>
      </c>
      <c r="G2857" s="227" t="s">
        <v>165</v>
      </c>
      <c r="H2857" s="228">
        <v>148</v>
      </c>
      <c r="I2857" s="229"/>
      <c r="J2857" s="230">
        <f>ROUND(I2857*H2857,2)</f>
        <v>0</v>
      </c>
      <c r="K2857" s="226" t="s">
        <v>139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0.00071</v>
      </c>
      <c r="R2857" s="233">
        <f>Q2857*H2857</f>
        <v>0.10508</v>
      </c>
      <c r="S2857" s="233">
        <v>0</v>
      </c>
      <c r="T2857" s="234">
        <f>S2857*H2857</f>
        <v>0</v>
      </c>
      <c r="AR2857" s="235" t="s">
        <v>224</v>
      </c>
      <c r="AT2857" s="235" t="s">
        <v>135</v>
      </c>
      <c r="AU2857" s="235" t="s">
        <v>83</v>
      </c>
      <c r="AY2857" s="17" t="s">
        <v>133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224</v>
      </c>
      <c r="BM2857" s="235" t="s">
        <v>3747</v>
      </c>
    </row>
    <row r="2858" spans="2:65" s="1" customFormat="1" ht="24" customHeight="1">
      <c r="B2858" s="38"/>
      <c r="C2858" s="224" t="s">
        <v>3748</v>
      </c>
      <c r="D2858" s="224" t="s">
        <v>135</v>
      </c>
      <c r="E2858" s="225" t="s">
        <v>3749</v>
      </c>
      <c r="F2858" s="226" t="s">
        <v>3750</v>
      </c>
      <c r="G2858" s="227" t="s">
        <v>165</v>
      </c>
      <c r="H2858" s="228">
        <v>89</v>
      </c>
      <c r="I2858" s="229"/>
      <c r="J2858" s="230">
        <f>ROUND(I2858*H2858,2)</f>
        <v>0</v>
      </c>
      <c r="K2858" s="226" t="s">
        <v>139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0.00128</v>
      </c>
      <c r="R2858" s="233">
        <f>Q2858*H2858</f>
        <v>0.11392000000000001</v>
      </c>
      <c r="S2858" s="233">
        <v>0</v>
      </c>
      <c r="T2858" s="234">
        <f>S2858*H2858</f>
        <v>0</v>
      </c>
      <c r="AR2858" s="235" t="s">
        <v>224</v>
      </c>
      <c r="AT2858" s="235" t="s">
        <v>135</v>
      </c>
      <c r="AU2858" s="235" t="s">
        <v>83</v>
      </c>
      <c r="AY2858" s="17" t="s">
        <v>133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224</v>
      </c>
      <c r="BM2858" s="235" t="s">
        <v>3751</v>
      </c>
    </row>
    <row r="2859" spans="2:65" s="1" customFormat="1" ht="24" customHeight="1">
      <c r="B2859" s="38"/>
      <c r="C2859" s="224" t="s">
        <v>3752</v>
      </c>
      <c r="D2859" s="224" t="s">
        <v>135</v>
      </c>
      <c r="E2859" s="225" t="s">
        <v>3753</v>
      </c>
      <c r="F2859" s="226" t="s">
        <v>3754</v>
      </c>
      <c r="G2859" s="227" t="s">
        <v>165</v>
      </c>
      <c r="H2859" s="228">
        <v>33</v>
      </c>
      <c r="I2859" s="229"/>
      <c r="J2859" s="230">
        <f>ROUND(I2859*H2859,2)</f>
        <v>0</v>
      </c>
      <c r="K2859" s="226" t="s">
        <v>139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0.00196</v>
      </c>
      <c r="R2859" s="233">
        <f>Q2859*H2859</f>
        <v>0.06468</v>
      </c>
      <c r="S2859" s="233">
        <v>0</v>
      </c>
      <c r="T2859" s="234">
        <f>S2859*H2859</f>
        <v>0</v>
      </c>
      <c r="AR2859" s="235" t="s">
        <v>224</v>
      </c>
      <c r="AT2859" s="235" t="s">
        <v>135</v>
      </c>
      <c r="AU2859" s="235" t="s">
        <v>83</v>
      </c>
      <c r="AY2859" s="17" t="s">
        <v>133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224</v>
      </c>
      <c r="BM2859" s="235" t="s">
        <v>3755</v>
      </c>
    </row>
    <row r="2860" spans="2:65" s="1" customFormat="1" ht="24" customHeight="1">
      <c r="B2860" s="38"/>
      <c r="C2860" s="224" t="s">
        <v>3756</v>
      </c>
      <c r="D2860" s="224" t="s">
        <v>135</v>
      </c>
      <c r="E2860" s="225" t="s">
        <v>3757</v>
      </c>
      <c r="F2860" s="226" t="s">
        <v>3758</v>
      </c>
      <c r="G2860" s="227" t="s">
        <v>165</v>
      </c>
      <c r="H2860" s="228">
        <v>2</v>
      </c>
      <c r="I2860" s="229"/>
      <c r="J2860" s="230">
        <f>ROUND(I2860*H2860,2)</f>
        <v>0</v>
      </c>
      <c r="K2860" s="226" t="s">
        <v>139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0.00339</v>
      </c>
      <c r="R2860" s="233">
        <f>Q2860*H2860</f>
        <v>0.00678</v>
      </c>
      <c r="S2860" s="233">
        <v>0</v>
      </c>
      <c r="T2860" s="234">
        <f>S2860*H2860</f>
        <v>0</v>
      </c>
      <c r="AR2860" s="235" t="s">
        <v>224</v>
      </c>
      <c r="AT2860" s="235" t="s">
        <v>135</v>
      </c>
      <c r="AU2860" s="235" t="s">
        <v>83</v>
      </c>
      <c r="AY2860" s="17" t="s">
        <v>133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224</v>
      </c>
      <c r="BM2860" s="235" t="s">
        <v>3759</v>
      </c>
    </row>
    <row r="2861" spans="2:65" s="1" customFormat="1" ht="24" customHeight="1">
      <c r="B2861" s="38"/>
      <c r="C2861" s="224" t="s">
        <v>3760</v>
      </c>
      <c r="D2861" s="224" t="s">
        <v>135</v>
      </c>
      <c r="E2861" s="225" t="s">
        <v>3761</v>
      </c>
      <c r="F2861" s="226" t="s">
        <v>3762</v>
      </c>
      <c r="G2861" s="227" t="s">
        <v>165</v>
      </c>
      <c r="H2861" s="228">
        <v>8</v>
      </c>
      <c r="I2861" s="229"/>
      <c r="J2861" s="230">
        <f>ROUND(I2861*H2861,2)</f>
        <v>0</v>
      </c>
      <c r="K2861" s="226" t="s">
        <v>139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0.00529</v>
      </c>
      <c r="R2861" s="233">
        <f>Q2861*H2861</f>
        <v>0.04232</v>
      </c>
      <c r="S2861" s="233">
        <v>0</v>
      </c>
      <c r="T2861" s="234">
        <f>S2861*H2861</f>
        <v>0</v>
      </c>
      <c r="AR2861" s="235" t="s">
        <v>224</v>
      </c>
      <c r="AT2861" s="235" t="s">
        <v>135</v>
      </c>
      <c r="AU2861" s="235" t="s">
        <v>83</v>
      </c>
      <c r="AY2861" s="17" t="s">
        <v>133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224</v>
      </c>
      <c r="BM2861" s="235" t="s">
        <v>3763</v>
      </c>
    </row>
    <row r="2862" spans="2:65" s="1" customFormat="1" ht="16.5" customHeight="1">
      <c r="B2862" s="38"/>
      <c r="C2862" s="224" t="s">
        <v>3764</v>
      </c>
      <c r="D2862" s="224" t="s">
        <v>135</v>
      </c>
      <c r="E2862" s="225" t="s">
        <v>3765</v>
      </c>
      <c r="F2862" s="226" t="s">
        <v>3766</v>
      </c>
      <c r="G2862" s="227" t="s">
        <v>241</v>
      </c>
      <c r="H2862" s="228">
        <v>1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224</v>
      </c>
      <c r="AT2862" s="235" t="s">
        <v>135</v>
      </c>
      <c r="AU2862" s="235" t="s">
        <v>83</v>
      </c>
      <c r="AY2862" s="17" t="s">
        <v>133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224</v>
      </c>
      <c r="BM2862" s="235" t="s">
        <v>3767</v>
      </c>
    </row>
    <row r="2863" spans="2:65" s="1" customFormat="1" ht="16.5" customHeight="1">
      <c r="B2863" s="38"/>
      <c r="C2863" s="224" t="s">
        <v>3768</v>
      </c>
      <c r="D2863" s="224" t="s">
        <v>135</v>
      </c>
      <c r="E2863" s="225" t="s">
        <v>3769</v>
      </c>
      <c r="F2863" s="226" t="s">
        <v>3770</v>
      </c>
      <c r="G2863" s="227" t="s">
        <v>165</v>
      </c>
      <c r="H2863" s="228">
        <v>521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224</v>
      </c>
      <c r="AT2863" s="235" t="s">
        <v>135</v>
      </c>
      <c r="AU2863" s="235" t="s">
        <v>83</v>
      </c>
      <c r="AY2863" s="17" t="s">
        <v>133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224</v>
      </c>
      <c r="BM2863" s="235" t="s">
        <v>3771</v>
      </c>
    </row>
    <row r="2864" spans="2:65" s="1" customFormat="1" ht="16.5" customHeight="1">
      <c r="B2864" s="38"/>
      <c r="C2864" s="224" t="s">
        <v>3772</v>
      </c>
      <c r="D2864" s="224" t="s">
        <v>135</v>
      </c>
      <c r="E2864" s="225" t="s">
        <v>3773</v>
      </c>
      <c r="F2864" s="226" t="s">
        <v>3774</v>
      </c>
      <c r="G2864" s="227" t="s">
        <v>165</v>
      </c>
      <c r="H2864" s="228">
        <v>71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224</v>
      </c>
      <c r="AT2864" s="235" t="s">
        <v>135</v>
      </c>
      <c r="AU2864" s="235" t="s">
        <v>83</v>
      </c>
      <c r="AY2864" s="17" t="s">
        <v>133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224</v>
      </c>
      <c r="BM2864" s="235" t="s">
        <v>3775</v>
      </c>
    </row>
    <row r="2865" spans="2:65" s="1" customFormat="1" ht="16.5" customHeight="1">
      <c r="B2865" s="38"/>
      <c r="C2865" s="224" t="s">
        <v>3776</v>
      </c>
      <c r="D2865" s="224" t="s">
        <v>135</v>
      </c>
      <c r="E2865" s="225" t="s">
        <v>3777</v>
      </c>
      <c r="F2865" s="226" t="s">
        <v>3778</v>
      </c>
      <c r="G2865" s="227" t="s">
        <v>165</v>
      </c>
      <c r="H2865" s="228">
        <v>148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224</v>
      </c>
      <c r="AT2865" s="235" t="s">
        <v>135</v>
      </c>
      <c r="AU2865" s="235" t="s">
        <v>83</v>
      </c>
      <c r="AY2865" s="17" t="s">
        <v>133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224</v>
      </c>
      <c r="BM2865" s="235" t="s">
        <v>3779</v>
      </c>
    </row>
    <row r="2866" spans="2:65" s="1" customFormat="1" ht="16.5" customHeight="1">
      <c r="B2866" s="38"/>
      <c r="C2866" s="224" t="s">
        <v>3780</v>
      </c>
      <c r="D2866" s="224" t="s">
        <v>135</v>
      </c>
      <c r="E2866" s="225" t="s">
        <v>3781</v>
      </c>
      <c r="F2866" s="226" t="s">
        <v>3782</v>
      </c>
      <c r="G2866" s="227" t="s">
        <v>165</v>
      </c>
      <c r="H2866" s="228">
        <v>89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224</v>
      </c>
      <c r="AT2866" s="235" t="s">
        <v>135</v>
      </c>
      <c r="AU2866" s="235" t="s">
        <v>83</v>
      </c>
      <c r="AY2866" s="17" t="s">
        <v>133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224</v>
      </c>
      <c r="BM2866" s="235" t="s">
        <v>3783</v>
      </c>
    </row>
    <row r="2867" spans="2:65" s="1" customFormat="1" ht="16.5" customHeight="1">
      <c r="B2867" s="38"/>
      <c r="C2867" s="224" t="s">
        <v>3784</v>
      </c>
      <c r="D2867" s="224" t="s">
        <v>135</v>
      </c>
      <c r="E2867" s="225" t="s">
        <v>3785</v>
      </c>
      <c r="F2867" s="226" t="s">
        <v>3786</v>
      </c>
      <c r="G2867" s="227" t="s">
        <v>165</v>
      </c>
      <c r="H2867" s="228">
        <v>33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224</v>
      </c>
      <c r="AT2867" s="235" t="s">
        <v>135</v>
      </c>
      <c r="AU2867" s="235" t="s">
        <v>83</v>
      </c>
      <c r="AY2867" s="17" t="s">
        <v>133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224</v>
      </c>
      <c r="BM2867" s="235" t="s">
        <v>3787</v>
      </c>
    </row>
    <row r="2868" spans="2:65" s="1" customFormat="1" ht="16.5" customHeight="1">
      <c r="B2868" s="38"/>
      <c r="C2868" s="224" t="s">
        <v>3788</v>
      </c>
      <c r="D2868" s="224" t="s">
        <v>135</v>
      </c>
      <c r="E2868" s="225" t="s">
        <v>3789</v>
      </c>
      <c r="F2868" s="226" t="s">
        <v>3790</v>
      </c>
      <c r="G2868" s="227" t="s">
        <v>165</v>
      </c>
      <c r="H2868" s="228">
        <v>2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224</v>
      </c>
      <c r="AT2868" s="235" t="s">
        <v>135</v>
      </c>
      <c r="AU2868" s="235" t="s">
        <v>83</v>
      </c>
      <c r="AY2868" s="17" t="s">
        <v>133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224</v>
      </c>
      <c r="BM2868" s="235" t="s">
        <v>3791</v>
      </c>
    </row>
    <row r="2869" spans="2:65" s="1" customFormat="1" ht="16.5" customHeight="1">
      <c r="B2869" s="38"/>
      <c r="C2869" s="224" t="s">
        <v>3792</v>
      </c>
      <c r="D2869" s="224" t="s">
        <v>135</v>
      </c>
      <c r="E2869" s="225" t="s">
        <v>3793</v>
      </c>
      <c r="F2869" s="226" t="s">
        <v>3794</v>
      </c>
      <c r="G2869" s="227" t="s">
        <v>165</v>
      </c>
      <c r="H2869" s="228">
        <v>8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224</v>
      </c>
      <c r="AT2869" s="235" t="s">
        <v>135</v>
      </c>
      <c r="AU2869" s="235" t="s">
        <v>83</v>
      </c>
      <c r="AY2869" s="17" t="s">
        <v>133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224</v>
      </c>
      <c r="BM2869" s="235" t="s">
        <v>3795</v>
      </c>
    </row>
    <row r="2870" spans="2:65" s="1" customFormat="1" ht="16.5" customHeight="1">
      <c r="B2870" s="38"/>
      <c r="C2870" s="224" t="s">
        <v>3796</v>
      </c>
      <c r="D2870" s="224" t="s">
        <v>135</v>
      </c>
      <c r="E2870" s="225" t="s">
        <v>3797</v>
      </c>
      <c r="F2870" s="226" t="s">
        <v>3798</v>
      </c>
      <c r="G2870" s="227" t="s">
        <v>165</v>
      </c>
      <c r="H2870" s="228">
        <v>829</v>
      </c>
      <c r="I2870" s="229"/>
      <c r="J2870" s="230">
        <f>ROUND(I2870*H2870,2)</f>
        <v>0</v>
      </c>
      <c r="K2870" s="226" t="s">
        <v>139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224</v>
      </c>
      <c r="AT2870" s="235" t="s">
        <v>135</v>
      </c>
      <c r="AU2870" s="235" t="s">
        <v>83</v>
      </c>
      <c r="AY2870" s="17" t="s">
        <v>133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224</v>
      </c>
      <c r="BM2870" s="235" t="s">
        <v>3799</v>
      </c>
    </row>
    <row r="2871" spans="2:51" s="12" customFormat="1" ht="12">
      <c r="B2871" s="237"/>
      <c r="C2871" s="238"/>
      <c r="D2871" s="239" t="s">
        <v>142</v>
      </c>
      <c r="E2871" s="240" t="s">
        <v>1</v>
      </c>
      <c r="F2871" s="241" t="s">
        <v>3800</v>
      </c>
      <c r="G2871" s="238"/>
      <c r="H2871" s="242">
        <v>521</v>
      </c>
      <c r="I2871" s="243"/>
      <c r="J2871" s="238"/>
      <c r="K2871" s="238"/>
      <c r="L2871" s="244"/>
      <c r="M2871" s="245"/>
      <c r="N2871" s="246"/>
      <c r="O2871" s="246"/>
      <c r="P2871" s="246"/>
      <c r="Q2871" s="246"/>
      <c r="R2871" s="246"/>
      <c r="S2871" s="246"/>
      <c r="T2871" s="247"/>
      <c r="AT2871" s="248" t="s">
        <v>142</v>
      </c>
      <c r="AU2871" s="248" t="s">
        <v>83</v>
      </c>
      <c r="AV2871" s="12" t="s">
        <v>83</v>
      </c>
      <c r="AW2871" s="12" t="s">
        <v>30</v>
      </c>
      <c r="AX2871" s="12" t="s">
        <v>73</v>
      </c>
      <c r="AY2871" s="248" t="s">
        <v>133</v>
      </c>
    </row>
    <row r="2872" spans="2:51" s="12" customFormat="1" ht="12">
      <c r="B2872" s="237"/>
      <c r="C2872" s="238"/>
      <c r="D2872" s="239" t="s">
        <v>142</v>
      </c>
      <c r="E2872" s="240" t="s">
        <v>1</v>
      </c>
      <c r="F2872" s="241" t="s">
        <v>3801</v>
      </c>
      <c r="G2872" s="238"/>
      <c r="H2872" s="242">
        <v>71</v>
      </c>
      <c r="I2872" s="243"/>
      <c r="J2872" s="238"/>
      <c r="K2872" s="238"/>
      <c r="L2872" s="244"/>
      <c r="M2872" s="245"/>
      <c r="N2872" s="246"/>
      <c r="O2872" s="246"/>
      <c r="P2872" s="246"/>
      <c r="Q2872" s="246"/>
      <c r="R2872" s="246"/>
      <c r="S2872" s="246"/>
      <c r="T2872" s="247"/>
      <c r="AT2872" s="248" t="s">
        <v>142</v>
      </c>
      <c r="AU2872" s="248" t="s">
        <v>83</v>
      </c>
      <c r="AV2872" s="12" t="s">
        <v>83</v>
      </c>
      <c r="AW2872" s="12" t="s">
        <v>30</v>
      </c>
      <c r="AX2872" s="12" t="s">
        <v>73</v>
      </c>
      <c r="AY2872" s="248" t="s">
        <v>133</v>
      </c>
    </row>
    <row r="2873" spans="2:51" s="12" customFormat="1" ht="12">
      <c r="B2873" s="237"/>
      <c r="C2873" s="238"/>
      <c r="D2873" s="239" t="s">
        <v>142</v>
      </c>
      <c r="E2873" s="240" t="s">
        <v>1</v>
      </c>
      <c r="F2873" s="241" t="s">
        <v>3802</v>
      </c>
      <c r="G2873" s="238"/>
      <c r="H2873" s="242">
        <v>148</v>
      </c>
      <c r="I2873" s="243"/>
      <c r="J2873" s="238"/>
      <c r="K2873" s="238"/>
      <c r="L2873" s="244"/>
      <c r="M2873" s="245"/>
      <c r="N2873" s="246"/>
      <c r="O2873" s="246"/>
      <c r="P2873" s="246"/>
      <c r="Q2873" s="246"/>
      <c r="R2873" s="246"/>
      <c r="S2873" s="246"/>
      <c r="T2873" s="247"/>
      <c r="AT2873" s="248" t="s">
        <v>142</v>
      </c>
      <c r="AU2873" s="248" t="s">
        <v>83</v>
      </c>
      <c r="AV2873" s="12" t="s">
        <v>83</v>
      </c>
      <c r="AW2873" s="12" t="s">
        <v>30</v>
      </c>
      <c r="AX2873" s="12" t="s">
        <v>73</v>
      </c>
      <c r="AY2873" s="248" t="s">
        <v>133</v>
      </c>
    </row>
    <row r="2874" spans="2:51" s="12" customFormat="1" ht="12">
      <c r="B2874" s="237"/>
      <c r="C2874" s="238"/>
      <c r="D2874" s="239" t="s">
        <v>142</v>
      </c>
      <c r="E2874" s="240" t="s">
        <v>1</v>
      </c>
      <c r="F2874" s="241" t="s">
        <v>3803</v>
      </c>
      <c r="G2874" s="238"/>
      <c r="H2874" s="242">
        <v>89</v>
      </c>
      <c r="I2874" s="243"/>
      <c r="J2874" s="238"/>
      <c r="K2874" s="238"/>
      <c r="L2874" s="244"/>
      <c r="M2874" s="245"/>
      <c r="N2874" s="246"/>
      <c r="O2874" s="246"/>
      <c r="P2874" s="246"/>
      <c r="Q2874" s="246"/>
      <c r="R2874" s="246"/>
      <c r="S2874" s="246"/>
      <c r="T2874" s="247"/>
      <c r="AT2874" s="248" t="s">
        <v>142</v>
      </c>
      <c r="AU2874" s="248" t="s">
        <v>83</v>
      </c>
      <c r="AV2874" s="12" t="s">
        <v>83</v>
      </c>
      <c r="AW2874" s="12" t="s">
        <v>30</v>
      </c>
      <c r="AX2874" s="12" t="s">
        <v>73</v>
      </c>
      <c r="AY2874" s="248" t="s">
        <v>133</v>
      </c>
    </row>
    <row r="2875" spans="2:51" s="13" customFormat="1" ht="12">
      <c r="B2875" s="249"/>
      <c r="C2875" s="250"/>
      <c r="D2875" s="239" t="s">
        <v>142</v>
      </c>
      <c r="E2875" s="251" t="s">
        <v>1</v>
      </c>
      <c r="F2875" s="252" t="s">
        <v>144</v>
      </c>
      <c r="G2875" s="250"/>
      <c r="H2875" s="253">
        <v>829</v>
      </c>
      <c r="I2875" s="254"/>
      <c r="J2875" s="250"/>
      <c r="K2875" s="250"/>
      <c r="L2875" s="255"/>
      <c r="M2875" s="256"/>
      <c r="N2875" s="257"/>
      <c r="O2875" s="257"/>
      <c r="P2875" s="257"/>
      <c r="Q2875" s="257"/>
      <c r="R2875" s="257"/>
      <c r="S2875" s="257"/>
      <c r="T2875" s="258"/>
      <c r="AT2875" s="259" t="s">
        <v>142</v>
      </c>
      <c r="AU2875" s="259" t="s">
        <v>83</v>
      </c>
      <c r="AV2875" s="13" t="s">
        <v>140</v>
      </c>
      <c r="AW2875" s="13" t="s">
        <v>30</v>
      </c>
      <c r="AX2875" s="13" t="s">
        <v>81</v>
      </c>
      <c r="AY2875" s="259" t="s">
        <v>133</v>
      </c>
    </row>
    <row r="2876" spans="2:65" s="1" customFormat="1" ht="16.5" customHeight="1">
      <c r="B2876" s="38"/>
      <c r="C2876" s="224" t="s">
        <v>3804</v>
      </c>
      <c r="D2876" s="224" t="s">
        <v>135</v>
      </c>
      <c r="E2876" s="225" t="s">
        <v>3805</v>
      </c>
      <c r="F2876" s="226" t="s">
        <v>3806</v>
      </c>
      <c r="G2876" s="227" t="s">
        <v>165</v>
      </c>
      <c r="H2876" s="228">
        <v>35</v>
      </c>
      <c r="I2876" s="229"/>
      <c r="J2876" s="230">
        <f>ROUND(I2876*H2876,2)</f>
        <v>0</v>
      </c>
      <c r="K2876" s="226" t="s">
        <v>139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224</v>
      </c>
      <c r="AT2876" s="235" t="s">
        <v>135</v>
      </c>
      <c r="AU2876" s="235" t="s">
        <v>83</v>
      </c>
      <c r="AY2876" s="17" t="s">
        <v>133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224</v>
      </c>
      <c r="BM2876" s="235" t="s">
        <v>3807</v>
      </c>
    </row>
    <row r="2877" spans="2:51" s="12" customFormat="1" ht="12">
      <c r="B2877" s="237"/>
      <c r="C2877" s="238"/>
      <c r="D2877" s="239" t="s">
        <v>142</v>
      </c>
      <c r="E2877" s="240" t="s">
        <v>1</v>
      </c>
      <c r="F2877" s="241" t="s">
        <v>3808</v>
      </c>
      <c r="G2877" s="238"/>
      <c r="H2877" s="242">
        <v>35</v>
      </c>
      <c r="I2877" s="243"/>
      <c r="J2877" s="238"/>
      <c r="K2877" s="238"/>
      <c r="L2877" s="244"/>
      <c r="M2877" s="245"/>
      <c r="N2877" s="246"/>
      <c r="O2877" s="246"/>
      <c r="P2877" s="246"/>
      <c r="Q2877" s="246"/>
      <c r="R2877" s="246"/>
      <c r="S2877" s="246"/>
      <c r="T2877" s="247"/>
      <c r="AT2877" s="248" t="s">
        <v>142</v>
      </c>
      <c r="AU2877" s="248" t="s">
        <v>83</v>
      </c>
      <c r="AV2877" s="12" t="s">
        <v>83</v>
      </c>
      <c r="AW2877" s="12" t="s">
        <v>30</v>
      </c>
      <c r="AX2877" s="12" t="s">
        <v>73</v>
      </c>
      <c r="AY2877" s="248" t="s">
        <v>133</v>
      </c>
    </row>
    <row r="2878" spans="2:51" s="13" customFormat="1" ht="12">
      <c r="B2878" s="249"/>
      <c r="C2878" s="250"/>
      <c r="D2878" s="239" t="s">
        <v>142</v>
      </c>
      <c r="E2878" s="251" t="s">
        <v>1</v>
      </c>
      <c r="F2878" s="252" t="s">
        <v>144</v>
      </c>
      <c r="G2878" s="250"/>
      <c r="H2878" s="253">
        <v>35</v>
      </c>
      <c r="I2878" s="254"/>
      <c r="J2878" s="250"/>
      <c r="K2878" s="250"/>
      <c r="L2878" s="255"/>
      <c r="M2878" s="256"/>
      <c r="N2878" s="257"/>
      <c r="O2878" s="257"/>
      <c r="P2878" s="257"/>
      <c r="Q2878" s="257"/>
      <c r="R2878" s="257"/>
      <c r="S2878" s="257"/>
      <c r="T2878" s="258"/>
      <c r="AT2878" s="259" t="s">
        <v>142</v>
      </c>
      <c r="AU2878" s="259" t="s">
        <v>83</v>
      </c>
      <c r="AV2878" s="13" t="s">
        <v>140</v>
      </c>
      <c r="AW2878" s="13" t="s">
        <v>30</v>
      </c>
      <c r="AX2878" s="13" t="s">
        <v>81</v>
      </c>
      <c r="AY2878" s="259" t="s">
        <v>133</v>
      </c>
    </row>
    <row r="2879" spans="2:65" s="1" customFormat="1" ht="16.5" customHeight="1">
      <c r="B2879" s="38"/>
      <c r="C2879" s="224" t="s">
        <v>3809</v>
      </c>
      <c r="D2879" s="224" t="s">
        <v>135</v>
      </c>
      <c r="E2879" s="225" t="s">
        <v>3810</v>
      </c>
      <c r="F2879" s="226" t="s">
        <v>3811</v>
      </c>
      <c r="G2879" s="227" t="s">
        <v>165</v>
      </c>
      <c r="H2879" s="228">
        <v>8</v>
      </c>
      <c r="I2879" s="229"/>
      <c r="J2879" s="230">
        <f>ROUND(I2879*H2879,2)</f>
        <v>0</v>
      </c>
      <c r="K2879" s="226" t="s">
        <v>139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</v>
      </c>
      <c r="R2879" s="233">
        <f>Q2879*H2879</f>
        <v>0</v>
      </c>
      <c r="S2879" s="233">
        <v>0</v>
      </c>
      <c r="T2879" s="234">
        <f>S2879*H2879</f>
        <v>0</v>
      </c>
      <c r="AR2879" s="235" t="s">
        <v>224</v>
      </c>
      <c r="AT2879" s="235" t="s">
        <v>135</v>
      </c>
      <c r="AU2879" s="235" t="s">
        <v>83</v>
      </c>
      <c r="AY2879" s="17" t="s">
        <v>133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224</v>
      </c>
      <c r="BM2879" s="235" t="s">
        <v>3812</v>
      </c>
    </row>
    <row r="2880" spans="2:65" s="1" customFormat="1" ht="24" customHeight="1">
      <c r="B2880" s="38"/>
      <c r="C2880" s="224" t="s">
        <v>3813</v>
      </c>
      <c r="D2880" s="224" t="s">
        <v>135</v>
      </c>
      <c r="E2880" s="225" t="s">
        <v>3814</v>
      </c>
      <c r="F2880" s="226" t="s">
        <v>3815</v>
      </c>
      <c r="G2880" s="227" t="s">
        <v>286</v>
      </c>
      <c r="H2880" s="270"/>
      <c r="I2880" s="229"/>
      <c r="J2880" s="230">
        <f>ROUND(I2880*H2880,2)</f>
        <v>0</v>
      </c>
      <c r="K2880" s="226" t="s">
        <v>139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</v>
      </c>
      <c r="R2880" s="233">
        <f>Q2880*H2880</f>
        <v>0</v>
      </c>
      <c r="S2880" s="233">
        <v>0</v>
      </c>
      <c r="T2880" s="234">
        <f>S2880*H2880</f>
        <v>0</v>
      </c>
      <c r="AR2880" s="235" t="s">
        <v>224</v>
      </c>
      <c r="AT2880" s="235" t="s">
        <v>135</v>
      </c>
      <c r="AU2880" s="235" t="s">
        <v>83</v>
      </c>
      <c r="AY2880" s="17" t="s">
        <v>133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224</v>
      </c>
      <c r="BM2880" s="235" t="s">
        <v>3816</v>
      </c>
    </row>
    <row r="2881" spans="2:65" s="1" customFormat="1" ht="24" customHeight="1">
      <c r="B2881" s="38"/>
      <c r="C2881" s="224" t="s">
        <v>3817</v>
      </c>
      <c r="D2881" s="224" t="s">
        <v>135</v>
      </c>
      <c r="E2881" s="225" t="s">
        <v>3818</v>
      </c>
      <c r="F2881" s="226" t="s">
        <v>3819</v>
      </c>
      <c r="G2881" s="227" t="s">
        <v>286</v>
      </c>
      <c r="H2881" s="270"/>
      <c r="I2881" s="229"/>
      <c r="J2881" s="230">
        <f>ROUND(I2881*H2881,2)</f>
        <v>0</v>
      </c>
      <c r="K2881" s="226" t="s">
        <v>139</v>
      </c>
      <c r="L2881" s="43"/>
      <c r="M2881" s="231" t="s">
        <v>1</v>
      </c>
      <c r="N2881" s="232" t="s">
        <v>38</v>
      </c>
      <c r="O2881" s="86"/>
      <c r="P2881" s="233">
        <f>O2881*H2881</f>
        <v>0</v>
      </c>
      <c r="Q2881" s="233">
        <v>0</v>
      </c>
      <c r="R2881" s="233">
        <f>Q2881*H2881</f>
        <v>0</v>
      </c>
      <c r="S2881" s="233">
        <v>0</v>
      </c>
      <c r="T2881" s="234">
        <f>S2881*H2881</f>
        <v>0</v>
      </c>
      <c r="AR2881" s="235" t="s">
        <v>224</v>
      </c>
      <c r="AT2881" s="235" t="s">
        <v>135</v>
      </c>
      <c r="AU2881" s="235" t="s">
        <v>83</v>
      </c>
      <c r="AY2881" s="17" t="s">
        <v>133</v>
      </c>
      <c r="BE2881" s="236">
        <f>IF(N2881="základní",J2881,0)</f>
        <v>0</v>
      </c>
      <c r="BF2881" s="236">
        <f>IF(N2881="snížená",J2881,0)</f>
        <v>0</v>
      </c>
      <c r="BG2881" s="236">
        <f>IF(N2881="zákl. přenesená",J2881,0)</f>
        <v>0</v>
      </c>
      <c r="BH2881" s="236">
        <f>IF(N2881="sníž. přenesená",J2881,0)</f>
        <v>0</v>
      </c>
      <c r="BI2881" s="236">
        <f>IF(N2881="nulová",J2881,0)</f>
        <v>0</v>
      </c>
      <c r="BJ2881" s="17" t="s">
        <v>81</v>
      </c>
      <c r="BK2881" s="236">
        <f>ROUND(I2881*H2881,2)</f>
        <v>0</v>
      </c>
      <c r="BL2881" s="17" t="s">
        <v>224</v>
      </c>
      <c r="BM2881" s="235" t="s">
        <v>3820</v>
      </c>
    </row>
    <row r="2882" spans="2:63" s="11" customFormat="1" ht="22.8" customHeight="1">
      <c r="B2882" s="208"/>
      <c r="C2882" s="209"/>
      <c r="D2882" s="210" t="s">
        <v>72</v>
      </c>
      <c r="E2882" s="222" t="s">
        <v>3821</v>
      </c>
      <c r="F2882" s="222" t="s">
        <v>3822</v>
      </c>
      <c r="G2882" s="209"/>
      <c r="H2882" s="209"/>
      <c r="I2882" s="212"/>
      <c r="J2882" s="223">
        <f>BK2882</f>
        <v>0</v>
      </c>
      <c r="K2882" s="209"/>
      <c r="L2882" s="214"/>
      <c r="M2882" s="215"/>
      <c r="N2882" s="216"/>
      <c r="O2882" s="216"/>
      <c r="P2882" s="217">
        <f>SUM(P2883:P2905)</f>
        <v>0</v>
      </c>
      <c r="Q2882" s="216"/>
      <c r="R2882" s="217">
        <f>SUM(R2883:R2905)</f>
        <v>0.16744</v>
      </c>
      <c r="S2882" s="216"/>
      <c r="T2882" s="218">
        <f>SUM(T2883:T2905)</f>
        <v>0</v>
      </c>
      <c r="AR2882" s="219" t="s">
        <v>83</v>
      </c>
      <c r="AT2882" s="220" t="s">
        <v>72</v>
      </c>
      <c r="AU2882" s="220" t="s">
        <v>81</v>
      </c>
      <c r="AY2882" s="219" t="s">
        <v>133</v>
      </c>
      <c r="BK2882" s="221">
        <f>SUM(BK2883:BK2905)</f>
        <v>0</v>
      </c>
    </row>
    <row r="2883" spans="2:65" s="1" customFormat="1" ht="24" customHeight="1">
      <c r="B2883" s="38"/>
      <c r="C2883" s="224" t="s">
        <v>3823</v>
      </c>
      <c r="D2883" s="224" t="s">
        <v>135</v>
      </c>
      <c r="E2883" s="225" t="s">
        <v>3824</v>
      </c>
      <c r="F2883" s="226" t="s">
        <v>3825</v>
      </c>
      <c r="G2883" s="227" t="s">
        <v>223</v>
      </c>
      <c r="H2883" s="228">
        <v>1</v>
      </c>
      <c r="I2883" s="229"/>
      <c r="J2883" s="230">
        <f>ROUND(I2883*H2883,2)</f>
        <v>0</v>
      </c>
      <c r="K2883" s="226" t="s">
        <v>139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0.00416</v>
      </c>
      <c r="R2883" s="233">
        <f>Q2883*H2883</f>
        <v>0.00416</v>
      </c>
      <c r="S2883" s="233">
        <v>0</v>
      </c>
      <c r="T2883" s="234">
        <f>S2883*H2883</f>
        <v>0</v>
      </c>
      <c r="AR2883" s="235" t="s">
        <v>224</v>
      </c>
      <c r="AT2883" s="235" t="s">
        <v>135</v>
      </c>
      <c r="AU2883" s="235" t="s">
        <v>83</v>
      </c>
      <c r="AY2883" s="17" t="s">
        <v>133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224</v>
      </c>
      <c r="BM2883" s="235" t="s">
        <v>3826</v>
      </c>
    </row>
    <row r="2884" spans="2:65" s="1" customFormat="1" ht="24" customHeight="1">
      <c r="B2884" s="38"/>
      <c r="C2884" s="224" t="s">
        <v>3827</v>
      </c>
      <c r="D2884" s="224" t="s">
        <v>135</v>
      </c>
      <c r="E2884" s="225" t="s">
        <v>3828</v>
      </c>
      <c r="F2884" s="226" t="s">
        <v>3829</v>
      </c>
      <c r="G2884" s="227" t="s">
        <v>223</v>
      </c>
      <c r="H2884" s="228">
        <v>2</v>
      </c>
      <c r="I2884" s="229"/>
      <c r="J2884" s="230">
        <f>ROUND(I2884*H2884,2)</f>
        <v>0</v>
      </c>
      <c r="K2884" s="226" t="s">
        <v>139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0.00573</v>
      </c>
      <c r="R2884" s="233">
        <f>Q2884*H2884</f>
        <v>0.01146</v>
      </c>
      <c r="S2884" s="233">
        <v>0</v>
      </c>
      <c r="T2884" s="234">
        <f>S2884*H2884</f>
        <v>0</v>
      </c>
      <c r="AR2884" s="235" t="s">
        <v>224</v>
      </c>
      <c r="AT2884" s="235" t="s">
        <v>135</v>
      </c>
      <c r="AU2884" s="235" t="s">
        <v>83</v>
      </c>
      <c r="AY2884" s="17" t="s">
        <v>133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224</v>
      </c>
      <c r="BM2884" s="235" t="s">
        <v>3830</v>
      </c>
    </row>
    <row r="2885" spans="2:65" s="1" customFormat="1" ht="24" customHeight="1">
      <c r="B2885" s="38"/>
      <c r="C2885" s="224" t="s">
        <v>3831</v>
      </c>
      <c r="D2885" s="224" t="s">
        <v>135</v>
      </c>
      <c r="E2885" s="225" t="s">
        <v>3832</v>
      </c>
      <c r="F2885" s="226" t="s">
        <v>3833</v>
      </c>
      <c r="G2885" s="227" t="s">
        <v>223</v>
      </c>
      <c r="H2885" s="228">
        <v>2</v>
      </c>
      <c r="I2885" s="229"/>
      <c r="J2885" s="230">
        <f>ROUND(I2885*H2885,2)</f>
        <v>0</v>
      </c>
      <c r="K2885" s="226" t="s">
        <v>139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0.00773</v>
      </c>
      <c r="R2885" s="233">
        <f>Q2885*H2885</f>
        <v>0.01546</v>
      </c>
      <c r="S2885" s="233">
        <v>0</v>
      </c>
      <c r="T2885" s="234">
        <f>S2885*H2885</f>
        <v>0</v>
      </c>
      <c r="AR2885" s="235" t="s">
        <v>224</v>
      </c>
      <c r="AT2885" s="235" t="s">
        <v>135</v>
      </c>
      <c r="AU2885" s="235" t="s">
        <v>83</v>
      </c>
      <c r="AY2885" s="17" t="s">
        <v>133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224</v>
      </c>
      <c r="BM2885" s="235" t="s">
        <v>3834</v>
      </c>
    </row>
    <row r="2886" spans="2:65" s="1" customFormat="1" ht="24" customHeight="1">
      <c r="B2886" s="38"/>
      <c r="C2886" s="224" t="s">
        <v>3835</v>
      </c>
      <c r="D2886" s="224" t="s">
        <v>135</v>
      </c>
      <c r="E2886" s="225" t="s">
        <v>3836</v>
      </c>
      <c r="F2886" s="226" t="s">
        <v>3837</v>
      </c>
      <c r="G2886" s="227" t="s">
        <v>223</v>
      </c>
      <c r="H2886" s="228">
        <v>2</v>
      </c>
      <c r="I2886" s="229"/>
      <c r="J2886" s="230">
        <f>ROUND(I2886*H2886,2)</f>
        <v>0</v>
      </c>
      <c r="K2886" s="226" t="s">
        <v>139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0.01309</v>
      </c>
      <c r="R2886" s="233">
        <f>Q2886*H2886</f>
        <v>0.02618</v>
      </c>
      <c r="S2886" s="233">
        <v>0</v>
      </c>
      <c r="T2886" s="234">
        <f>S2886*H2886</f>
        <v>0</v>
      </c>
      <c r="AR2886" s="235" t="s">
        <v>224</v>
      </c>
      <c r="AT2886" s="235" t="s">
        <v>135</v>
      </c>
      <c r="AU2886" s="235" t="s">
        <v>83</v>
      </c>
      <c r="AY2886" s="17" t="s">
        <v>133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224</v>
      </c>
      <c r="BM2886" s="235" t="s">
        <v>3838</v>
      </c>
    </row>
    <row r="2887" spans="2:65" s="1" customFormat="1" ht="24" customHeight="1">
      <c r="B2887" s="38"/>
      <c r="C2887" s="224" t="s">
        <v>3839</v>
      </c>
      <c r="D2887" s="224" t="s">
        <v>135</v>
      </c>
      <c r="E2887" s="225" t="s">
        <v>3840</v>
      </c>
      <c r="F2887" s="226" t="s">
        <v>3841</v>
      </c>
      <c r="G2887" s="227" t="s">
        <v>223</v>
      </c>
      <c r="H2887" s="228">
        <v>1</v>
      </c>
      <c r="I2887" s="229"/>
      <c r="J2887" s="230">
        <f>ROUND(I2887*H2887,2)</f>
        <v>0</v>
      </c>
      <c r="K2887" s="226" t="s">
        <v>139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0.02525</v>
      </c>
      <c r="R2887" s="233">
        <f>Q2887*H2887</f>
        <v>0.02525</v>
      </c>
      <c r="S2887" s="233">
        <v>0</v>
      </c>
      <c r="T2887" s="234">
        <f>S2887*H2887</f>
        <v>0</v>
      </c>
      <c r="AR2887" s="235" t="s">
        <v>224</v>
      </c>
      <c r="AT2887" s="235" t="s">
        <v>135</v>
      </c>
      <c r="AU2887" s="235" t="s">
        <v>83</v>
      </c>
      <c r="AY2887" s="17" t="s">
        <v>133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224</v>
      </c>
      <c r="BM2887" s="235" t="s">
        <v>3842</v>
      </c>
    </row>
    <row r="2888" spans="2:65" s="1" customFormat="1" ht="16.5" customHeight="1">
      <c r="B2888" s="38"/>
      <c r="C2888" s="224" t="s">
        <v>3843</v>
      </c>
      <c r="D2888" s="224" t="s">
        <v>135</v>
      </c>
      <c r="E2888" s="225" t="s">
        <v>3844</v>
      </c>
      <c r="F2888" s="226" t="s">
        <v>3845</v>
      </c>
      <c r="G2888" s="227" t="s">
        <v>171</v>
      </c>
      <c r="H2888" s="228">
        <v>2</v>
      </c>
      <c r="I2888" s="229"/>
      <c r="J2888" s="230">
        <f>ROUND(I2888*H2888,2)</f>
        <v>0</v>
      </c>
      <c r="K2888" s="226" t="s">
        <v>1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0.01258</v>
      </c>
      <c r="R2888" s="233">
        <f>Q2888*H2888</f>
        <v>0.02516</v>
      </c>
      <c r="S2888" s="233">
        <v>0</v>
      </c>
      <c r="T2888" s="234">
        <f>S2888*H2888</f>
        <v>0</v>
      </c>
      <c r="AR2888" s="235" t="s">
        <v>224</v>
      </c>
      <c r="AT2888" s="235" t="s">
        <v>135</v>
      </c>
      <c r="AU2888" s="235" t="s">
        <v>83</v>
      </c>
      <c r="AY2888" s="17" t="s">
        <v>133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224</v>
      </c>
      <c r="BM2888" s="235" t="s">
        <v>3846</v>
      </c>
    </row>
    <row r="2889" spans="2:65" s="1" customFormat="1" ht="24" customHeight="1">
      <c r="B2889" s="38"/>
      <c r="C2889" s="224" t="s">
        <v>3847</v>
      </c>
      <c r="D2889" s="224" t="s">
        <v>135</v>
      </c>
      <c r="E2889" s="225" t="s">
        <v>3848</v>
      </c>
      <c r="F2889" s="226" t="s">
        <v>3849</v>
      </c>
      <c r="G2889" s="227" t="s">
        <v>171</v>
      </c>
      <c r="H2889" s="228">
        <v>20</v>
      </c>
      <c r="I2889" s="229"/>
      <c r="J2889" s="230">
        <f>ROUND(I2889*H2889,2)</f>
        <v>0</v>
      </c>
      <c r="K2889" s="226" t="s">
        <v>139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0.00024</v>
      </c>
      <c r="R2889" s="233">
        <f>Q2889*H2889</f>
        <v>0.0048000000000000004</v>
      </c>
      <c r="S2889" s="233">
        <v>0</v>
      </c>
      <c r="T2889" s="234">
        <f>S2889*H2889</f>
        <v>0</v>
      </c>
      <c r="AR2889" s="235" t="s">
        <v>224</v>
      </c>
      <c r="AT2889" s="235" t="s">
        <v>135</v>
      </c>
      <c r="AU2889" s="235" t="s">
        <v>83</v>
      </c>
      <c r="AY2889" s="17" t="s">
        <v>133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224</v>
      </c>
      <c r="BM2889" s="235" t="s">
        <v>3850</v>
      </c>
    </row>
    <row r="2890" spans="2:65" s="1" customFormat="1" ht="16.5" customHeight="1">
      <c r="B2890" s="38"/>
      <c r="C2890" s="224" t="s">
        <v>3851</v>
      </c>
      <c r="D2890" s="224" t="s">
        <v>135</v>
      </c>
      <c r="E2890" s="225" t="s">
        <v>3852</v>
      </c>
      <c r="F2890" s="226" t="s">
        <v>3853</v>
      </c>
      <c r="G2890" s="227" t="s">
        <v>171</v>
      </c>
      <c r="H2890" s="228">
        <v>49</v>
      </c>
      <c r="I2890" s="229"/>
      <c r="J2890" s="230">
        <f>ROUND(I2890*H2890,2)</f>
        <v>0</v>
      </c>
      <c r="K2890" s="226" t="s">
        <v>139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0.00014</v>
      </c>
      <c r="R2890" s="233">
        <f>Q2890*H2890</f>
        <v>0.00686</v>
      </c>
      <c r="S2890" s="233">
        <v>0</v>
      </c>
      <c r="T2890" s="234">
        <f>S2890*H2890</f>
        <v>0</v>
      </c>
      <c r="AR2890" s="235" t="s">
        <v>224</v>
      </c>
      <c r="AT2890" s="235" t="s">
        <v>135</v>
      </c>
      <c r="AU2890" s="235" t="s">
        <v>83</v>
      </c>
      <c r="AY2890" s="17" t="s">
        <v>133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224</v>
      </c>
      <c r="BM2890" s="235" t="s">
        <v>3854</v>
      </c>
    </row>
    <row r="2891" spans="2:65" s="1" customFormat="1" ht="24" customHeight="1">
      <c r="B2891" s="38"/>
      <c r="C2891" s="224" t="s">
        <v>3855</v>
      </c>
      <c r="D2891" s="224" t="s">
        <v>135</v>
      </c>
      <c r="E2891" s="225" t="s">
        <v>3856</v>
      </c>
      <c r="F2891" s="226" t="s">
        <v>3857</v>
      </c>
      <c r="G2891" s="227" t="s">
        <v>171</v>
      </c>
      <c r="H2891" s="228">
        <v>20</v>
      </c>
      <c r="I2891" s="229"/>
      <c r="J2891" s="230">
        <f>ROUND(I2891*H2891,2)</f>
        <v>0</v>
      </c>
      <c r="K2891" s="226" t="s">
        <v>139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0.00022</v>
      </c>
      <c r="R2891" s="233">
        <f>Q2891*H2891</f>
        <v>0.0044</v>
      </c>
      <c r="S2891" s="233">
        <v>0</v>
      </c>
      <c r="T2891" s="234">
        <f>S2891*H2891</f>
        <v>0</v>
      </c>
      <c r="AR2891" s="235" t="s">
        <v>224</v>
      </c>
      <c r="AT2891" s="235" t="s">
        <v>135</v>
      </c>
      <c r="AU2891" s="235" t="s">
        <v>83</v>
      </c>
      <c r="AY2891" s="17" t="s">
        <v>133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224</v>
      </c>
      <c r="BM2891" s="235" t="s">
        <v>3858</v>
      </c>
    </row>
    <row r="2892" spans="2:65" s="1" customFormat="1" ht="24" customHeight="1">
      <c r="B2892" s="38"/>
      <c r="C2892" s="224" t="s">
        <v>3859</v>
      </c>
      <c r="D2892" s="224" t="s">
        <v>135</v>
      </c>
      <c r="E2892" s="225" t="s">
        <v>3860</v>
      </c>
      <c r="F2892" s="226" t="s">
        <v>3861</v>
      </c>
      <c r="G2892" s="227" t="s">
        <v>171</v>
      </c>
      <c r="H2892" s="228">
        <v>5</v>
      </c>
      <c r="I2892" s="229"/>
      <c r="J2892" s="230">
        <f>ROUND(I2892*H2892,2)</f>
        <v>0</v>
      </c>
      <c r="K2892" s="226" t="s">
        <v>139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0.00027</v>
      </c>
      <c r="R2892" s="233">
        <f>Q2892*H2892</f>
        <v>0.00135</v>
      </c>
      <c r="S2892" s="233">
        <v>0</v>
      </c>
      <c r="T2892" s="234">
        <f>S2892*H2892</f>
        <v>0</v>
      </c>
      <c r="AR2892" s="235" t="s">
        <v>224</v>
      </c>
      <c r="AT2892" s="235" t="s">
        <v>135</v>
      </c>
      <c r="AU2892" s="235" t="s">
        <v>83</v>
      </c>
      <c r="AY2892" s="17" t="s">
        <v>133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224</v>
      </c>
      <c r="BM2892" s="235" t="s">
        <v>3862</v>
      </c>
    </row>
    <row r="2893" spans="2:65" s="1" customFormat="1" ht="24" customHeight="1">
      <c r="B2893" s="38"/>
      <c r="C2893" s="224" t="s">
        <v>3863</v>
      </c>
      <c r="D2893" s="224" t="s">
        <v>135</v>
      </c>
      <c r="E2893" s="225" t="s">
        <v>3864</v>
      </c>
      <c r="F2893" s="226" t="s">
        <v>3865</v>
      </c>
      <c r="G2893" s="227" t="s">
        <v>171</v>
      </c>
      <c r="H2893" s="228">
        <v>2</v>
      </c>
      <c r="I2893" s="229"/>
      <c r="J2893" s="230">
        <f>ROUND(I2893*H2893,2)</f>
        <v>0</v>
      </c>
      <c r="K2893" s="226" t="s">
        <v>139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0.00021</v>
      </c>
      <c r="R2893" s="233">
        <f>Q2893*H2893</f>
        <v>0.00042</v>
      </c>
      <c r="S2893" s="233">
        <v>0</v>
      </c>
      <c r="T2893" s="234">
        <f>S2893*H2893</f>
        <v>0</v>
      </c>
      <c r="AR2893" s="235" t="s">
        <v>224</v>
      </c>
      <c r="AT2893" s="235" t="s">
        <v>135</v>
      </c>
      <c r="AU2893" s="235" t="s">
        <v>83</v>
      </c>
      <c r="AY2893" s="17" t="s">
        <v>133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224</v>
      </c>
      <c r="BM2893" s="235" t="s">
        <v>3866</v>
      </c>
    </row>
    <row r="2894" spans="2:65" s="1" customFormat="1" ht="24" customHeight="1">
      <c r="B2894" s="38"/>
      <c r="C2894" s="224" t="s">
        <v>3867</v>
      </c>
      <c r="D2894" s="224" t="s">
        <v>135</v>
      </c>
      <c r="E2894" s="225" t="s">
        <v>3868</v>
      </c>
      <c r="F2894" s="226" t="s">
        <v>3869</v>
      </c>
      <c r="G2894" s="227" t="s">
        <v>171</v>
      </c>
      <c r="H2894" s="228">
        <v>6</v>
      </c>
      <c r="I2894" s="229"/>
      <c r="J2894" s="230">
        <f>ROUND(I2894*H2894,2)</f>
        <v>0</v>
      </c>
      <c r="K2894" s="226" t="s">
        <v>139</v>
      </c>
      <c r="L2894" s="43"/>
      <c r="M2894" s="231" t="s">
        <v>1</v>
      </c>
      <c r="N2894" s="232" t="s">
        <v>38</v>
      </c>
      <c r="O2894" s="86"/>
      <c r="P2894" s="233">
        <f>O2894*H2894</f>
        <v>0</v>
      </c>
      <c r="Q2894" s="233">
        <v>0.00034</v>
      </c>
      <c r="R2894" s="233">
        <f>Q2894*H2894</f>
        <v>0.00204</v>
      </c>
      <c r="S2894" s="233">
        <v>0</v>
      </c>
      <c r="T2894" s="234">
        <f>S2894*H2894</f>
        <v>0</v>
      </c>
      <c r="AR2894" s="235" t="s">
        <v>224</v>
      </c>
      <c r="AT2894" s="235" t="s">
        <v>135</v>
      </c>
      <c r="AU2894" s="235" t="s">
        <v>83</v>
      </c>
      <c r="AY2894" s="17" t="s">
        <v>133</v>
      </c>
      <c r="BE2894" s="236">
        <f>IF(N2894="základní",J2894,0)</f>
        <v>0</v>
      </c>
      <c r="BF2894" s="236">
        <f>IF(N2894="snížená",J2894,0)</f>
        <v>0</v>
      </c>
      <c r="BG2894" s="236">
        <f>IF(N2894="zákl. přenesená",J2894,0)</f>
        <v>0</v>
      </c>
      <c r="BH2894" s="236">
        <f>IF(N2894="sníž. přenesená",J2894,0)</f>
        <v>0</v>
      </c>
      <c r="BI2894" s="236">
        <f>IF(N2894="nulová",J2894,0)</f>
        <v>0</v>
      </c>
      <c r="BJ2894" s="17" t="s">
        <v>81</v>
      </c>
      <c r="BK2894" s="236">
        <f>ROUND(I2894*H2894,2)</f>
        <v>0</v>
      </c>
      <c r="BL2894" s="17" t="s">
        <v>224</v>
      </c>
      <c r="BM2894" s="235" t="s">
        <v>3870</v>
      </c>
    </row>
    <row r="2895" spans="2:65" s="1" customFormat="1" ht="24" customHeight="1">
      <c r="B2895" s="38"/>
      <c r="C2895" s="224" t="s">
        <v>3871</v>
      </c>
      <c r="D2895" s="224" t="s">
        <v>135</v>
      </c>
      <c r="E2895" s="225" t="s">
        <v>3872</v>
      </c>
      <c r="F2895" s="226" t="s">
        <v>3873</v>
      </c>
      <c r="G2895" s="227" t="s">
        <v>171</v>
      </c>
      <c r="H2895" s="228">
        <v>4</v>
      </c>
      <c r="I2895" s="229"/>
      <c r="J2895" s="230">
        <f>ROUND(I2895*H2895,2)</f>
        <v>0</v>
      </c>
      <c r="K2895" s="226" t="s">
        <v>139</v>
      </c>
      <c r="L2895" s="43"/>
      <c r="M2895" s="231" t="s">
        <v>1</v>
      </c>
      <c r="N2895" s="232" t="s">
        <v>38</v>
      </c>
      <c r="O2895" s="86"/>
      <c r="P2895" s="233">
        <f>O2895*H2895</f>
        <v>0</v>
      </c>
      <c r="Q2895" s="233">
        <v>0.0005</v>
      </c>
      <c r="R2895" s="233">
        <f>Q2895*H2895</f>
        <v>0.002</v>
      </c>
      <c r="S2895" s="233">
        <v>0</v>
      </c>
      <c r="T2895" s="234">
        <f>S2895*H2895</f>
        <v>0</v>
      </c>
      <c r="AR2895" s="235" t="s">
        <v>224</v>
      </c>
      <c r="AT2895" s="235" t="s">
        <v>135</v>
      </c>
      <c r="AU2895" s="235" t="s">
        <v>83</v>
      </c>
      <c r="AY2895" s="17" t="s">
        <v>133</v>
      </c>
      <c r="BE2895" s="236">
        <f>IF(N2895="základní",J2895,0)</f>
        <v>0</v>
      </c>
      <c r="BF2895" s="236">
        <f>IF(N2895="snížená",J2895,0)</f>
        <v>0</v>
      </c>
      <c r="BG2895" s="236">
        <f>IF(N2895="zákl. přenesená",J2895,0)</f>
        <v>0</v>
      </c>
      <c r="BH2895" s="236">
        <f>IF(N2895="sníž. přenesená",J2895,0)</f>
        <v>0</v>
      </c>
      <c r="BI2895" s="236">
        <f>IF(N2895="nulová",J2895,0)</f>
        <v>0</v>
      </c>
      <c r="BJ2895" s="17" t="s">
        <v>81</v>
      </c>
      <c r="BK2895" s="236">
        <f>ROUND(I2895*H2895,2)</f>
        <v>0</v>
      </c>
      <c r="BL2895" s="17" t="s">
        <v>224</v>
      </c>
      <c r="BM2895" s="235" t="s">
        <v>3874</v>
      </c>
    </row>
    <row r="2896" spans="2:65" s="1" customFormat="1" ht="24" customHeight="1">
      <c r="B2896" s="38"/>
      <c r="C2896" s="224" t="s">
        <v>3875</v>
      </c>
      <c r="D2896" s="224" t="s">
        <v>135</v>
      </c>
      <c r="E2896" s="225" t="s">
        <v>3876</v>
      </c>
      <c r="F2896" s="226" t="s">
        <v>3877</v>
      </c>
      <c r="G2896" s="227" t="s">
        <v>171</v>
      </c>
      <c r="H2896" s="228">
        <v>8</v>
      </c>
      <c r="I2896" s="229"/>
      <c r="J2896" s="230">
        <f>ROUND(I2896*H2896,2)</f>
        <v>0</v>
      </c>
      <c r="K2896" s="226" t="s">
        <v>139</v>
      </c>
      <c r="L2896" s="43"/>
      <c r="M2896" s="231" t="s">
        <v>1</v>
      </c>
      <c r="N2896" s="232" t="s">
        <v>38</v>
      </c>
      <c r="O2896" s="86"/>
      <c r="P2896" s="233">
        <f>O2896*H2896</f>
        <v>0</v>
      </c>
      <c r="Q2896" s="233">
        <v>0.00107</v>
      </c>
      <c r="R2896" s="233">
        <f>Q2896*H2896</f>
        <v>0.00856</v>
      </c>
      <c r="S2896" s="233">
        <v>0</v>
      </c>
      <c r="T2896" s="234">
        <f>S2896*H2896</f>
        <v>0</v>
      </c>
      <c r="AR2896" s="235" t="s">
        <v>224</v>
      </c>
      <c r="AT2896" s="235" t="s">
        <v>135</v>
      </c>
      <c r="AU2896" s="235" t="s">
        <v>83</v>
      </c>
      <c r="AY2896" s="17" t="s">
        <v>133</v>
      </c>
      <c r="BE2896" s="236">
        <f>IF(N2896="základní",J2896,0)</f>
        <v>0</v>
      </c>
      <c r="BF2896" s="236">
        <f>IF(N2896="snížená",J2896,0)</f>
        <v>0</v>
      </c>
      <c r="BG2896" s="236">
        <f>IF(N2896="zákl. přenesená",J2896,0)</f>
        <v>0</v>
      </c>
      <c r="BH2896" s="236">
        <f>IF(N2896="sníž. přenesená",J2896,0)</f>
        <v>0</v>
      </c>
      <c r="BI2896" s="236">
        <f>IF(N2896="nulová",J2896,0)</f>
        <v>0</v>
      </c>
      <c r="BJ2896" s="17" t="s">
        <v>81</v>
      </c>
      <c r="BK2896" s="236">
        <f>ROUND(I2896*H2896,2)</f>
        <v>0</v>
      </c>
      <c r="BL2896" s="17" t="s">
        <v>224</v>
      </c>
      <c r="BM2896" s="235" t="s">
        <v>3878</v>
      </c>
    </row>
    <row r="2897" spans="2:65" s="1" customFormat="1" ht="24" customHeight="1">
      <c r="B2897" s="38"/>
      <c r="C2897" s="224" t="s">
        <v>3879</v>
      </c>
      <c r="D2897" s="224" t="s">
        <v>135</v>
      </c>
      <c r="E2897" s="225" t="s">
        <v>3880</v>
      </c>
      <c r="F2897" s="226" t="s">
        <v>3881</v>
      </c>
      <c r="G2897" s="227" t="s">
        <v>171</v>
      </c>
      <c r="H2897" s="228">
        <v>6</v>
      </c>
      <c r="I2897" s="229"/>
      <c r="J2897" s="230">
        <f>ROUND(I2897*H2897,2)</f>
        <v>0</v>
      </c>
      <c r="K2897" s="226" t="s">
        <v>139</v>
      </c>
      <c r="L2897" s="43"/>
      <c r="M2897" s="231" t="s">
        <v>1</v>
      </c>
      <c r="N2897" s="232" t="s">
        <v>38</v>
      </c>
      <c r="O2897" s="86"/>
      <c r="P2897" s="233">
        <f>O2897*H2897</f>
        <v>0</v>
      </c>
      <c r="Q2897" s="233">
        <v>0.00168</v>
      </c>
      <c r="R2897" s="233">
        <f>Q2897*H2897</f>
        <v>0.01008</v>
      </c>
      <c r="S2897" s="233">
        <v>0</v>
      </c>
      <c r="T2897" s="234">
        <f>S2897*H2897</f>
        <v>0</v>
      </c>
      <c r="AR2897" s="235" t="s">
        <v>224</v>
      </c>
      <c r="AT2897" s="235" t="s">
        <v>135</v>
      </c>
      <c r="AU2897" s="235" t="s">
        <v>83</v>
      </c>
      <c r="AY2897" s="17" t="s">
        <v>133</v>
      </c>
      <c r="BE2897" s="236">
        <f>IF(N2897="základní",J2897,0)</f>
        <v>0</v>
      </c>
      <c r="BF2897" s="236">
        <f>IF(N2897="snížená",J2897,0)</f>
        <v>0</v>
      </c>
      <c r="BG2897" s="236">
        <f>IF(N2897="zákl. přenesená",J2897,0)</f>
        <v>0</v>
      </c>
      <c r="BH2897" s="236">
        <f>IF(N2897="sníž. přenesená",J2897,0)</f>
        <v>0</v>
      </c>
      <c r="BI2897" s="236">
        <f>IF(N2897="nulová",J2897,0)</f>
        <v>0</v>
      </c>
      <c r="BJ2897" s="17" t="s">
        <v>81</v>
      </c>
      <c r="BK2897" s="236">
        <f>ROUND(I2897*H2897,2)</f>
        <v>0</v>
      </c>
      <c r="BL2897" s="17" t="s">
        <v>224</v>
      </c>
      <c r="BM2897" s="235" t="s">
        <v>3882</v>
      </c>
    </row>
    <row r="2898" spans="2:65" s="1" customFormat="1" ht="24" customHeight="1">
      <c r="B2898" s="38"/>
      <c r="C2898" s="224" t="s">
        <v>3883</v>
      </c>
      <c r="D2898" s="224" t="s">
        <v>135</v>
      </c>
      <c r="E2898" s="225" t="s">
        <v>3884</v>
      </c>
      <c r="F2898" s="226" t="s">
        <v>3885</v>
      </c>
      <c r="G2898" s="227" t="s">
        <v>171</v>
      </c>
      <c r="H2898" s="228">
        <v>2</v>
      </c>
      <c r="I2898" s="229"/>
      <c r="J2898" s="230">
        <f>ROUND(I2898*H2898,2)</f>
        <v>0</v>
      </c>
      <c r="K2898" s="226" t="s">
        <v>139</v>
      </c>
      <c r="L2898" s="43"/>
      <c r="M2898" s="231" t="s">
        <v>1</v>
      </c>
      <c r="N2898" s="232" t="s">
        <v>38</v>
      </c>
      <c r="O2898" s="86"/>
      <c r="P2898" s="233">
        <f>O2898*H2898</f>
        <v>0</v>
      </c>
      <c r="Q2898" s="233">
        <v>0.00315</v>
      </c>
      <c r="R2898" s="233">
        <f>Q2898*H2898</f>
        <v>0.0063</v>
      </c>
      <c r="S2898" s="233">
        <v>0</v>
      </c>
      <c r="T2898" s="234">
        <f>S2898*H2898</f>
        <v>0</v>
      </c>
      <c r="AR2898" s="235" t="s">
        <v>224</v>
      </c>
      <c r="AT2898" s="235" t="s">
        <v>135</v>
      </c>
      <c r="AU2898" s="235" t="s">
        <v>83</v>
      </c>
      <c r="AY2898" s="17" t="s">
        <v>133</v>
      </c>
      <c r="BE2898" s="236">
        <f>IF(N2898="základní",J2898,0)</f>
        <v>0</v>
      </c>
      <c r="BF2898" s="236">
        <f>IF(N2898="snížená",J2898,0)</f>
        <v>0</v>
      </c>
      <c r="BG2898" s="236">
        <f>IF(N2898="zákl. přenesená",J2898,0)</f>
        <v>0</v>
      </c>
      <c r="BH2898" s="236">
        <f>IF(N2898="sníž. přenesená",J2898,0)</f>
        <v>0</v>
      </c>
      <c r="BI2898" s="236">
        <f>IF(N2898="nulová",J2898,0)</f>
        <v>0</v>
      </c>
      <c r="BJ2898" s="17" t="s">
        <v>81</v>
      </c>
      <c r="BK2898" s="236">
        <f>ROUND(I2898*H2898,2)</f>
        <v>0</v>
      </c>
      <c r="BL2898" s="17" t="s">
        <v>224</v>
      </c>
      <c r="BM2898" s="235" t="s">
        <v>3886</v>
      </c>
    </row>
    <row r="2899" spans="2:65" s="1" customFormat="1" ht="24" customHeight="1">
      <c r="B2899" s="38"/>
      <c r="C2899" s="224" t="s">
        <v>3887</v>
      </c>
      <c r="D2899" s="224" t="s">
        <v>135</v>
      </c>
      <c r="E2899" s="225" t="s">
        <v>3888</v>
      </c>
      <c r="F2899" s="226" t="s">
        <v>3889</v>
      </c>
      <c r="G2899" s="227" t="s">
        <v>171</v>
      </c>
      <c r="H2899" s="228">
        <v>3</v>
      </c>
      <c r="I2899" s="229"/>
      <c r="J2899" s="230">
        <f>ROUND(I2899*H2899,2)</f>
        <v>0</v>
      </c>
      <c r="K2899" s="226" t="s">
        <v>139</v>
      </c>
      <c r="L2899" s="43"/>
      <c r="M2899" s="231" t="s">
        <v>1</v>
      </c>
      <c r="N2899" s="232" t="s">
        <v>38</v>
      </c>
      <c r="O2899" s="86"/>
      <c r="P2899" s="233">
        <f>O2899*H2899</f>
        <v>0</v>
      </c>
      <c r="Q2899" s="233">
        <v>0.00432</v>
      </c>
      <c r="R2899" s="233">
        <f>Q2899*H2899</f>
        <v>0.01296</v>
      </c>
      <c r="S2899" s="233">
        <v>0</v>
      </c>
      <c r="T2899" s="234">
        <f>S2899*H2899</f>
        <v>0</v>
      </c>
      <c r="AR2899" s="235" t="s">
        <v>224</v>
      </c>
      <c r="AT2899" s="235" t="s">
        <v>135</v>
      </c>
      <c r="AU2899" s="235" t="s">
        <v>83</v>
      </c>
      <c r="AY2899" s="17" t="s">
        <v>133</v>
      </c>
      <c r="BE2899" s="236">
        <f>IF(N2899="základní",J2899,0)</f>
        <v>0</v>
      </c>
      <c r="BF2899" s="236">
        <f>IF(N2899="snížená",J2899,0)</f>
        <v>0</v>
      </c>
      <c r="BG2899" s="236">
        <f>IF(N2899="zákl. přenesená",J2899,0)</f>
        <v>0</v>
      </c>
      <c r="BH2899" s="236">
        <f>IF(N2899="sníž. přenesená",J2899,0)</f>
        <v>0</v>
      </c>
      <c r="BI2899" s="236">
        <f>IF(N2899="nulová",J2899,0)</f>
        <v>0</v>
      </c>
      <c r="BJ2899" s="17" t="s">
        <v>81</v>
      </c>
      <c r="BK2899" s="236">
        <f>ROUND(I2899*H2899,2)</f>
        <v>0</v>
      </c>
      <c r="BL2899" s="17" t="s">
        <v>224</v>
      </c>
      <c r="BM2899" s="235" t="s">
        <v>3890</v>
      </c>
    </row>
    <row r="2900" spans="2:65" s="1" customFormat="1" ht="24" customHeight="1">
      <c r="B2900" s="38"/>
      <c r="C2900" s="224" t="s">
        <v>3891</v>
      </c>
      <c r="D2900" s="224" t="s">
        <v>135</v>
      </c>
      <c r="E2900" s="225" t="s">
        <v>3892</v>
      </c>
      <c r="F2900" s="226" t="s">
        <v>3893</v>
      </c>
      <c r="G2900" s="227" t="s">
        <v>241</v>
      </c>
      <c r="H2900" s="228">
        <v>1</v>
      </c>
      <c r="I2900" s="229"/>
      <c r="J2900" s="230">
        <f>ROUND(I2900*H2900,2)</f>
        <v>0</v>
      </c>
      <c r="K2900" s="226" t="s">
        <v>1</v>
      </c>
      <c r="L2900" s="43"/>
      <c r="M2900" s="231" t="s">
        <v>1</v>
      </c>
      <c r="N2900" s="232" t="s">
        <v>38</v>
      </c>
      <c r="O2900" s="86"/>
      <c r="P2900" s="233">
        <f>O2900*H2900</f>
        <v>0</v>
      </c>
      <c r="Q2900" s="233">
        <v>0</v>
      </c>
      <c r="R2900" s="233">
        <f>Q2900*H2900</f>
        <v>0</v>
      </c>
      <c r="S2900" s="233">
        <v>0</v>
      </c>
      <c r="T2900" s="234">
        <f>S2900*H2900</f>
        <v>0</v>
      </c>
      <c r="AR2900" s="235" t="s">
        <v>224</v>
      </c>
      <c r="AT2900" s="235" t="s">
        <v>135</v>
      </c>
      <c r="AU2900" s="235" t="s">
        <v>83</v>
      </c>
      <c r="AY2900" s="17" t="s">
        <v>133</v>
      </c>
      <c r="BE2900" s="236">
        <f>IF(N2900="základní",J2900,0)</f>
        <v>0</v>
      </c>
      <c r="BF2900" s="236">
        <f>IF(N2900="snížená",J2900,0)</f>
        <v>0</v>
      </c>
      <c r="BG2900" s="236">
        <f>IF(N2900="zákl. přenesená",J2900,0)</f>
        <v>0</v>
      </c>
      <c r="BH2900" s="236">
        <f>IF(N2900="sníž. přenesená",J2900,0)</f>
        <v>0</v>
      </c>
      <c r="BI2900" s="236">
        <f>IF(N2900="nulová",J2900,0)</f>
        <v>0</v>
      </c>
      <c r="BJ2900" s="17" t="s">
        <v>81</v>
      </c>
      <c r="BK2900" s="236">
        <f>ROUND(I2900*H2900,2)</f>
        <v>0</v>
      </c>
      <c r="BL2900" s="17" t="s">
        <v>224</v>
      </c>
      <c r="BM2900" s="235" t="s">
        <v>3894</v>
      </c>
    </row>
    <row r="2901" spans="2:65" s="1" customFormat="1" ht="16.5" customHeight="1">
      <c r="B2901" s="38"/>
      <c r="C2901" s="224" t="s">
        <v>3895</v>
      </c>
      <c r="D2901" s="224" t="s">
        <v>135</v>
      </c>
      <c r="E2901" s="225" t="s">
        <v>3896</v>
      </c>
      <c r="F2901" s="226" t="s">
        <v>3897</v>
      </c>
      <c r="G2901" s="227" t="s">
        <v>241</v>
      </c>
      <c r="H2901" s="228">
        <v>48</v>
      </c>
      <c r="I2901" s="229"/>
      <c r="J2901" s="230">
        <f>ROUND(I2901*H2901,2)</f>
        <v>0</v>
      </c>
      <c r="K2901" s="226" t="s">
        <v>1</v>
      </c>
      <c r="L2901" s="43"/>
      <c r="M2901" s="231" t="s">
        <v>1</v>
      </c>
      <c r="N2901" s="232" t="s">
        <v>38</v>
      </c>
      <c r="O2901" s="86"/>
      <c r="P2901" s="233">
        <f>O2901*H2901</f>
        <v>0</v>
      </c>
      <c r="Q2901" s="233">
        <v>0</v>
      </c>
      <c r="R2901" s="233">
        <f>Q2901*H2901</f>
        <v>0</v>
      </c>
      <c r="S2901" s="233">
        <v>0</v>
      </c>
      <c r="T2901" s="234">
        <f>S2901*H2901</f>
        <v>0</v>
      </c>
      <c r="AR2901" s="235" t="s">
        <v>224</v>
      </c>
      <c r="AT2901" s="235" t="s">
        <v>135</v>
      </c>
      <c r="AU2901" s="235" t="s">
        <v>83</v>
      </c>
      <c r="AY2901" s="17" t="s">
        <v>133</v>
      </c>
      <c r="BE2901" s="236">
        <f>IF(N2901="základní",J2901,0)</f>
        <v>0</v>
      </c>
      <c r="BF2901" s="236">
        <f>IF(N2901="snížená",J2901,0)</f>
        <v>0</v>
      </c>
      <c r="BG2901" s="236">
        <f>IF(N2901="zákl. přenesená",J2901,0)</f>
        <v>0</v>
      </c>
      <c r="BH2901" s="236">
        <f>IF(N2901="sníž. přenesená",J2901,0)</f>
        <v>0</v>
      </c>
      <c r="BI2901" s="236">
        <f>IF(N2901="nulová",J2901,0)</f>
        <v>0</v>
      </c>
      <c r="BJ2901" s="17" t="s">
        <v>81</v>
      </c>
      <c r="BK2901" s="236">
        <f>ROUND(I2901*H2901,2)</f>
        <v>0</v>
      </c>
      <c r="BL2901" s="17" t="s">
        <v>224</v>
      </c>
      <c r="BM2901" s="235" t="s">
        <v>3898</v>
      </c>
    </row>
    <row r="2902" spans="2:65" s="1" customFormat="1" ht="16.5" customHeight="1">
      <c r="B2902" s="38"/>
      <c r="C2902" s="224" t="s">
        <v>3899</v>
      </c>
      <c r="D2902" s="224" t="s">
        <v>135</v>
      </c>
      <c r="E2902" s="225" t="s">
        <v>3900</v>
      </c>
      <c r="F2902" s="226" t="s">
        <v>3901</v>
      </c>
      <c r="G2902" s="227" t="s">
        <v>241</v>
      </c>
      <c r="H2902" s="228">
        <v>98</v>
      </c>
      <c r="I2902" s="229"/>
      <c r="J2902" s="230">
        <f>ROUND(I2902*H2902,2)</f>
        <v>0</v>
      </c>
      <c r="K2902" s="226" t="s">
        <v>1</v>
      </c>
      <c r="L2902" s="43"/>
      <c r="M2902" s="231" t="s">
        <v>1</v>
      </c>
      <c r="N2902" s="232" t="s">
        <v>38</v>
      </c>
      <c r="O2902" s="86"/>
      <c r="P2902" s="233">
        <f>O2902*H2902</f>
        <v>0</v>
      </c>
      <c r="Q2902" s="233">
        <v>0</v>
      </c>
      <c r="R2902" s="233">
        <f>Q2902*H2902</f>
        <v>0</v>
      </c>
      <c r="S2902" s="233">
        <v>0</v>
      </c>
      <c r="T2902" s="234">
        <f>S2902*H2902</f>
        <v>0</v>
      </c>
      <c r="AR2902" s="235" t="s">
        <v>224</v>
      </c>
      <c r="AT2902" s="235" t="s">
        <v>135</v>
      </c>
      <c r="AU2902" s="235" t="s">
        <v>83</v>
      </c>
      <c r="AY2902" s="17" t="s">
        <v>133</v>
      </c>
      <c r="BE2902" s="236">
        <f>IF(N2902="základní",J2902,0)</f>
        <v>0</v>
      </c>
      <c r="BF2902" s="236">
        <f>IF(N2902="snížená",J2902,0)</f>
        <v>0</v>
      </c>
      <c r="BG2902" s="236">
        <f>IF(N2902="zákl. přenesená",J2902,0)</f>
        <v>0</v>
      </c>
      <c r="BH2902" s="236">
        <f>IF(N2902="sníž. přenesená",J2902,0)</f>
        <v>0</v>
      </c>
      <c r="BI2902" s="236">
        <f>IF(N2902="nulová",J2902,0)</f>
        <v>0</v>
      </c>
      <c r="BJ2902" s="17" t="s">
        <v>81</v>
      </c>
      <c r="BK2902" s="236">
        <f>ROUND(I2902*H2902,2)</f>
        <v>0</v>
      </c>
      <c r="BL2902" s="17" t="s">
        <v>224</v>
      </c>
      <c r="BM2902" s="235" t="s">
        <v>3902</v>
      </c>
    </row>
    <row r="2903" spans="2:65" s="1" customFormat="1" ht="16.5" customHeight="1">
      <c r="B2903" s="38"/>
      <c r="C2903" s="224" t="s">
        <v>3903</v>
      </c>
      <c r="D2903" s="224" t="s">
        <v>135</v>
      </c>
      <c r="E2903" s="225" t="s">
        <v>3904</v>
      </c>
      <c r="F2903" s="226" t="s">
        <v>3905</v>
      </c>
      <c r="G2903" s="227" t="s">
        <v>2984</v>
      </c>
      <c r="H2903" s="228">
        <v>72</v>
      </c>
      <c r="I2903" s="229"/>
      <c r="J2903" s="230">
        <f>ROUND(I2903*H2903,2)</f>
        <v>0</v>
      </c>
      <c r="K2903" s="226" t="s">
        <v>1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224</v>
      </c>
      <c r="AT2903" s="235" t="s">
        <v>135</v>
      </c>
      <c r="AU2903" s="235" t="s">
        <v>83</v>
      </c>
      <c r="AY2903" s="17" t="s">
        <v>133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224</v>
      </c>
      <c r="BM2903" s="235" t="s">
        <v>3906</v>
      </c>
    </row>
    <row r="2904" spans="2:65" s="1" customFormat="1" ht="24" customHeight="1">
      <c r="B2904" s="38"/>
      <c r="C2904" s="224" t="s">
        <v>3907</v>
      </c>
      <c r="D2904" s="224" t="s">
        <v>135</v>
      </c>
      <c r="E2904" s="225" t="s">
        <v>3908</v>
      </c>
      <c r="F2904" s="226" t="s">
        <v>3909</v>
      </c>
      <c r="G2904" s="227" t="s">
        <v>286</v>
      </c>
      <c r="H2904" s="270"/>
      <c r="I2904" s="229"/>
      <c r="J2904" s="230">
        <f>ROUND(I2904*H2904,2)</f>
        <v>0</v>
      </c>
      <c r="K2904" s="226" t="s">
        <v>139</v>
      </c>
      <c r="L2904" s="43"/>
      <c r="M2904" s="231" t="s">
        <v>1</v>
      </c>
      <c r="N2904" s="232" t="s">
        <v>38</v>
      </c>
      <c r="O2904" s="86"/>
      <c r="P2904" s="233">
        <f>O2904*H2904</f>
        <v>0</v>
      </c>
      <c r="Q2904" s="233">
        <v>0</v>
      </c>
      <c r="R2904" s="233">
        <f>Q2904*H2904</f>
        <v>0</v>
      </c>
      <c r="S2904" s="233">
        <v>0</v>
      </c>
      <c r="T2904" s="234">
        <f>S2904*H2904</f>
        <v>0</v>
      </c>
      <c r="AR2904" s="235" t="s">
        <v>224</v>
      </c>
      <c r="AT2904" s="235" t="s">
        <v>135</v>
      </c>
      <c r="AU2904" s="235" t="s">
        <v>83</v>
      </c>
      <c r="AY2904" s="17" t="s">
        <v>133</v>
      </c>
      <c r="BE2904" s="236">
        <f>IF(N2904="základní",J2904,0)</f>
        <v>0</v>
      </c>
      <c r="BF2904" s="236">
        <f>IF(N2904="snížená",J2904,0)</f>
        <v>0</v>
      </c>
      <c r="BG2904" s="236">
        <f>IF(N2904="zákl. přenesená",J2904,0)</f>
        <v>0</v>
      </c>
      <c r="BH2904" s="236">
        <f>IF(N2904="sníž. přenesená",J2904,0)</f>
        <v>0</v>
      </c>
      <c r="BI2904" s="236">
        <f>IF(N2904="nulová",J2904,0)</f>
        <v>0</v>
      </c>
      <c r="BJ2904" s="17" t="s">
        <v>81</v>
      </c>
      <c r="BK2904" s="236">
        <f>ROUND(I2904*H2904,2)</f>
        <v>0</v>
      </c>
      <c r="BL2904" s="17" t="s">
        <v>224</v>
      </c>
      <c r="BM2904" s="235" t="s">
        <v>3910</v>
      </c>
    </row>
    <row r="2905" spans="2:65" s="1" customFormat="1" ht="24" customHeight="1">
      <c r="B2905" s="38"/>
      <c r="C2905" s="224" t="s">
        <v>3911</v>
      </c>
      <c r="D2905" s="224" t="s">
        <v>135</v>
      </c>
      <c r="E2905" s="225" t="s">
        <v>3912</v>
      </c>
      <c r="F2905" s="226" t="s">
        <v>3913</v>
      </c>
      <c r="G2905" s="227" t="s">
        <v>286</v>
      </c>
      <c r="H2905" s="270"/>
      <c r="I2905" s="229"/>
      <c r="J2905" s="230">
        <f>ROUND(I2905*H2905,2)</f>
        <v>0</v>
      </c>
      <c r="K2905" s="226" t="s">
        <v>139</v>
      </c>
      <c r="L2905" s="43"/>
      <c r="M2905" s="231" t="s">
        <v>1</v>
      </c>
      <c r="N2905" s="232" t="s">
        <v>38</v>
      </c>
      <c r="O2905" s="86"/>
      <c r="P2905" s="233">
        <f>O2905*H2905</f>
        <v>0</v>
      </c>
      <c r="Q2905" s="233">
        <v>0</v>
      </c>
      <c r="R2905" s="233">
        <f>Q2905*H2905</f>
        <v>0</v>
      </c>
      <c r="S2905" s="233">
        <v>0</v>
      </c>
      <c r="T2905" s="234">
        <f>S2905*H2905</f>
        <v>0</v>
      </c>
      <c r="AR2905" s="235" t="s">
        <v>224</v>
      </c>
      <c r="AT2905" s="235" t="s">
        <v>135</v>
      </c>
      <c r="AU2905" s="235" t="s">
        <v>83</v>
      </c>
      <c r="AY2905" s="17" t="s">
        <v>133</v>
      </c>
      <c r="BE2905" s="236">
        <f>IF(N2905="základní",J2905,0)</f>
        <v>0</v>
      </c>
      <c r="BF2905" s="236">
        <f>IF(N2905="snížená",J2905,0)</f>
        <v>0</v>
      </c>
      <c r="BG2905" s="236">
        <f>IF(N2905="zákl. přenesená",J2905,0)</f>
        <v>0</v>
      </c>
      <c r="BH2905" s="236">
        <f>IF(N2905="sníž. přenesená",J2905,0)</f>
        <v>0</v>
      </c>
      <c r="BI2905" s="236">
        <f>IF(N2905="nulová",J2905,0)</f>
        <v>0</v>
      </c>
      <c r="BJ2905" s="17" t="s">
        <v>81</v>
      </c>
      <c r="BK2905" s="236">
        <f>ROUND(I2905*H2905,2)</f>
        <v>0</v>
      </c>
      <c r="BL2905" s="17" t="s">
        <v>224</v>
      </c>
      <c r="BM2905" s="235" t="s">
        <v>3914</v>
      </c>
    </row>
    <row r="2906" spans="2:63" s="11" customFormat="1" ht="22.8" customHeight="1">
      <c r="B2906" s="208"/>
      <c r="C2906" s="209"/>
      <c r="D2906" s="210" t="s">
        <v>72</v>
      </c>
      <c r="E2906" s="222" t="s">
        <v>3915</v>
      </c>
      <c r="F2906" s="222" t="s">
        <v>3916</v>
      </c>
      <c r="G2906" s="209"/>
      <c r="H2906" s="209"/>
      <c r="I2906" s="212"/>
      <c r="J2906" s="223">
        <f>BK2906</f>
        <v>0</v>
      </c>
      <c r="K2906" s="209"/>
      <c r="L2906" s="214"/>
      <c r="M2906" s="215"/>
      <c r="N2906" s="216"/>
      <c r="O2906" s="216"/>
      <c r="P2906" s="217">
        <f>SUM(P2907:P2937)</f>
        <v>0</v>
      </c>
      <c r="Q2906" s="216"/>
      <c r="R2906" s="217">
        <f>SUM(R2907:R2937)</f>
        <v>1.11396</v>
      </c>
      <c r="S2906" s="216"/>
      <c r="T2906" s="218">
        <f>SUM(T2907:T2937)</f>
        <v>0</v>
      </c>
      <c r="AR2906" s="219" t="s">
        <v>83</v>
      </c>
      <c r="AT2906" s="220" t="s">
        <v>72</v>
      </c>
      <c r="AU2906" s="220" t="s">
        <v>81</v>
      </c>
      <c r="AY2906" s="219" t="s">
        <v>133</v>
      </c>
      <c r="BK2906" s="221">
        <f>SUM(BK2907:BK2937)</f>
        <v>0</v>
      </c>
    </row>
    <row r="2907" spans="2:65" s="1" customFormat="1" ht="24" customHeight="1">
      <c r="B2907" s="38"/>
      <c r="C2907" s="224" t="s">
        <v>3917</v>
      </c>
      <c r="D2907" s="224" t="s">
        <v>135</v>
      </c>
      <c r="E2907" s="225" t="s">
        <v>3918</v>
      </c>
      <c r="F2907" s="226" t="s">
        <v>3919</v>
      </c>
      <c r="G2907" s="227" t="s">
        <v>171</v>
      </c>
      <c r="H2907" s="228">
        <v>2</v>
      </c>
      <c r="I2907" s="229"/>
      <c r="J2907" s="230">
        <f>ROUND(I2907*H2907,2)</f>
        <v>0</v>
      </c>
      <c r="K2907" s="226" t="s">
        <v>1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</v>
      </c>
      <c r="R2907" s="233">
        <f>Q2907*H2907</f>
        <v>0</v>
      </c>
      <c r="S2907" s="233">
        <v>0</v>
      </c>
      <c r="T2907" s="234">
        <f>S2907*H2907</f>
        <v>0</v>
      </c>
      <c r="AR2907" s="235" t="s">
        <v>224</v>
      </c>
      <c r="AT2907" s="235" t="s">
        <v>135</v>
      </c>
      <c r="AU2907" s="235" t="s">
        <v>83</v>
      </c>
      <c r="AY2907" s="17" t="s">
        <v>133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224</v>
      </c>
      <c r="BM2907" s="235" t="s">
        <v>3920</v>
      </c>
    </row>
    <row r="2908" spans="2:65" s="1" customFormat="1" ht="24" customHeight="1">
      <c r="B2908" s="38"/>
      <c r="C2908" s="224" t="s">
        <v>3921</v>
      </c>
      <c r="D2908" s="224" t="s">
        <v>135</v>
      </c>
      <c r="E2908" s="225" t="s">
        <v>3922</v>
      </c>
      <c r="F2908" s="226" t="s">
        <v>3923</v>
      </c>
      <c r="G2908" s="227" t="s">
        <v>171</v>
      </c>
      <c r="H2908" s="228">
        <v>2</v>
      </c>
      <c r="I2908" s="229"/>
      <c r="J2908" s="230">
        <f>ROUND(I2908*H2908,2)</f>
        <v>0</v>
      </c>
      <c r="K2908" s="226" t="s">
        <v>1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</v>
      </c>
      <c r="R2908" s="233">
        <f>Q2908*H2908</f>
        <v>0</v>
      </c>
      <c r="S2908" s="233">
        <v>0</v>
      </c>
      <c r="T2908" s="234">
        <f>S2908*H2908</f>
        <v>0</v>
      </c>
      <c r="AR2908" s="235" t="s">
        <v>224</v>
      </c>
      <c r="AT2908" s="235" t="s">
        <v>135</v>
      </c>
      <c r="AU2908" s="235" t="s">
        <v>83</v>
      </c>
      <c r="AY2908" s="17" t="s">
        <v>133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224</v>
      </c>
      <c r="BM2908" s="235" t="s">
        <v>3924</v>
      </c>
    </row>
    <row r="2909" spans="2:65" s="1" customFormat="1" ht="16.5" customHeight="1">
      <c r="B2909" s="38"/>
      <c r="C2909" s="224" t="s">
        <v>3925</v>
      </c>
      <c r="D2909" s="224" t="s">
        <v>135</v>
      </c>
      <c r="E2909" s="225" t="s">
        <v>3926</v>
      </c>
      <c r="F2909" s="226" t="s">
        <v>3927</v>
      </c>
      <c r="G2909" s="227" t="s">
        <v>171</v>
      </c>
      <c r="H2909" s="228">
        <v>24</v>
      </c>
      <c r="I2909" s="229"/>
      <c r="J2909" s="230">
        <f>ROUND(I2909*H2909,2)</f>
        <v>0</v>
      </c>
      <c r="K2909" s="226" t="s">
        <v>1</v>
      </c>
      <c r="L2909" s="43"/>
      <c r="M2909" s="231" t="s">
        <v>1</v>
      </c>
      <c r="N2909" s="232" t="s">
        <v>38</v>
      </c>
      <c r="O2909" s="86"/>
      <c r="P2909" s="233">
        <f>O2909*H2909</f>
        <v>0</v>
      </c>
      <c r="Q2909" s="233">
        <v>0</v>
      </c>
      <c r="R2909" s="233">
        <f>Q2909*H2909</f>
        <v>0</v>
      </c>
      <c r="S2909" s="233">
        <v>0</v>
      </c>
      <c r="T2909" s="234">
        <f>S2909*H2909</f>
        <v>0</v>
      </c>
      <c r="AR2909" s="235" t="s">
        <v>224</v>
      </c>
      <c r="AT2909" s="235" t="s">
        <v>135</v>
      </c>
      <c r="AU2909" s="235" t="s">
        <v>83</v>
      </c>
      <c r="AY2909" s="17" t="s">
        <v>133</v>
      </c>
      <c r="BE2909" s="236">
        <f>IF(N2909="základní",J2909,0)</f>
        <v>0</v>
      </c>
      <c r="BF2909" s="236">
        <f>IF(N2909="snížená",J2909,0)</f>
        <v>0</v>
      </c>
      <c r="BG2909" s="236">
        <f>IF(N2909="zákl. přenesená",J2909,0)</f>
        <v>0</v>
      </c>
      <c r="BH2909" s="236">
        <f>IF(N2909="sníž. přenesená",J2909,0)</f>
        <v>0</v>
      </c>
      <c r="BI2909" s="236">
        <f>IF(N2909="nulová",J2909,0)</f>
        <v>0</v>
      </c>
      <c r="BJ2909" s="17" t="s">
        <v>81</v>
      </c>
      <c r="BK2909" s="236">
        <f>ROUND(I2909*H2909,2)</f>
        <v>0</v>
      </c>
      <c r="BL2909" s="17" t="s">
        <v>224</v>
      </c>
      <c r="BM2909" s="235" t="s">
        <v>3928</v>
      </c>
    </row>
    <row r="2910" spans="2:65" s="1" customFormat="1" ht="24" customHeight="1">
      <c r="B2910" s="38"/>
      <c r="C2910" s="224" t="s">
        <v>3929</v>
      </c>
      <c r="D2910" s="224" t="s">
        <v>135</v>
      </c>
      <c r="E2910" s="225" t="s">
        <v>3930</v>
      </c>
      <c r="F2910" s="226" t="s">
        <v>3931</v>
      </c>
      <c r="G2910" s="227" t="s">
        <v>165</v>
      </c>
      <c r="H2910" s="228">
        <v>1128</v>
      </c>
      <c r="I2910" s="229"/>
      <c r="J2910" s="230">
        <f>ROUND(I2910*H2910,2)</f>
        <v>0</v>
      </c>
      <c r="K2910" s="226" t="s">
        <v>1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</v>
      </c>
      <c r="R2910" s="233">
        <f>Q2910*H2910</f>
        <v>0</v>
      </c>
      <c r="S2910" s="233">
        <v>0</v>
      </c>
      <c r="T2910" s="234">
        <f>S2910*H2910</f>
        <v>0</v>
      </c>
      <c r="AR2910" s="235" t="s">
        <v>224</v>
      </c>
      <c r="AT2910" s="235" t="s">
        <v>135</v>
      </c>
      <c r="AU2910" s="235" t="s">
        <v>83</v>
      </c>
      <c r="AY2910" s="17" t="s">
        <v>133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224</v>
      </c>
      <c r="BM2910" s="235" t="s">
        <v>3932</v>
      </c>
    </row>
    <row r="2911" spans="2:65" s="1" customFormat="1" ht="24" customHeight="1">
      <c r="B2911" s="38"/>
      <c r="C2911" s="224" t="s">
        <v>3933</v>
      </c>
      <c r="D2911" s="224" t="s">
        <v>135</v>
      </c>
      <c r="E2911" s="225" t="s">
        <v>3934</v>
      </c>
      <c r="F2911" s="226" t="s">
        <v>3935</v>
      </c>
      <c r="G2911" s="227" t="s">
        <v>413</v>
      </c>
      <c r="H2911" s="228">
        <v>256</v>
      </c>
      <c r="I2911" s="229"/>
      <c r="J2911" s="230">
        <f>ROUND(I2911*H2911,2)</f>
        <v>0</v>
      </c>
      <c r="K2911" s="226" t="s">
        <v>1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</v>
      </c>
      <c r="R2911" s="233">
        <f>Q2911*H2911</f>
        <v>0</v>
      </c>
      <c r="S2911" s="233">
        <v>0</v>
      </c>
      <c r="T2911" s="234">
        <f>S2911*H2911</f>
        <v>0</v>
      </c>
      <c r="AR2911" s="235" t="s">
        <v>224</v>
      </c>
      <c r="AT2911" s="235" t="s">
        <v>135</v>
      </c>
      <c r="AU2911" s="235" t="s">
        <v>83</v>
      </c>
      <c r="AY2911" s="17" t="s">
        <v>133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224</v>
      </c>
      <c r="BM2911" s="235" t="s">
        <v>3936</v>
      </c>
    </row>
    <row r="2912" spans="2:65" s="1" customFormat="1" ht="24" customHeight="1">
      <c r="B2912" s="38"/>
      <c r="C2912" s="224" t="s">
        <v>3937</v>
      </c>
      <c r="D2912" s="224" t="s">
        <v>135</v>
      </c>
      <c r="E2912" s="225" t="s">
        <v>3938</v>
      </c>
      <c r="F2912" s="226" t="s">
        <v>3939</v>
      </c>
      <c r="G2912" s="227" t="s">
        <v>165</v>
      </c>
      <c r="H2912" s="228">
        <v>256</v>
      </c>
      <c r="I2912" s="229"/>
      <c r="J2912" s="230">
        <f>ROUND(I2912*H2912,2)</f>
        <v>0</v>
      </c>
      <c r="K2912" s="226" t="s">
        <v>1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</v>
      </c>
      <c r="R2912" s="233">
        <f>Q2912*H2912</f>
        <v>0</v>
      </c>
      <c r="S2912" s="233">
        <v>0</v>
      </c>
      <c r="T2912" s="234">
        <f>S2912*H2912</f>
        <v>0</v>
      </c>
      <c r="AR2912" s="235" t="s">
        <v>224</v>
      </c>
      <c r="AT2912" s="235" t="s">
        <v>135</v>
      </c>
      <c r="AU2912" s="235" t="s">
        <v>83</v>
      </c>
      <c r="AY2912" s="17" t="s">
        <v>133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224</v>
      </c>
      <c r="BM2912" s="235" t="s">
        <v>3940</v>
      </c>
    </row>
    <row r="2913" spans="2:65" s="1" customFormat="1" ht="24" customHeight="1">
      <c r="B2913" s="38"/>
      <c r="C2913" s="224" t="s">
        <v>3941</v>
      </c>
      <c r="D2913" s="224" t="s">
        <v>135</v>
      </c>
      <c r="E2913" s="225" t="s">
        <v>3942</v>
      </c>
      <c r="F2913" s="226" t="s">
        <v>3943</v>
      </c>
      <c r="G2913" s="227" t="s">
        <v>165</v>
      </c>
      <c r="H2913" s="228">
        <v>50</v>
      </c>
      <c r="I2913" s="229"/>
      <c r="J2913" s="230">
        <f>ROUND(I2913*H2913,2)</f>
        <v>0</v>
      </c>
      <c r="K2913" s="226" t="s">
        <v>1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</v>
      </c>
      <c r="R2913" s="233">
        <f>Q2913*H2913</f>
        <v>0</v>
      </c>
      <c r="S2913" s="233">
        <v>0</v>
      </c>
      <c r="T2913" s="234">
        <f>S2913*H2913</f>
        <v>0</v>
      </c>
      <c r="AR2913" s="235" t="s">
        <v>224</v>
      </c>
      <c r="AT2913" s="235" t="s">
        <v>135</v>
      </c>
      <c r="AU2913" s="235" t="s">
        <v>83</v>
      </c>
      <c r="AY2913" s="17" t="s">
        <v>133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224</v>
      </c>
      <c r="BM2913" s="235" t="s">
        <v>3944</v>
      </c>
    </row>
    <row r="2914" spans="2:65" s="1" customFormat="1" ht="16.5" customHeight="1">
      <c r="B2914" s="38"/>
      <c r="C2914" s="224" t="s">
        <v>3945</v>
      </c>
      <c r="D2914" s="224" t="s">
        <v>135</v>
      </c>
      <c r="E2914" s="225" t="s">
        <v>3946</v>
      </c>
      <c r="F2914" s="226" t="s">
        <v>3947</v>
      </c>
      <c r="G2914" s="227" t="s">
        <v>171</v>
      </c>
      <c r="H2914" s="228">
        <v>6</v>
      </c>
      <c r="I2914" s="229"/>
      <c r="J2914" s="230">
        <f>ROUND(I2914*H2914,2)</f>
        <v>0</v>
      </c>
      <c r="K2914" s="226" t="s">
        <v>1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</v>
      </c>
      <c r="R2914" s="233">
        <f>Q2914*H2914</f>
        <v>0</v>
      </c>
      <c r="S2914" s="233">
        <v>0</v>
      </c>
      <c r="T2914" s="234">
        <f>S2914*H2914</f>
        <v>0</v>
      </c>
      <c r="AR2914" s="235" t="s">
        <v>224</v>
      </c>
      <c r="AT2914" s="235" t="s">
        <v>135</v>
      </c>
      <c r="AU2914" s="235" t="s">
        <v>83</v>
      </c>
      <c r="AY2914" s="17" t="s">
        <v>133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224</v>
      </c>
      <c r="BM2914" s="235" t="s">
        <v>3948</v>
      </c>
    </row>
    <row r="2915" spans="2:65" s="1" customFormat="1" ht="24" customHeight="1">
      <c r="B2915" s="38"/>
      <c r="C2915" s="224" t="s">
        <v>3949</v>
      </c>
      <c r="D2915" s="224" t="s">
        <v>135</v>
      </c>
      <c r="E2915" s="225" t="s">
        <v>3950</v>
      </c>
      <c r="F2915" s="226" t="s">
        <v>3951</v>
      </c>
      <c r="G2915" s="227" t="s">
        <v>171</v>
      </c>
      <c r="H2915" s="228">
        <v>3384</v>
      </c>
      <c r="I2915" s="229"/>
      <c r="J2915" s="230">
        <f>ROUND(I2915*H2915,2)</f>
        <v>0</v>
      </c>
      <c r="K2915" s="226" t="s">
        <v>1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</v>
      </c>
      <c r="R2915" s="233">
        <f>Q2915*H2915</f>
        <v>0</v>
      </c>
      <c r="S2915" s="233">
        <v>0</v>
      </c>
      <c r="T2915" s="234">
        <f>S2915*H2915</f>
        <v>0</v>
      </c>
      <c r="AR2915" s="235" t="s">
        <v>224</v>
      </c>
      <c r="AT2915" s="235" t="s">
        <v>135</v>
      </c>
      <c r="AU2915" s="235" t="s">
        <v>83</v>
      </c>
      <c r="AY2915" s="17" t="s">
        <v>133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224</v>
      </c>
      <c r="BM2915" s="235" t="s">
        <v>3952</v>
      </c>
    </row>
    <row r="2916" spans="2:65" s="1" customFormat="1" ht="24" customHeight="1">
      <c r="B2916" s="38"/>
      <c r="C2916" s="224" t="s">
        <v>3953</v>
      </c>
      <c r="D2916" s="224" t="s">
        <v>135</v>
      </c>
      <c r="E2916" s="225" t="s">
        <v>3954</v>
      </c>
      <c r="F2916" s="226" t="s">
        <v>3955</v>
      </c>
      <c r="G2916" s="227" t="s">
        <v>171</v>
      </c>
      <c r="H2916" s="228">
        <v>3</v>
      </c>
      <c r="I2916" s="229"/>
      <c r="J2916" s="230">
        <f>ROUND(I2916*H2916,2)</f>
        <v>0</v>
      </c>
      <c r="K2916" s="226" t="s">
        <v>1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</v>
      </c>
      <c r="R2916" s="233">
        <f>Q2916*H2916</f>
        <v>0</v>
      </c>
      <c r="S2916" s="233">
        <v>0</v>
      </c>
      <c r="T2916" s="234">
        <f>S2916*H2916</f>
        <v>0</v>
      </c>
      <c r="AR2916" s="235" t="s">
        <v>224</v>
      </c>
      <c r="AT2916" s="235" t="s">
        <v>135</v>
      </c>
      <c r="AU2916" s="235" t="s">
        <v>83</v>
      </c>
      <c r="AY2916" s="17" t="s">
        <v>133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224</v>
      </c>
      <c r="BM2916" s="235" t="s">
        <v>3956</v>
      </c>
    </row>
    <row r="2917" spans="2:65" s="1" customFormat="1" ht="24" customHeight="1">
      <c r="B2917" s="38"/>
      <c r="C2917" s="224" t="s">
        <v>3957</v>
      </c>
      <c r="D2917" s="224" t="s">
        <v>135</v>
      </c>
      <c r="E2917" s="225" t="s">
        <v>3958</v>
      </c>
      <c r="F2917" s="226" t="s">
        <v>3959</v>
      </c>
      <c r="G2917" s="227" t="s">
        <v>171</v>
      </c>
      <c r="H2917" s="228">
        <v>2</v>
      </c>
      <c r="I2917" s="229"/>
      <c r="J2917" s="230">
        <f>ROUND(I2917*H2917,2)</f>
        <v>0</v>
      </c>
      <c r="K2917" s="226" t="s">
        <v>1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</v>
      </c>
      <c r="R2917" s="233">
        <f>Q2917*H2917</f>
        <v>0</v>
      </c>
      <c r="S2917" s="233">
        <v>0</v>
      </c>
      <c r="T2917" s="234">
        <f>S2917*H2917</f>
        <v>0</v>
      </c>
      <c r="AR2917" s="235" t="s">
        <v>224</v>
      </c>
      <c r="AT2917" s="235" t="s">
        <v>135</v>
      </c>
      <c r="AU2917" s="235" t="s">
        <v>83</v>
      </c>
      <c r="AY2917" s="17" t="s">
        <v>133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224</v>
      </c>
      <c r="BM2917" s="235" t="s">
        <v>3960</v>
      </c>
    </row>
    <row r="2918" spans="2:65" s="1" customFormat="1" ht="24" customHeight="1">
      <c r="B2918" s="38"/>
      <c r="C2918" s="224" t="s">
        <v>3961</v>
      </c>
      <c r="D2918" s="224" t="s">
        <v>135</v>
      </c>
      <c r="E2918" s="225" t="s">
        <v>3962</v>
      </c>
      <c r="F2918" s="226" t="s">
        <v>3963</v>
      </c>
      <c r="G2918" s="227" t="s">
        <v>171</v>
      </c>
      <c r="H2918" s="228">
        <v>8</v>
      </c>
      <c r="I2918" s="229"/>
      <c r="J2918" s="230">
        <f>ROUND(I2918*H2918,2)</f>
        <v>0</v>
      </c>
      <c r="K2918" s="226" t="s">
        <v>1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</v>
      </c>
      <c r="R2918" s="233">
        <f>Q2918*H2918</f>
        <v>0</v>
      </c>
      <c r="S2918" s="233">
        <v>0</v>
      </c>
      <c r="T2918" s="234">
        <f>S2918*H2918</f>
        <v>0</v>
      </c>
      <c r="AR2918" s="235" t="s">
        <v>224</v>
      </c>
      <c r="AT2918" s="235" t="s">
        <v>135</v>
      </c>
      <c r="AU2918" s="235" t="s">
        <v>83</v>
      </c>
      <c r="AY2918" s="17" t="s">
        <v>133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224</v>
      </c>
      <c r="BM2918" s="235" t="s">
        <v>3964</v>
      </c>
    </row>
    <row r="2919" spans="2:65" s="1" customFormat="1" ht="24" customHeight="1">
      <c r="B2919" s="38"/>
      <c r="C2919" s="224" t="s">
        <v>3965</v>
      </c>
      <c r="D2919" s="224" t="s">
        <v>135</v>
      </c>
      <c r="E2919" s="225" t="s">
        <v>3966</v>
      </c>
      <c r="F2919" s="226" t="s">
        <v>3967</v>
      </c>
      <c r="G2919" s="227" t="s">
        <v>171</v>
      </c>
      <c r="H2919" s="228">
        <v>1</v>
      </c>
      <c r="I2919" s="229"/>
      <c r="J2919" s="230">
        <f>ROUND(I2919*H2919,2)</f>
        <v>0</v>
      </c>
      <c r="K2919" s="226" t="s">
        <v>139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0.0072</v>
      </c>
      <c r="R2919" s="233">
        <f>Q2919*H2919</f>
        <v>0.0072</v>
      </c>
      <c r="S2919" s="233">
        <v>0</v>
      </c>
      <c r="T2919" s="234">
        <f>S2919*H2919</f>
        <v>0</v>
      </c>
      <c r="AR2919" s="235" t="s">
        <v>224</v>
      </c>
      <c r="AT2919" s="235" t="s">
        <v>135</v>
      </c>
      <c r="AU2919" s="235" t="s">
        <v>83</v>
      </c>
      <c r="AY2919" s="17" t="s">
        <v>133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224</v>
      </c>
      <c r="BM2919" s="235" t="s">
        <v>3968</v>
      </c>
    </row>
    <row r="2920" spans="2:65" s="1" customFormat="1" ht="24" customHeight="1">
      <c r="B2920" s="38"/>
      <c r="C2920" s="224" t="s">
        <v>3969</v>
      </c>
      <c r="D2920" s="224" t="s">
        <v>135</v>
      </c>
      <c r="E2920" s="225" t="s">
        <v>3970</v>
      </c>
      <c r="F2920" s="226" t="s">
        <v>3971</v>
      </c>
      <c r="G2920" s="227" t="s">
        <v>171</v>
      </c>
      <c r="H2920" s="228">
        <v>2</v>
      </c>
      <c r="I2920" s="229"/>
      <c r="J2920" s="230">
        <f>ROUND(I2920*H2920,2)</f>
        <v>0</v>
      </c>
      <c r="K2920" s="226" t="s">
        <v>139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0.0084</v>
      </c>
      <c r="R2920" s="233">
        <f>Q2920*H2920</f>
        <v>0.0168</v>
      </c>
      <c r="S2920" s="233">
        <v>0</v>
      </c>
      <c r="T2920" s="234">
        <f>S2920*H2920</f>
        <v>0</v>
      </c>
      <c r="AR2920" s="235" t="s">
        <v>224</v>
      </c>
      <c r="AT2920" s="235" t="s">
        <v>135</v>
      </c>
      <c r="AU2920" s="235" t="s">
        <v>83</v>
      </c>
      <c r="AY2920" s="17" t="s">
        <v>133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224</v>
      </c>
      <c r="BM2920" s="235" t="s">
        <v>3972</v>
      </c>
    </row>
    <row r="2921" spans="2:65" s="1" customFormat="1" ht="24" customHeight="1">
      <c r="B2921" s="38"/>
      <c r="C2921" s="224" t="s">
        <v>3973</v>
      </c>
      <c r="D2921" s="224" t="s">
        <v>135</v>
      </c>
      <c r="E2921" s="225" t="s">
        <v>3974</v>
      </c>
      <c r="F2921" s="226" t="s">
        <v>3975</v>
      </c>
      <c r="G2921" s="227" t="s">
        <v>171</v>
      </c>
      <c r="H2921" s="228">
        <v>3</v>
      </c>
      <c r="I2921" s="229"/>
      <c r="J2921" s="230">
        <f>ROUND(I2921*H2921,2)</f>
        <v>0</v>
      </c>
      <c r="K2921" s="226" t="s">
        <v>139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0.00964</v>
      </c>
      <c r="R2921" s="233">
        <f>Q2921*H2921</f>
        <v>0.028919999999999998</v>
      </c>
      <c r="S2921" s="233">
        <v>0</v>
      </c>
      <c r="T2921" s="234">
        <f>S2921*H2921</f>
        <v>0</v>
      </c>
      <c r="AR2921" s="235" t="s">
        <v>224</v>
      </c>
      <c r="AT2921" s="235" t="s">
        <v>135</v>
      </c>
      <c r="AU2921" s="235" t="s">
        <v>83</v>
      </c>
      <c r="AY2921" s="17" t="s">
        <v>133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224</v>
      </c>
      <c r="BM2921" s="235" t="s">
        <v>3976</v>
      </c>
    </row>
    <row r="2922" spans="2:65" s="1" customFormat="1" ht="24" customHeight="1">
      <c r="B2922" s="38"/>
      <c r="C2922" s="224" t="s">
        <v>3977</v>
      </c>
      <c r="D2922" s="224" t="s">
        <v>135</v>
      </c>
      <c r="E2922" s="225" t="s">
        <v>3978</v>
      </c>
      <c r="F2922" s="226" t="s">
        <v>3979</v>
      </c>
      <c r="G2922" s="227" t="s">
        <v>171</v>
      </c>
      <c r="H2922" s="228">
        <v>1</v>
      </c>
      <c r="I2922" s="229"/>
      <c r="J2922" s="230">
        <f>ROUND(I2922*H2922,2)</f>
        <v>0</v>
      </c>
      <c r="K2922" s="226" t="s">
        <v>139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0.01088</v>
      </c>
      <c r="R2922" s="233">
        <f>Q2922*H2922</f>
        <v>0.01088</v>
      </c>
      <c r="S2922" s="233">
        <v>0</v>
      </c>
      <c r="T2922" s="234">
        <f>S2922*H2922</f>
        <v>0</v>
      </c>
      <c r="AR2922" s="235" t="s">
        <v>224</v>
      </c>
      <c r="AT2922" s="235" t="s">
        <v>135</v>
      </c>
      <c r="AU2922" s="235" t="s">
        <v>83</v>
      </c>
      <c r="AY2922" s="17" t="s">
        <v>133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224</v>
      </c>
      <c r="BM2922" s="235" t="s">
        <v>3980</v>
      </c>
    </row>
    <row r="2923" spans="2:65" s="1" customFormat="1" ht="24" customHeight="1">
      <c r="B2923" s="38"/>
      <c r="C2923" s="224" t="s">
        <v>3981</v>
      </c>
      <c r="D2923" s="224" t="s">
        <v>135</v>
      </c>
      <c r="E2923" s="225" t="s">
        <v>3982</v>
      </c>
      <c r="F2923" s="226" t="s">
        <v>3983</v>
      </c>
      <c r="G2923" s="227" t="s">
        <v>171</v>
      </c>
      <c r="H2923" s="228">
        <v>3</v>
      </c>
      <c r="I2923" s="229"/>
      <c r="J2923" s="230">
        <f>ROUND(I2923*H2923,2)</f>
        <v>0</v>
      </c>
      <c r="K2923" s="226" t="s">
        <v>139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0.01245</v>
      </c>
      <c r="R2923" s="233">
        <f>Q2923*H2923</f>
        <v>0.037349999999999994</v>
      </c>
      <c r="S2923" s="233">
        <v>0</v>
      </c>
      <c r="T2923" s="234">
        <f>S2923*H2923</f>
        <v>0</v>
      </c>
      <c r="AR2923" s="235" t="s">
        <v>224</v>
      </c>
      <c r="AT2923" s="235" t="s">
        <v>135</v>
      </c>
      <c r="AU2923" s="235" t="s">
        <v>83</v>
      </c>
      <c r="AY2923" s="17" t="s">
        <v>133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224</v>
      </c>
      <c r="BM2923" s="235" t="s">
        <v>3984</v>
      </c>
    </row>
    <row r="2924" spans="2:65" s="1" customFormat="1" ht="24" customHeight="1">
      <c r="B2924" s="38"/>
      <c r="C2924" s="224" t="s">
        <v>3985</v>
      </c>
      <c r="D2924" s="224" t="s">
        <v>135</v>
      </c>
      <c r="E2924" s="225" t="s">
        <v>3986</v>
      </c>
      <c r="F2924" s="226" t="s">
        <v>3987</v>
      </c>
      <c r="G2924" s="227" t="s">
        <v>171</v>
      </c>
      <c r="H2924" s="228">
        <v>4</v>
      </c>
      <c r="I2924" s="229"/>
      <c r="J2924" s="230">
        <f>ROUND(I2924*H2924,2)</f>
        <v>0</v>
      </c>
      <c r="K2924" s="226" t="s">
        <v>139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0.0145</v>
      </c>
      <c r="R2924" s="233">
        <f>Q2924*H2924</f>
        <v>0.058</v>
      </c>
      <c r="S2924" s="233">
        <v>0</v>
      </c>
      <c r="T2924" s="234">
        <f>S2924*H2924</f>
        <v>0</v>
      </c>
      <c r="AR2924" s="235" t="s">
        <v>224</v>
      </c>
      <c r="AT2924" s="235" t="s">
        <v>135</v>
      </c>
      <c r="AU2924" s="235" t="s">
        <v>83</v>
      </c>
      <c r="AY2924" s="17" t="s">
        <v>133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224</v>
      </c>
      <c r="BM2924" s="235" t="s">
        <v>3988</v>
      </c>
    </row>
    <row r="2925" spans="2:65" s="1" customFormat="1" ht="24" customHeight="1">
      <c r="B2925" s="38"/>
      <c r="C2925" s="224" t="s">
        <v>3989</v>
      </c>
      <c r="D2925" s="224" t="s">
        <v>135</v>
      </c>
      <c r="E2925" s="225" t="s">
        <v>3990</v>
      </c>
      <c r="F2925" s="226" t="s">
        <v>3991</v>
      </c>
      <c r="G2925" s="227" t="s">
        <v>171</v>
      </c>
      <c r="H2925" s="228">
        <v>3</v>
      </c>
      <c r="I2925" s="229"/>
      <c r="J2925" s="230">
        <f>ROUND(I2925*H2925,2)</f>
        <v>0</v>
      </c>
      <c r="K2925" s="226" t="s">
        <v>139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0.01655</v>
      </c>
      <c r="R2925" s="233">
        <f>Q2925*H2925</f>
        <v>0.04965</v>
      </c>
      <c r="S2925" s="233">
        <v>0</v>
      </c>
      <c r="T2925" s="234">
        <f>S2925*H2925</f>
        <v>0</v>
      </c>
      <c r="AR2925" s="235" t="s">
        <v>224</v>
      </c>
      <c r="AT2925" s="235" t="s">
        <v>135</v>
      </c>
      <c r="AU2925" s="235" t="s">
        <v>83</v>
      </c>
      <c r="AY2925" s="17" t="s">
        <v>133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224</v>
      </c>
      <c r="BM2925" s="235" t="s">
        <v>3992</v>
      </c>
    </row>
    <row r="2926" spans="2:65" s="1" customFormat="1" ht="24" customHeight="1">
      <c r="B2926" s="38"/>
      <c r="C2926" s="224" t="s">
        <v>3993</v>
      </c>
      <c r="D2926" s="224" t="s">
        <v>135</v>
      </c>
      <c r="E2926" s="225" t="s">
        <v>3994</v>
      </c>
      <c r="F2926" s="226" t="s">
        <v>3995</v>
      </c>
      <c r="G2926" s="227" t="s">
        <v>171</v>
      </c>
      <c r="H2926" s="228">
        <v>6</v>
      </c>
      <c r="I2926" s="229"/>
      <c r="J2926" s="230">
        <f>ROUND(I2926*H2926,2)</f>
        <v>0</v>
      </c>
      <c r="K2926" s="226" t="s">
        <v>139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0.0186</v>
      </c>
      <c r="R2926" s="233">
        <f>Q2926*H2926</f>
        <v>0.11159999999999999</v>
      </c>
      <c r="S2926" s="233">
        <v>0</v>
      </c>
      <c r="T2926" s="234">
        <f>S2926*H2926</f>
        <v>0</v>
      </c>
      <c r="AR2926" s="235" t="s">
        <v>224</v>
      </c>
      <c r="AT2926" s="235" t="s">
        <v>135</v>
      </c>
      <c r="AU2926" s="235" t="s">
        <v>83</v>
      </c>
      <c r="AY2926" s="17" t="s">
        <v>133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224</v>
      </c>
      <c r="BM2926" s="235" t="s">
        <v>3996</v>
      </c>
    </row>
    <row r="2927" spans="2:65" s="1" customFormat="1" ht="24" customHeight="1">
      <c r="B2927" s="38"/>
      <c r="C2927" s="224" t="s">
        <v>3997</v>
      </c>
      <c r="D2927" s="224" t="s">
        <v>135</v>
      </c>
      <c r="E2927" s="225" t="s">
        <v>3998</v>
      </c>
      <c r="F2927" s="226" t="s">
        <v>3999</v>
      </c>
      <c r="G2927" s="227" t="s">
        <v>171</v>
      </c>
      <c r="H2927" s="228">
        <v>6</v>
      </c>
      <c r="I2927" s="229"/>
      <c r="J2927" s="230">
        <f>ROUND(I2927*H2927,2)</f>
        <v>0</v>
      </c>
      <c r="K2927" s="226" t="s">
        <v>139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0.02065</v>
      </c>
      <c r="R2927" s="233">
        <f>Q2927*H2927</f>
        <v>0.12390000000000001</v>
      </c>
      <c r="S2927" s="233">
        <v>0</v>
      </c>
      <c r="T2927" s="234">
        <f>S2927*H2927</f>
        <v>0</v>
      </c>
      <c r="AR2927" s="235" t="s">
        <v>224</v>
      </c>
      <c r="AT2927" s="235" t="s">
        <v>135</v>
      </c>
      <c r="AU2927" s="235" t="s">
        <v>83</v>
      </c>
      <c r="AY2927" s="17" t="s">
        <v>133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224</v>
      </c>
      <c r="BM2927" s="235" t="s">
        <v>4000</v>
      </c>
    </row>
    <row r="2928" spans="2:65" s="1" customFormat="1" ht="24" customHeight="1">
      <c r="B2928" s="38"/>
      <c r="C2928" s="224" t="s">
        <v>4001</v>
      </c>
      <c r="D2928" s="224" t="s">
        <v>135</v>
      </c>
      <c r="E2928" s="225" t="s">
        <v>4002</v>
      </c>
      <c r="F2928" s="226" t="s">
        <v>4003</v>
      </c>
      <c r="G2928" s="227" t="s">
        <v>171</v>
      </c>
      <c r="H2928" s="228">
        <v>2</v>
      </c>
      <c r="I2928" s="229"/>
      <c r="J2928" s="230">
        <f>ROUND(I2928*H2928,2)</f>
        <v>0</v>
      </c>
      <c r="K2928" s="226" t="s">
        <v>139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0.0227</v>
      </c>
      <c r="R2928" s="233">
        <f>Q2928*H2928</f>
        <v>0.0454</v>
      </c>
      <c r="S2928" s="233">
        <v>0</v>
      </c>
      <c r="T2928" s="234">
        <f>S2928*H2928</f>
        <v>0</v>
      </c>
      <c r="AR2928" s="235" t="s">
        <v>224</v>
      </c>
      <c r="AT2928" s="235" t="s">
        <v>135</v>
      </c>
      <c r="AU2928" s="235" t="s">
        <v>83</v>
      </c>
      <c r="AY2928" s="17" t="s">
        <v>133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224</v>
      </c>
      <c r="BM2928" s="235" t="s">
        <v>4004</v>
      </c>
    </row>
    <row r="2929" spans="2:65" s="1" customFormat="1" ht="24" customHeight="1">
      <c r="B2929" s="38"/>
      <c r="C2929" s="224" t="s">
        <v>4005</v>
      </c>
      <c r="D2929" s="224" t="s">
        <v>135</v>
      </c>
      <c r="E2929" s="225" t="s">
        <v>4006</v>
      </c>
      <c r="F2929" s="226" t="s">
        <v>4007</v>
      </c>
      <c r="G2929" s="227" t="s">
        <v>171</v>
      </c>
      <c r="H2929" s="228">
        <v>1</v>
      </c>
      <c r="I2929" s="229"/>
      <c r="J2929" s="230">
        <f>ROUND(I2929*H2929,2)</f>
        <v>0</v>
      </c>
      <c r="K2929" s="226" t="s">
        <v>139</v>
      </c>
      <c r="L2929" s="43"/>
      <c r="M2929" s="231" t="s">
        <v>1</v>
      </c>
      <c r="N2929" s="232" t="s">
        <v>38</v>
      </c>
      <c r="O2929" s="86"/>
      <c r="P2929" s="233">
        <f>O2929*H2929</f>
        <v>0</v>
      </c>
      <c r="Q2929" s="233">
        <v>0.0268</v>
      </c>
      <c r="R2929" s="233">
        <f>Q2929*H2929</f>
        <v>0.0268</v>
      </c>
      <c r="S2929" s="233">
        <v>0</v>
      </c>
      <c r="T2929" s="234">
        <f>S2929*H2929</f>
        <v>0</v>
      </c>
      <c r="AR2929" s="235" t="s">
        <v>224</v>
      </c>
      <c r="AT2929" s="235" t="s">
        <v>135</v>
      </c>
      <c r="AU2929" s="235" t="s">
        <v>83</v>
      </c>
      <c r="AY2929" s="17" t="s">
        <v>133</v>
      </c>
      <c r="BE2929" s="236">
        <f>IF(N2929="základní",J2929,0)</f>
        <v>0</v>
      </c>
      <c r="BF2929" s="236">
        <f>IF(N2929="snížená",J2929,0)</f>
        <v>0</v>
      </c>
      <c r="BG2929" s="236">
        <f>IF(N2929="zákl. přenesená",J2929,0)</f>
        <v>0</v>
      </c>
      <c r="BH2929" s="236">
        <f>IF(N2929="sníž. přenesená",J2929,0)</f>
        <v>0</v>
      </c>
      <c r="BI2929" s="236">
        <f>IF(N2929="nulová",J2929,0)</f>
        <v>0</v>
      </c>
      <c r="BJ2929" s="17" t="s">
        <v>81</v>
      </c>
      <c r="BK2929" s="236">
        <f>ROUND(I2929*H2929,2)</f>
        <v>0</v>
      </c>
      <c r="BL2929" s="17" t="s">
        <v>224</v>
      </c>
      <c r="BM2929" s="235" t="s">
        <v>4008</v>
      </c>
    </row>
    <row r="2930" spans="2:65" s="1" customFormat="1" ht="24" customHeight="1">
      <c r="B2930" s="38"/>
      <c r="C2930" s="224" t="s">
        <v>4009</v>
      </c>
      <c r="D2930" s="224" t="s">
        <v>135</v>
      </c>
      <c r="E2930" s="225" t="s">
        <v>4010</v>
      </c>
      <c r="F2930" s="226" t="s">
        <v>4011</v>
      </c>
      <c r="G2930" s="227" t="s">
        <v>171</v>
      </c>
      <c r="H2930" s="228">
        <v>1</v>
      </c>
      <c r="I2930" s="229"/>
      <c r="J2930" s="230">
        <f>ROUND(I2930*H2930,2)</f>
        <v>0</v>
      </c>
      <c r="K2930" s="226" t="s">
        <v>139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0.02502</v>
      </c>
      <c r="R2930" s="233">
        <f>Q2930*H2930</f>
        <v>0.02502</v>
      </c>
      <c r="S2930" s="233">
        <v>0</v>
      </c>
      <c r="T2930" s="234">
        <f>S2930*H2930</f>
        <v>0</v>
      </c>
      <c r="AR2930" s="235" t="s">
        <v>224</v>
      </c>
      <c r="AT2930" s="235" t="s">
        <v>135</v>
      </c>
      <c r="AU2930" s="235" t="s">
        <v>83</v>
      </c>
      <c r="AY2930" s="17" t="s">
        <v>133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224</v>
      </c>
      <c r="BM2930" s="235" t="s">
        <v>4012</v>
      </c>
    </row>
    <row r="2931" spans="2:65" s="1" customFormat="1" ht="24" customHeight="1">
      <c r="B2931" s="38"/>
      <c r="C2931" s="224" t="s">
        <v>4013</v>
      </c>
      <c r="D2931" s="224" t="s">
        <v>135</v>
      </c>
      <c r="E2931" s="225" t="s">
        <v>4014</v>
      </c>
      <c r="F2931" s="226" t="s">
        <v>4015</v>
      </c>
      <c r="G2931" s="227" t="s">
        <v>171</v>
      </c>
      <c r="H2931" s="228">
        <v>2</v>
      </c>
      <c r="I2931" s="229"/>
      <c r="J2931" s="230">
        <f>ROUND(I2931*H2931,2)</f>
        <v>0</v>
      </c>
      <c r="K2931" s="226" t="s">
        <v>139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0.02828</v>
      </c>
      <c r="R2931" s="233">
        <f>Q2931*H2931</f>
        <v>0.05656</v>
      </c>
      <c r="S2931" s="233">
        <v>0</v>
      </c>
      <c r="T2931" s="234">
        <f>S2931*H2931</f>
        <v>0</v>
      </c>
      <c r="AR2931" s="235" t="s">
        <v>224</v>
      </c>
      <c r="AT2931" s="235" t="s">
        <v>135</v>
      </c>
      <c r="AU2931" s="235" t="s">
        <v>83</v>
      </c>
      <c r="AY2931" s="17" t="s">
        <v>133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224</v>
      </c>
      <c r="BM2931" s="235" t="s">
        <v>4016</v>
      </c>
    </row>
    <row r="2932" spans="2:65" s="1" customFormat="1" ht="24" customHeight="1">
      <c r="B2932" s="38"/>
      <c r="C2932" s="224" t="s">
        <v>4017</v>
      </c>
      <c r="D2932" s="224" t="s">
        <v>135</v>
      </c>
      <c r="E2932" s="225" t="s">
        <v>4018</v>
      </c>
      <c r="F2932" s="226" t="s">
        <v>4019</v>
      </c>
      <c r="G2932" s="227" t="s">
        <v>171</v>
      </c>
      <c r="H2932" s="228">
        <v>6</v>
      </c>
      <c r="I2932" s="229"/>
      <c r="J2932" s="230">
        <f>ROUND(I2932*H2932,2)</f>
        <v>0</v>
      </c>
      <c r="K2932" s="226" t="s">
        <v>139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0.0348</v>
      </c>
      <c r="R2932" s="233">
        <f>Q2932*H2932</f>
        <v>0.20879999999999999</v>
      </c>
      <c r="S2932" s="233">
        <v>0</v>
      </c>
      <c r="T2932" s="234">
        <f>S2932*H2932</f>
        <v>0</v>
      </c>
      <c r="AR2932" s="235" t="s">
        <v>224</v>
      </c>
      <c r="AT2932" s="235" t="s">
        <v>135</v>
      </c>
      <c r="AU2932" s="235" t="s">
        <v>83</v>
      </c>
      <c r="AY2932" s="17" t="s">
        <v>133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224</v>
      </c>
      <c r="BM2932" s="235" t="s">
        <v>4020</v>
      </c>
    </row>
    <row r="2933" spans="2:65" s="1" customFormat="1" ht="24" customHeight="1">
      <c r="B2933" s="38"/>
      <c r="C2933" s="224" t="s">
        <v>4021</v>
      </c>
      <c r="D2933" s="224" t="s">
        <v>135</v>
      </c>
      <c r="E2933" s="225" t="s">
        <v>4022</v>
      </c>
      <c r="F2933" s="226" t="s">
        <v>4023</v>
      </c>
      <c r="G2933" s="227" t="s">
        <v>171</v>
      </c>
      <c r="H2933" s="228">
        <v>2</v>
      </c>
      <c r="I2933" s="229"/>
      <c r="J2933" s="230">
        <f>ROUND(I2933*H2933,2)</f>
        <v>0</v>
      </c>
      <c r="K2933" s="226" t="s">
        <v>139</v>
      </c>
      <c r="L2933" s="43"/>
      <c r="M2933" s="231" t="s">
        <v>1</v>
      </c>
      <c r="N2933" s="232" t="s">
        <v>38</v>
      </c>
      <c r="O2933" s="86"/>
      <c r="P2933" s="233">
        <f>O2933*H2933</f>
        <v>0</v>
      </c>
      <c r="Q2933" s="233">
        <v>0.0372</v>
      </c>
      <c r="R2933" s="233">
        <f>Q2933*H2933</f>
        <v>0.0744</v>
      </c>
      <c r="S2933" s="233">
        <v>0</v>
      </c>
      <c r="T2933" s="234">
        <f>S2933*H2933</f>
        <v>0</v>
      </c>
      <c r="AR2933" s="235" t="s">
        <v>224</v>
      </c>
      <c r="AT2933" s="235" t="s">
        <v>135</v>
      </c>
      <c r="AU2933" s="235" t="s">
        <v>83</v>
      </c>
      <c r="AY2933" s="17" t="s">
        <v>133</v>
      </c>
      <c r="BE2933" s="236">
        <f>IF(N2933="základní",J2933,0)</f>
        <v>0</v>
      </c>
      <c r="BF2933" s="236">
        <f>IF(N2933="snížená",J2933,0)</f>
        <v>0</v>
      </c>
      <c r="BG2933" s="236">
        <f>IF(N2933="zákl. přenesená",J2933,0)</f>
        <v>0</v>
      </c>
      <c r="BH2933" s="236">
        <f>IF(N2933="sníž. přenesená",J2933,0)</f>
        <v>0</v>
      </c>
      <c r="BI2933" s="236">
        <f>IF(N2933="nulová",J2933,0)</f>
        <v>0</v>
      </c>
      <c r="BJ2933" s="17" t="s">
        <v>81</v>
      </c>
      <c r="BK2933" s="236">
        <f>ROUND(I2933*H2933,2)</f>
        <v>0</v>
      </c>
      <c r="BL2933" s="17" t="s">
        <v>224</v>
      </c>
      <c r="BM2933" s="235" t="s">
        <v>4024</v>
      </c>
    </row>
    <row r="2934" spans="2:65" s="1" customFormat="1" ht="24" customHeight="1">
      <c r="B2934" s="38"/>
      <c r="C2934" s="224" t="s">
        <v>4025</v>
      </c>
      <c r="D2934" s="224" t="s">
        <v>135</v>
      </c>
      <c r="E2934" s="225" t="s">
        <v>4026</v>
      </c>
      <c r="F2934" s="226" t="s">
        <v>4027</v>
      </c>
      <c r="G2934" s="227" t="s">
        <v>171</v>
      </c>
      <c r="H2934" s="228">
        <v>1</v>
      </c>
      <c r="I2934" s="229"/>
      <c r="J2934" s="230">
        <f>ROUND(I2934*H2934,2)</f>
        <v>0</v>
      </c>
      <c r="K2934" s="226" t="s">
        <v>139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0.04132</v>
      </c>
      <c r="R2934" s="233">
        <f>Q2934*H2934</f>
        <v>0.04132</v>
      </c>
      <c r="S2934" s="233">
        <v>0</v>
      </c>
      <c r="T2934" s="234">
        <f>S2934*H2934</f>
        <v>0</v>
      </c>
      <c r="AR2934" s="235" t="s">
        <v>224</v>
      </c>
      <c r="AT2934" s="235" t="s">
        <v>135</v>
      </c>
      <c r="AU2934" s="235" t="s">
        <v>83</v>
      </c>
      <c r="AY2934" s="17" t="s">
        <v>133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224</v>
      </c>
      <c r="BM2934" s="235" t="s">
        <v>4028</v>
      </c>
    </row>
    <row r="2935" spans="2:65" s="1" customFormat="1" ht="24" customHeight="1">
      <c r="B2935" s="38"/>
      <c r="C2935" s="224" t="s">
        <v>4029</v>
      </c>
      <c r="D2935" s="224" t="s">
        <v>135</v>
      </c>
      <c r="E2935" s="225" t="s">
        <v>4030</v>
      </c>
      <c r="F2935" s="226" t="s">
        <v>4031</v>
      </c>
      <c r="G2935" s="227" t="s">
        <v>171</v>
      </c>
      <c r="H2935" s="228">
        <v>4</v>
      </c>
      <c r="I2935" s="229"/>
      <c r="J2935" s="230">
        <f>ROUND(I2935*H2935,2)</f>
        <v>0</v>
      </c>
      <c r="K2935" s="226" t="s">
        <v>139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0.04784</v>
      </c>
      <c r="R2935" s="233">
        <f>Q2935*H2935</f>
        <v>0.19136</v>
      </c>
      <c r="S2935" s="233">
        <v>0</v>
      </c>
      <c r="T2935" s="234">
        <f>S2935*H2935</f>
        <v>0</v>
      </c>
      <c r="AR2935" s="235" t="s">
        <v>224</v>
      </c>
      <c r="AT2935" s="235" t="s">
        <v>135</v>
      </c>
      <c r="AU2935" s="235" t="s">
        <v>83</v>
      </c>
      <c r="AY2935" s="17" t="s">
        <v>133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224</v>
      </c>
      <c r="BM2935" s="235" t="s">
        <v>4032</v>
      </c>
    </row>
    <row r="2936" spans="2:65" s="1" customFormat="1" ht="24" customHeight="1">
      <c r="B2936" s="38"/>
      <c r="C2936" s="224" t="s">
        <v>4033</v>
      </c>
      <c r="D2936" s="224" t="s">
        <v>135</v>
      </c>
      <c r="E2936" s="225" t="s">
        <v>4034</v>
      </c>
      <c r="F2936" s="226" t="s">
        <v>4035</v>
      </c>
      <c r="G2936" s="227" t="s">
        <v>286</v>
      </c>
      <c r="H2936" s="270"/>
      <c r="I2936" s="229"/>
      <c r="J2936" s="230">
        <f>ROUND(I2936*H2936,2)</f>
        <v>0</v>
      </c>
      <c r="K2936" s="226" t="s">
        <v>139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224</v>
      </c>
      <c r="AT2936" s="235" t="s">
        <v>135</v>
      </c>
      <c r="AU2936" s="235" t="s">
        <v>83</v>
      </c>
      <c r="AY2936" s="17" t="s">
        <v>133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224</v>
      </c>
      <c r="BM2936" s="235" t="s">
        <v>4036</v>
      </c>
    </row>
    <row r="2937" spans="2:65" s="1" customFormat="1" ht="24" customHeight="1">
      <c r="B2937" s="38"/>
      <c r="C2937" s="224" t="s">
        <v>4037</v>
      </c>
      <c r="D2937" s="224" t="s">
        <v>135</v>
      </c>
      <c r="E2937" s="225" t="s">
        <v>4038</v>
      </c>
      <c r="F2937" s="226" t="s">
        <v>4039</v>
      </c>
      <c r="G2937" s="227" t="s">
        <v>286</v>
      </c>
      <c r="H2937" s="270"/>
      <c r="I2937" s="229"/>
      <c r="J2937" s="230">
        <f>ROUND(I2937*H2937,2)</f>
        <v>0</v>
      </c>
      <c r="K2937" s="226" t="s">
        <v>139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224</v>
      </c>
      <c r="AT2937" s="235" t="s">
        <v>135</v>
      </c>
      <c r="AU2937" s="235" t="s">
        <v>83</v>
      </c>
      <c r="AY2937" s="17" t="s">
        <v>133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224</v>
      </c>
      <c r="BM2937" s="235" t="s">
        <v>4040</v>
      </c>
    </row>
    <row r="2938" spans="2:63" s="11" customFormat="1" ht="22.8" customHeight="1">
      <c r="B2938" s="208"/>
      <c r="C2938" s="209"/>
      <c r="D2938" s="210" t="s">
        <v>72</v>
      </c>
      <c r="E2938" s="222" t="s">
        <v>4041</v>
      </c>
      <c r="F2938" s="222" t="s">
        <v>4042</v>
      </c>
      <c r="G2938" s="209"/>
      <c r="H2938" s="209"/>
      <c r="I2938" s="212"/>
      <c r="J2938" s="223">
        <f>BK2938</f>
        <v>0</v>
      </c>
      <c r="K2938" s="209"/>
      <c r="L2938" s="214"/>
      <c r="M2938" s="215"/>
      <c r="N2938" s="216"/>
      <c r="O2938" s="216"/>
      <c r="P2938" s="217">
        <f>SUM(P2939:P3092)</f>
        <v>0</v>
      </c>
      <c r="Q2938" s="216"/>
      <c r="R2938" s="217">
        <f>SUM(R2939:R3092)</f>
        <v>18.308482700000003</v>
      </c>
      <c r="S2938" s="216"/>
      <c r="T2938" s="218">
        <f>SUM(T2939:T3092)</f>
        <v>0</v>
      </c>
      <c r="AR2938" s="219" t="s">
        <v>83</v>
      </c>
      <c r="AT2938" s="220" t="s">
        <v>72</v>
      </c>
      <c r="AU2938" s="220" t="s">
        <v>81</v>
      </c>
      <c r="AY2938" s="219" t="s">
        <v>133</v>
      </c>
      <c r="BK2938" s="221">
        <f>SUM(BK2939:BK3092)</f>
        <v>0</v>
      </c>
    </row>
    <row r="2939" spans="2:65" s="1" customFormat="1" ht="16.5" customHeight="1">
      <c r="B2939" s="38"/>
      <c r="C2939" s="224" t="s">
        <v>4043</v>
      </c>
      <c r="D2939" s="224" t="s">
        <v>135</v>
      </c>
      <c r="E2939" s="225" t="s">
        <v>4044</v>
      </c>
      <c r="F2939" s="226" t="s">
        <v>4045</v>
      </c>
      <c r="G2939" s="227" t="s">
        <v>138</v>
      </c>
      <c r="H2939" s="228">
        <v>33.852</v>
      </c>
      <c r="I2939" s="229"/>
      <c r="J2939" s="230">
        <f>ROUND(I2939*H2939,2)</f>
        <v>0</v>
      </c>
      <c r="K2939" s="226" t="s">
        <v>139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224</v>
      </c>
      <c r="AT2939" s="235" t="s">
        <v>135</v>
      </c>
      <c r="AU2939" s="235" t="s">
        <v>83</v>
      </c>
      <c r="AY2939" s="17" t="s">
        <v>133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224</v>
      </c>
      <c r="BM2939" s="235" t="s">
        <v>4046</v>
      </c>
    </row>
    <row r="2940" spans="2:51" s="14" customFormat="1" ht="12">
      <c r="B2940" s="276"/>
      <c r="C2940" s="277"/>
      <c r="D2940" s="239" t="s">
        <v>142</v>
      </c>
      <c r="E2940" s="278" t="s">
        <v>1</v>
      </c>
      <c r="F2940" s="279" t="s">
        <v>732</v>
      </c>
      <c r="G2940" s="277"/>
      <c r="H2940" s="278" t="s">
        <v>1</v>
      </c>
      <c r="I2940" s="280"/>
      <c r="J2940" s="277"/>
      <c r="K2940" s="277"/>
      <c r="L2940" s="281"/>
      <c r="M2940" s="282"/>
      <c r="N2940" s="283"/>
      <c r="O2940" s="283"/>
      <c r="P2940" s="283"/>
      <c r="Q2940" s="283"/>
      <c r="R2940" s="283"/>
      <c r="S2940" s="283"/>
      <c r="T2940" s="284"/>
      <c r="AT2940" s="285" t="s">
        <v>142</v>
      </c>
      <c r="AU2940" s="285" t="s">
        <v>83</v>
      </c>
      <c r="AV2940" s="14" t="s">
        <v>81</v>
      </c>
      <c r="AW2940" s="14" t="s">
        <v>30</v>
      </c>
      <c r="AX2940" s="14" t="s">
        <v>73</v>
      </c>
      <c r="AY2940" s="285" t="s">
        <v>133</v>
      </c>
    </row>
    <row r="2941" spans="2:51" s="12" customFormat="1" ht="12">
      <c r="B2941" s="237"/>
      <c r="C2941" s="238"/>
      <c r="D2941" s="239" t="s">
        <v>142</v>
      </c>
      <c r="E2941" s="240" t="s">
        <v>1</v>
      </c>
      <c r="F2941" s="241" t="s">
        <v>4047</v>
      </c>
      <c r="G2941" s="238"/>
      <c r="H2941" s="242">
        <v>8.288</v>
      </c>
      <c r="I2941" s="243"/>
      <c r="J2941" s="238"/>
      <c r="K2941" s="238"/>
      <c r="L2941" s="244"/>
      <c r="M2941" s="245"/>
      <c r="N2941" s="246"/>
      <c r="O2941" s="246"/>
      <c r="P2941" s="246"/>
      <c r="Q2941" s="246"/>
      <c r="R2941" s="246"/>
      <c r="S2941" s="246"/>
      <c r="T2941" s="247"/>
      <c r="AT2941" s="248" t="s">
        <v>142</v>
      </c>
      <c r="AU2941" s="248" t="s">
        <v>83</v>
      </c>
      <c r="AV2941" s="12" t="s">
        <v>83</v>
      </c>
      <c r="AW2941" s="12" t="s">
        <v>30</v>
      </c>
      <c r="AX2941" s="12" t="s">
        <v>73</v>
      </c>
      <c r="AY2941" s="248" t="s">
        <v>133</v>
      </c>
    </row>
    <row r="2942" spans="2:51" s="12" customFormat="1" ht="12">
      <c r="B2942" s="237"/>
      <c r="C2942" s="238"/>
      <c r="D2942" s="239" t="s">
        <v>142</v>
      </c>
      <c r="E2942" s="240" t="s">
        <v>1</v>
      </c>
      <c r="F2942" s="241" t="s">
        <v>4048</v>
      </c>
      <c r="G2942" s="238"/>
      <c r="H2942" s="242">
        <v>25.564</v>
      </c>
      <c r="I2942" s="243"/>
      <c r="J2942" s="238"/>
      <c r="K2942" s="238"/>
      <c r="L2942" s="244"/>
      <c r="M2942" s="245"/>
      <c r="N2942" s="246"/>
      <c r="O2942" s="246"/>
      <c r="P2942" s="246"/>
      <c r="Q2942" s="246"/>
      <c r="R2942" s="246"/>
      <c r="S2942" s="246"/>
      <c r="T2942" s="247"/>
      <c r="AT2942" s="248" t="s">
        <v>142</v>
      </c>
      <c r="AU2942" s="248" t="s">
        <v>83</v>
      </c>
      <c r="AV2942" s="12" t="s">
        <v>83</v>
      </c>
      <c r="AW2942" s="12" t="s">
        <v>30</v>
      </c>
      <c r="AX2942" s="12" t="s">
        <v>73</v>
      </c>
      <c r="AY2942" s="248" t="s">
        <v>133</v>
      </c>
    </row>
    <row r="2943" spans="2:51" s="13" customFormat="1" ht="12">
      <c r="B2943" s="249"/>
      <c r="C2943" s="250"/>
      <c r="D2943" s="239" t="s">
        <v>142</v>
      </c>
      <c r="E2943" s="251" t="s">
        <v>1</v>
      </c>
      <c r="F2943" s="252" t="s">
        <v>144</v>
      </c>
      <c r="G2943" s="250"/>
      <c r="H2943" s="253">
        <v>33.852</v>
      </c>
      <c r="I2943" s="254"/>
      <c r="J2943" s="250"/>
      <c r="K2943" s="250"/>
      <c r="L2943" s="255"/>
      <c r="M2943" s="256"/>
      <c r="N2943" s="257"/>
      <c r="O2943" s="257"/>
      <c r="P2943" s="257"/>
      <c r="Q2943" s="257"/>
      <c r="R2943" s="257"/>
      <c r="S2943" s="257"/>
      <c r="T2943" s="258"/>
      <c r="AT2943" s="259" t="s">
        <v>142</v>
      </c>
      <c r="AU2943" s="259" t="s">
        <v>83</v>
      </c>
      <c r="AV2943" s="13" t="s">
        <v>140</v>
      </c>
      <c r="AW2943" s="13" t="s">
        <v>30</v>
      </c>
      <c r="AX2943" s="13" t="s">
        <v>81</v>
      </c>
      <c r="AY2943" s="259" t="s">
        <v>133</v>
      </c>
    </row>
    <row r="2944" spans="2:65" s="1" customFormat="1" ht="24" customHeight="1">
      <c r="B2944" s="38"/>
      <c r="C2944" s="224" t="s">
        <v>4049</v>
      </c>
      <c r="D2944" s="224" t="s">
        <v>135</v>
      </c>
      <c r="E2944" s="225" t="s">
        <v>4050</v>
      </c>
      <c r="F2944" s="226" t="s">
        <v>4051</v>
      </c>
      <c r="G2944" s="227" t="s">
        <v>138</v>
      </c>
      <c r="H2944" s="228">
        <v>29.533</v>
      </c>
      <c r="I2944" s="229"/>
      <c r="J2944" s="230">
        <f>ROUND(I2944*H2944,2)</f>
        <v>0</v>
      </c>
      <c r="K2944" s="226" t="s">
        <v>139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0.00189</v>
      </c>
      <c r="R2944" s="233">
        <f>Q2944*H2944</f>
        <v>0.05581737</v>
      </c>
      <c r="S2944" s="233">
        <v>0</v>
      </c>
      <c r="T2944" s="234">
        <f>S2944*H2944</f>
        <v>0</v>
      </c>
      <c r="AR2944" s="235" t="s">
        <v>224</v>
      </c>
      <c r="AT2944" s="235" t="s">
        <v>135</v>
      </c>
      <c r="AU2944" s="235" t="s">
        <v>83</v>
      </c>
      <c r="AY2944" s="17" t="s">
        <v>133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224</v>
      </c>
      <c r="BM2944" s="235" t="s">
        <v>4052</v>
      </c>
    </row>
    <row r="2945" spans="2:51" s="12" customFormat="1" ht="12">
      <c r="B2945" s="237"/>
      <c r="C2945" s="238"/>
      <c r="D2945" s="239" t="s">
        <v>142</v>
      </c>
      <c r="E2945" s="240" t="s">
        <v>1</v>
      </c>
      <c r="F2945" s="241" t="s">
        <v>4053</v>
      </c>
      <c r="G2945" s="238"/>
      <c r="H2945" s="242">
        <v>0.033</v>
      </c>
      <c r="I2945" s="243"/>
      <c r="J2945" s="238"/>
      <c r="K2945" s="238"/>
      <c r="L2945" s="244"/>
      <c r="M2945" s="245"/>
      <c r="N2945" s="246"/>
      <c r="O2945" s="246"/>
      <c r="P2945" s="246"/>
      <c r="Q2945" s="246"/>
      <c r="R2945" s="246"/>
      <c r="S2945" s="246"/>
      <c r="T2945" s="247"/>
      <c r="AT2945" s="248" t="s">
        <v>142</v>
      </c>
      <c r="AU2945" s="248" t="s">
        <v>83</v>
      </c>
      <c r="AV2945" s="12" t="s">
        <v>83</v>
      </c>
      <c r="AW2945" s="12" t="s">
        <v>30</v>
      </c>
      <c r="AX2945" s="12" t="s">
        <v>73</v>
      </c>
      <c r="AY2945" s="248" t="s">
        <v>133</v>
      </c>
    </row>
    <row r="2946" spans="2:51" s="12" customFormat="1" ht="12">
      <c r="B2946" s="237"/>
      <c r="C2946" s="238"/>
      <c r="D2946" s="239" t="s">
        <v>142</v>
      </c>
      <c r="E2946" s="240" t="s">
        <v>1</v>
      </c>
      <c r="F2946" s="241" t="s">
        <v>4054</v>
      </c>
      <c r="G2946" s="238"/>
      <c r="H2946" s="242">
        <v>8.022</v>
      </c>
      <c r="I2946" s="243"/>
      <c r="J2946" s="238"/>
      <c r="K2946" s="238"/>
      <c r="L2946" s="244"/>
      <c r="M2946" s="245"/>
      <c r="N2946" s="246"/>
      <c r="O2946" s="246"/>
      <c r="P2946" s="246"/>
      <c r="Q2946" s="246"/>
      <c r="R2946" s="246"/>
      <c r="S2946" s="246"/>
      <c r="T2946" s="247"/>
      <c r="AT2946" s="248" t="s">
        <v>142</v>
      </c>
      <c r="AU2946" s="248" t="s">
        <v>83</v>
      </c>
      <c r="AV2946" s="12" t="s">
        <v>83</v>
      </c>
      <c r="AW2946" s="12" t="s">
        <v>30</v>
      </c>
      <c r="AX2946" s="12" t="s">
        <v>73</v>
      </c>
      <c r="AY2946" s="248" t="s">
        <v>133</v>
      </c>
    </row>
    <row r="2947" spans="2:51" s="12" customFormat="1" ht="12">
      <c r="B2947" s="237"/>
      <c r="C2947" s="238"/>
      <c r="D2947" s="239" t="s">
        <v>142</v>
      </c>
      <c r="E2947" s="240" t="s">
        <v>1</v>
      </c>
      <c r="F2947" s="241" t="s">
        <v>4055</v>
      </c>
      <c r="G2947" s="238"/>
      <c r="H2947" s="242">
        <v>1.114</v>
      </c>
      <c r="I2947" s="243"/>
      <c r="J2947" s="238"/>
      <c r="K2947" s="238"/>
      <c r="L2947" s="244"/>
      <c r="M2947" s="245"/>
      <c r="N2947" s="246"/>
      <c r="O2947" s="246"/>
      <c r="P2947" s="246"/>
      <c r="Q2947" s="246"/>
      <c r="R2947" s="246"/>
      <c r="S2947" s="246"/>
      <c r="T2947" s="247"/>
      <c r="AT2947" s="248" t="s">
        <v>142</v>
      </c>
      <c r="AU2947" s="248" t="s">
        <v>83</v>
      </c>
      <c r="AV2947" s="12" t="s">
        <v>83</v>
      </c>
      <c r="AW2947" s="12" t="s">
        <v>30</v>
      </c>
      <c r="AX2947" s="12" t="s">
        <v>73</v>
      </c>
      <c r="AY2947" s="248" t="s">
        <v>133</v>
      </c>
    </row>
    <row r="2948" spans="2:51" s="12" customFormat="1" ht="12">
      <c r="B2948" s="237"/>
      <c r="C2948" s="238"/>
      <c r="D2948" s="239" t="s">
        <v>142</v>
      </c>
      <c r="E2948" s="240" t="s">
        <v>1</v>
      </c>
      <c r="F2948" s="241" t="s">
        <v>4056</v>
      </c>
      <c r="G2948" s="238"/>
      <c r="H2948" s="242">
        <v>15.662</v>
      </c>
      <c r="I2948" s="243"/>
      <c r="J2948" s="238"/>
      <c r="K2948" s="238"/>
      <c r="L2948" s="244"/>
      <c r="M2948" s="245"/>
      <c r="N2948" s="246"/>
      <c r="O2948" s="246"/>
      <c r="P2948" s="246"/>
      <c r="Q2948" s="246"/>
      <c r="R2948" s="246"/>
      <c r="S2948" s="246"/>
      <c r="T2948" s="247"/>
      <c r="AT2948" s="248" t="s">
        <v>142</v>
      </c>
      <c r="AU2948" s="248" t="s">
        <v>83</v>
      </c>
      <c r="AV2948" s="12" t="s">
        <v>83</v>
      </c>
      <c r="AW2948" s="12" t="s">
        <v>30</v>
      </c>
      <c r="AX2948" s="12" t="s">
        <v>73</v>
      </c>
      <c r="AY2948" s="248" t="s">
        <v>133</v>
      </c>
    </row>
    <row r="2949" spans="2:51" s="12" customFormat="1" ht="12">
      <c r="B2949" s="237"/>
      <c r="C2949" s="238"/>
      <c r="D2949" s="239" t="s">
        <v>142</v>
      </c>
      <c r="E2949" s="240" t="s">
        <v>1</v>
      </c>
      <c r="F2949" s="241" t="s">
        <v>4057</v>
      </c>
      <c r="G2949" s="238"/>
      <c r="H2949" s="242">
        <v>2.953</v>
      </c>
      <c r="I2949" s="243"/>
      <c r="J2949" s="238"/>
      <c r="K2949" s="238"/>
      <c r="L2949" s="244"/>
      <c r="M2949" s="245"/>
      <c r="N2949" s="246"/>
      <c r="O2949" s="246"/>
      <c r="P2949" s="246"/>
      <c r="Q2949" s="246"/>
      <c r="R2949" s="246"/>
      <c r="S2949" s="246"/>
      <c r="T2949" s="247"/>
      <c r="AT2949" s="248" t="s">
        <v>142</v>
      </c>
      <c r="AU2949" s="248" t="s">
        <v>83</v>
      </c>
      <c r="AV2949" s="12" t="s">
        <v>83</v>
      </c>
      <c r="AW2949" s="12" t="s">
        <v>30</v>
      </c>
      <c r="AX2949" s="12" t="s">
        <v>73</v>
      </c>
      <c r="AY2949" s="248" t="s">
        <v>133</v>
      </c>
    </row>
    <row r="2950" spans="2:51" s="12" customFormat="1" ht="12">
      <c r="B2950" s="237"/>
      <c r="C2950" s="238"/>
      <c r="D2950" s="239" t="s">
        <v>142</v>
      </c>
      <c r="E2950" s="240" t="s">
        <v>1</v>
      </c>
      <c r="F2950" s="241" t="s">
        <v>4058</v>
      </c>
      <c r="G2950" s="238"/>
      <c r="H2950" s="242">
        <v>1.749</v>
      </c>
      <c r="I2950" s="243"/>
      <c r="J2950" s="238"/>
      <c r="K2950" s="238"/>
      <c r="L2950" s="244"/>
      <c r="M2950" s="245"/>
      <c r="N2950" s="246"/>
      <c r="O2950" s="246"/>
      <c r="P2950" s="246"/>
      <c r="Q2950" s="246"/>
      <c r="R2950" s="246"/>
      <c r="S2950" s="246"/>
      <c r="T2950" s="247"/>
      <c r="AT2950" s="248" t="s">
        <v>142</v>
      </c>
      <c r="AU2950" s="248" t="s">
        <v>83</v>
      </c>
      <c r="AV2950" s="12" t="s">
        <v>83</v>
      </c>
      <c r="AW2950" s="12" t="s">
        <v>30</v>
      </c>
      <c r="AX2950" s="12" t="s">
        <v>73</v>
      </c>
      <c r="AY2950" s="248" t="s">
        <v>133</v>
      </c>
    </row>
    <row r="2951" spans="2:51" s="13" customFormat="1" ht="12">
      <c r="B2951" s="249"/>
      <c r="C2951" s="250"/>
      <c r="D2951" s="239" t="s">
        <v>142</v>
      </c>
      <c r="E2951" s="251" t="s">
        <v>1</v>
      </c>
      <c r="F2951" s="252" t="s">
        <v>144</v>
      </c>
      <c r="G2951" s="250"/>
      <c r="H2951" s="253">
        <v>29.533</v>
      </c>
      <c r="I2951" s="254"/>
      <c r="J2951" s="250"/>
      <c r="K2951" s="250"/>
      <c r="L2951" s="255"/>
      <c r="M2951" s="256"/>
      <c r="N2951" s="257"/>
      <c r="O2951" s="257"/>
      <c r="P2951" s="257"/>
      <c r="Q2951" s="257"/>
      <c r="R2951" s="257"/>
      <c r="S2951" s="257"/>
      <c r="T2951" s="258"/>
      <c r="AT2951" s="259" t="s">
        <v>142</v>
      </c>
      <c r="AU2951" s="259" t="s">
        <v>83</v>
      </c>
      <c r="AV2951" s="13" t="s">
        <v>140</v>
      </c>
      <c r="AW2951" s="13" t="s">
        <v>30</v>
      </c>
      <c r="AX2951" s="13" t="s">
        <v>81</v>
      </c>
      <c r="AY2951" s="259" t="s">
        <v>133</v>
      </c>
    </row>
    <row r="2952" spans="2:65" s="1" customFormat="1" ht="24" customHeight="1">
      <c r="B2952" s="38"/>
      <c r="C2952" s="224" t="s">
        <v>4059</v>
      </c>
      <c r="D2952" s="224" t="s">
        <v>135</v>
      </c>
      <c r="E2952" s="225" t="s">
        <v>4060</v>
      </c>
      <c r="F2952" s="226" t="s">
        <v>4061</v>
      </c>
      <c r="G2952" s="227" t="s">
        <v>413</v>
      </c>
      <c r="H2952" s="228">
        <v>1.752</v>
      </c>
      <c r="I2952" s="229"/>
      <c r="J2952" s="230">
        <f>ROUND(I2952*H2952,2)</f>
        <v>0</v>
      </c>
      <c r="K2952" s="226" t="s">
        <v>139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</v>
      </c>
      <c r="R2952" s="233">
        <f>Q2952*H2952</f>
        <v>0</v>
      </c>
      <c r="S2952" s="233">
        <v>0</v>
      </c>
      <c r="T2952" s="234">
        <f>S2952*H2952</f>
        <v>0</v>
      </c>
      <c r="AR2952" s="235" t="s">
        <v>224</v>
      </c>
      <c r="AT2952" s="235" t="s">
        <v>135</v>
      </c>
      <c r="AU2952" s="235" t="s">
        <v>83</v>
      </c>
      <c r="AY2952" s="17" t="s">
        <v>133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224</v>
      </c>
      <c r="BM2952" s="235" t="s">
        <v>4062</v>
      </c>
    </row>
    <row r="2953" spans="2:51" s="14" customFormat="1" ht="12">
      <c r="B2953" s="276"/>
      <c r="C2953" s="277"/>
      <c r="D2953" s="239" t="s">
        <v>142</v>
      </c>
      <c r="E2953" s="278" t="s">
        <v>1</v>
      </c>
      <c r="F2953" s="279" t="s">
        <v>732</v>
      </c>
      <c r="G2953" s="277"/>
      <c r="H2953" s="278" t="s">
        <v>1</v>
      </c>
      <c r="I2953" s="280"/>
      <c r="J2953" s="277"/>
      <c r="K2953" s="277"/>
      <c r="L2953" s="281"/>
      <c r="M2953" s="282"/>
      <c r="N2953" s="283"/>
      <c r="O2953" s="283"/>
      <c r="P2953" s="283"/>
      <c r="Q2953" s="283"/>
      <c r="R2953" s="283"/>
      <c r="S2953" s="283"/>
      <c r="T2953" s="284"/>
      <c r="AT2953" s="285" t="s">
        <v>142</v>
      </c>
      <c r="AU2953" s="285" t="s">
        <v>83</v>
      </c>
      <c r="AV2953" s="14" t="s">
        <v>81</v>
      </c>
      <c r="AW2953" s="14" t="s">
        <v>30</v>
      </c>
      <c r="AX2953" s="14" t="s">
        <v>73</v>
      </c>
      <c r="AY2953" s="285" t="s">
        <v>133</v>
      </c>
    </row>
    <row r="2954" spans="2:51" s="12" customFormat="1" ht="12">
      <c r="B2954" s="237"/>
      <c r="C2954" s="238"/>
      <c r="D2954" s="239" t="s">
        <v>142</v>
      </c>
      <c r="E2954" s="240" t="s">
        <v>1</v>
      </c>
      <c r="F2954" s="241" t="s">
        <v>4063</v>
      </c>
      <c r="G2954" s="238"/>
      <c r="H2954" s="242">
        <v>1.752</v>
      </c>
      <c r="I2954" s="243"/>
      <c r="J2954" s="238"/>
      <c r="K2954" s="238"/>
      <c r="L2954" s="244"/>
      <c r="M2954" s="245"/>
      <c r="N2954" s="246"/>
      <c r="O2954" s="246"/>
      <c r="P2954" s="246"/>
      <c r="Q2954" s="246"/>
      <c r="R2954" s="246"/>
      <c r="S2954" s="246"/>
      <c r="T2954" s="247"/>
      <c r="AT2954" s="248" t="s">
        <v>142</v>
      </c>
      <c r="AU2954" s="248" t="s">
        <v>83</v>
      </c>
      <c r="AV2954" s="12" t="s">
        <v>83</v>
      </c>
      <c r="AW2954" s="12" t="s">
        <v>30</v>
      </c>
      <c r="AX2954" s="12" t="s">
        <v>73</v>
      </c>
      <c r="AY2954" s="248" t="s">
        <v>133</v>
      </c>
    </row>
    <row r="2955" spans="2:51" s="13" customFormat="1" ht="12">
      <c r="B2955" s="249"/>
      <c r="C2955" s="250"/>
      <c r="D2955" s="239" t="s">
        <v>142</v>
      </c>
      <c r="E2955" s="251" t="s">
        <v>1</v>
      </c>
      <c r="F2955" s="252" t="s">
        <v>144</v>
      </c>
      <c r="G2955" s="250"/>
      <c r="H2955" s="253">
        <v>1.752</v>
      </c>
      <c r="I2955" s="254"/>
      <c r="J2955" s="250"/>
      <c r="K2955" s="250"/>
      <c r="L2955" s="255"/>
      <c r="M2955" s="256"/>
      <c r="N2955" s="257"/>
      <c r="O2955" s="257"/>
      <c r="P2955" s="257"/>
      <c r="Q2955" s="257"/>
      <c r="R2955" s="257"/>
      <c r="S2955" s="257"/>
      <c r="T2955" s="258"/>
      <c r="AT2955" s="259" t="s">
        <v>142</v>
      </c>
      <c r="AU2955" s="259" t="s">
        <v>83</v>
      </c>
      <c r="AV2955" s="13" t="s">
        <v>140</v>
      </c>
      <c r="AW2955" s="13" t="s">
        <v>30</v>
      </c>
      <c r="AX2955" s="13" t="s">
        <v>81</v>
      </c>
      <c r="AY2955" s="259" t="s">
        <v>133</v>
      </c>
    </row>
    <row r="2956" spans="2:65" s="1" customFormat="1" ht="16.5" customHeight="1">
      <c r="B2956" s="38"/>
      <c r="C2956" s="260" t="s">
        <v>4064</v>
      </c>
      <c r="D2956" s="260" t="s">
        <v>168</v>
      </c>
      <c r="E2956" s="261" t="s">
        <v>4065</v>
      </c>
      <c r="F2956" s="262" t="s">
        <v>4066</v>
      </c>
      <c r="G2956" s="263" t="s">
        <v>413</v>
      </c>
      <c r="H2956" s="264">
        <v>2.015</v>
      </c>
      <c r="I2956" s="265"/>
      <c r="J2956" s="266">
        <f>ROUND(I2956*H2956,2)</f>
        <v>0</v>
      </c>
      <c r="K2956" s="262" t="s">
        <v>139</v>
      </c>
      <c r="L2956" s="267"/>
      <c r="M2956" s="268" t="s">
        <v>1</v>
      </c>
      <c r="N2956" s="269" t="s">
        <v>38</v>
      </c>
      <c r="O2956" s="86"/>
      <c r="P2956" s="233">
        <f>O2956*H2956</f>
        <v>0</v>
      </c>
      <c r="Q2956" s="233">
        <v>0.00931</v>
      </c>
      <c r="R2956" s="233">
        <f>Q2956*H2956</f>
        <v>0.018759650000000003</v>
      </c>
      <c r="S2956" s="233">
        <v>0</v>
      </c>
      <c r="T2956" s="234">
        <f>S2956*H2956</f>
        <v>0</v>
      </c>
      <c r="AR2956" s="235" t="s">
        <v>644</v>
      </c>
      <c r="AT2956" s="235" t="s">
        <v>168</v>
      </c>
      <c r="AU2956" s="235" t="s">
        <v>83</v>
      </c>
      <c r="AY2956" s="17" t="s">
        <v>133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224</v>
      </c>
      <c r="BM2956" s="235" t="s">
        <v>4067</v>
      </c>
    </row>
    <row r="2957" spans="2:51" s="12" customFormat="1" ht="12">
      <c r="B2957" s="237"/>
      <c r="C2957" s="238"/>
      <c r="D2957" s="239" t="s">
        <v>142</v>
      </c>
      <c r="E2957" s="240" t="s">
        <v>1</v>
      </c>
      <c r="F2957" s="241" t="s">
        <v>4068</v>
      </c>
      <c r="G2957" s="238"/>
      <c r="H2957" s="242">
        <v>2.015</v>
      </c>
      <c r="I2957" s="243"/>
      <c r="J2957" s="238"/>
      <c r="K2957" s="238"/>
      <c r="L2957" s="244"/>
      <c r="M2957" s="245"/>
      <c r="N2957" s="246"/>
      <c r="O2957" s="246"/>
      <c r="P2957" s="246"/>
      <c r="Q2957" s="246"/>
      <c r="R2957" s="246"/>
      <c r="S2957" s="246"/>
      <c r="T2957" s="247"/>
      <c r="AT2957" s="248" t="s">
        <v>142</v>
      </c>
      <c r="AU2957" s="248" t="s">
        <v>83</v>
      </c>
      <c r="AV2957" s="12" t="s">
        <v>83</v>
      </c>
      <c r="AW2957" s="12" t="s">
        <v>30</v>
      </c>
      <c r="AX2957" s="12" t="s">
        <v>73</v>
      </c>
      <c r="AY2957" s="248" t="s">
        <v>133</v>
      </c>
    </row>
    <row r="2958" spans="2:51" s="13" customFormat="1" ht="12">
      <c r="B2958" s="249"/>
      <c r="C2958" s="250"/>
      <c r="D2958" s="239" t="s">
        <v>142</v>
      </c>
      <c r="E2958" s="251" t="s">
        <v>1</v>
      </c>
      <c r="F2958" s="252" t="s">
        <v>144</v>
      </c>
      <c r="G2958" s="250"/>
      <c r="H2958" s="253">
        <v>2.015</v>
      </c>
      <c r="I2958" s="254"/>
      <c r="J2958" s="250"/>
      <c r="K2958" s="250"/>
      <c r="L2958" s="255"/>
      <c r="M2958" s="256"/>
      <c r="N2958" s="257"/>
      <c r="O2958" s="257"/>
      <c r="P2958" s="257"/>
      <c r="Q2958" s="257"/>
      <c r="R2958" s="257"/>
      <c r="S2958" s="257"/>
      <c r="T2958" s="258"/>
      <c r="AT2958" s="259" t="s">
        <v>142</v>
      </c>
      <c r="AU2958" s="259" t="s">
        <v>83</v>
      </c>
      <c r="AV2958" s="13" t="s">
        <v>140</v>
      </c>
      <c r="AW2958" s="13" t="s">
        <v>30</v>
      </c>
      <c r="AX2958" s="13" t="s">
        <v>81</v>
      </c>
      <c r="AY2958" s="259" t="s">
        <v>133</v>
      </c>
    </row>
    <row r="2959" spans="2:65" s="1" customFormat="1" ht="24" customHeight="1">
      <c r="B2959" s="38"/>
      <c r="C2959" s="224" t="s">
        <v>4069</v>
      </c>
      <c r="D2959" s="224" t="s">
        <v>135</v>
      </c>
      <c r="E2959" s="225" t="s">
        <v>4070</v>
      </c>
      <c r="F2959" s="226" t="s">
        <v>4071</v>
      </c>
      <c r="G2959" s="227" t="s">
        <v>138</v>
      </c>
      <c r="H2959" s="228">
        <v>0.033</v>
      </c>
      <c r="I2959" s="229"/>
      <c r="J2959" s="230">
        <f>ROUND(I2959*H2959,2)</f>
        <v>0</v>
      </c>
      <c r="K2959" s="226" t="s">
        <v>139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0.01266</v>
      </c>
      <c r="R2959" s="233">
        <f>Q2959*H2959</f>
        <v>0.00041778</v>
      </c>
      <c r="S2959" s="233">
        <v>0</v>
      </c>
      <c r="T2959" s="234">
        <f>S2959*H2959</f>
        <v>0</v>
      </c>
      <c r="AR2959" s="235" t="s">
        <v>224</v>
      </c>
      <c r="AT2959" s="235" t="s">
        <v>135</v>
      </c>
      <c r="AU2959" s="235" t="s">
        <v>83</v>
      </c>
      <c r="AY2959" s="17" t="s">
        <v>133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224</v>
      </c>
      <c r="BM2959" s="235" t="s">
        <v>4072</v>
      </c>
    </row>
    <row r="2960" spans="2:51" s="12" customFormat="1" ht="12">
      <c r="B2960" s="237"/>
      <c r="C2960" s="238"/>
      <c r="D2960" s="239" t="s">
        <v>142</v>
      </c>
      <c r="E2960" s="240" t="s">
        <v>1</v>
      </c>
      <c r="F2960" s="241" t="s">
        <v>4073</v>
      </c>
      <c r="G2960" s="238"/>
      <c r="H2960" s="242">
        <v>0.033</v>
      </c>
      <c r="I2960" s="243"/>
      <c r="J2960" s="238"/>
      <c r="K2960" s="238"/>
      <c r="L2960" s="244"/>
      <c r="M2960" s="245"/>
      <c r="N2960" s="246"/>
      <c r="O2960" s="246"/>
      <c r="P2960" s="246"/>
      <c r="Q2960" s="246"/>
      <c r="R2960" s="246"/>
      <c r="S2960" s="246"/>
      <c r="T2960" s="247"/>
      <c r="AT2960" s="248" t="s">
        <v>142</v>
      </c>
      <c r="AU2960" s="248" t="s">
        <v>83</v>
      </c>
      <c r="AV2960" s="12" t="s">
        <v>83</v>
      </c>
      <c r="AW2960" s="12" t="s">
        <v>30</v>
      </c>
      <c r="AX2960" s="12" t="s">
        <v>73</v>
      </c>
      <c r="AY2960" s="248" t="s">
        <v>133</v>
      </c>
    </row>
    <row r="2961" spans="2:51" s="13" customFormat="1" ht="12">
      <c r="B2961" s="249"/>
      <c r="C2961" s="250"/>
      <c r="D2961" s="239" t="s">
        <v>142</v>
      </c>
      <c r="E2961" s="251" t="s">
        <v>1</v>
      </c>
      <c r="F2961" s="252" t="s">
        <v>144</v>
      </c>
      <c r="G2961" s="250"/>
      <c r="H2961" s="253">
        <v>0.033</v>
      </c>
      <c r="I2961" s="254"/>
      <c r="J2961" s="250"/>
      <c r="K2961" s="250"/>
      <c r="L2961" s="255"/>
      <c r="M2961" s="256"/>
      <c r="N2961" s="257"/>
      <c r="O2961" s="257"/>
      <c r="P2961" s="257"/>
      <c r="Q2961" s="257"/>
      <c r="R2961" s="257"/>
      <c r="S2961" s="257"/>
      <c r="T2961" s="258"/>
      <c r="AT2961" s="259" t="s">
        <v>142</v>
      </c>
      <c r="AU2961" s="259" t="s">
        <v>83</v>
      </c>
      <c r="AV2961" s="13" t="s">
        <v>140</v>
      </c>
      <c r="AW2961" s="13" t="s">
        <v>30</v>
      </c>
      <c r="AX2961" s="13" t="s">
        <v>81</v>
      </c>
      <c r="AY2961" s="259" t="s">
        <v>133</v>
      </c>
    </row>
    <row r="2962" spans="2:65" s="1" customFormat="1" ht="24" customHeight="1">
      <c r="B2962" s="38"/>
      <c r="C2962" s="224" t="s">
        <v>4074</v>
      </c>
      <c r="D2962" s="224" t="s">
        <v>135</v>
      </c>
      <c r="E2962" s="225" t="s">
        <v>4075</v>
      </c>
      <c r="F2962" s="226" t="s">
        <v>4076</v>
      </c>
      <c r="G2962" s="227" t="s">
        <v>165</v>
      </c>
      <c r="H2962" s="228">
        <v>38.44</v>
      </c>
      <c r="I2962" s="229"/>
      <c r="J2962" s="230">
        <f>ROUND(I2962*H2962,2)</f>
        <v>0</v>
      </c>
      <c r="K2962" s="226" t="s">
        <v>139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</v>
      </c>
      <c r="R2962" s="233">
        <f>Q2962*H2962</f>
        <v>0</v>
      </c>
      <c r="S2962" s="233">
        <v>0</v>
      </c>
      <c r="T2962" s="234">
        <f>S2962*H2962</f>
        <v>0</v>
      </c>
      <c r="AR2962" s="235" t="s">
        <v>224</v>
      </c>
      <c r="AT2962" s="235" t="s">
        <v>135</v>
      </c>
      <c r="AU2962" s="235" t="s">
        <v>83</v>
      </c>
      <c r="AY2962" s="17" t="s">
        <v>133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224</v>
      </c>
      <c r="BM2962" s="235" t="s">
        <v>4077</v>
      </c>
    </row>
    <row r="2963" spans="2:51" s="12" customFormat="1" ht="12">
      <c r="B2963" s="237"/>
      <c r="C2963" s="238"/>
      <c r="D2963" s="239" t="s">
        <v>142</v>
      </c>
      <c r="E2963" s="240" t="s">
        <v>1</v>
      </c>
      <c r="F2963" s="241" t="s">
        <v>4078</v>
      </c>
      <c r="G2963" s="238"/>
      <c r="H2963" s="242">
        <v>38.44</v>
      </c>
      <c r="I2963" s="243"/>
      <c r="J2963" s="238"/>
      <c r="K2963" s="238"/>
      <c r="L2963" s="244"/>
      <c r="M2963" s="245"/>
      <c r="N2963" s="246"/>
      <c r="O2963" s="246"/>
      <c r="P2963" s="246"/>
      <c r="Q2963" s="246"/>
      <c r="R2963" s="246"/>
      <c r="S2963" s="246"/>
      <c r="T2963" s="247"/>
      <c r="AT2963" s="248" t="s">
        <v>142</v>
      </c>
      <c r="AU2963" s="248" t="s">
        <v>83</v>
      </c>
      <c r="AV2963" s="12" t="s">
        <v>83</v>
      </c>
      <c r="AW2963" s="12" t="s">
        <v>30</v>
      </c>
      <c r="AX2963" s="12" t="s">
        <v>73</v>
      </c>
      <c r="AY2963" s="248" t="s">
        <v>133</v>
      </c>
    </row>
    <row r="2964" spans="2:51" s="13" customFormat="1" ht="12">
      <c r="B2964" s="249"/>
      <c r="C2964" s="250"/>
      <c r="D2964" s="239" t="s">
        <v>142</v>
      </c>
      <c r="E2964" s="251" t="s">
        <v>1</v>
      </c>
      <c r="F2964" s="252" t="s">
        <v>144</v>
      </c>
      <c r="G2964" s="250"/>
      <c r="H2964" s="253">
        <v>38.44</v>
      </c>
      <c r="I2964" s="254"/>
      <c r="J2964" s="250"/>
      <c r="K2964" s="250"/>
      <c r="L2964" s="255"/>
      <c r="M2964" s="256"/>
      <c r="N2964" s="257"/>
      <c r="O2964" s="257"/>
      <c r="P2964" s="257"/>
      <c r="Q2964" s="257"/>
      <c r="R2964" s="257"/>
      <c r="S2964" s="257"/>
      <c r="T2964" s="258"/>
      <c r="AT2964" s="259" t="s">
        <v>142</v>
      </c>
      <c r="AU2964" s="259" t="s">
        <v>83</v>
      </c>
      <c r="AV2964" s="13" t="s">
        <v>140</v>
      </c>
      <c r="AW2964" s="13" t="s">
        <v>30</v>
      </c>
      <c r="AX2964" s="13" t="s">
        <v>81</v>
      </c>
      <c r="AY2964" s="259" t="s">
        <v>133</v>
      </c>
    </row>
    <row r="2965" spans="2:65" s="1" customFormat="1" ht="16.5" customHeight="1">
      <c r="B2965" s="38"/>
      <c r="C2965" s="260" t="s">
        <v>4079</v>
      </c>
      <c r="D2965" s="260" t="s">
        <v>168</v>
      </c>
      <c r="E2965" s="261" t="s">
        <v>4080</v>
      </c>
      <c r="F2965" s="262" t="s">
        <v>4081</v>
      </c>
      <c r="G2965" s="263" t="s">
        <v>138</v>
      </c>
      <c r="H2965" s="264">
        <v>0.271</v>
      </c>
      <c r="I2965" s="265"/>
      <c r="J2965" s="266">
        <f>ROUND(I2965*H2965,2)</f>
        <v>0</v>
      </c>
      <c r="K2965" s="262" t="s">
        <v>139</v>
      </c>
      <c r="L2965" s="267"/>
      <c r="M2965" s="268" t="s">
        <v>1</v>
      </c>
      <c r="N2965" s="269" t="s">
        <v>38</v>
      </c>
      <c r="O2965" s="86"/>
      <c r="P2965" s="233">
        <f>O2965*H2965</f>
        <v>0</v>
      </c>
      <c r="Q2965" s="233">
        <v>0.55</v>
      </c>
      <c r="R2965" s="233">
        <f>Q2965*H2965</f>
        <v>0.14905000000000002</v>
      </c>
      <c r="S2965" s="233">
        <v>0</v>
      </c>
      <c r="T2965" s="234">
        <f>S2965*H2965</f>
        <v>0</v>
      </c>
      <c r="AR2965" s="235" t="s">
        <v>644</v>
      </c>
      <c r="AT2965" s="235" t="s">
        <v>168</v>
      </c>
      <c r="AU2965" s="235" t="s">
        <v>83</v>
      </c>
      <c r="AY2965" s="17" t="s">
        <v>133</v>
      </c>
      <c r="BE2965" s="236">
        <f>IF(N2965="základní",J2965,0)</f>
        <v>0</v>
      </c>
      <c r="BF2965" s="236">
        <f>IF(N2965="snížená",J2965,0)</f>
        <v>0</v>
      </c>
      <c r="BG2965" s="236">
        <f>IF(N2965="zákl. přenesená",J2965,0)</f>
        <v>0</v>
      </c>
      <c r="BH2965" s="236">
        <f>IF(N2965="sníž. přenesená",J2965,0)</f>
        <v>0</v>
      </c>
      <c r="BI2965" s="236">
        <f>IF(N2965="nulová",J2965,0)</f>
        <v>0</v>
      </c>
      <c r="BJ2965" s="17" t="s">
        <v>81</v>
      </c>
      <c r="BK2965" s="236">
        <f>ROUND(I2965*H2965,2)</f>
        <v>0</v>
      </c>
      <c r="BL2965" s="17" t="s">
        <v>224</v>
      </c>
      <c r="BM2965" s="235" t="s">
        <v>4082</v>
      </c>
    </row>
    <row r="2966" spans="2:51" s="12" customFormat="1" ht="12">
      <c r="B2966" s="237"/>
      <c r="C2966" s="238"/>
      <c r="D2966" s="239" t="s">
        <v>142</v>
      </c>
      <c r="E2966" s="240" t="s">
        <v>1</v>
      </c>
      <c r="F2966" s="241" t="s">
        <v>4083</v>
      </c>
      <c r="G2966" s="238"/>
      <c r="H2966" s="242">
        <v>0.271</v>
      </c>
      <c r="I2966" s="243"/>
      <c r="J2966" s="238"/>
      <c r="K2966" s="238"/>
      <c r="L2966" s="244"/>
      <c r="M2966" s="245"/>
      <c r="N2966" s="246"/>
      <c r="O2966" s="246"/>
      <c r="P2966" s="246"/>
      <c r="Q2966" s="246"/>
      <c r="R2966" s="246"/>
      <c r="S2966" s="246"/>
      <c r="T2966" s="247"/>
      <c r="AT2966" s="248" t="s">
        <v>142</v>
      </c>
      <c r="AU2966" s="248" t="s">
        <v>83</v>
      </c>
      <c r="AV2966" s="12" t="s">
        <v>83</v>
      </c>
      <c r="AW2966" s="12" t="s">
        <v>30</v>
      </c>
      <c r="AX2966" s="12" t="s">
        <v>73</v>
      </c>
      <c r="AY2966" s="248" t="s">
        <v>133</v>
      </c>
    </row>
    <row r="2967" spans="2:51" s="13" customFormat="1" ht="12">
      <c r="B2967" s="249"/>
      <c r="C2967" s="250"/>
      <c r="D2967" s="239" t="s">
        <v>142</v>
      </c>
      <c r="E2967" s="251" t="s">
        <v>1</v>
      </c>
      <c r="F2967" s="252" t="s">
        <v>144</v>
      </c>
      <c r="G2967" s="250"/>
      <c r="H2967" s="253">
        <v>0.271</v>
      </c>
      <c r="I2967" s="254"/>
      <c r="J2967" s="250"/>
      <c r="K2967" s="250"/>
      <c r="L2967" s="255"/>
      <c r="M2967" s="256"/>
      <c r="N2967" s="257"/>
      <c r="O2967" s="257"/>
      <c r="P2967" s="257"/>
      <c r="Q2967" s="257"/>
      <c r="R2967" s="257"/>
      <c r="S2967" s="257"/>
      <c r="T2967" s="258"/>
      <c r="AT2967" s="259" t="s">
        <v>142</v>
      </c>
      <c r="AU2967" s="259" t="s">
        <v>83</v>
      </c>
      <c r="AV2967" s="13" t="s">
        <v>140</v>
      </c>
      <c r="AW2967" s="13" t="s">
        <v>30</v>
      </c>
      <c r="AX2967" s="13" t="s">
        <v>81</v>
      </c>
      <c r="AY2967" s="259" t="s">
        <v>133</v>
      </c>
    </row>
    <row r="2968" spans="2:65" s="1" customFormat="1" ht="24" customHeight="1">
      <c r="B2968" s="38"/>
      <c r="C2968" s="224" t="s">
        <v>4084</v>
      </c>
      <c r="D2968" s="224" t="s">
        <v>135</v>
      </c>
      <c r="E2968" s="225" t="s">
        <v>4085</v>
      </c>
      <c r="F2968" s="226" t="s">
        <v>4086</v>
      </c>
      <c r="G2968" s="227" t="s">
        <v>165</v>
      </c>
      <c r="H2968" s="228">
        <v>140.38</v>
      </c>
      <c r="I2968" s="229"/>
      <c r="J2968" s="230">
        <f>ROUND(I2968*H2968,2)</f>
        <v>0</v>
      </c>
      <c r="K2968" s="226" t="s">
        <v>139</v>
      </c>
      <c r="L2968" s="43"/>
      <c r="M2968" s="231" t="s">
        <v>1</v>
      </c>
      <c r="N2968" s="232" t="s">
        <v>38</v>
      </c>
      <c r="O2968" s="86"/>
      <c r="P2968" s="233">
        <f>O2968*H2968</f>
        <v>0</v>
      </c>
      <c r="Q2968" s="233">
        <v>0</v>
      </c>
      <c r="R2968" s="233">
        <f>Q2968*H2968</f>
        <v>0</v>
      </c>
      <c r="S2968" s="233">
        <v>0</v>
      </c>
      <c r="T2968" s="234">
        <f>S2968*H2968</f>
        <v>0</v>
      </c>
      <c r="AR2968" s="235" t="s">
        <v>224</v>
      </c>
      <c r="AT2968" s="235" t="s">
        <v>135</v>
      </c>
      <c r="AU2968" s="235" t="s">
        <v>83</v>
      </c>
      <c r="AY2968" s="17" t="s">
        <v>133</v>
      </c>
      <c r="BE2968" s="236">
        <f>IF(N2968="základní",J2968,0)</f>
        <v>0</v>
      </c>
      <c r="BF2968" s="236">
        <f>IF(N2968="snížená",J2968,0)</f>
        <v>0</v>
      </c>
      <c r="BG2968" s="236">
        <f>IF(N2968="zákl. přenesená",J2968,0)</f>
        <v>0</v>
      </c>
      <c r="BH2968" s="236">
        <f>IF(N2968="sníž. přenesená",J2968,0)</f>
        <v>0</v>
      </c>
      <c r="BI2968" s="236">
        <f>IF(N2968="nulová",J2968,0)</f>
        <v>0</v>
      </c>
      <c r="BJ2968" s="17" t="s">
        <v>81</v>
      </c>
      <c r="BK2968" s="236">
        <f>ROUND(I2968*H2968,2)</f>
        <v>0</v>
      </c>
      <c r="BL2968" s="17" t="s">
        <v>224</v>
      </c>
      <c r="BM2968" s="235" t="s">
        <v>4087</v>
      </c>
    </row>
    <row r="2969" spans="2:51" s="14" customFormat="1" ht="12">
      <c r="B2969" s="276"/>
      <c r="C2969" s="277"/>
      <c r="D2969" s="239" t="s">
        <v>142</v>
      </c>
      <c r="E2969" s="278" t="s">
        <v>1</v>
      </c>
      <c r="F2969" s="279" t="s">
        <v>2680</v>
      </c>
      <c r="G2969" s="277"/>
      <c r="H2969" s="278" t="s">
        <v>1</v>
      </c>
      <c r="I2969" s="280"/>
      <c r="J2969" s="277"/>
      <c r="K2969" s="277"/>
      <c r="L2969" s="281"/>
      <c r="M2969" s="282"/>
      <c r="N2969" s="283"/>
      <c r="O2969" s="283"/>
      <c r="P2969" s="283"/>
      <c r="Q2969" s="283"/>
      <c r="R2969" s="283"/>
      <c r="S2969" s="283"/>
      <c r="T2969" s="284"/>
      <c r="AT2969" s="285" t="s">
        <v>142</v>
      </c>
      <c r="AU2969" s="285" t="s">
        <v>83</v>
      </c>
      <c r="AV2969" s="14" t="s">
        <v>81</v>
      </c>
      <c r="AW2969" s="14" t="s">
        <v>30</v>
      </c>
      <c r="AX2969" s="14" t="s">
        <v>73</v>
      </c>
      <c r="AY2969" s="285" t="s">
        <v>133</v>
      </c>
    </row>
    <row r="2970" spans="2:51" s="12" customFormat="1" ht="12">
      <c r="B2970" s="237"/>
      <c r="C2970" s="238"/>
      <c r="D2970" s="239" t="s">
        <v>142</v>
      </c>
      <c r="E2970" s="240" t="s">
        <v>1</v>
      </c>
      <c r="F2970" s="241" t="s">
        <v>4088</v>
      </c>
      <c r="G2970" s="238"/>
      <c r="H2970" s="242">
        <v>16.63</v>
      </c>
      <c r="I2970" s="243"/>
      <c r="J2970" s="238"/>
      <c r="K2970" s="238"/>
      <c r="L2970" s="244"/>
      <c r="M2970" s="245"/>
      <c r="N2970" s="246"/>
      <c r="O2970" s="246"/>
      <c r="P2970" s="246"/>
      <c r="Q2970" s="246"/>
      <c r="R2970" s="246"/>
      <c r="S2970" s="246"/>
      <c r="T2970" s="247"/>
      <c r="AT2970" s="248" t="s">
        <v>142</v>
      </c>
      <c r="AU2970" s="248" t="s">
        <v>83</v>
      </c>
      <c r="AV2970" s="12" t="s">
        <v>83</v>
      </c>
      <c r="AW2970" s="12" t="s">
        <v>30</v>
      </c>
      <c r="AX2970" s="12" t="s">
        <v>73</v>
      </c>
      <c r="AY2970" s="248" t="s">
        <v>133</v>
      </c>
    </row>
    <row r="2971" spans="2:51" s="12" customFormat="1" ht="12">
      <c r="B2971" s="237"/>
      <c r="C2971" s="238"/>
      <c r="D2971" s="239" t="s">
        <v>142</v>
      </c>
      <c r="E2971" s="240" t="s">
        <v>1</v>
      </c>
      <c r="F2971" s="241" t="s">
        <v>4089</v>
      </c>
      <c r="G2971" s="238"/>
      <c r="H2971" s="242">
        <v>63.3</v>
      </c>
      <c r="I2971" s="243"/>
      <c r="J2971" s="238"/>
      <c r="K2971" s="238"/>
      <c r="L2971" s="244"/>
      <c r="M2971" s="245"/>
      <c r="N2971" s="246"/>
      <c r="O2971" s="246"/>
      <c r="P2971" s="246"/>
      <c r="Q2971" s="246"/>
      <c r="R2971" s="246"/>
      <c r="S2971" s="246"/>
      <c r="T2971" s="247"/>
      <c r="AT2971" s="248" t="s">
        <v>142</v>
      </c>
      <c r="AU2971" s="248" t="s">
        <v>83</v>
      </c>
      <c r="AV2971" s="12" t="s">
        <v>83</v>
      </c>
      <c r="AW2971" s="12" t="s">
        <v>30</v>
      </c>
      <c r="AX2971" s="12" t="s">
        <v>73</v>
      </c>
      <c r="AY2971" s="248" t="s">
        <v>133</v>
      </c>
    </row>
    <row r="2972" spans="2:51" s="14" customFormat="1" ht="12">
      <c r="B2972" s="276"/>
      <c r="C2972" s="277"/>
      <c r="D2972" s="239" t="s">
        <v>142</v>
      </c>
      <c r="E2972" s="278" t="s">
        <v>1</v>
      </c>
      <c r="F2972" s="279" t="s">
        <v>732</v>
      </c>
      <c r="G2972" s="277"/>
      <c r="H2972" s="278" t="s">
        <v>1</v>
      </c>
      <c r="I2972" s="280"/>
      <c r="J2972" s="277"/>
      <c r="K2972" s="277"/>
      <c r="L2972" s="281"/>
      <c r="M2972" s="282"/>
      <c r="N2972" s="283"/>
      <c r="O2972" s="283"/>
      <c r="P2972" s="283"/>
      <c r="Q2972" s="283"/>
      <c r="R2972" s="283"/>
      <c r="S2972" s="283"/>
      <c r="T2972" s="284"/>
      <c r="AT2972" s="285" t="s">
        <v>142</v>
      </c>
      <c r="AU2972" s="285" t="s">
        <v>83</v>
      </c>
      <c r="AV2972" s="14" t="s">
        <v>81</v>
      </c>
      <c r="AW2972" s="14" t="s">
        <v>30</v>
      </c>
      <c r="AX2972" s="14" t="s">
        <v>73</v>
      </c>
      <c r="AY2972" s="285" t="s">
        <v>133</v>
      </c>
    </row>
    <row r="2973" spans="2:51" s="12" customFormat="1" ht="12">
      <c r="B2973" s="237"/>
      <c r="C2973" s="238"/>
      <c r="D2973" s="239" t="s">
        <v>142</v>
      </c>
      <c r="E2973" s="240" t="s">
        <v>1</v>
      </c>
      <c r="F2973" s="241" t="s">
        <v>4090</v>
      </c>
      <c r="G2973" s="238"/>
      <c r="H2973" s="242">
        <v>14.8</v>
      </c>
      <c r="I2973" s="243"/>
      <c r="J2973" s="238"/>
      <c r="K2973" s="238"/>
      <c r="L2973" s="244"/>
      <c r="M2973" s="245"/>
      <c r="N2973" s="246"/>
      <c r="O2973" s="246"/>
      <c r="P2973" s="246"/>
      <c r="Q2973" s="246"/>
      <c r="R2973" s="246"/>
      <c r="S2973" s="246"/>
      <c r="T2973" s="247"/>
      <c r="AT2973" s="248" t="s">
        <v>142</v>
      </c>
      <c r="AU2973" s="248" t="s">
        <v>83</v>
      </c>
      <c r="AV2973" s="12" t="s">
        <v>83</v>
      </c>
      <c r="AW2973" s="12" t="s">
        <v>30</v>
      </c>
      <c r="AX2973" s="12" t="s">
        <v>73</v>
      </c>
      <c r="AY2973" s="248" t="s">
        <v>133</v>
      </c>
    </row>
    <row r="2974" spans="2:51" s="12" customFormat="1" ht="12">
      <c r="B2974" s="237"/>
      <c r="C2974" s="238"/>
      <c r="D2974" s="239" t="s">
        <v>142</v>
      </c>
      <c r="E2974" s="240" t="s">
        <v>1</v>
      </c>
      <c r="F2974" s="241" t="s">
        <v>4091</v>
      </c>
      <c r="G2974" s="238"/>
      <c r="H2974" s="242">
        <v>45.65</v>
      </c>
      <c r="I2974" s="243"/>
      <c r="J2974" s="238"/>
      <c r="K2974" s="238"/>
      <c r="L2974" s="244"/>
      <c r="M2974" s="245"/>
      <c r="N2974" s="246"/>
      <c r="O2974" s="246"/>
      <c r="P2974" s="246"/>
      <c r="Q2974" s="246"/>
      <c r="R2974" s="246"/>
      <c r="S2974" s="246"/>
      <c r="T2974" s="247"/>
      <c r="AT2974" s="248" t="s">
        <v>142</v>
      </c>
      <c r="AU2974" s="248" t="s">
        <v>83</v>
      </c>
      <c r="AV2974" s="12" t="s">
        <v>83</v>
      </c>
      <c r="AW2974" s="12" t="s">
        <v>30</v>
      </c>
      <c r="AX2974" s="12" t="s">
        <v>73</v>
      </c>
      <c r="AY2974" s="248" t="s">
        <v>133</v>
      </c>
    </row>
    <row r="2975" spans="2:51" s="13" customFormat="1" ht="12">
      <c r="B2975" s="249"/>
      <c r="C2975" s="250"/>
      <c r="D2975" s="239" t="s">
        <v>142</v>
      </c>
      <c r="E2975" s="251" t="s">
        <v>1</v>
      </c>
      <c r="F2975" s="252" t="s">
        <v>144</v>
      </c>
      <c r="G2975" s="250"/>
      <c r="H2975" s="253">
        <v>140.38</v>
      </c>
      <c r="I2975" s="254"/>
      <c r="J2975" s="250"/>
      <c r="K2975" s="250"/>
      <c r="L2975" s="255"/>
      <c r="M2975" s="256"/>
      <c r="N2975" s="257"/>
      <c r="O2975" s="257"/>
      <c r="P2975" s="257"/>
      <c r="Q2975" s="257"/>
      <c r="R2975" s="257"/>
      <c r="S2975" s="257"/>
      <c r="T2975" s="258"/>
      <c r="AT2975" s="259" t="s">
        <v>142</v>
      </c>
      <c r="AU2975" s="259" t="s">
        <v>83</v>
      </c>
      <c r="AV2975" s="13" t="s">
        <v>140</v>
      </c>
      <c r="AW2975" s="13" t="s">
        <v>30</v>
      </c>
      <c r="AX2975" s="13" t="s">
        <v>81</v>
      </c>
      <c r="AY2975" s="259" t="s">
        <v>133</v>
      </c>
    </row>
    <row r="2976" spans="2:65" s="1" customFormat="1" ht="16.5" customHeight="1">
      <c r="B2976" s="38"/>
      <c r="C2976" s="260" t="s">
        <v>4092</v>
      </c>
      <c r="D2976" s="260" t="s">
        <v>168</v>
      </c>
      <c r="E2976" s="261" t="s">
        <v>4080</v>
      </c>
      <c r="F2976" s="262" t="s">
        <v>4081</v>
      </c>
      <c r="G2976" s="263" t="s">
        <v>138</v>
      </c>
      <c r="H2976" s="264">
        <v>3.131</v>
      </c>
      <c r="I2976" s="265"/>
      <c r="J2976" s="266">
        <f>ROUND(I2976*H2976,2)</f>
        <v>0</v>
      </c>
      <c r="K2976" s="262" t="s">
        <v>139</v>
      </c>
      <c r="L2976" s="267"/>
      <c r="M2976" s="268" t="s">
        <v>1</v>
      </c>
      <c r="N2976" s="269" t="s">
        <v>38</v>
      </c>
      <c r="O2976" s="86"/>
      <c r="P2976" s="233">
        <f>O2976*H2976</f>
        <v>0</v>
      </c>
      <c r="Q2976" s="233">
        <v>0.55</v>
      </c>
      <c r="R2976" s="233">
        <f>Q2976*H2976</f>
        <v>1.72205</v>
      </c>
      <c r="S2976" s="233">
        <v>0</v>
      </c>
      <c r="T2976" s="234">
        <f>S2976*H2976</f>
        <v>0</v>
      </c>
      <c r="AR2976" s="235" t="s">
        <v>644</v>
      </c>
      <c r="AT2976" s="235" t="s">
        <v>168</v>
      </c>
      <c r="AU2976" s="235" t="s">
        <v>83</v>
      </c>
      <c r="AY2976" s="17" t="s">
        <v>133</v>
      </c>
      <c r="BE2976" s="236">
        <f>IF(N2976="základní",J2976,0)</f>
        <v>0</v>
      </c>
      <c r="BF2976" s="236">
        <f>IF(N2976="snížená",J2976,0)</f>
        <v>0</v>
      </c>
      <c r="BG2976" s="236">
        <f>IF(N2976="zákl. přenesená",J2976,0)</f>
        <v>0</v>
      </c>
      <c r="BH2976" s="236">
        <f>IF(N2976="sníž. přenesená",J2976,0)</f>
        <v>0</v>
      </c>
      <c r="BI2976" s="236">
        <f>IF(N2976="nulová",J2976,0)</f>
        <v>0</v>
      </c>
      <c r="BJ2976" s="17" t="s">
        <v>81</v>
      </c>
      <c r="BK2976" s="236">
        <f>ROUND(I2976*H2976,2)</f>
        <v>0</v>
      </c>
      <c r="BL2976" s="17" t="s">
        <v>224</v>
      </c>
      <c r="BM2976" s="235" t="s">
        <v>4093</v>
      </c>
    </row>
    <row r="2977" spans="2:51" s="14" customFormat="1" ht="12">
      <c r="B2977" s="276"/>
      <c r="C2977" s="277"/>
      <c r="D2977" s="239" t="s">
        <v>142</v>
      </c>
      <c r="E2977" s="278" t="s">
        <v>1</v>
      </c>
      <c r="F2977" s="279" t="s">
        <v>2680</v>
      </c>
      <c r="G2977" s="277"/>
      <c r="H2977" s="278" t="s">
        <v>1</v>
      </c>
      <c r="I2977" s="280"/>
      <c r="J2977" s="277"/>
      <c r="K2977" s="277"/>
      <c r="L2977" s="281"/>
      <c r="M2977" s="282"/>
      <c r="N2977" s="283"/>
      <c r="O2977" s="283"/>
      <c r="P2977" s="283"/>
      <c r="Q2977" s="283"/>
      <c r="R2977" s="283"/>
      <c r="S2977" s="283"/>
      <c r="T2977" s="284"/>
      <c r="AT2977" s="285" t="s">
        <v>142</v>
      </c>
      <c r="AU2977" s="285" t="s">
        <v>83</v>
      </c>
      <c r="AV2977" s="14" t="s">
        <v>81</v>
      </c>
      <c r="AW2977" s="14" t="s">
        <v>30</v>
      </c>
      <c r="AX2977" s="14" t="s">
        <v>73</v>
      </c>
      <c r="AY2977" s="285" t="s">
        <v>133</v>
      </c>
    </row>
    <row r="2978" spans="2:51" s="12" customFormat="1" ht="12">
      <c r="B2978" s="237"/>
      <c r="C2978" s="238"/>
      <c r="D2978" s="239" t="s">
        <v>142</v>
      </c>
      <c r="E2978" s="240" t="s">
        <v>1</v>
      </c>
      <c r="F2978" s="241" t="s">
        <v>4094</v>
      </c>
      <c r="G2978" s="238"/>
      <c r="H2978" s="242">
        <v>0.41</v>
      </c>
      <c r="I2978" s="243"/>
      <c r="J2978" s="238"/>
      <c r="K2978" s="238"/>
      <c r="L2978" s="244"/>
      <c r="M2978" s="245"/>
      <c r="N2978" s="246"/>
      <c r="O2978" s="246"/>
      <c r="P2978" s="246"/>
      <c r="Q2978" s="246"/>
      <c r="R2978" s="246"/>
      <c r="S2978" s="246"/>
      <c r="T2978" s="247"/>
      <c r="AT2978" s="248" t="s">
        <v>142</v>
      </c>
      <c r="AU2978" s="248" t="s">
        <v>83</v>
      </c>
      <c r="AV2978" s="12" t="s">
        <v>83</v>
      </c>
      <c r="AW2978" s="12" t="s">
        <v>30</v>
      </c>
      <c r="AX2978" s="12" t="s">
        <v>73</v>
      </c>
      <c r="AY2978" s="248" t="s">
        <v>133</v>
      </c>
    </row>
    <row r="2979" spans="2:51" s="12" customFormat="1" ht="12">
      <c r="B2979" s="237"/>
      <c r="C2979" s="238"/>
      <c r="D2979" s="239" t="s">
        <v>142</v>
      </c>
      <c r="E2979" s="240" t="s">
        <v>1</v>
      </c>
      <c r="F2979" s="241" t="s">
        <v>4095</v>
      </c>
      <c r="G2979" s="238"/>
      <c r="H2979" s="242">
        <v>1.504</v>
      </c>
      <c r="I2979" s="243"/>
      <c r="J2979" s="238"/>
      <c r="K2979" s="238"/>
      <c r="L2979" s="244"/>
      <c r="M2979" s="245"/>
      <c r="N2979" s="246"/>
      <c r="O2979" s="246"/>
      <c r="P2979" s="246"/>
      <c r="Q2979" s="246"/>
      <c r="R2979" s="246"/>
      <c r="S2979" s="246"/>
      <c r="T2979" s="247"/>
      <c r="AT2979" s="248" t="s">
        <v>142</v>
      </c>
      <c r="AU2979" s="248" t="s">
        <v>83</v>
      </c>
      <c r="AV2979" s="12" t="s">
        <v>83</v>
      </c>
      <c r="AW2979" s="12" t="s">
        <v>30</v>
      </c>
      <c r="AX2979" s="12" t="s">
        <v>73</v>
      </c>
      <c r="AY2979" s="248" t="s">
        <v>133</v>
      </c>
    </row>
    <row r="2980" spans="2:51" s="14" customFormat="1" ht="12">
      <c r="B2980" s="276"/>
      <c r="C2980" s="277"/>
      <c r="D2980" s="239" t="s">
        <v>142</v>
      </c>
      <c r="E2980" s="278" t="s">
        <v>1</v>
      </c>
      <c r="F2980" s="279" t="s">
        <v>732</v>
      </c>
      <c r="G2980" s="277"/>
      <c r="H2980" s="278" t="s">
        <v>1</v>
      </c>
      <c r="I2980" s="280"/>
      <c r="J2980" s="277"/>
      <c r="K2980" s="277"/>
      <c r="L2980" s="281"/>
      <c r="M2980" s="282"/>
      <c r="N2980" s="283"/>
      <c r="O2980" s="283"/>
      <c r="P2980" s="283"/>
      <c r="Q2980" s="283"/>
      <c r="R2980" s="283"/>
      <c r="S2980" s="283"/>
      <c r="T2980" s="284"/>
      <c r="AT2980" s="285" t="s">
        <v>142</v>
      </c>
      <c r="AU2980" s="285" t="s">
        <v>83</v>
      </c>
      <c r="AV2980" s="14" t="s">
        <v>81</v>
      </c>
      <c r="AW2980" s="14" t="s">
        <v>30</v>
      </c>
      <c r="AX2980" s="14" t="s">
        <v>73</v>
      </c>
      <c r="AY2980" s="285" t="s">
        <v>133</v>
      </c>
    </row>
    <row r="2981" spans="2:51" s="12" customFormat="1" ht="12">
      <c r="B2981" s="237"/>
      <c r="C2981" s="238"/>
      <c r="D2981" s="239" t="s">
        <v>142</v>
      </c>
      <c r="E2981" s="240" t="s">
        <v>1</v>
      </c>
      <c r="F2981" s="241" t="s">
        <v>4096</v>
      </c>
      <c r="G2981" s="238"/>
      <c r="H2981" s="242">
        <v>0.313</v>
      </c>
      <c r="I2981" s="243"/>
      <c r="J2981" s="238"/>
      <c r="K2981" s="238"/>
      <c r="L2981" s="244"/>
      <c r="M2981" s="245"/>
      <c r="N2981" s="246"/>
      <c r="O2981" s="246"/>
      <c r="P2981" s="246"/>
      <c r="Q2981" s="246"/>
      <c r="R2981" s="246"/>
      <c r="S2981" s="246"/>
      <c r="T2981" s="247"/>
      <c r="AT2981" s="248" t="s">
        <v>142</v>
      </c>
      <c r="AU2981" s="248" t="s">
        <v>83</v>
      </c>
      <c r="AV2981" s="12" t="s">
        <v>83</v>
      </c>
      <c r="AW2981" s="12" t="s">
        <v>30</v>
      </c>
      <c r="AX2981" s="12" t="s">
        <v>73</v>
      </c>
      <c r="AY2981" s="248" t="s">
        <v>133</v>
      </c>
    </row>
    <row r="2982" spans="2:51" s="12" customFormat="1" ht="12">
      <c r="B2982" s="237"/>
      <c r="C2982" s="238"/>
      <c r="D2982" s="239" t="s">
        <v>142</v>
      </c>
      <c r="E2982" s="240" t="s">
        <v>1</v>
      </c>
      <c r="F2982" s="241" t="s">
        <v>4097</v>
      </c>
      <c r="G2982" s="238"/>
      <c r="H2982" s="242">
        <v>0.904</v>
      </c>
      <c r="I2982" s="243"/>
      <c r="J2982" s="238"/>
      <c r="K2982" s="238"/>
      <c r="L2982" s="244"/>
      <c r="M2982" s="245"/>
      <c r="N2982" s="246"/>
      <c r="O2982" s="246"/>
      <c r="P2982" s="246"/>
      <c r="Q2982" s="246"/>
      <c r="R2982" s="246"/>
      <c r="S2982" s="246"/>
      <c r="T2982" s="247"/>
      <c r="AT2982" s="248" t="s">
        <v>142</v>
      </c>
      <c r="AU2982" s="248" t="s">
        <v>83</v>
      </c>
      <c r="AV2982" s="12" t="s">
        <v>83</v>
      </c>
      <c r="AW2982" s="12" t="s">
        <v>30</v>
      </c>
      <c r="AX2982" s="12" t="s">
        <v>73</v>
      </c>
      <c r="AY2982" s="248" t="s">
        <v>133</v>
      </c>
    </row>
    <row r="2983" spans="2:51" s="13" customFormat="1" ht="12">
      <c r="B2983" s="249"/>
      <c r="C2983" s="250"/>
      <c r="D2983" s="239" t="s">
        <v>142</v>
      </c>
      <c r="E2983" s="251" t="s">
        <v>1</v>
      </c>
      <c r="F2983" s="252" t="s">
        <v>144</v>
      </c>
      <c r="G2983" s="250"/>
      <c r="H2983" s="253">
        <v>3.131</v>
      </c>
      <c r="I2983" s="254"/>
      <c r="J2983" s="250"/>
      <c r="K2983" s="250"/>
      <c r="L2983" s="255"/>
      <c r="M2983" s="256"/>
      <c r="N2983" s="257"/>
      <c r="O2983" s="257"/>
      <c r="P2983" s="257"/>
      <c r="Q2983" s="257"/>
      <c r="R2983" s="257"/>
      <c r="S2983" s="257"/>
      <c r="T2983" s="258"/>
      <c r="AT2983" s="259" t="s">
        <v>142</v>
      </c>
      <c r="AU2983" s="259" t="s">
        <v>83</v>
      </c>
      <c r="AV2983" s="13" t="s">
        <v>140</v>
      </c>
      <c r="AW2983" s="13" t="s">
        <v>30</v>
      </c>
      <c r="AX2983" s="13" t="s">
        <v>81</v>
      </c>
      <c r="AY2983" s="259" t="s">
        <v>133</v>
      </c>
    </row>
    <row r="2984" spans="2:65" s="1" customFormat="1" ht="24" customHeight="1">
      <c r="B2984" s="38"/>
      <c r="C2984" s="224" t="s">
        <v>4098</v>
      </c>
      <c r="D2984" s="224" t="s">
        <v>135</v>
      </c>
      <c r="E2984" s="225" t="s">
        <v>4099</v>
      </c>
      <c r="F2984" s="226" t="s">
        <v>4100</v>
      </c>
      <c r="G2984" s="227" t="s">
        <v>165</v>
      </c>
      <c r="H2984" s="228">
        <v>32.42</v>
      </c>
      <c r="I2984" s="229"/>
      <c r="J2984" s="230">
        <f>ROUND(I2984*H2984,2)</f>
        <v>0</v>
      </c>
      <c r="K2984" s="226" t="s">
        <v>139</v>
      </c>
      <c r="L2984" s="43"/>
      <c r="M2984" s="231" t="s">
        <v>1</v>
      </c>
      <c r="N2984" s="232" t="s">
        <v>38</v>
      </c>
      <c r="O2984" s="86"/>
      <c r="P2984" s="233">
        <f>O2984*H2984</f>
        <v>0</v>
      </c>
      <c r="Q2984" s="233">
        <v>0</v>
      </c>
      <c r="R2984" s="233">
        <f>Q2984*H2984</f>
        <v>0</v>
      </c>
      <c r="S2984" s="233">
        <v>0</v>
      </c>
      <c r="T2984" s="234">
        <f>S2984*H2984</f>
        <v>0</v>
      </c>
      <c r="AR2984" s="235" t="s">
        <v>224</v>
      </c>
      <c r="AT2984" s="235" t="s">
        <v>135</v>
      </c>
      <c r="AU2984" s="235" t="s">
        <v>83</v>
      </c>
      <c r="AY2984" s="17" t="s">
        <v>133</v>
      </c>
      <c r="BE2984" s="236">
        <f>IF(N2984="základní",J2984,0)</f>
        <v>0</v>
      </c>
      <c r="BF2984" s="236">
        <f>IF(N2984="snížená",J2984,0)</f>
        <v>0</v>
      </c>
      <c r="BG2984" s="236">
        <f>IF(N2984="zákl. přenesená",J2984,0)</f>
        <v>0</v>
      </c>
      <c r="BH2984" s="236">
        <f>IF(N2984="sníž. přenesená",J2984,0)</f>
        <v>0</v>
      </c>
      <c r="BI2984" s="236">
        <f>IF(N2984="nulová",J2984,0)</f>
        <v>0</v>
      </c>
      <c r="BJ2984" s="17" t="s">
        <v>81</v>
      </c>
      <c r="BK2984" s="236">
        <f>ROUND(I2984*H2984,2)</f>
        <v>0</v>
      </c>
      <c r="BL2984" s="17" t="s">
        <v>224</v>
      </c>
      <c r="BM2984" s="235" t="s">
        <v>4101</v>
      </c>
    </row>
    <row r="2985" spans="2:51" s="14" customFormat="1" ht="12">
      <c r="B2985" s="276"/>
      <c r="C2985" s="277"/>
      <c r="D2985" s="239" t="s">
        <v>142</v>
      </c>
      <c r="E2985" s="278" t="s">
        <v>1</v>
      </c>
      <c r="F2985" s="279" t="s">
        <v>4102</v>
      </c>
      <c r="G2985" s="277"/>
      <c r="H2985" s="278" t="s">
        <v>1</v>
      </c>
      <c r="I2985" s="280"/>
      <c r="J2985" s="277"/>
      <c r="K2985" s="277"/>
      <c r="L2985" s="281"/>
      <c r="M2985" s="282"/>
      <c r="N2985" s="283"/>
      <c r="O2985" s="283"/>
      <c r="P2985" s="283"/>
      <c r="Q2985" s="283"/>
      <c r="R2985" s="283"/>
      <c r="S2985" s="283"/>
      <c r="T2985" s="284"/>
      <c r="AT2985" s="285" t="s">
        <v>142</v>
      </c>
      <c r="AU2985" s="285" t="s">
        <v>83</v>
      </c>
      <c r="AV2985" s="14" t="s">
        <v>81</v>
      </c>
      <c r="AW2985" s="14" t="s">
        <v>30</v>
      </c>
      <c r="AX2985" s="14" t="s">
        <v>73</v>
      </c>
      <c r="AY2985" s="285" t="s">
        <v>133</v>
      </c>
    </row>
    <row r="2986" spans="2:51" s="12" customFormat="1" ht="12">
      <c r="B2986" s="237"/>
      <c r="C2986" s="238"/>
      <c r="D2986" s="239" t="s">
        <v>142</v>
      </c>
      <c r="E2986" s="240" t="s">
        <v>1</v>
      </c>
      <c r="F2986" s="241" t="s">
        <v>4103</v>
      </c>
      <c r="G2986" s="238"/>
      <c r="H2986" s="242">
        <v>6.6</v>
      </c>
      <c r="I2986" s="243"/>
      <c r="J2986" s="238"/>
      <c r="K2986" s="238"/>
      <c r="L2986" s="244"/>
      <c r="M2986" s="245"/>
      <c r="N2986" s="246"/>
      <c r="O2986" s="246"/>
      <c r="P2986" s="246"/>
      <c r="Q2986" s="246"/>
      <c r="R2986" s="246"/>
      <c r="S2986" s="246"/>
      <c r="T2986" s="247"/>
      <c r="AT2986" s="248" t="s">
        <v>142</v>
      </c>
      <c r="AU2986" s="248" t="s">
        <v>83</v>
      </c>
      <c r="AV2986" s="12" t="s">
        <v>83</v>
      </c>
      <c r="AW2986" s="12" t="s">
        <v>30</v>
      </c>
      <c r="AX2986" s="12" t="s">
        <v>73</v>
      </c>
      <c r="AY2986" s="248" t="s">
        <v>133</v>
      </c>
    </row>
    <row r="2987" spans="2:51" s="12" customFormat="1" ht="12">
      <c r="B2987" s="237"/>
      <c r="C2987" s="238"/>
      <c r="D2987" s="239" t="s">
        <v>142</v>
      </c>
      <c r="E2987" s="240" t="s">
        <v>1</v>
      </c>
      <c r="F2987" s="241" t="s">
        <v>4104</v>
      </c>
      <c r="G2987" s="238"/>
      <c r="H2987" s="242">
        <v>17.52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142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133</v>
      </c>
    </row>
    <row r="2988" spans="2:51" s="12" customFormat="1" ht="12">
      <c r="B2988" s="237"/>
      <c r="C2988" s="238"/>
      <c r="D2988" s="239" t="s">
        <v>142</v>
      </c>
      <c r="E2988" s="240" t="s">
        <v>1</v>
      </c>
      <c r="F2988" s="241" t="s">
        <v>4105</v>
      </c>
      <c r="G2988" s="238"/>
      <c r="H2988" s="242">
        <v>8.3</v>
      </c>
      <c r="I2988" s="243"/>
      <c r="J2988" s="238"/>
      <c r="K2988" s="238"/>
      <c r="L2988" s="244"/>
      <c r="M2988" s="245"/>
      <c r="N2988" s="246"/>
      <c r="O2988" s="246"/>
      <c r="P2988" s="246"/>
      <c r="Q2988" s="246"/>
      <c r="R2988" s="246"/>
      <c r="S2988" s="246"/>
      <c r="T2988" s="247"/>
      <c r="AT2988" s="248" t="s">
        <v>142</v>
      </c>
      <c r="AU2988" s="248" t="s">
        <v>83</v>
      </c>
      <c r="AV2988" s="12" t="s">
        <v>83</v>
      </c>
      <c r="AW2988" s="12" t="s">
        <v>30</v>
      </c>
      <c r="AX2988" s="12" t="s">
        <v>73</v>
      </c>
      <c r="AY2988" s="248" t="s">
        <v>133</v>
      </c>
    </row>
    <row r="2989" spans="2:51" s="13" customFormat="1" ht="12">
      <c r="B2989" s="249"/>
      <c r="C2989" s="250"/>
      <c r="D2989" s="239" t="s">
        <v>142</v>
      </c>
      <c r="E2989" s="251" t="s">
        <v>1</v>
      </c>
      <c r="F2989" s="252" t="s">
        <v>144</v>
      </c>
      <c r="G2989" s="250"/>
      <c r="H2989" s="253">
        <v>32.42</v>
      </c>
      <c r="I2989" s="254"/>
      <c r="J2989" s="250"/>
      <c r="K2989" s="250"/>
      <c r="L2989" s="255"/>
      <c r="M2989" s="256"/>
      <c r="N2989" s="257"/>
      <c r="O2989" s="257"/>
      <c r="P2989" s="257"/>
      <c r="Q2989" s="257"/>
      <c r="R2989" s="257"/>
      <c r="S2989" s="257"/>
      <c r="T2989" s="258"/>
      <c r="AT2989" s="259" t="s">
        <v>142</v>
      </c>
      <c r="AU2989" s="259" t="s">
        <v>83</v>
      </c>
      <c r="AV2989" s="13" t="s">
        <v>140</v>
      </c>
      <c r="AW2989" s="13" t="s">
        <v>30</v>
      </c>
      <c r="AX2989" s="13" t="s">
        <v>81</v>
      </c>
      <c r="AY2989" s="259" t="s">
        <v>133</v>
      </c>
    </row>
    <row r="2990" spans="2:65" s="1" customFormat="1" ht="16.5" customHeight="1">
      <c r="B2990" s="38"/>
      <c r="C2990" s="260" t="s">
        <v>4106</v>
      </c>
      <c r="D2990" s="260" t="s">
        <v>168</v>
      </c>
      <c r="E2990" s="261" t="s">
        <v>4107</v>
      </c>
      <c r="F2990" s="262" t="s">
        <v>4108</v>
      </c>
      <c r="G2990" s="263" t="s">
        <v>138</v>
      </c>
      <c r="H2990" s="264">
        <v>3.929</v>
      </c>
      <c r="I2990" s="265"/>
      <c r="J2990" s="266">
        <f>ROUND(I2990*H2990,2)</f>
        <v>0</v>
      </c>
      <c r="K2990" s="262" t="s">
        <v>1</v>
      </c>
      <c r="L2990" s="267"/>
      <c r="M2990" s="268" t="s">
        <v>1</v>
      </c>
      <c r="N2990" s="269" t="s">
        <v>38</v>
      </c>
      <c r="O2990" s="86"/>
      <c r="P2990" s="233">
        <f>O2990*H2990</f>
        <v>0</v>
      </c>
      <c r="Q2990" s="233">
        <v>0.44</v>
      </c>
      <c r="R2990" s="233">
        <f>Q2990*H2990</f>
        <v>1.7287599999999999</v>
      </c>
      <c r="S2990" s="233">
        <v>0</v>
      </c>
      <c r="T2990" s="234">
        <f>S2990*H2990</f>
        <v>0</v>
      </c>
      <c r="AR2990" s="235" t="s">
        <v>644</v>
      </c>
      <c r="AT2990" s="235" t="s">
        <v>168</v>
      </c>
      <c r="AU2990" s="235" t="s">
        <v>83</v>
      </c>
      <c r="AY2990" s="17" t="s">
        <v>133</v>
      </c>
      <c r="BE2990" s="236">
        <f>IF(N2990="základní",J2990,0)</f>
        <v>0</v>
      </c>
      <c r="BF2990" s="236">
        <f>IF(N2990="snížená",J2990,0)</f>
        <v>0</v>
      </c>
      <c r="BG2990" s="236">
        <f>IF(N2990="zákl. přenesená",J2990,0)</f>
        <v>0</v>
      </c>
      <c r="BH2990" s="236">
        <f>IF(N2990="sníž. přenesená",J2990,0)</f>
        <v>0</v>
      </c>
      <c r="BI2990" s="236">
        <f>IF(N2990="nulová",J2990,0)</f>
        <v>0</v>
      </c>
      <c r="BJ2990" s="17" t="s">
        <v>81</v>
      </c>
      <c r="BK2990" s="236">
        <f>ROUND(I2990*H2990,2)</f>
        <v>0</v>
      </c>
      <c r="BL2990" s="17" t="s">
        <v>224</v>
      </c>
      <c r="BM2990" s="235" t="s">
        <v>4109</v>
      </c>
    </row>
    <row r="2991" spans="2:51" s="14" customFormat="1" ht="12">
      <c r="B2991" s="276"/>
      <c r="C2991" s="277"/>
      <c r="D2991" s="239" t="s">
        <v>142</v>
      </c>
      <c r="E2991" s="278" t="s">
        <v>1</v>
      </c>
      <c r="F2991" s="279" t="s">
        <v>4102</v>
      </c>
      <c r="G2991" s="277"/>
      <c r="H2991" s="278" t="s">
        <v>1</v>
      </c>
      <c r="I2991" s="280"/>
      <c r="J2991" s="277"/>
      <c r="K2991" s="277"/>
      <c r="L2991" s="281"/>
      <c r="M2991" s="282"/>
      <c r="N2991" s="283"/>
      <c r="O2991" s="283"/>
      <c r="P2991" s="283"/>
      <c r="Q2991" s="283"/>
      <c r="R2991" s="283"/>
      <c r="S2991" s="283"/>
      <c r="T2991" s="284"/>
      <c r="AT2991" s="285" t="s">
        <v>142</v>
      </c>
      <c r="AU2991" s="285" t="s">
        <v>83</v>
      </c>
      <c r="AV2991" s="14" t="s">
        <v>81</v>
      </c>
      <c r="AW2991" s="14" t="s">
        <v>30</v>
      </c>
      <c r="AX2991" s="14" t="s">
        <v>73</v>
      </c>
      <c r="AY2991" s="285" t="s">
        <v>133</v>
      </c>
    </row>
    <row r="2992" spans="2:51" s="12" customFormat="1" ht="12">
      <c r="B2992" s="237"/>
      <c r="C2992" s="238"/>
      <c r="D2992" s="239" t="s">
        <v>142</v>
      </c>
      <c r="E2992" s="240" t="s">
        <v>1</v>
      </c>
      <c r="F2992" s="241" t="s">
        <v>4110</v>
      </c>
      <c r="G2992" s="238"/>
      <c r="H2992" s="242">
        <v>1.129</v>
      </c>
      <c r="I2992" s="243"/>
      <c r="J2992" s="238"/>
      <c r="K2992" s="238"/>
      <c r="L2992" s="244"/>
      <c r="M2992" s="245"/>
      <c r="N2992" s="246"/>
      <c r="O2992" s="246"/>
      <c r="P2992" s="246"/>
      <c r="Q2992" s="246"/>
      <c r="R2992" s="246"/>
      <c r="S2992" s="246"/>
      <c r="T2992" s="247"/>
      <c r="AT2992" s="248" t="s">
        <v>142</v>
      </c>
      <c r="AU2992" s="248" t="s">
        <v>83</v>
      </c>
      <c r="AV2992" s="12" t="s">
        <v>83</v>
      </c>
      <c r="AW2992" s="12" t="s">
        <v>30</v>
      </c>
      <c r="AX2992" s="12" t="s">
        <v>73</v>
      </c>
      <c r="AY2992" s="248" t="s">
        <v>133</v>
      </c>
    </row>
    <row r="2993" spans="2:51" s="12" customFormat="1" ht="12">
      <c r="B2993" s="237"/>
      <c r="C2993" s="238"/>
      <c r="D2993" s="239" t="s">
        <v>142</v>
      </c>
      <c r="E2993" s="240" t="s">
        <v>1</v>
      </c>
      <c r="F2993" s="241" t="s">
        <v>4111</v>
      </c>
      <c r="G2993" s="238"/>
      <c r="H2993" s="242">
        <v>0.946</v>
      </c>
      <c r="I2993" s="243"/>
      <c r="J2993" s="238"/>
      <c r="K2993" s="238"/>
      <c r="L2993" s="244"/>
      <c r="M2993" s="245"/>
      <c r="N2993" s="246"/>
      <c r="O2993" s="246"/>
      <c r="P2993" s="246"/>
      <c r="Q2993" s="246"/>
      <c r="R2993" s="246"/>
      <c r="S2993" s="246"/>
      <c r="T2993" s="247"/>
      <c r="AT2993" s="248" t="s">
        <v>142</v>
      </c>
      <c r="AU2993" s="248" t="s">
        <v>83</v>
      </c>
      <c r="AV2993" s="12" t="s">
        <v>83</v>
      </c>
      <c r="AW2993" s="12" t="s">
        <v>30</v>
      </c>
      <c r="AX2993" s="12" t="s">
        <v>73</v>
      </c>
      <c r="AY2993" s="248" t="s">
        <v>133</v>
      </c>
    </row>
    <row r="2994" spans="2:51" s="12" customFormat="1" ht="12">
      <c r="B2994" s="237"/>
      <c r="C2994" s="238"/>
      <c r="D2994" s="239" t="s">
        <v>142</v>
      </c>
      <c r="E2994" s="240" t="s">
        <v>1</v>
      </c>
      <c r="F2994" s="241" t="s">
        <v>4112</v>
      </c>
      <c r="G2994" s="238"/>
      <c r="H2994" s="242">
        <v>1.206</v>
      </c>
      <c r="I2994" s="243"/>
      <c r="J2994" s="238"/>
      <c r="K2994" s="238"/>
      <c r="L2994" s="244"/>
      <c r="M2994" s="245"/>
      <c r="N2994" s="246"/>
      <c r="O2994" s="246"/>
      <c r="P2994" s="246"/>
      <c r="Q2994" s="246"/>
      <c r="R2994" s="246"/>
      <c r="S2994" s="246"/>
      <c r="T2994" s="247"/>
      <c r="AT2994" s="248" t="s">
        <v>142</v>
      </c>
      <c r="AU2994" s="248" t="s">
        <v>83</v>
      </c>
      <c r="AV2994" s="12" t="s">
        <v>83</v>
      </c>
      <c r="AW2994" s="12" t="s">
        <v>30</v>
      </c>
      <c r="AX2994" s="12" t="s">
        <v>73</v>
      </c>
      <c r="AY2994" s="248" t="s">
        <v>133</v>
      </c>
    </row>
    <row r="2995" spans="2:51" s="12" customFormat="1" ht="12">
      <c r="B2995" s="237"/>
      <c r="C2995" s="238"/>
      <c r="D2995" s="239" t="s">
        <v>142</v>
      </c>
      <c r="E2995" s="240" t="s">
        <v>1</v>
      </c>
      <c r="F2995" s="241" t="s">
        <v>4113</v>
      </c>
      <c r="G2995" s="238"/>
      <c r="H2995" s="242">
        <v>0.648</v>
      </c>
      <c r="I2995" s="243"/>
      <c r="J2995" s="238"/>
      <c r="K2995" s="238"/>
      <c r="L2995" s="244"/>
      <c r="M2995" s="245"/>
      <c r="N2995" s="246"/>
      <c r="O2995" s="246"/>
      <c r="P2995" s="246"/>
      <c r="Q2995" s="246"/>
      <c r="R2995" s="246"/>
      <c r="S2995" s="246"/>
      <c r="T2995" s="247"/>
      <c r="AT2995" s="248" t="s">
        <v>142</v>
      </c>
      <c r="AU2995" s="248" t="s">
        <v>83</v>
      </c>
      <c r="AV2995" s="12" t="s">
        <v>83</v>
      </c>
      <c r="AW2995" s="12" t="s">
        <v>30</v>
      </c>
      <c r="AX2995" s="12" t="s">
        <v>73</v>
      </c>
      <c r="AY2995" s="248" t="s">
        <v>133</v>
      </c>
    </row>
    <row r="2996" spans="2:51" s="13" customFormat="1" ht="12">
      <c r="B2996" s="249"/>
      <c r="C2996" s="250"/>
      <c r="D2996" s="239" t="s">
        <v>142</v>
      </c>
      <c r="E2996" s="251" t="s">
        <v>1</v>
      </c>
      <c r="F2996" s="252" t="s">
        <v>144</v>
      </c>
      <c r="G2996" s="250"/>
      <c r="H2996" s="253">
        <v>3.929</v>
      </c>
      <c r="I2996" s="254"/>
      <c r="J2996" s="250"/>
      <c r="K2996" s="250"/>
      <c r="L2996" s="255"/>
      <c r="M2996" s="256"/>
      <c r="N2996" s="257"/>
      <c r="O2996" s="257"/>
      <c r="P2996" s="257"/>
      <c r="Q2996" s="257"/>
      <c r="R2996" s="257"/>
      <c r="S2996" s="257"/>
      <c r="T2996" s="258"/>
      <c r="AT2996" s="259" t="s">
        <v>142</v>
      </c>
      <c r="AU2996" s="259" t="s">
        <v>83</v>
      </c>
      <c r="AV2996" s="13" t="s">
        <v>140</v>
      </c>
      <c r="AW2996" s="13" t="s">
        <v>30</v>
      </c>
      <c r="AX2996" s="13" t="s">
        <v>81</v>
      </c>
      <c r="AY2996" s="259" t="s">
        <v>133</v>
      </c>
    </row>
    <row r="2997" spans="2:65" s="1" customFormat="1" ht="24" customHeight="1">
      <c r="B2997" s="38"/>
      <c r="C2997" s="224" t="s">
        <v>4114</v>
      </c>
      <c r="D2997" s="224" t="s">
        <v>135</v>
      </c>
      <c r="E2997" s="225" t="s">
        <v>4115</v>
      </c>
      <c r="F2997" s="226" t="s">
        <v>4116</v>
      </c>
      <c r="G2997" s="227" t="s">
        <v>413</v>
      </c>
      <c r="H2997" s="228">
        <v>54.806</v>
      </c>
      <c r="I2997" s="229"/>
      <c r="J2997" s="230">
        <f>ROUND(I2997*H2997,2)</f>
        <v>0</v>
      </c>
      <c r="K2997" s="226" t="s">
        <v>139</v>
      </c>
      <c r="L2997" s="43"/>
      <c r="M2997" s="231" t="s">
        <v>1</v>
      </c>
      <c r="N2997" s="232" t="s">
        <v>38</v>
      </c>
      <c r="O2997" s="86"/>
      <c r="P2997" s="233">
        <f>O2997*H2997</f>
        <v>0</v>
      </c>
      <c r="Q2997" s="233">
        <v>0.0161</v>
      </c>
      <c r="R2997" s="233">
        <f>Q2997*H2997</f>
        <v>0.8823766</v>
      </c>
      <c r="S2997" s="233">
        <v>0</v>
      </c>
      <c r="T2997" s="234">
        <f>S2997*H2997</f>
        <v>0</v>
      </c>
      <c r="AR2997" s="235" t="s">
        <v>224</v>
      </c>
      <c r="AT2997" s="235" t="s">
        <v>135</v>
      </c>
      <c r="AU2997" s="235" t="s">
        <v>83</v>
      </c>
      <c r="AY2997" s="17" t="s">
        <v>133</v>
      </c>
      <c r="BE2997" s="236">
        <f>IF(N2997="základní",J2997,0)</f>
        <v>0</v>
      </c>
      <c r="BF2997" s="236">
        <f>IF(N2997="snížená",J2997,0)</f>
        <v>0</v>
      </c>
      <c r="BG2997" s="236">
        <f>IF(N2997="zákl. přenesená",J2997,0)</f>
        <v>0</v>
      </c>
      <c r="BH2997" s="236">
        <f>IF(N2997="sníž. přenesená",J2997,0)</f>
        <v>0</v>
      </c>
      <c r="BI2997" s="236">
        <f>IF(N2997="nulová",J2997,0)</f>
        <v>0</v>
      </c>
      <c r="BJ2997" s="17" t="s">
        <v>81</v>
      </c>
      <c r="BK2997" s="236">
        <f>ROUND(I2997*H2997,2)</f>
        <v>0</v>
      </c>
      <c r="BL2997" s="17" t="s">
        <v>224</v>
      </c>
      <c r="BM2997" s="235" t="s">
        <v>4117</v>
      </c>
    </row>
    <row r="2998" spans="2:51" s="14" customFormat="1" ht="12">
      <c r="B2998" s="276"/>
      <c r="C2998" s="277"/>
      <c r="D2998" s="239" t="s">
        <v>142</v>
      </c>
      <c r="E2998" s="278" t="s">
        <v>1</v>
      </c>
      <c r="F2998" s="279" t="s">
        <v>2680</v>
      </c>
      <c r="G2998" s="277"/>
      <c r="H2998" s="278" t="s">
        <v>1</v>
      </c>
      <c r="I2998" s="280"/>
      <c r="J2998" s="277"/>
      <c r="K2998" s="277"/>
      <c r="L2998" s="281"/>
      <c r="M2998" s="282"/>
      <c r="N2998" s="283"/>
      <c r="O2998" s="283"/>
      <c r="P2998" s="283"/>
      <c r="Q2998" s="283"/>
      <c r="R2998" s="283"/>
      <c r="S2998" s="283"/>
      <c r="T2998" s="284"/>
      <c r="AT2998" s="285" t="s">
        <v>142</v>
      </c>
      <c r="AU2998" s="285" t="s">
        <v>83</v>
      </c>
      <c r="AV2998" s="14" t="s">
        <v>81</v>
      </c>
      <c r="AW2998" s="14" t="s">
        <v>30</v>
      </c>
      <c r="AX2998" s="14" t="s">
        <v>73</v>
      </c>
      <c r="AY2998" s="285" t="s">
        <v>133</v>
      </c>
    </row>
    <row r="2999" spans="2:51" s="12" customFormat="1" ht="12">
      <c r="B2999" s="237"/>
      <c r="C2999" s="238"/>
      <c r="D2999" s="239" t="s">
        <v>142</v>
      </c>
      <c r="E2999" s="240" t="s">
        <v>1</v>
      </c>
      <c r="F2999" s="241" t="s">
        <v>4118</v>
      </c>
      <c r="G2999" s="238"/>
      <c r="H2999" s="242">
        <v>11.24</v>
      </c>
      <c r="I2999" s="243"/>
      <c r="J2999" s="238"/>
      <c r="K2999" s="238"/>
      <c r="L2999" s="244"/>
      <c r="M2999" s="245"/>
      <c r="N2999" s="246"/>
      <c r="O2999" s="246"/>
      <c r="P2999" s="246"/>
      <c r="Q2999" s="246"/>
      <c r="R2999" s="246"/>
      <c r="S2999" s="246"/>
      <c r="T2999" s="247"/>
      <c r="AT2999" s="248" t="s">
        <v>142</v>
      </c>
      <c r="AU2999" s="248" t="s">
        <v>83</v>
      </c>
      <c r="AV2999" s="12" t="s">
        <v>83</v>
      </c>
      <c r="AW2999" s="12" t="s">
        <v>30</v>
      </c>
      <c r="AX2999" s="12" t="s">
        <v>73</v>
      </c>
      <c r="AY2999" s="248" t="s">
        <v>133</v>
      </c>
    </row>
    <row r="3000" spans="2:51" s="12" customFormat="1" ht="12">
      <c r="B3000" s="237"/>
      <c r="C3000" s="238"/>
      <c r="D3000" s="239" t="s">
        <v>142</v>
      </c>
      <c r="E3000" s="240" t="s">
        <v>1</v>
      </c>
      <c r="F3000" s="241" t="s">
        <v>4119</v>
      </c>
      <c r="G3000" s="238"/>
      <c r="H3000" s="242">
        <v>17.152</v>
      </c>
      <c r="I3000" s="243"/>
      <c r="J3000" s="238"/>
      <c r="K3000" s="238"/>
      <c r="L3000" s="244"/>
      <c r="M3000" s="245"/>
      <c r="N3000" s="246"/>
      <c r="O3000" s="246"/>
      <c r="P3000" s="246"/>
      <c r="Q3000" s="246"/>
      <c r="R3000" s="246"/>
      <c r="S3000" s="246"/>
      <c r="T3000" s="247"/>
      <c r="AT3000" s="248" t="s">
        <v>142</v>
      </c>
      <c r="AU3000" s="248" t="s">
        <v>83</v>
      </c>
      <c r="AV3000" s="12" t="s">
        <v>83</v>
      </c>
      <c r="AW3000" s="12" t="s">
        <v>30</v>
      </c>
      <c r="AX3000" s="12" t="s">
        <v>73</v>
      </c>
      <c r="AY3000" s="248" t="s">
        <v>133</v>
      </c>
    </row>
    <row r="3001" spans="2:51" s="12" customFormat="1" ht="12">
      <c r="B3001" s="237"/>
      <c r="C3001" s="238"/>
      <c r="D3001" s="239" t="s">
        <v>142</v>
      </c>
      <c r="E3001" s="240" t="s">
        <v>1</v>
      </c>
      <c r="F3001" s="241" t="s">
        <v>4120</v>
      </c>
      <c r="G3001" s="238"/>
      <c r="H3001" s="242">
        <v>21.425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142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133</v>
      </c>
    </row>
    <row r="3002" spans="2:51" s="12" customFormat="1" ht="12">
      <c r="B3002" s="237"/>
      <c r="C3002" s="238"/>
      <c r="D3002" s="239" t="s">
        <v>142</v>
      </c>
      <c r="E3002" s="240" t="s">
        <v>1</v>
      </c>
      <c r="F3002" s="241" t="s">
        <v>4121</v>
      </c>
      <c r="G3002" s="238"/>
      <c r="H3002" s="242">
        <v>4.989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142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133</v>
      </c>
    </row>
    <row r="3003" spans="2:51" s="13" customFormat="1" ht="12">
      <c r="B3003" s="249"/>
      <c r="C3003" s="250"/>
      <c r="D3003" s="239" t="s">
        <v>142</v>
      </c>
      <c r="E3003" s="251" t="s">
        <v>1</v>
      </c>
      <c r="F3003" s="252" t="s">
        <v>144</v>
      </c>
      <c r="G3003" s="250"/>
      <c r="H3003" s="253">
        <v>54.806</v>
      </c>
      <c r="I3003" s="254"/>
      <c r="J3003" s="250"/>
      <c r="K3003" s="250"/>
      <c r="L3003" s="255"/>
      <c r="M3003" s="256"/>
      <c r="N3003" s="257"/>
      <c r="O3003" s="257"/>
      <c r="P3003" s="257"/>
      <c r="Q3003" s="257"/>
      <c r="R3003" s="257"/>
      <c r="S3003" s="257"/>
      <c r="T3003" s="258"/>
      <c r="AT3003" s="259" t="s">
        <v>142</v>
      </c>
      <c r="AU3003" s="259" t="s">
        <v>83</v>
      </c>
      <c r="AV3003" s="13" t="s">
        <v>140</v>
      </c>
      <c r="AW3003" s="13" t="s">
        <v>30</v>
      </c>
      <c r="AX3003" s="13" t="s">
        <v>81</v>
      </c>
      <c r="AY3003" s="259" t="s">
        <v>133</v>
      </c>
    </row>
    <row r="3004" spans="2:65" s="1" customFormat="1" ht="24" customHeight="1">
      <c r="B3004" s="38"/>
      <c r="C3004" s="224" t="s">
        <v>4122</v>
      </c>
      <c r="D3004" s="224" t="s">
        <v>135</v>
      </c>
      <c r="E3004" s="225" t="s">
        <v>4123</v>
      </c>
      <c r="F3004" s="226" t="s">
        <v>4124</v>
      </c>
      <c r="G3004" s="227" t="s">
        <v>413</v>
      </c>
      <c r="H3004" s="228">
        <v>36.354</v>
      </c>
      <c r="I3004" s="229"/>
      <c r="J3004" s="230">
        <f>ROUND(I3004*H3004,2)</f>
        <v>0</v>
      </c>
      <c r="K3004" s="226" t="s">
        <v>139</v>
      </c>
      <c r="L3004" s="43"/>
      <c r="M3004" s="231" t="s">
        <v>1</v>
      </c>
      <c r="N3004" s="232" t="s">
        <v>38</v>
      </c>
      <c r="O3004" s="86"/>
      <c r="P3004" s="233">
        <f>O3004*H3004</f>
        <v>0</v>
      </c>
      <c r="Q3004" s="233">
        <v>0</v>
      </c>
      <c r="R3004" s="233">
        <f>Q3004*H3004</f>
        <v>0</v>
      </c>
      <c r="S3004" s="233">
        <v>0</v>
      </c>
      <c r="T3004" s="234">
        <f>S3004*H3004</f>
        <v>0</v>
      </c>
      <c r="AR3004" s="235" t="s">
        <v>224</v>
      </c>
      <c r="AT3004" s="235" t="s">
        <v>135</v>
      </c>
      <c r="AU3004" s="235" t="s">
        <v>83</v>
      </c>
      <c r="AY3004" s="17" t="s">
        <v>133</v>
      </c>
      <c r="BE3004" s="236">
        <f>IF(N3004="základní",J3004,0)</f>
        <v>0</v>
      </c>
      <c r="BF3004" s="236">
        <f>IF(N3004="snížená",J3004,0)</f>
        <v>0</v>
      </c>
      <c r="BG3004" s="236">
        <f>IF(N3004="zákl. přenesená",J3004,0)</f>
        <v>0</v>
      </c>
      <c r="BH3004" s="236">
        <f>IF(N3004="sníž. přenesená",J3004,0)</f>
        <v>0</v>
      </c>
      <c r="BI3004" s="236">
        <f>IF(N3004="nulová",J3004,0)</f>
        <v>0</v>
      </c>
      <c r="BJ3004" s="17" t="s">
        <v>81</v>
      </c>
      <c r="BK3004" s="236">
        <f>ROUND(I3004*H3004,2)</f>
        <v>0</v>
      </c>
      <c r="BL3004" s="17" t="s">
        <v>224</v>
      </c>
      <c r="BM3004" s="235" t="s">
        <v>4125</v>
      </c>
    </row>
    <row r="3005" spans="2:51" s="14" customFormat="1" ht="12">
      <c r="B3005" s="276"/>
      <c r="C3005" s="277"/>
      <c r="D3005" s="239" t="s">
        <v>142</v>
      </c>
      <c r="E3005" s="278" t="s">
        <v>1</v>
      </c>
      <c r="F3005" s="279" t="s">
        <v>732</v>
      </c>
      <c r="G3005" s="277"/>
      <c r="H3005" s="278" t="s">
        <v>1</v>
      </c>
      <c r="I3005" s="280"/>
      <c r="J3005" s="277"/>
      <c r="K3005" s="277"/>
      <c r="L3005" s="281"/>
      <c r="M3005" s="282"/>
      <c r="N3005" s="283"/>
      <c r="O3005" s="283"/>
      <c r="P3005" s="283"/>
      <c r="Q3005" s="283"/>
      <c r="R3005" s="283"/>
      <c r="S3005" s="283"/>
      <c r="T3005" s="284"/>
      <c r="AT3005" s="285" t="s">
        <v>142</v>
      </c>
      <c r="AU3005" s="285" t="s">
        <v>83</v>
      </c>
      <c r="AV3005" s="14" t="s">
        <v>81</v>
      </c>
      <c r="AW3005" s="14" t="s">
        <v>30</v>
      </c>
      <c r="AX3005" s="14" t="s">
        <v>73</v>
      </c>
      <c r="AY3005" s="285" t="s">
        <v>133</v>
      </c>
    </row>
    <row r="3006" spans="2:51" s="12" customFormat="1" ht="12">
      <c r="B3006" s="237"/>
      <c r="C3006" s="238"/>
      <c r="D3006" s="239" t="s">
        <v>142</v>
      </c>
      <c r="E3006" s="240" t="s">
        <v>1</v>
      </c>
      <c r="F3006" s="241" t="s">
        <v>4126</v>
      </c>
      <c r="G3006" s="238"/>
      <c r="H3006" s="242">
        <v>36.354</v>
      </c>
      <c r="I3006" s="243"/>
      <c r="J3006" s="238"/>
      <c r="K3006" s="238"/>
      <c r="L3006" s="244"/>
      <c r="M3006" s="245"/>
      <c r="N3006" s="246"/>
      <c r="O3006" s="246"/>
      <c r="P3006" s="246"/>
      <c r="Q3006" s="246"/>
      <c r="R3006" s="246"/>
      <c r="S3006" s="246"/>
      <c r="T3006" s="247"/>
      <c r="AT3006" s="248" t="s">
        <v>142</v>
      </c>
      <c r="AU3006" s="248" t="s">
        <v>83</v>
      </c>
      <c r="AV3006" s="12" t="s">
        <v>83</v>
      </c>
      <c r="AW3006" s="12" t="s">
        <v>30</v>
      </c>
      <c r="AX3006" s="12" t="s">
        <v>73</v>
      </c>
      <c r="AY3006" s="248" t="s">
        <v>133</v>
      </c>
    </row>
    <row r="3007" spans="2:51" s="13" customFormat="1" ht="12">
      <c r="B3007" s="249"/>
      <c r="C3007" s="250"/>
      <c r="D3007" s="239" t="s">
        <v>142</v>
      </c>
      <c r="E3007" s="251" t="s">
        <v>1</v>
      </c>
      <c r="F3007" s="252" t="s">
        <v>144</v>
      </c>
      <c r="G3007" s="250"/>
      <c r="H3007" s="253">
        <v>36.354</v>
      </c>
      <c r="I3007" s="254"/>
      <c r="J3007" s="250"/>
      <c r="K3007" s="250"/>
      <c r="L3007" s="255"/>
      <c r="M3007" s="256"/>
      <c r="N3007" s="257"/>
      <c r="O3007" s="257"/>
      <c r="P3007" s="257"/>
      <c r="Q3007" s="257"/>
      <c r="R3007" s="257"/>
      <c r="S3007" s="257"/>
      <c r="T3007" s="258"/>
      <c r="AT3007" s="259" t="s">
        <v>142</v>
      </c>
      <c r="AU3007" s="259" t="s">
        <v>83</v>
      </c>
      <c r="AV3007" s="13" t="s">
        <v>140</v>
      </c>
      <c r="AW3007" s="13" t="s">
        <v>30</v>
      </c>
      <c r="AX3007" s="13" t="s">
        <v>81</v>
      </c>
      <c r="AY3007" s="259" t="s">
        <v>133</v>
      </c>
    </row>
    <row r="3008" spans="2:65" s="1" customFormat="1" ht="16.5" customHeight="1">
      <c r="B3008" s="38"/>
      <c r="C3008" s="260" t="s">
        <v>4127</v>
      </c>
      <c r="D3008" s="260" t="s">
        <v>168</v>
      </c>
      <c r="E3008" s="261" t="s">
        <v>4065</v>
      </c>
      <c r="F3008" s="262" t="s">
        <v>4066</v>
      </c>
      <c r="G3008" s="263" t="s">
        <v>413</v>
      </c>
      <c r="H3008" s="264">
        <v>41.807</v>
      </c>
      <c r="I3008" s="265"/>
      <c r="J3008" s="266">
        <f>ROUND(I3008*H3008,2)</f>
        <v>0</v>
      </c>
      <c r="K3008" s="262" t="s">
        <v>139</v>
      </c>
      <c r="L3008" s="267"/>
      <c r="M3008" s="268" t="s">
        <v>1</v>
      </c>
      <c r="N3008" s="269" t="s">
        <v>38</v>
      </c>
      <c r="O3008" s="86"/>
      <c r="P3008" s="233">
        <f>O3008*H3008</f>
        <v>0</v>
      </c>
      <c r="Q3008" s="233">
        <v>0.00931</v>
      </c>
      <c r="R3008" s="233">
        <f>Q3008*H3008</f>
        <v>0.38922317000000006</v>
      </c>
      <c r="S3008" s="233">
        <v>0</v>
      </c>
      <c r="T3008" s="234">
        <f>S3008*H3008</f>
        <v>0</v>
      </c>
      <c r="AR3008" s="235" t="s">
        <v>644</v>
      </c>
      <c r="AT3008" s="235" t="s">
        <v>168</v>
      </c>
      <c r="AU3008" s="235" t="s">
        <v>83</v>
      </c>
      <c r="AY3008" s="17" t="s">
        <v>133</v>
      </c>
      <c r="BE3008" s="236">
        <f>IF(N3008="základní",J3008,0)</f>
        <v>0</v>
      </c>
      <c r="BF3008" s="236">
        <f>IF(N3008="snížená",J3008,0)</f>
        <v>0</v>
      </c>
      <c r="BG3008" s="236">
        <f>IF(N3008="zákl. přenesená",J3008,0)</f>
        <v>0</v>
      </c>
      <c r="BH3008" s="236">
        <f>IF(N3008="sníž. přenesená",J3008,0)</f>
        <v>0</v>
      </c>
      <c r="BI3008" s="236">
        <f>IF(N3008="nulová",J3008,0)</f>
        <v>0</v>
      </c>
      <c r="BJ3008" s="17" t="s">
        <v>81</v>
      </c>
      <c r="BK3008" s="236">
        <f>ROUND(I3008*H3008,2)</f>
        <v>0</v>
      </c>
      <c r="BL3008" s="17" t="s">
        <v>224</v>
      </c>
      <c r="BM3008" s="235" t="s">
        <v>4128</v>
      </c>
    </row>
    <row r="3009" spans="2:51" s="12" customFormat="1" ht="12">
      <c r="B3009" s="237"/>
      <c r="C3009" s="238"/>
      <c r="D3009" s="239" t="s">
        <v>142</v>
      </c>
      <c r="E3009" s="240" t="s">
        <v>1</v>
      </c>
      <c r="F3009" s="241" t="s">
        <v>4129</v>
      </c>
      <c r="G3009" s="238"/>
      <c r="H3009" s="242">
        <v>41.807</v>
      </c>
      <c r="I3009" s="243"/>
      <c r="J3009" s="238"/>
      <c r="K3009" s="238"/>
      <c r="L3009" s="244"/>
      <c r="M3009" s="245"/>
      <c r="N3009" s="246"/>
      <c r="O3009" s="246"/>
      <c r="P3009" s="246"/>
      <c r="Q3009" s="246"/>
      <c r="R3009" s="246"/>
      <c r="S3009" s="246"/>
      <c r="T3009" s="247"/>
      <c r="AT3009" s="248" t="s">
        <v>142</v>
      </c>
      <c r="AU3009" s="248" t="s">
        <v>83</v>
      </c>
      <c r="AV3009" s="12" t="s">
        <v>83</v>
      </c>
      <c r="AW3009" s="12" t="s">
        <v>30</v>
      </c>
      <c r="AX3009" s="12" t="s">
        <v>73</v>
      </c>
      <c r="AY3009" s="248" t="s">
        <v>133</v>
      </c>
    </row>
    <row r="3010" spans="2:51" s="13" customFormat="1" ht="12">
      <c r="B3010" s="249"/>
      <c r="C3010" s="250"/>
      <c r="D3010" s="239" t="s">
        <v>142</v>
      </c>
      <c r="E3010" s="251" t="s">
        <v>1</v>
      </c>
      <c r="F3010" s="252" t="s">
        <v>144</v>
      </c>
      <c r="G3010" s="250"/>
      <c r="H3010" s="253">
        <v>41.807</v>
      </c>
      <c r="I3010" s="254"/>
      <c r="J3010" s="250"/>
      <c r="K3010" s="250"/>
      <c r="L3010" s="255"/>
      <c r="M3010" s="256"/>
      <c r="N3010" s="257"/>
      <c r="O3010" s="257"/>
      <c r="P3010" s="257"/>
      <c r="Q3010" s="257"/>
      <c r="R3010" s="257"/>
      <c r="S3010" s="257"/>
      <c r="T3010" s="258"/>
      <c r="AT3010" s="259" t="s">
        <v>142</v>
      </c>
      <c r="AU3010" s="259" t="s">
        <v>83</v>
      </c>
      <c r="AV3010" s="13" t="s">
        <v>140</v>
      </c>
      <c r="AW3010" s="13" t="s">
        <v>30</v>
      </c>
      <c r="AX3010" s="13" t="s">
        <v>81</v>
      </c>
      <c r="AY3010" s="259" t="s">
        <v>133</v>
      </c>
    </row>
    <row r="3011" spans="2:65" s="1" customFormat="1" ht="24" customHeight="1">
      <c r="B3011" s="38"/>
      <c r="C3011" s="224" t="s">
        <v>4130</v>
      </c>
      <c r="D3011" s="224" t="s">
        <v>135</v>
      </c>
      <c r="E3011" s="225" t="s">
        <v>4131</v>
      </c>
      <c r="F3011" s="226" t="s">
        <v>4132</v>
      </c>
      <c r="G3011" s="227" t="s">
        <v>138</v>
      </c>
      <c r="H3011" s="228">
        <v>8.022</v>
      </c>
      <c r="I3011" s="229"/>
      <c r="J3011" s="230">
        <f>ROUND(I3011*H3011,2)</f>
        <v>0</v>
      </c>
      <c r="K3011" s="226" t="s">
        <v>139</v>
      </c>
      <c r="L3011" s="43"/>
      <c r="M3011" s="231" t="s">
        <v>1</v>
      </c>
      <c r="N3011" s="232" t="s">
        <v>38</v>
      </c>
      <c r="O3011" s="86"/>
      <c r="P3011" s="233">
        <f>O3011*H3011</f>
        <v>0</v>
      </c>
      <c r="Q3011" s="233">
        <v>0.02337</v>
      </c>
      <c r="R3011" s="233">
        <f>Q3011*H3011</f>
        <v>0.18747413999999998</v>
      </c>
      <c r="S3011" s="233">
        <v>0</v>
      </c>
      <c r="T3011" s="234">
        <f>S3011*H3011</f>
        <v>0</v>
      </c>
      <c r="AR3011" s="235" t="s">
        <v>224</v>
      </c>
      <c r="AT3011" s="235" t="s">
        <v>135</v>
      </c>
      <c r="AU3011" s="235" t="s">
        <v>83</v>
      </c>
      <c r="AY3011" s="17" t="s">
        <v>133</v>
      </c>
      <c r="BE3011" s="236">
        <f>IF(N3011="základní",J3011,0)</f>
        <v>0</v>
      </c>
      <c r="BF3011" s="236">
        <f>IF(N3011="snížená",J3011,0)</f>
        <v>0</v>
      </c>
      <c r="BG3011" s="236">
        <f>IF(N3011="zákl. přenesená",J3011,0)</f>
        <v>0</v>
      </c>
      <c r="BH3011" s="236">
        <f>IF(N3011="sníž. přenesená",J3011,0)</f>
        <v>0</v>
      </c>
      <c r="BI3011" s="236">
        <f>IF(N3011="nulová",J3011,0)</f>
        <v>0</v>
      </c>
      <c r="BJ3011" s="17" t="s">
        <v>81</v>
      </c>
      <c r="BK3011" s="236">
        <f>ROUND(I3011*H3011,2)</f>
        <v>0</v>
      </c>
      <c r="BL3011" s="17" t="s">
        <v>224</v>
      </c>
      <c r="BM3011" s="235" t="s">
        <v>4133</v>
      </c>
    </row>
    <row r="3012" spans="2:51" s="12" customFormat="1" ht="12">
      <c r="B3012" s="237"/>
      <c r="C3012" s="238"/>
      <c r="D3012" s="239" t="s">
        <v>142</v>
      </c>
      <c r="E3012" s="240" t="s">
        <v>1</v>
      </c>
      <c r="F3012" s="241" t="s">
        <v>4134</v>
      </c>
      <c r="G3012" s="238"/>
      <c r="H3012" s="242">
        <v>7.331</v>
      </c>
      <c r="I3012" s="243"/>
      <c r="J3012" s="238"/>
      <c r="K3012" s="238"/>
      <c r="L3012" s="244"/>
      <c r="M3012" s="245"/>
      <c r="N3012" s="246"/>
      <c r="O3012" s="246"/>
      <c r="P3012" s="246"/>
      <c r="Q3012" s="246"/>
      <c r="R3012" s="246"/>
      <c r="S3012" s="246"/>
      <c r="T3012" s="247"/>
      <c r="AT3012" s="248" t="s">
        <v>142</v>
      </c>
      <c r="AU3012" s="248" t="s">
        <v>83</v>
      </c>
      <c r="AV3012" s="12" t="s">
        <v>83</v>
      </c>
      <c r="AW3012" s="12" t="s">
        <v>30</v>
      </c>
      <c r="AX3012" s="12" t="s">
        <v>73</v>
      </c>
      <c r="AY3012" s="248" t="s">
        <v>133</v>
      </c>
    </row>
    <row r="3013" spans="2:51" s="12" customFormat="1" ht="12">
      <c r="B3013" s="237"/>
      <c r="C3013" s="238"/>
      <c r="D3013" s="239" t="s">
        <v>142</v>
      </c>
      <c r="E3013" s="240" t="s">
        <v>1</v>
      </c>
      <c r="F3013" s="241" t="s">
        <v>4135</v>
      </c>
      <c r="G3013" s="238"/>
      <c r="H3013" s="242">
        <v>0.691</v>
      </c>
      <c r="I3013" s="243"/>
      <c r="J3013" s="238"/>
      <c r="K3013" s="238"/>
      <c r="L3013" s="244"/>
      <c r="M3013" s="245"/>
      <c r="N3013" s="246"/>
      <c r="O3013" s="246"/>
      <c r="P3013" s="246"/>
      <c r="Q3013" s="246"/>
      <c r="R3013" s="246"/>
      <c r="S3013" s="246"/>
      <c r="T3013" s="247"/>
      <c r="AT3013" s="248" t="s">
        <v>142</v>
      </c>
      <c r="AU3013" s="248" t="s">
        <v>83</v>
      </c>
      <c r="AV3013" s="12" t="s">
        <v>83</v>
      </c>
      <c r="AW3013" s="12" t="s">
        <v>30</v>
      </c>
      <c r="AX3013" s="12" t="s">
        <v>73</v>
      </c>
      <c r="AY3013" s="248" t="s">
        <v>133</v>
      </c>
    </row>
    <row r="3014" spans="2:51" s="13" customFormat="1" ht="12">
      <c r="B3014" s="249"/>
      <c r="C3014" s="250"/>
      <c r="D3014" s="239" t="s">
        <v>142</v>
      </c>
      <c r="E3014" s="251" t="s">
        <v>1</v>
      </c>
      <c r="F3014" s="252" t="s">
        <v>144</v>
      </c>
      <c r="G3014" s="250"/>
      <c r="H3014" s="253">
        <v>8.022</v>
      </c>
      <c r="I3014" s="254"/>
      <c r="J3014" s="250"/>
      <c r="K3014" s="250"/>
      <c r="L3014" s="255"/>
      <c r="M3014" s="256"/>
      <c r="N3014" s="257"/>
      <c r="O3014" s="257"/>
      <c r="P3014" s="257"/>
      <c r="Q3014" s="257"/>
      <c r="R3014" s="257"/>
      <c r="S3014" s="257"/>
      <c r="T3014" s="258"/>
      <c r="AT3014" s="259" t="s">
        <v>142</v>
      </c>
      <c r="AU3014" s="259" t="s">
        <v>83</v>
      </c>
      <c r="AV3014" s="13" t="s">
        <v>140</v>
      </c>
      <c r="AW3014" s="13" t="s">
        <v>30</v>
      </c>
      <c r="AX3014" s="13" t="s">
        <v>81</v>
      </c>
      <c r="AY3014" s="259" t="s">
        <v>133</v>
      </c>
    </row>
    <row r="3015" spans="2:65" s="1" customFormat="1" ht="16.5" customHeight="1">
      <c r="B3015" s="38"/>
      <c r="C3015" s="224" t="s">
        <v>4136</v>
      </c>
      <c r="D3015" s="224" t="s">
        <v>135</v>
      </c>
      <c r="E3015" s="225" t="s">
        <v>4137</v>
      </c>
      <c r="F3015" s="226" t="s">
        <v>4138</v>
      </c>
      <c r="G3015" s="227" t="s">
        <v>165</v>
      </c>
      <c r="H3015" s="228">
        <v>89.27</v>
      </c>
      <c r="I3015" s="229"/>
      <c r="J3015" s="230">
        <f>ROUND(I3015*H3015,2)</f>
        <v>0</v>
      </c>
      <c r="K3015" s="226" t="s">
        <v>139</v>
      </c>
      <c r="L3015" s="43"/>
      <c r="M3015" s="231" t="s">
        <v>1</v>
      </c>
      <c r="N3015" s="232" t="s">
        <v>38</v>
      </c>
      <c r="O3015" s="86"/>
      <c r="P3015" s="233">
        <f>O3015*H3015</f>
        <v>0</v>
      </c>
      <c r="Q3015" s="233">
        <v>2E-05</v>
      </c>
      <c r="R3015" s="233">
        <f>Q3015*H3015</f>
        <v>0.0017854000000000001</v>
      </c>
      <c r="S3015" s="233">
        <v>0</v>
      </c>
      <c r="T3015" s="234">
        <f>S3015*H3015</f>
        <v>0</v>
      </c>
      <c r="AR3015" s="235" t="s">
        <v>224</v>
      </c>
      <c r="AT3015" s="235" t="s">
        <v>135</v>
      </c>
      <c r="AU3015" s="235" t="s">
        <v>83</v>
      </c>
      <c r="AY3015" s="17" t="s">
        <v>133</v>
      </c>
      <c r="BE3015" s="236">
        <f>IF(N3015="základní",J3015,0)</f>
        <v>0</v>
      </c>
      <c r="BF3015" s="236">
        <f>IF(N3015="snížená",J3015,0)</f>
        <v>0</v>
      </c>
      <c r="BG3015" s="236">
        <f>IF(N3015="zákl. přenesená",J3015,0)</f>
        <v>0</v>
      </c>
      <c r="BH3015" s="236">
        <f>IF(N3015="sníž. přenesená",J3015,0)</f>
        <v>0</v>
      </c>
      <c r="BI3015" s="236">
        <f>IF(N3015="nulová",J3015,0)</f>
        <v>0</v>
      </c>
      <c r="BJ3015" s="17" t="s">
        <v>81</v>
      </c>
      <c r="BK3015" s="236">
        <f>ROUND(I3015*H3015,2)</f>
        <v>0</v>
      </c>
      <c r="BL3015" s="17" t="s">
        <v>224</v>
      </c>
      <c r="BM3015" s="235" t="s">
        <v>4139</v>
      </c>
    </row>
    <row r="3016" spans="2:51" s="14" customFormat="1" ht="12">
      <c r="B3016" s="276"/>
      <c r="C3016" s="277"/>
      <c r="D3016" s="239" t="s">
        <v>142</v>
      </c>
      <c r="E3016" s="278" t="s">
        <v>1</v>
      </c>
      <c r="F3016" s="279" t="s">
        <v>2680</v>
      </c>
      <c r="G3016" s="277"/>
      <c r="H3016" s="278" t="s">
        <v>1</v>
      </c>
      <c r="I3016" s="280"/>
      <c r="J3016" s="277"/>
      <c r="K3016" s="277"/>
      <c r="L3016" s="281"/>
      <c r="M3016" s="282"/>
      <c r="N3016" s="283"/>
      <c r="O3016" s="283"/>
      <c r="P3016" s="283"/>
      <c r="Q3016" s="283"/>
      <c r="R3016" s="283"/>
      <c r="S3016" s="283"/>
      <c r="T3016" s="284"/>
      <c r="AT3016" s="285" t="s">
        <v>142</v>
      </c>
      <c r="AU3016" s="285" t="s">
        <v>83</v>
      </c>
      <c r="AV3016" s="14" t="s">
        <v>81</v>
      </c>
      <c r="AW3016" s="14" t="s">
        <v>30</v>
      </c>
      <c r="AX3016" s="14" t="s">
        <v>73</v>
      </c>
      <c r="AY3016" s="285" t="s">
        <v>133</v>
      </c>
    </row>
    <row r="3017" spans="2:51" s="12" customFormat="1" ht="12">
      <c r="B3017" s="237"/>
      <c r="C3017" s="238"/>
      <c r="D3017" s="239" t="s">
        <v>142</v>
      </c>
      <c r="E3017" s="240" t="s">
        <v>1</v>
      </c>
      <c r="F3017" s="241" t="s">
        <v>4140</v>
      </c>
      <c r="G3017" s="238"/>
      <c r="H3017" s="242">
        <v>21.72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142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133</v>
      </c>
    </row>
    <row r="3018" spans="2:51" s="12" customFormat="1" ht="12">
      <c r="B3018" s="237"/>
      <c r="C3018" s="238"/>
      <c r="D3018" s="239" t="s">
        <v>142</v>
      </c>
      <c r="E3018" s="240" t="s">
        <v>1</v>
      </c>
      <c r="F3018" s="241" t="s">
        <v>4141</v>
      </c>
      <c r="G3018" s="238"/>
      <c r="H3018" s="242">
        <v>30.8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142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133</v>
      </c>
    </row>
    <row r="3019" spans="2:51" s="12" customFormat="1" ht="12">
      <c r="B3019" s="237"/>
      <c r="C3019" s="238"/>
      <c r="D3019" s="239" t="s">
        <v>142</v>
      </c>
      <c r="E3019" s="240" t="s">
        <v>1</v>
      </c>
      <c r="F3019" s="241" t="s">
        <v>4142</v>
      </c>
      <c r="G3019" s="238"/>
      <c r="H3019" s="242">
        <v>36.75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142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133</v>
      </c>
    </row>
    <row r="3020" spans="2:51" s="13" customFormat="1" ht="12">
      <c r="B3020" s="249"/>
      <c r="C3020" s="250"/>
      <c r="D3020" s="239" t="s">
        <v>142</v>
      </c>
      <c r="E3020" s="251" t="s">
        <v>1</v>
      </c>
      <c r="F3020" s="252" t="s">
        <v>144</v>
      </c>
      <c r="G3020" s="250"/>
      <c r="H3020" s="253">
        <v>89.27</v>
      </c>
      <c r="I3020" s="254"/>
      <c r="J3020" s="250"/>
      <c r="K3020" s="250"/>
      <c r="L3020" s="255"/>
      <c r="M3020" s="256"/>
      <c r="N3020" s="257"/>
      <c r="O3020" s="257"/>
      <c r="P3020" s="257"/>
      <c r="Q3020" s="257"/>
      <c r="R3020" s="257"/>
      <c r="S3020" s="257"/>
      <c r="T3020" s="258"/>
      <c r="AT3020" s="259" t="s">
        <v>142</v>
      </c>
      <c r="AU3020" s="259" t="s">
        <v>83</v>
      </c>
      <c r="AV3020" s="13" t="s">
        <v>140</v>
      </c>
      <c r="AW3020" s="13" t="s">
        <v>30</v>
      </c>
      <c r="AX3020" s="13" t="s">
        <v>81</v>
      </c>
      <c r="AY3020" s="259" t="s">
        <v>133</v>
      </c>
    </row>
    <row r="3021" spans="2:65" s="1" customFormat="1" ht="16.5" customHeight="1">
      <c r="B3021" s="38"/>
      <c r="C3021" s="260" t="s">
        <v>4143</v>
      </c>
      <c r="D3021" s="260" t="s">
        <v>168</v>
      </c>
      <c r="E3021" s="261" t="s">
        <v>4080</v>
      </c>
      <c r="F3021" s="262" t="s">
        <v>4081</v>
      </c>
      <c r="G3021" s="263" t="s">
        <v>138</v>
      </c>
      <c r="H3021" s="264">
        <v>1.114</v>
      </c>
      <c r="I3021" s="265"/>
      <c r="J3021" s="266">
        <f>ROUND(I3021*H3021,2)</f>
        <v>0</v>
      </c>
      <c r="K3021" s="262" t="s">
        <v>139</v>
      </c>
      <c r="L3021" s="267"/>
      <c r="M3021" s="268" t="s">
        <v>1</v>
      </c>
      <c r="N3021" s="269" t="s">
        <v>38</v>
      </c>
      <c r="O3021" s="86"/>
      <c r="P3021" s="233">
        <f>O3021*H3021</f>
        <v>0</v>
      </c>
      <c r="Q3021" s="233">
        <v>0.55</v>
      </c>
      <c r="R3021" s="233">
        <f>Q3021*H3021</f>
        <v>0.6127000000000001</v>
      </c>
      <c r="S3021" s="233">
        <v>0</v>
      </c>
      <c r="T3021" s="234">
        <f>S3021*H3021</f>
        <v>0</v>
      </c>
      <c r="AR3021" s="235" t="s">
        <v>644</v>
      </c>
      <c r="AT3021" s="235" t="s">
        <v>168</v>
      </c>
      <c r="AU3021" s="235" t="s">
        <v>83</v>
      </c>
      <c r="AY3021" s="17" t="s">
        <v>133</v>
      </c>
      <c r="BE3021" s="236">
        <f>IF(N3021="základní",J3021,0)</f>
        <v>0</v>
      </c>
      <c r="BF3021" s="236">
        <f>IF(N3021="snížená",J3021,0)</f>
        <v>0</v>
      </c>
      <c r="BG3021" s="236">
        <f>IF(N3021="zákl. přenesená",J3021,0)</f>
        <v>0</v>
      </c>
      <c r="BH3021" s="236">
        <f>IF(N3021="sníž. přenesená",J3021,0)</f>
        <v>0</v>
      </c>
      <c r="BI3021" s="236">
        <f>IF(N3021="nulová",J3021,0)</f>
        <v>0</v>
      </c>
      <c r="BJ3021" s="17" t="s">
        <v>81</v>
      </c>
      <c r="BK3021" s="236">
        <f>ROUND(I3021*H3021,2)</f>
        <v>0</v>
      </c>
      <c r="BL3021" s="17" t="s">
        <v>224</v>
      </c>
      <c r="BM3021" s="235" t="s">
        <v>4144</v>
      </c>
    </row>
    <row r="3022" spans="2:51" s="12" customFormat="1" ht="12">
      <c r="B3022" s="237"/>
      <c r="C3022" s="238"/>
      <c r="D3022" s="239" t="s">
        <v>142</v>
      </c>
      <c r="E3022" s="240" t="s">
        <v>1</v>
      </c>
      <c r="F3022" s="241" t="s">
        <v>4145</v>
      </c>
      <c r="G3022" s="238"/>
      <c r="H3022" s="242">
        <v>1.114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142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133</v>
      </c>
    </row>
    <row r="3023" spans="2:51" s="13" customFormat="1" ht="12">
      <c r="B3023" s="249"/>
      <c r="C3023" s="250"/>
      <c r="D3023" s="239" t="s">
        <v>142</v>
      </c>
      <c r="E3023" s="251" t="s">
        <v>1</v>
      </c>
      <c r="F3023" s="252" t="s">
        <v>144</v>
      </c>
      <c r="G3023" s="250"/>
      <c r="H3023" s="253">
        <v>1.114</v>
      </c>
      <c r="I3023" s="254"/>
      <c r="J3023" s="250"/>
      <c r="K3023" s="250"/>
      <c r="L3023" s="255"/>
      <c r="M3023" s="256"/>
      <c r="N3023" s="257"/>
      <c r="O3023" s="257"/>
      <c r="P3023" s="257"/>
      <c r="Q3023" s="257"/>
      <c r="R3023" s="257"/>
      <c r="S3023" s="257"/>
      <c r="T3023" s="258"/>
      <c r="AT3023" s="259" t="s">
        <v>142</v>
      </c>
      <c r="AU3023" s="259" t="s">
        <v>83</v>
      </c>
      <c r="AV3023" s="13" t="s">
        <v>140</v>
      </c>
      <c r="AW3023" s="13" t="s">
        <v>30</v>
      </c>
      <c r="AX3023" s="13" t="s">
        <v>81</v>
      </c>
      <c r="AY3023" s="259" t="s">
        <v>133</v>
      </c>
    </row>
    <row r="3024" spans="2:65" s="1" customFormat="1" ht="24" customHeight="1">
      <c r="B3024" s="38"/>
      <c r="C3024" s="224" t="s">
        <v>4146</v>
      </c>
      <c r="D3024" s="224" t="s">
        <v>135</v>
      </c>
      <c r="E3024" s="225" t="s">
        <v>4147</v>
      </c>
      <c r="F3024" s="226" t="s">
        <v>4148</v>
      </c>
      <c r="G3024" s="227" t="s">
        <v>413</v>
      </c>
      <c r="H3024" s="228">
        <v>96.53</v>
      </c>
      <c r="I3024" s="229"/>
      <c r="J3024" s="230">
        <f>ROUND(I3024*H3024,2)</f>
        <v>0</v>
      </c>
      <c r="K3024" s="226" t="s">
        <v>139</v>
      </c>
      <c r="L3024" s="43"/>
      <c r="M3024" s="231" t="s">
        <v>1</v>
      </c>
      <c r="N3024" s="232" t="s">
        <v>38</v>
      </c>
      <c r="O3024" s="86"/>
      <c r="P3024" s="233">
        <f>O3024*H3024</f>
        <v>0</v>
      </c>
      <c r="Q3024" s="233">
        <v>0.01131</v>
      </c>
      <c r="R3024" s="233">
        <f>Q3024*H3024</f>
        <v>1.0917543</v>
      </c>
      <c r="S3024" s="233">
        <v>0</v>
      </c>
      <c r="T3024" s="234">
        <f>S3024*H3024</f>
        <v>0</v>
      </c>
      <c r="AR3024" s="235" t="s">
        <v>224</v>
      </c>
      <c r="AT3024" s="235" t="s">
        <v>135</v>
      </c>
      <c r="AU3024" s="235" t="s">
        <v>83</v>
      </c>
      <c r="AY3024" s="17" t="s">
        <v>133</v>
      </c>
      <c r="BE3024" s="236">
        <f>IF(N3024="základní",J3024,0)</f>
        <v>0</v>
      </c>
      <c r="BF3024" s="236">
        <f>IF(N3024="snížená",J3024,0)</f>
        <v>0</v>
      </c>
      <c r="BG3024" s="236">
        <f>IF(N3024="zákl. přenesená",J3024,0)</f>
        <v>0</v>
      </c>
      <c r="BH3024" s="236">
        <f>IF(N3024="sníž. přenesená",J3024,0)</f>
        <v>0</v>
      </c>
      <c r="BI3024" s="236">
        <f>IF(N3024="nulová",J3024,0)</f>
        <v>0</v>
      </c>
      <c r="BJ3024" s="17" t="s">
        <v>81</v>
      </c>
      <c r="BK3024" s="236">
        <f>ROUND(I3024*H3024,2)</f>
        <v>0</v>
      </c>
      <c r="BL3024" s="17" t="s">
        <v>224</v>
      </c>
      <c r="BM3024" s="235" t="s">
        <v>4149</v>
      </c>
    </row>
    <row r="3025" spans="2:51" s="12" customFormat="1" ht="12">
      <c r="B3025" s="237"/>
      <c r="C3025" s="238"/>
      <c r="D3025" s="239" t="s">
        <v>142</v>
      </c>
      <c r="E3025" s="240" t="s">
        <v>1</v>
      </c>
      <c r="F3025" s="241" t="s">
        <v>2022</v>
      </c>
      <c r="G3025" s="238"/>
      <c r="H3025" s="242">
        <v>96.53</v>
      </c>
      <c r="I3025" s="243"/>
      <c r="J3025" s="238"/>
      <c r="K3025" s="238"/>
      <c r="L3025" s="244"/>
      <c r="M3025" s="245"/>
      <c r="N3025" s="246"/>
      <c r="O3025" s="246"/>
      <c r="P3025" s="246"/>
      <c r="Q3025" s="246"/>
      <c r="R3025" s="246"/>
      <c r="S3025" s="246"/>
      <c r="T3025" s="247"/>
      <c r="AT3025" s="248" t="s">
        <v>142</v>
      </c>
      <c r="AU3025" s="248" t="s">
        <v>83</v>
      </c>
      <c r="AV3025" s="12" t="s">
        <v>83</v>
      </c>
      <c r="AW3025" s="12" t="s">
        <v>30</v>
      </c>
      <c r="AX3025" s="12" t="s">
        <v>73</v>
      </c>
      <c r="AY3025" s="248" t="s">
        <v>133</v>
      </c>
    </row>
    <row r="3026" spans="2:51" s="13" customFormat="1" ht="12">
      <c r="B3026" s="249"/>
      <c r="C3026" s="250"/>
      <c r="D3026" s="239" t="s">
        <v>142</v>
      </c>
      <c r="E3026" s="251" t="s">
        <v>1</v>
      </c>
      <c r="F3026" s="252" t="s">
        <v>144</v>
      </c>
      <c r="G3026" s="250"/>
      <c r="H3026" s="253">
        <v>96.53</v>
      </c>
      <c r="I3026" s="254"/>
      <c r="J3026" s="250"/>
      <c r="K3026" s="250"/>
      <c r="L3026" s="255"/>
      <c r="M3026" s="256"/>
      <c r="N3026" s="257"/>
      <c r="O3026" s="257"/>
      <c r="P3026" s="257"/>
      <c r="Q3026" s="257"/>
      <c r="R3026" s="257"/>
      <c r="S3026" s="257"/>
      <c r="T3026" s="258"/>
      <c r="AT3026" s="259" t="s">
        <v>142</v>
      </c>
      <c r="AU3026" s="259" t="s">
        <v>83</v>
      </c>
      <c r="AV3026" s="13" t="s">
        <v>140</v>
      </c>
      <c r="AW3026" s="13" t="s">
        <v>30</v>
      </c>
      <c r="AX3026" s="13" t="s">
        <v>81</v>
      </c>
      <c r="AY3026" s="259" t="s">
        <v>133</v>
      </c>
    </row>
    <row r="3027" spans="2:65" s="1" customFormat="1" ht="24" customHeight="1">
      <c r="B3027" s="38"/>
      <c r="C3027" s="224" t="s">
        <v>4150</v>
      </c>
      <c r="D3027" s="224" t="s">
        <v>135</v>
      </c>
      <c r="E3027" s="225" t="s">
        <v>4151</v>
      </c>
      <c r="F3027" s="226" t="s">
        <v>4152</v>
      </c>
      <c r="G3027" s="227" t="s">
        <v>413</v>
      </c>
      <c r="H3027" s="228">
        <v>619.06</v>
      </c>
      <c r="I3027" s="229"/>
      <c r="J3027" s="230">
        <f>ROUND(I3027*H3027,2)</f>
        <v>0</v>
      </c>
      <c r="K3027" s="226" t="s">
        <v>139</v>
      </c>
      <c r="L3027" s="43"/>
      <c r="M3027" s="231" t="s">
        <v>1</v>
      </c>
      <c r="N3027" s="232" t="s">
        <v>38</v>
      </c>
      <c r="O3027" s="86"/>
      <c r="P3027" s="233">
        <f>O3027*H3027</f>
        <v>0</v>
      </c>
      <c r="Q3027" s="233">
        <v>0</v>
      </c>
      <c r="R3027" s="233">
        <f>Q3027*H3027</f>
        <v>0</v>
      </c>
      <c r="S3027" s="233">
        <v>0</v>
      </c>
      <c r="T3027" s="234">
        <f>S3027*H3027</f>
        <v>0</v>
      </c>
      <c r="AR3027" s="235" t="s">
        <v>224</v>
      </c>
      <c r="AT3027" s="235" t="s">
        <v>135</v>
      </c>
      <c r="AU3027" s="235" t="s">
        <v>83</v>
      </c>
      <c r="AY3027" s="17" t="s">
        <v>133</v>
      </c>
      <c r="BE3027" s="236">
        <f>IF(N3027="základní",J3027,0)</f>
        <v>0</v>
      </c>
      <c r="BF3027" s="236">
        <f>IF(N3027="snížená",J3027,0)</f>
        <v>0</v>
      </c>
      <c r="BG3027" s="236">
        <f>IF(N3027="zákl. přenesená",J3027,0)</f>
        <v>0</v>
      </c>
      <c r="BH3027" s="236">
        <f>IF(N3027="sníž. přenesená",J3027,0)</f>
        <v>0</v>
      </c>
      <c r="BI3027" s="236">
        <f>IF(N3027="nulová",J3027,0)</f>
        <v>0</v>
      </c>
      <c r="BJ3027" s="17" t="s">
        <v>81</v>
      </c>
      <c r="BK3027" s="236">
        <f>ROUND(I3027*H3027,2)</f>
        <v>0</v>
      </c>
      <c r="BL3027" s="17" t="s">
        <v>224</v>
      </c>
      <c r="BM3027" s="235" t="s">
        <v>4153</v>
      </c>
    </row>
    <row r="3028" spans="2:51" s="12" customFormat="1" ht="12">
      <c r="B3028" s="237"/>
      <c r="C3028" s="238"/>
      <c r="D3028" s="239" t="s">
        <v>142</v>
      </c>
      <c r="E3028" s="240" t="s">
        <v>1</v>
      </c>
      <c r="F3028" s="241" t="s">
        <v>4154</v>
      </c>
      <c r="G3028" s="238"/>
      <c r="H3028" s="242">
        <v>619.06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142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133</v>
      </c>
    </row>
    <row r="3029" spans="2:51" s="13" customFormat="1" ht="12">
      <c r="B3029" s="249"/>
      <c r="C3029" s="250"/>
      <c r="D3029" s="239" t="s">
        <v>142</v>
      </c>
      <c r="E3029" s="251" t="s">
        <v>1</v>
      </c>
      <c r="F3029" s="252" t="s">
        <v>144</v>
      </c>
      <c r="G3029" s="250"/>
      <c r="H3029" s="253">
        <v>619.06</v>
      </c>
      <c r="I3029" s="254"/>
      <c r="J3029" s="250"/>
      <c r="K3029" s="250"/>
      <c r="L3029" s="255"/>
      <c r="M3029" s="256"/>
      <c r="N3029" s="257"/>
      <c r="O3029" s="257"/>
      <c r="P3029" s="257"/>
      <c r="Q3029" s="257"/>
      <c r="R3029" s="257"/>
      <c r="S3029" s="257"/>
      <c r="T3029" s="258"/>
      <c r="AT3029" s="259" t="s">
        <v>142</v>
      </c>
      <c r="AU3029" s="259" t="s">
        <v>83</v>
      </c>
      <c r="AV3029" s="13" t="s">
        <v>140</v>
      </c>
      <c r="AW3029" s="13" t="s">
        <v>30</v>
      </c>
      <c r="AX3029" s="13" t="s">
        <v>81</v>
      </c>
      <c r="AY3029" s="259" t="s">
        <v>133</v>
      </c>
    </row>
    <row r="3030" spans="2:65" s="1" customFormat="1" ht="24" customHeight="1">
      <c r="B3030" s="38"/>
      <c r="C3030" s="260" t="s">
        <v>4155</v>
      </c>
      <c r="D3030" s="260" t="s">
        <v>168</v>
      </c>
      <c r="E3030" s="261" t="s">
        <v>4156</v>
      </c>
      <c r="F3030" s="262" t="s">
        <v>4157</v>
      </c>
      <c r="G3030" s="263" t="s">
        <v>413</v>
      </c>
      <c r="H3030" s="264">
        <v>711.919</v>
      </c>
      <c r="I3030" s="265"/>
      <c r="J3030" s="266">
        <f>ROUND(I3030*H3030,2)</f>
        <v>0</v>
      </c>
      <c r="K3030" s="262" t="s">
        <v>1</v>
      </c>
      <c r="L3030" s="267"/>
      <c r="M3030" s="268" t="s">
        <v>1</v>
      </c>
      <c r="N3030" s="269" t="s">
        <v>38</v>
      </c>
      <c r="O3030" s="86"/>
      <c r="P3030" s="233">
        <f>O3030*H3030</f>
        <v>0</v>
      </c>
      <c r="Q3030" s="233">
        <v>0.01023</v>
      </c>
      <c r="R3030" s="233">
        <f>Q3030*H3030</f>
        <v>7.282931369999999</v>
      </c>
      <c r="S3030" s="233">
        <v>0</v>
      </c>
      <c r="T3030" s="234">
        <f>S3030*H3030</f>
        <v>0</v>
      </c>
      <c r="AR3030" s="235" t="s">
        <v>644</v>
      </c>
      <c r="AT3030" s="235" t="s">
        <v>168</v>
      </c>
      <c r="AU3030" s="235" t="s">
        <v>83</v>
      </c>
      <c r="AY3030" s="17" t="s">
        <v>133</v>
      </c>
      <c r="BE3030" s="236">
        <f>IF(N3030="základní",J3030,0)</f>
        <v>0</v>
      </c>
      <c r="BF3030" s="236">
        <f>IF(N3030="snížená",J3030,0)</f>
        <v>0</v>
      </c>
      <c r="BG3030" s="236">
        <f>IF(N3030="zákl. přenesená",J3030,0)</f>
        <v>0</v>
      </c>
      <c r="BH3030" s="236">
        <f>IF(N3030="sníž. přenesená",J3030,0)</f>
        <v>0</v>
      </c>
      <c r="BI3030" s="236">
        <f>IF(N3030="nulová",J3030,0)</f>
        <v>0</v>
      </c>
      <c r="BJ3030" s="17" t="s">
        <v>81</v>
      </c>
      <c r="BK3030" s="236">
        <f>ROUND(I3030*H3030,2)</f>
        <v>0</v>
      </c>
      <c r="BL3030" s="17" t="s">
        <v>224</v>
      </c>
      <c r="BM3030" s="235" t="s">
        <v>4158</v>
      </c>
    </row>
    <row r="3031" spans="2:51" s="12" customFormat="1" ht="12">
      <c r="B3031" s="237"/>
      <c r="C3031" s="238"/>
      <c r="D3031" s="239" t="s">
        <v>142</v>
      </c>
      <c r="E3031" s="240" t="s">
        <v>1</v>
      </c>
      <c r="F3031" s="241" t="s">
        <v>4159</v>
      </c>
      <c r="G3031" s="238"/>
      <c r="H3031" s="242">
        <v>711.919</v>
      </c>
      <c r="I3031" s="243"/>
      <c r="J3031" s="238"/>
      <c r="K3031" s="238"/>
      <c r="L3031" s="244"/>
      <c r="M3031" s="245"/>
      <c r="N3031" s="246"/>
      <c r="O3031" s="246"/>
      <c r="P3031" s="246"/>
      <c r="Q3031" s="246"/>
      <c r="R3031" s="246"/>
      <c r="S3031" s="246"/>
      <c r="T3031" s="247"/>
      <c r="AT3031" s="248" t="s">
        <v>142</v>
      </c>
      <c r="AU3031" s="248" t="s">
        <v>83</v>
      </c>
      <c r="AV3031" s="12" t="s">
        <v>83</v>
      </c>
      <c r="AW3031" s="12" t="s">
        <v>30</v>
      </c>
      <c r="AX3031" s="12" t="s">
        <v>73</v>
      </c>
      <c r="AY3031" s="248" t="s">
        <v>133</v>
      </c>
    </row>
    <row r="3032" spans="2:51" s="13" customFormat="1" ht="12">
      <c r="B3032" s="249"/>
      <c r="C3032" s="250"/>
      <c r="D3032" s="239" t="s">
        <v>142</v>
      </c>
      <c r="E3032" s="251" t="s">
        <v>1</v>
      </c>
      <c r="F3032" s="252" t="s">
        <v>144</v>
      </c>
      <c r="G3032" s="250"/>
      <c r="H3032" s="253">
        <v>711.919</v>
      </c>
      <c r="I3032" s="254"/>
      <c r="J3032" s="250"/>
      <c r="K3032" s="250"/>
      <c r="L3032" s="255"/>
      <c r="M3032" s="256"/>
      <c r="N3032" s="257"/>
      <c r="O3032" s="257"/>
      <c r="P3032" s="257"/>
      <c r="Q3032" s="257"/>
      <c r="R3032" s="257"/>
      <c r="S3032" s="257"/>
      <c r="T3032" s="258"/>
      <c r="AT3032" s="259" t="s">
        <v>142</v>
      </c>
      <c r="AU3032" s="259" t="s">
        <v>83</v>
      </c>
      <c r="AV3032" s="13" t="s">
        <v>140</v>
      </c>
      <c r="AW3032" s="13" t="s">
        <v>30</v>
      </c>
      <c r="AX3032" s="13" t="s">
        <v>81</v>
      </c>
      <c r="AY3032" s="259" t="s">
        <v>133</v>
      </c>
    </row>
    <row r="3033" spans="2:65" s="1" customFormat="1" ht="24" customHeight="1">
      <c r="B3033" s="38"/>
      <c r="C3033" s="224" t="s">
        <v>4160</v>
      </c>
      <c r="D3033" s="224" t="s">
        <v>135</v>
      </c>
      <c r="E3033" s="225" t="s">
        <v>4161</v>
      </c>
      <c r="F3033" s="226" t="s">
        <v>4162</v>
      </c>
      <c r="G3033" s="227" t="s">
        <v>413</v>
      </c>
      <c r="H3033" s="228">
        <v>183.58</v>
      </c>
      <c r="I3033" s="229"/>
      <c r="J3033" s="230">
        <f>ROUND(I3033*H3033,2)</f>
        <v>0</v>
      </c>
      <c r="K3033" s="226" t="s">
        <v>139</v>
      </c>
      <c r="L3033" s="43"/>
      <c r="M3033" s="231" t="s">
        <v>1</v>
      </c>
      <c r="N3033" s="232" t="s">
        <v>38</v>
      </c>
      <c r="O3033" s="86"/>
      <c r="P3033" s="233">
        <f>O3033*H3033</f>
        <v>0</v>
      </c>
      <c r="Q3033" s="233">
        <v>0</v>
      </c>
      <c r="R3033" s="233">
        <f>Q3033*H3033</f>
        <v>0</v>
      </c>
      <c r="S3033" s="233">
        <v>0</v>
      </c>
      <c r="T3033" s="234">
        <f>S3033*H3033</f>
        <v>0</v>
      </c>
      <c r="AR3033" s="235" t="s">
        <v>224</v>
      </c>
      <c r="AT3033" s="235" t="s">
        <v>135</v>
      </c>
      <c r="AU3033" s="235" t="s">
        <v>83</v>
      </c>
      <c r="AY3033" s="17" t="s">
        <v>133</v>
      </c>
      <c r="BE3033" s="236">
        <f>IF(N3033="základní",J3033,0)</f>
        <v>0</v>
      </c>
      <c r="BF3033" s="236">
        <f>IF(N3033="snížená",J3033,0)</f>
        <v>0</v>
      </c>
      <c r="BG3033" s="236">
        <f>IF(N3033="zákl. přenesená",J3033,0)</f>
        <v>0</v>
      </c>
      <c r="BH3033" s="236">
        <f>IF(N3033="sníž. přenesená",J3033,0)</f>
        <v>0</v>
      </c>
      <c r="BI3033" s="236">
        <f>IF(N3033="nulová",J3033,0)</f>
        <v>0</v>
      </c>
      <c r="BJ3033" s="17" t="s">
        <v>81</v>
      </c>
      <c r="BK3033" s="236">
        <f>ROUND(I3033*H3033,2)</f>
        <v>0</v>
      </c>
      <c r="BL3033" s="17" t="s">
        <v>224</v>
      </c>
      <c r="BM3033" s="235" t="s">
        <v>4163</v>
      </c>
    </row>
    <row r="3034" spans="2:51" s="12" customFormat="1" ht="12">
      <c r="B3034" s="237"/>
      <c r="C3034" s="238"/>
      <c r="D3034" s="239" t="s">
        <v>142</v>
      </c>
      <c r="E3034" s="240" t="s">
        <v>1</v>
      </c>
      <c r="F3034" s="241" t="s">
        <v>4164</v>
      </c>
      <c r="G3034" s="238"/>
      <c r="H3034" s="242">
        <v>81.45</v>
      </c>
      <c r="I3034" s="243"/>
      <c r="J3034" s="238"/>
      <c r="K3034" s="238"/>
      <c r="L3034" s="244"/>
      <c r="M3034" s="245"/>
      <c r="N3034" s="246"/>
      <c r="O3034" s="246"/>
      <c r="P3034" s="246"/>
      <c r="Q3034" s="246"/>
      <c r="R3034" s="246"/>
      <c r="S3034" s="246"/>
      <c r="T3034" s="247"/>
      <c r="AT3034" s="248" t="s">
        <v>142</v>
      </c>
      <c r="AU3034" s="248" t="s">
        <v>83</v>
      </c>
      <c r="AV3034" s="12" t="s">
        <v>83</v>
      </c>
      <c r="AW3034" s="12" t="s">
        <v>30</v>
      </c>
      <c r="AX3034" s="12" t="s">
        <v>73</v>
      </c>
      <c r="AY3034" s="248" t="s">
        <v>133</v>
      </c>
    </row>
    <row r="3035" spans="2:51" s="12" customFormat="1" ht="12">
      <c r="B3035" s="237"/>
      <c r="C3035" s="238"/>
      <c r="D3035" s="239" t="s">
        <v>142</v>
      </c>
      <c r="E3035" s="240" t="s">
        <v>1</v>
      </c>
      <c r="F3035" s="241" t="s">
        <v>4165</v>
      </c>
      <c r="G3035" s="238"/>
      <c r="H3035" s="242">
        <v>60.33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142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133</v>
      </c>
    </row>
    <row r="3036" spans="2:51" s="12" customFormat="1" ht="12">
      <c r="B3036" s="237"/>
      <c r="C3036" s="238"/>
      <c r="D3036" s="239" t="s">
        <v>142</v>
      </c>
      <c r="E3036" s="240" t="s">
        <v>1</v>
      </c>
      <c r="F3036" s="241" t="s">
        <v>4166</v>
      </c>
      <c r="G3036" s="238"/>
      <c r="H3036" s="242">
        <v>4.55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142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133</v>
      </c>
    </row>
    <row r="3037" spans="2:51" s="12" customFormat="1" ht="12">
      <c r="B3037" s="237"/>
      <c r="C3037" s="238"/>
      <c r="D3037" s="239" t="s">
        <v>142</v>
      </c>
      <c r="E3037" s="240" t="s">
        <v>1</v>
      </c>
      <c r="F3037" s="241" t="s">
        <v>4167</v>
      </c>
      <c r="G3037" s="238"/>
      <c r="H3037" s="242">
        <v>8.7</v>
      </c>
      <c r="I3037" s="243"/>
      <c r="J3037" s="238"/>
      <c r="K3037" s="238"/>
      <c r="L3037" s="244"/>
      <c r="M3037" s="245"/>
      <c r="N3037" s="246"/>
      <c r="O3037" s="246"/>
      <c r="P3037" s="246"/>
      <c r="Q3037" s="246"/>
      <c r="R3037" s="246"/>
      <c r="S3037" s="246"/>
      <c r="T3037" s="247"/>
      <c r="AT3037" s="248" t="s">
        <v>142</v>
      </c>
      <c r="AU3037" s="248" t="s">
        <v>83</v>
      </c>
      <c r="AV3037" s="12" t="s">
        <v>83</v>
      </c>
      <c r="AW3037" s="12" t="s">
        <v>30</v>
      </c>
      <c r="AX3037" s="12" t="s">
        <v>73</v>
      </c>
      <c r="AY3037" s="248" t="s">
        <v>133</v>
      </c>
    </row>
    <row r="3038" spans="2:51" s="14" customFormat="1" ht="12">
      <c r="B3038" s="276"/>
      <c r="C3038" s="277"/>
      <c r="D3038" s="239" t="s">
        <v>142</v>
      </c>
      <c r="E3038" s="278" t="s">
        <v>1</v>
      </c>
      <c r="F3038" s="279" t="s">
        <v>732</v>
      </c>
      <c r="G3038" s="277"/>
      <c r="H3038" s="278" t="s">
        <v>1</v>
      </c>
      <c r="I3038" s="280"/>
      <c r="J3038" s="277"/>
      <c r="K3038" s="277"/>
      <c r="L3038" s="281"/>
      <c r="M3038" s="282"/>
      <c r="N3038" s="283"/>
      <c r="O3038" s="283"/>
      <c r="P3038" s="283"/>
      <c r="Q3038" s="283"/>
      <c r="R3038" s="283"/>
      <c r="S3038" s="283"/>
      <c r="T3038" s="284"/>
      <c r="AT3038" s="285" t="s">
        <v>142</v>
      </c>
      <c r="AU3038" s="285" t="s">
        <v>83</v>
      </c>
      <c r="AV3038" s="14" t="s">
        <v>81</v>
      </c>
      <c r="AW3038" s="14" t="s">
        <v>30</v>
      </c>
      <c r="AX3038" s="14" t="s">
        <v>73</v>
      </c>
      <c r="AY3038" s="285" t="s">
        <v>133</v>
      </c>
    </row>
    <row r="3039" spans="2:51" s="12" customFormat="1" ht="12">
      <c r="B3039" s="237"/>
      <c r="C3039" s="238"/>
      <c r="D3039" s="239" t="s">
        <v>142</v>
      </c>
      <c r="E3039" s="240" t="s">
        <v>1</v>
      </c>
      <c r="F3039" s="241" t="s">
        <v>4168</v>
      </c>
      <c r="G3039" s="238"/>
      <c r="H3039" s="242">
        <v>27.38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142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133</v>
      </c>
    </row>
    <row r="3040" spans="2:51" s="12" customFormat="1" ht="12">
      <c r="B3040" s="237"/>
      <c r="C3040" s="238"/>
      <c r="D3040" s="239" t="s">
        <v>142</v>
      </c>
      <c r="E3040" s="240" t="s">
        <v>1</v>
      </c>
      <c r="F3040" s="241" t="s">
        <v>4169</v>
      </c>
      <c r="G3040" s="238"/>
      <c r="H3040" s="242">
        <v>1.17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142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133</v>
      </c>
    </row>
    <row r="3041" spans="2:51" s="13" customFormat="1" ht="12">
      <c r="B3041" s="249"/>
      <c r="C3041" s="250"/>
      <c r="D3041" s="239" t="s">
        <v>142</v>
      </c>
      <c r="E3041" s="251" t="s">
        <v>1</v>
      </c>
      <c r="F3041" s="252" t="s">
        <v>144</v>
      </c>
      <c r="G3041" s="250"/>
      <c r="H3041" s="253">
        <v>183.58</v>
      </c>
      <c r="I3041" s="254"/>
      <c r="J3041" s="250"/>
      <c r="K3041" s="250"/>
      <c r="L3041" s="255"/>
      <c r="M3041" s="256"/>
      <c r="N3041" s="257"/>
      <c r="O3041" s="257"/>
      <c r="P3041" s="257"/>
      <c r="Q3041" s="257"/>
      <c r="R3041" s="257"/>
      <c r="S3041" s="257"/>
      <c r="T3041" s="258"/>
      <c r="AT3041" s="259" t="s">
        <v>142</v>
      </c>
      <c r="AU3041" s="259" t="s">
        <v>83</v>
      </c>
      <c r="AV3041" s="13" t="s">
        <v>140</v>
      </c>
      <c r="AW3041" s="13" t="s">
        <v>30</v>
      </c>
      <c r="AX3041" s="13" t="s">
        <v>81</v>
      </c>
      <c r="AY3041" s="259" t="s">
        <v>133</v>
      </c>
    </row>
    <row r="3042" spans="2:65" s="1" customFormat="1" ht="16.5" customHeight="1">
      <c r="B3042" s="38"/>
      <c r="C3042" s="260" t="s">
        <v>4170</v>
      </c>
      <c r="D3042" s="260" t="s">
        <v>168</v>
      </c>
      <c r="E3042" s="261" t="s">
        <v>4171</v>
      </c>
      <c r="F3042" s="262" t="s">
        <v>4172</v>
      </c>
      <c r="G3042" s="263" t="s">
        <v>413</v>
      </c>
      <c r="H3042" s="264">
        <v>91.938</v>
      </c>
      <c r="I3042" s="265"/>
      <c r="J3042" s="266">
        <f>ROUND(I3042*H3042,2)</f>
        <v>0</v>
      </c>
      <c r="K3042" s="262" t="s">
        <v>1</v>
      </c>
      <c r="L3042" s="267"/>
      <c r="M3042" s="268" t="s">
        <v>1</v>
      </c>
      <c r="N3042" s="269" t="s">
        <v>38</v>
      </c>
      <c r="O3042" s="86"/>
      <c r="P3042" s="233">
        <f>O3042*H3042</f>
        <v>0</v>
      </c>
      <c r="Q3042" s="233">
        <v>0.01372</v>
      </c>
      <c r="R3042" s="233">
        <f>Q3042*H3042</f>
        <v>1.26138936</v>
      </c>
      <c r="S3042" s="233">
        <v>0</v>
      </c>
      <c r="T3042" s="234">
        <f>S3042*H3042</f>
        <v>0</v>
      </c>
      <c r="AR3042" s="235" t="s">
        <v>644</v>
      </c>
      <c r="AT3042" s="235" t="s">
        <v>168</v>
      </c>
      <c r="AU3042" s="235" t="s">
        <v>83</v>
      </c>
      <c r="AY3042" s="17" t="s">
        <v>133</v>
      </c>
      <c r="BE3042" s="236">
        <f>IF(N3042="základní",J3042,0)</f>
        <v>0</v>
      </c>
      <c r="BF3042" s="236">
        <f>IF(N3042="snížená",J3042,0)</f>
        <v>0</v>
      </c>
      <c r="BG3042" s="236">
        <f>IF(N3042="zákl. přenesená",J3042,0)</f>
        <v>0</v>
      </c>
      <c r="BH3042" s="236">
        <f>IF(N3042="sníž. přenesená",J3042,0)</f>
        <v>0</v>
      </c>
      <c r="BI3042" s="236">
        <f>IF(N3042="nulová",J3042,0)</f>
        <v>0</v>
      </c>
      <c r="BJ3042" s="17" t="s">
        <v>81</v>
      </c>
      <c r="BK3042" s="236">
        <f>ROUND(I3042*H3042,2)</f>
        <v>0</v>
      </c>
      <c r="BL3042" s="17" t="s">
        <v>224</v>
      </c>
      <c r="BM3042" s="235" t="s">
        <v>4173</v>
      </c>
    </row>
    <row r="3043" spans="2:51" s="12" customFormat="1" ht="12">
      <c r="B3043" s="237"/>
      <c r="C3043" s="238"/>
      <c r="D3043" s="239" t="s">
        <v>142</v>
      </c>
      <c r="E3043" s="240" t="s">
        <v>1</v>
      </c>
      <c r="F3043" s="241" t="s">
        <v>4174</v>
      </c>
      <c r="G3043" s="238"/>
      <c r="H3043" s="242">
        <v>91.938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142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133</v>
      </c>
    </row>
    <row r="3044" spans="2:51" s="13" customFormat="1" ht="12">
      <c r="B3044" s="249"/>
      <c r="C3044" s="250"/>
      <c r="D3044" s="239" t="s">
        <v>142</v>
      </c>
      <c r="E3044" s="251" t="s">
        <v>1</v>
      </c>
      <c r="F3044" s="252" t="s">
        <v>144</v>
      </c>
      <c r="G3044" s="250"/>
      <c r="H3044" s="253">
        <v>91.938</v>
      </c>
      <c r="I3044" s="254"/>
      <c r="J3044" s="250"/>
      <c r="K3044" s="250"/>
      <c r="L3044" s="255"/>
      <c r="M3044" s="256"/>
      <c r="N3044" s="257"/>
      <c r="O3044" s="257"/>
      <c r="P3044" s="257"/>
      <c r="Q3044" s="257"/>
      <c r="R3044" s="257"/>
      <c r="S3044" s="257"/>
      <c r="T3044" s="258"/>
      <c r="AT3044" s="259" t="s">
        <v>142</v>
      </c>
      <c r="AU3044" s="259" t="s">
        <v>83</v>
      </c>
      <c r="AV3044" s="13" t="s">
        <v>140</v>
      </c>
      <c r="AW3044" s="13" t="s">
        <v>30</v>
      </c>
      <c r="AX3044" s="13" t="s">
        <v>81</v>
      </c>
      <c r="AY3044" s="259" t="s">
        <v>133</v>
      </c>
    </row>
    <row r="3045" spans="2:65" s="1" customFormat="1" ht="24" customHeight="1">
      <c r="B3045" s="38"/>
      <c r="C3045" s="224" t="s">
        <v>4175</v>
      </c>
      <c r="D3045" s="224" t="s">
        <v>135</v>
      </c>
      <c r="E3045" s="225" t="s">
        <v>4176</v>
      </c>
      <c r="F3045" s="226" t="s">
        <v>4177</v>
      </c>
      <c r="G3045" s="227" t="s">
        <v>413</v>
      </c>
      <c r="H3045" s="228">
        <v>619.06</v>
      </c>
      <c r="I3045" s="229"/>
      <c r="J3045" s="230">
        <f>ROUND(I3045*H3045,2)</f>
        <v>0</v>
      </c>
      <c r="K3045" s="226" t="s">
        <v>139</v>
      </c>
      <c r="L3045" s="43"/>
      <c r="M3045" s="231" t="s">
        <v>1</v>
      </c>
      <c r="N3045" s="232" t="s">
        <v>38</v>
      </c>
      <c r="O3045" s="86"/>
      <c r="P3045" s="233">
        <f>O3045*H3045</f>
        <v>0</v>
      </c>
      <c r="Q3045" s="233">
        <v>0</v>
      </c>
      <c r="R3045" s="233">
        <f>Q3045*H3045</f>
        <v>0</v>
      </c>
      <c r="S3045" s="233">
        <v>0</v>
      </c>
      <c r="T3045" s="234">
        <f>S3045*H3045</f>
        <v>0</v>
      </c>
      <c r="AR3045" s="235" t="s">
        <v>224</v>
      </c>
      <c r="AT3045" s="235" t="s">
        <v>135</v>
      </c>
      <c r="AU3045" s="235" t="s">
        <v>83</v>
      </c>
      <c r="AY3045" s="17" t="s">
        <v>133</v>
      </c>
      <c r="BE3045" s="236">
        <f>IF(N3045="základní",J3045,0)</f>
        <v>0</v>
      </c>
      <c r="BF3045" s="236">
        <f>IF(N3045="snížená",J3045,0)</f>
        <v>0</v>
      </c>
      <c r="BG3045" s="236">
        <f>IF(N3045="zákl. přenesená",J3045,0)</f>
        <v>0</v>
      </c>
      <c r="BH3045" s="236">
        <f>IF(N3045="sníž. přenesená",J3045,0)</f>
        <v>0</v>
      </c>
      <c r="BI3045" s="236">
        <f>IF(N3045="nulová",J3045,0)</f>
        <v>0</v>
      </c>
      <c r="BJ3045" s="17" t="s">
        <v>81</v>
      </c>
      <c r="BK3045" s="236">
        <f>ROUND(I3045*H3045,2)</f>
        <v>0</v>
      </c>
      <c r="BL3045" s="17" t="s">
        <v>224</v>
      </c>
      <c r="BM3045" s="235" t="s">
        <v>4178</v>
      </c>
    </row>
    <row r="3046" spans="2:51" s="14" customFormat="1" ht="12">
      <c r="B3046" s="276"/>
      <c r="C3046" s="277"/>
      <c r="D3046" s="239" t="s">
        <v>142</v>
      </c>
      <c r="E3046" s="278" t="s">
        <v>1</v>
      </c>
      <c r="F3046" s="279" t="s">
        <v>4179</v>
      </c>
      <c r="G3046" s="277"/>
      <c r="H3046" s="278" t="s">
        <v>1</v>
      </c>
      <c r="I3046" s="280"/>
      <c r="J3046" s="277"/>
      <c r="K3046" s="277"/>
      <c r="L3046" s="281"/>
      <c r="M3046" s="282"/>
      <c r="N3046" s="283"/>
      <c r="O3046" s="283"/>
      <c r="P3046" s="283"/>
      <c r="Q3046" s="283"/>
      <c r="R3046" s="283"/>
      <c r="S3046" s="283"/>
      <c r="T3046" s="284"/>
      <c r="AT3046" s="285" t="s">
        <v>142</v>
      </c>
      <c r="AU3046" s="285" t="s">
        <v>83</v>
      </c>
      <c r="AV3046" s="14" t="s">
        <v>81</v>
      </c>
      <c r="AW3046" s="14" t="s">
        <v>30</v>
      </c>
      <c r="AX3046" s="14" t="s">
        <v>73</v>
      </c>
      <c r="AY3046" s="285" t="s">
        <v>133</v>
      </c>
    </row>
    <row r="3047" spans="2:51" s="12" customFormat="1" ht="12">
      <c r="B3047" s="237"/>
      <c r="C3047" s="238"/>
      <c r="D3047" s="239" t="s">
        <v>142</v>
      </c>
      <c r="E3047" s="240" t="s">
        <v>1</v>
      </c>
      <c r="F3047" s="241" t="s">
        <v>4180</v>
      </c>
      <c r="G3047" s="238"/>
      <c r="H3047" s="242">
        <v>619.06</v>
      </c>
      <c r="I3047" s="243"/>
      <c r="J3047" s="238"/>
      <c r="K3047" s="238"/>
      <c r="L3047" s="244"/>
      <c r="M3047" s="245"/>
      <c r="N3047" s="246"/>
      <c r="O3047" s="246"/>
      <c r="P3047" s="246"/>
      <c r="Q3047" s="246"/>
      <c r="R3047" s="246"/>
      <c r="S3047" s="246"/>
      <c r="T3047" s="247"/>
      <c r="AT3047" s="248" t="s">
        <v>142</v>
      </c>
      <c r="AU3047" s="248" t="s">
        <v>83</v>
      </c>
      <c r="AV3047" s="12" t="s">
        <v>83</v>
      </c>
      <c r="AW3047" s="12" t="s">
        <v>30</v>
      </c>
      <c r="AX3047" s="12" t="s">
        <v>73</v>
      </c>
      <c r="AY3047" s="248" t="s">
        <v>133</v>
      </c>
    </row>
    <row r="3048" spans="2:51" s="13" customFormat="1" ht="12">
      <c r="B3048" s="249"/>
      <c r="C3048" s="250"/>
      <c r="D3048" s="239" t="s">
        <v>142</v>
      </c>
      <c r="E3048" s="251" t="s">
        <v>1</v>
      </c>
      <c r="F3048" s="252" t="s">
        <v>144</v>
      </c>
      <c r="G3048" s="250"/>
      <c r="H3048" s="253">
        <v>619.06</v>
      </c>
      <c r="I3048" s="254"/>
      <c r="J3048" s="250"/>
      <c r="K3048" s="250"/>
      <c r="L3048" s="255"/>
      <c r="M3048" s="256"/>
      <c r="N3048" s="257"/>
      <c r="O3048" s="257"/>
      <c r="P3048" s="257"/>
      <c r="Q3048" s="257"/>
      <c r="R3048" s="257"/>
      <c r="S3048" s="257"/>
      <c r="T3048" s="258"/>
      <c r="AT3048" s="259" t="s">
        <v>142</v>
      </c>
      <c r="AU3048" s="259" t="s">
        <v>83</v>
      </c>
      <c r="AV3048" s="13" t="s">
        <v>140</v>
      </c>
      <c r="AW3048" s="13" t="s">
        <v>30</v>
      </c>
      <c r="AX3048" s="13" t="s">
        <v>81</v>
      </c>
      <c r="AY3048" s="259" t="s">
        <v>133</v>
      </c>
    </row>
    <row r="3049" spans="2:65" s="1" customFormat="1" ht="24" customHeight="1">
      <c r="B3049" s="38"/>
      <c r="C3049" s="260" t="s">
        <v>4181</v>
      </c>
      <c r="D3049" s="260" t="s">
        <v>168</v>
      </c>
      <c r="E3049" s="261" t="s">
        <v>4182</v>
      </c>
      <c r="F3049" s="262" t="s">
        <v>4183</v>
      </c>
      <c r="G3049" s="263" t="s">
        <v>138</v>
      </c>
      <c r="H3049" s="264">
        <v>2.953</v>
      </c>
      <c r="I3049" s="265"/>
      <c r="J3049" s="266">
        <f>ROUND(I3049*H3049,2)</f>
        <v>0</v>
      </c>
      <c r="K3049" s="262" t="s">
        <v>139</v>
      </c>
      <c r="L3049" s="267"/>
      <c r="M3049" s="268" t="s">
        <v>1</v>
      </c>
      <c r="N3049" s="269" t="s">
        <v>38</v>
      </c>
      <c r="O3049" s="86"/>
      <c r="P3049" s="233">
        <f>O3049*H3049</f>
        <v>0</v>
      </c>
      <c r="Q3049" s="233">
        <v>0.55</v>
      </c>
      <c r="R3049" s="233">
        <f>Q3049*H3049</f>
        <v>1.62415</v>
      </c>
      <c r="S3049" s="233">
        <v>0</v>
      </c>
      <c r="T3049" s="234">
        <f>S3049*H3049</f>
        <v>0</v>
      </c>
      <c r="AR3049" s="235" t="s">
        <v>644</v>
      </c>
      <c r="AT3049" s="235" t="s">
        <v>168</v>
      </c>
      <c r="AU3049" s="235" t="s">
        <v>83</v>
      </c>
      <c r="AY3049" s="17" t="s">
        <v>133</v>
      </c>
      <c r="BE3049" s="236">
        <f>IF(N3049="základní",J3049,0)</f>
        <v>0</v>
      </c>
      <c r="BF3049" s="236">
        <f>IF(N3049="snížená",J3049,0)</f>
        <v>0</v>
      </c>
      <c r="BG3049" s="236">
        <f>IF(N3049="zákl. přenesená",J3049,0)</f>
        <v>0</v>
      </c>
      <c r="BH3049" s="236">
        <f>IF(N3049="sníž. přenesená",J3049,0)</f>
        <v>0</v>
      </c>
      <c r="BI3049" s="236">
        <f>IF(N3049="nulová",J3049,0)</f>
        <v>0</v>
      </c>
      <c r="BJ3049" s="17" t="s">
        <v>81</v>
      </c>
      <c r="BK3049" s="236">
        <f>ROUND(I3049*H3049,2)</f>
        <v>0</v>
      </c>
      <c r="BL3049" s="17" t="s">
        <v>224</v>
      </c>
      <c r="BM3049" s="235" t="s">
        <v>4184</v>
      </c>
    </row>
    <row r="3050" spans="2:51" s="12" customFormat="1" ht="12">
      <c r="B3050" s="237"/>
      <c r="C3050" s="238"/>
      <c r="D3050" s="239" t="s">
        <v>142</v>
      </c>
      <c r="E3050" s="240" t="s">
        <v>1</v>
      </c>
      <c r="F3050" s="241" t="s">
        <v>4185</v>
      </c>
      <c r="G3050" s="238"/>
      <c r="H3050" s="242">
        <v>2.953</v>
      </c>
      <c r="I3050" s="243"/>
      <c r="J3050" s="238"/>
      <c r="K3050" s="238"/>
      <c r="L3050" s="244"/>
      <c r="M3050" s="245"/>
      <c r="N3050" s="246"/>
      <c r="O3050" s="246"/>
      <c r="P3050" s="246"/>
      <c r="Q3050" s="246"/>
      <c r="R3050" s="246"/>
      <c r="S3050" s="246"/>
      <c r="T3050" s="247"/>
      <c r="AT3050" s="248" t="s">
        <v>142</v>
      </c>
      <c r="AU3050" s="248" t="s">
        <v>83</v>
      </c>
      <c r="AV3050" s="12" t="s">
        <v>83</v>
      </c>
      <c r="AW3050" s="12" t="s">
        <v>30</v>
      </c>
      <c r="AX3050" s="12" t="s">
        <v>73</v>
      </c>
      <c r="AY3050" s="248" t="s">
        <v>133</v>
      </c>
    </row>
    <row r="3051" spans="2:51" s="13" customFormat="1" ht="12">
      <c r="B3051" s="249"/>
      <c r="C3051" s="250"/>
      <c r="D3051" s="239" t="s">
        <v>142</v>
      </c>
      <c r="E3051" s="251" t="s">
        <v>1</v>
      </c>
      <c r="F3051" s="252" t="s">
        <v>144</v>
      </c>
      <c r="G3051" s="250"/>
      <c r="H3051" s="253">
        <v>2.953</v>
      </c>
      <c r="I3051" s="254"/>
      <c r="J3051" s="250"/>
      <c r="K3051" s="250"/>
      <c r="L3051" s="255"/>
      <c r="M3051" s="256"/>
      <c r="N3051" s="257"/>
      <c r="O3051" s="257"/>
      <c r="P3051" s="257"/>
      <c r="Q3051" s="257"/>
      <c r="R3051" s="257"/>
      <c r="S3051" s="257"/>
      <c r="T3051" s="258"/>
      <c r="AT3051" s="259" t="s">
        <v>142</v>
      </c>
      <c r="AU3051" s="259" t="s">
        <v>83</v>
      </c>
      <c r="AV3051" s="13" t="s">
        <v>140</v>
      </c>
      <c r="AW3051" s="13" t="s">
        <v>30</v>
      </c>
      <c r="AX3051" s="13" t="s">
        <v>81</v>
      </c>
      <c r="AY3051" s="259" t="s">
        <v>133</v>
      </c>
    </row>
    <row r="3052" spans="2:65" s="1" customFormat="1" ht="16.5" customHeight="1">
      <c r="B3052" s="38"/>
      <c r="C3052" s="224" t="s">
        <v>4186</v>
      </c>
      <c r="D3052" s="224" t="s">
        <v>135</v>
      </c>
      <c r="E3052" s="225" t="s">
        <v>4187</v>
      </c>
      <c r="F3052" s="226" t="s">
        <v>4188</v>
      </c>
      <c r="G3052" s="227" t="s">
        <v>165</v>
      </c>
      <c r="H3052" s="228">
        <v>196.275</v>
      </c>
      <c r="I3052" s="229"/>
      <c r="J3052" s="230">
        <f>ROUND(I3052*H3052,2)</f>
        <v>0</v>
      </c>
      <c r="K3052" s="226" t="s">
        <v>139</v>
      </c>
      <c r="L3052" s="43"/>
      <c r="M3052" s="231" t="s">
        <v>1</v>
      </c>
      <c r="N3052" s="232" t="s">
        <v>38</v>
      </c>
      <c r="O3052" s="86"/>
      <c r="P3052" s="233">
        <f>O3052*H3052</f>
        <v>0</v>
      </c>
      <c r="Q3052" s="233">
        <v>0</v>
      </c>
      <c r="R3052" s="233">
        <f>Q3052*H3052</f>
        <v>0</v>
      </c>
      <c r="S3052" s="233">
        <v>0</v>
      </c>
      <c r="T3052" s="234">
        <f>S3052*H3052</f>
        <v>0</v>
      </c>
      <c r="AR3052" s="235" t="s">
        <v>224</v>
      </c>
      <c r="AT3052" s="235" t="s">
        <v>135</v>
      </c>
      <c r="AU3052" s="235" t="s">
        <v>83</v>
      </c>
      <c r="AY3052" s="17" t="s">
        <v>133</v>
      </c>
      <c r="BE3052" s="236">
        <f>IF(N3052="základní",J3052,0)</f>
        <v>0</v>
      </c>
      <c r="BF3052" s="236">
        <f>IF(N3052="snížená",J3052,0)</f>
        <v>0</v>
      </c>
      <c r="BG3052" s="236">
        <f>IF(N3052="zákl. přenesená",J3052,0)</f>
        <v>0</v>
      </c>
      <c r="BH3052" s="236">
        <f>IF(N3052="sníž. přenesená",J3052,0)</f>
        <v>0</v>
      </c>
      <c r="BI3052" s="236">
        <f>IF(N3052="nulová",J3052,0)</f>
        <v>0</v>
      </c>
      <c r="BJ3052" s="17" t="s">
        <v>81</v>
      </c>
      <c r="BK3052" s="236">
        <f>ROUND(I3052*H3052,2)</f>
        <v>0</v>
      </c>
      <c r="BL3052" s="17" t="s">
        <v>224</v>
      </c>
      <c r="BM3052" s="235" t="s">
        <v>4189</v>
      </c>
    </row>
    <row r="3053" spans="2:51" s="12" customFormat="1" ht="12">
      <c r="B3053" s="237"/>
      <c r="C3053" s="238"/>
      <c r="D3053" s="239" t="s">
        <v>142</v>
      </c>
      <c r="E3053" s="240" t="s">
        <v>1</v>
      </c>
      <c r="F3053" s="241" t="s">
        <v>4190</v>
      </c>
      <c r="G3053" s="238"/>
      <c r="H3053" s="242">
        <v>141.225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142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133</v>
      </c>
    </row>
    <row r="3054" spans="2:51" s="12" customFormat="1" ht="12">
      <c r="B3054" s="237"/>
      <c r="C3054" s="238"/>
      <c r="D3054" s="239" t="s">
        <v>142</v>
      </c>
      <c r="E3054" s="240" t="s">
        <v>1</v>
      </c>
      <c r="F3054" s="241" t="s">
        <v>4191</v>
      </c>
      <c r="G3054" s="238"/>
      <c r="H3054" s="242">
        <v>36.39</v>
      </c>
      <c r="I3054" s="243"/>
      <c r="J3054" s="238"/>
      <c r="K3054" s="238"/>
      <c r="L3054" s="244"/>
      <c r="M3054" s="245"/>
      <c r="N3054" s="246"/>
      <c r="O3054" s="246"/>
      <c r="P3054" s="246"/>
      <c r="Q3054" s="246"/>
      <c r="R3054" s="246"/>
      <c r="S3054" s="246"/>
      <c r="T3054" s="247"/>
      <c r="AT3054" s="248" t="s">
        <v>142</v>
      </c>
      <c r="AU3054" s="248" t="s">
        <v>83</v>
      </c>
      <c r="AV3054" s="12" t="s">
        <v>83</v>
      </c>
      <c r="AW3054" s="12" t="s">
        <v>30</v>
      </c>
      <c r="AX3054" s="12" t="s">
        <v>73</v>
      </c>
      <c r="AY3054" s="248" t="s">
        <v>133</v>
      </c>
    </row>
    <row r="3055" spans="2:51" s="12" customFormat="1" ht="12">
      <c r="B3055" s="237"/>
      <c r="C3055" s="238"/>
      <c r="D3055" s="239" t="s">
        <v>142</v>
      </c>
      <c r="E3055" s="240" t="s">
        <v>1</v>
      </c>
      <c r="F3055" s="241" t="s">
        <v>4192</v>
      </c>
      <c r="G3055" s="238"/>
      <c r="H3055" s="242">
        <v>18.66</v>
      </c>
      <c r="I3055" s="243"/>
      <c r="J3055" s="238"/>
      <c r="K3055" s="238"/>
      <c r="L3055" s="244"/>
      <c r="M3055" s="245"/>
      <c r="N3055" s="246"/>
      <c r="O3055" s="246"/>
      <c r="P3055" s="246"/>
      <c r="Q3055" s="246"/>
      <c r="R3055" s="246"/>
      <c r="S3055" s="246"/>
      <c r="T3055" s="247"/>
      <c r="AT3055" s="248" t="s">
        <v>142</v>
      </c>
      <c r="AU3055" s="248" t="s">
        <v>83</v>
      </c>
      <c r="AV3055" s="12" t="s">
        <v>83</v>
      </c>
      <c r="AW3055" s="12" t="s">
        <v>30</v>
      </c>
      <c r="AX3055" s="12" t="s">
        <v>73</v>
      </c>
      <c r="AY3055" s="248" t="s">
        <v>133</v>
      </c>
    </row>
    <row r="3056" spans="2:51" s="13" customFormat="1" ht="12">
      <c r="B3056" s="249"/>
      <c r="C3056" s="250"/>
      <c r="D3056" s="239" t="s">
        <v>142</v>
      </c>
      <c r="E3056" s="251" t="s">
        <v>1</v>
      </c>
      <c r="F3056" s="252" t="s">
        <v>144</v>
      </c>
      <c r="G3056" s="250"/>
      <c r="H3056" s="253">
        <v>196.275</v>
      </c>
      <c r="I3056" s="254"/>
      <c r="J3056" s="250"/>
      <c r="K3056" s="250"/>
      <c r="L3056" s="255"/>
      <c r="M3056" s="256"/>
      <c r="N3056" s="257"/>
      <c r="O3056" s="257"/>
      <c r="P3056" s="257"/>
      <c r="Q3056" s="257"/>
      <c r="R3056" s="257"/>
      <c r="S3056" s="257"/>
      <c r="T3056" s="258"/>
      <c r="AT3056" s="259" t="s">
        <v>142</v>
      </c>
      <c r="AU3056" s="259" t="s">
        <v>83</v>
      </c>
      <c r="AV3056" s="13" t="s">
        <v>140</v>
      </c>
      <c r="AW3056" s="13" t="s">
        <v>30</v>
      </c>
      <c r="AX3056" s="13" t="s">
        <v>81</v>
      </c>
      <c r="AY3056" s="259" t="s">
        <v>133</v>
      </c>
    </row>
    <row r="3057" spans="2:65" s="1" customFormat="1" ht="16.5" customHeight="1">
      <c r="B3057" s="38"/>
      <c r="C3057" s="260" t="s">
        <v>4193</v>
      </c>
      <c r="D3057" s="260" t="s">
        <v>168</v>
      </c>
      <c r="E3057" s="261" t="s">
        <v>4194</v>
      </c>
      <c r="F3057" s="262" t="s">
        <v>4195</v>
      </c>
      <c r="G3057" s="263" t="s">
        <v>165</v>
      </c>
      <c r="H3057" s="264">
        <v>211.977</v>
      </c>
      <c r="I3057" s="265"/>
      <c r="J3057" s="266">
        <f>ROUND(I3057*H3057,2)</f>
        <v>0</v>
      </c>
      <c r="K3057" s="262" t="s">
        <v>139</v>
      </c>
      <c r="L3057" s="267"/>
      <c r="M3057" s="268" t="s">
        <v>1</v>
      </c>
      <c r="N3057" s="269" t="s">
        <v>38</v>
      </c>
      <c r="O3057" s="86"/>
      <c r="P3057" s="233">
        <f>O3057*H3057</f>
        <v>0</v>
      </c>
      <c r="Q3057" s="233">
        <v>0.00021</v>
      </c>
      <c r="R3057" s="233">
        <f>Q3057*H3057</f>
        <v>0.04451517</v>
      </c>
      <c r="S3057" s="233">
        <v>0</v>
      </c>
      <c r="T3057" s="234">
        <f>S3057*H3057</f>
        <v>0</v>
      </c>
      <c r="AR3057" s="235" t="s">
        <v>644</v>
      </c>
      <c r="AT3057" s="235" t="s">
        <v>168</v>
      </c>
      <c r="AU3057" s="235" t="s">
        <v>83</v>
      </c>
      <c r="AY3057" s="17" t="s">
        <v>133</v>
      </c>
      <c r="BE3057" s="236">
        <f>IF(N3057="základní",J3057,0)</f>
        <v>0</v>
      </c>
      <c r="BF3057" s="236">
        <f>IF(N3057="snížená",J3057,0)</f>
        <v>0</v>
      </c>
      <c r="BG3057" s="236">
        <f>IF(N3057="zákl. přenesená",J3057,0)</f>
        <v>0</v>
      </c>
      <c r="BH3057" s="236">
        <f>IF(N3057="sníž. přenesená",J3057,0)</f>
        <v>0</v>
      </c>
      <c r="BI3057" s="236">
        <f>IF(N3057="nulová",J3057,0)</f>
        <v>0</v>
      </c>
      <c r="BJ3057" s="17" t="s">
        <v>81</v>
      </c>
      <c r="BK3057" s="236">
        <f>ROUND(I3057*H3057,2)</f>
        <v>0</v>
      </c>
      <c r="BL3057" s="17" t="s">
        <v>224</v>
      </c>
      <c r="BM3057" s="235" t="s">
        <v>4196</v>
      </c>
    </row>
    <row r="3058" spans="2:51" s="12" customFormat="1" ht="12">
      <c r="B3058" s="237"/>
      <c r="C3058" s="238"/>
      <c r="D3058" s="239" t="s">
        <v>142</v>
      </c>
      <c r="E3058" s="240" t="s">
        <v>1</v>
      </c>
      <c r="F3058" s="241" t="s">
        <v>4197</v>
      </c>
      <c r="G3058" s="238"/>
      <c r="H3058" s="242">
        <v>211.977</v>
      </c>
      <c r="I3058" s="243"/>
      <c r="J3058" s="238"/>
      <c r="K3058" s="238"/>
      <c r="L3058" s="244"/>
      <c r="M3058" s="245"/>
      <c r="N3058" s="246"/>
      <c r="O3058" s="246"/>
      <c r="P3058" s="246"/>
      <c r="Q3058" s="246"/>
      <c r="R3058" s="246"/>
      <c r="S3058" s="246"/>
      <c r="T3058" s="247"/>
      <c r="AT3058" s="248" t="s">
        <v>142</v>
      </c>
      <c r="AU3058" s="248" t="s">
        <v>83</v>
      </c>
      <c r="AV3058" s="12" t="s">
        <v>83</v>
      </c>
      <c r="AW3058" s="12" t="s">
        <v>30</v>
      </c>
      <c r="AX3058" s="12" t="s">
        <v>73</v>
      </c>
      <c r="AY3058" s="248" t="s">
        <v>133</v>
      </c>
    </row>
    <row r="3059" spans="2:51" s="13" customFormat="1" ht="12">
      <c r="B3059" s="249"/>
      <c r="C3059" s="250"/>
      <c r="D3059" s="239" t="s">
        <v>142</v>
      </c>
      <c r="E3059" s="251" t="s">
        <v>1</v>
      </c>
      <c r="F3059" s="252" t="s">
        <v>144</v>
      </c>
      <c r="G3059" s="250"/>
      <c r="H3059" s="253">
        <v>211.977</v>
      </c>
      <c r="I3059" s="254"/>
      <c r="J3059" s="250"/>
      <c r="K3059" s="250"/>
      <c r="L3059" s="255"/>
      <c r="M3059" s="256"/>
      <c r="N3059" s="257"/>
      <c r="O3059" s="257"/>
      <c r="P3059" s="257"/>
      <c r="Q3059" s="257"/>
      <c r="R3059" s="257"/>
      <c r="S3059" s="257"/>
      <c r="T3059" s="258"/>
      <c r="AT3059" s="259" t="s">
        <v>142</v>
      </c>
      <c r="AU3059" s="259" t="s">
        <v>83</v>
      </c>
      <c r="AV3059" s="13" t="s">
        <v>140</v>
      </c>
      <c r="AW3059" s="13" t="s">
        <v>30</v>
      </c>
      <c r="AX3059" s="13" t="s">
        <v>81</v>
      </c>
      <c r="AY3059" s="259" t="s">
        <v>133</v>
      </c>
    </row>
    <row r="3060" spans="2:65" s="1" customFormat="1" ht="24" customHeight="1">
      <c r="B3060" s="38"/>
      <c r="C3060" s="224" t="s">
        <v>4198</v>
      </c>
      <c r="D3060" s="224" t="s">
        <v>135</v>
      </c>
      <c r="E3060" s="225" t="s">
        <v>4199</v>
      </c>
      <c r="F3060" s="226" t="s">
        <v>4200</v>
      </c>
      <c r="G3060" s="227" t="s">
        <v>413</v>
      </c>
      <c r="H3060" s="228">
        <v>1518.23</v>
      </c>
      <c r="I3060" s="229"/>
      <c r="J3060" s="230">
        <f>ROUND(I3060*H3060,2)</f>
        <v>0</v>
      </c>
      <c r="K3060" s="226" t="s">
        <v>139</v>
      </c>
      <c r="L3060" s="43"/>
      <c r="M3060" s="231" t="s">
        <v>1</v>
      </c>
      <c r="N3060" s="232" t="s">
        <v>38</v>
      </c>
      <c r="O3060" s="86"/>
      <c r="P3060" s="233">
        <f>O3060*H3060</f>
        <v>0</v>
      </c>
      <c r="Q3060" s="233">
        <v>0.00019</v>
      </c>
      <c r="R3060" s="233">
        <f>Q3060*H3060</f>
        <v>0.28846370000000005</v>
      </c>
      <c r="S3060" s="233">
        <v>0</v>
      </c>
      <c r="T3060" s="234">
        <f>S3060*H3060</f>
        <v>0</v>
      </c>
      <c r="AR3060" s="235" t="s">
        <v>224</v>
      </c>
      <c r="AT3060" s="235" t="s">
        <v>135</v>
      </c>
      <c r="AU3060" s="235" t="s">
        <v>83</v>
      </c>
      <c r="AY3060" s="17" t="s">
        <v>133</v>
      </c>
      <c r="BE3060" s="236">
        <f>IF(N3060="základní",J3060,0)</f>
        <v>0</v>
      </c>
      <c r="BF3060" s="236">
        <f>IF(N3060="snížená",J3060,0)</f>
        <v>0</v>
      </c>
      <c r="BG3060" s="236">
        <f>IF(N3060="zákl. přenesená",J3060,0)</f>
        <v>0</v>
      </c>
      <c r="BH3060" s="236">
        <f>IF(N3060="sníž. přenesená",J3060,0)</f>
        <v>0</v>
      </c>
      <c r="BI3060" s="236">
        <f>IF(N3060="nulová",J3060,0)</f>
        <v>0</v>
      </c>
      <c r="BJ3060" s="17" t="s">
        <v>81</v>
      </c>
      <c r="BK3060" s="236">
        <f>ROUND(I3060*H3060,2)</f>
        <v>0</v>
      </c>
      <c r="BL3060" s="17" t="s">
        <v>224</v>
      </c>
      <c r="BM3060" s="235" t="s">
        <v>4201</v>
      </c>
    </row>
    <row r="3061" spans="2:51" s="12" customFormat="1" ht="12">
      <c r="B3061" s="237"/>
      <c r="C3061" s="238"/>
      <c r="D3061" s="239" t="s">
        <v>142</v>
      </c>
      <c r="E3061" s="240" t="s">
        <v>1</v>
      </c>
      <c r="F3061" s="241" t="s">
        <v>4164</v>
      </c>
      <c r="G3061" s="238"/>
      <c r="H3061" s="242">
        <v>81.45</v>
      </c>
      <c r="I3061" s="243"/>
      <c r="J3061" s="238"/>
      <c r="K3061" s="238"/>
      <c r="L3061" s="244"/>
      <c r="M3061" s="245"/>
      <c r="N3061" s="246"/>
      <c r="O3061" s="246"/>
      <c r="P3061" s="246"/>
      <c r="Q3061" s="246"/>
      <c r="R3061" s="246"/>
      <c r="S3061" s="246"/>
      <c r="T3061" s="247"/>
      <c r="AT3061" s="248" t="s">
        <v>142</v>
      </c>
      <c r="AU3061" s="248" t="s">
        <v>83</v>
      </c>
      <c r="AV3061" s="12" t="s">
        <v>83</v>
      </c>
      <c r="AW3061" s="12" t="s">
        <v>30</v>
      </c>
      <c r="AX3061" s="12" t="s">
        <v>73</v>
      </c>
      <c r="AY3061" s="248" t="s">
        <v>133</v>
      </c>
    </row>
    <row r="3062" spans="2:51" s="12" customFormat="1" ht="12">
      <c r="B3062" s="237"/>
      <c r="C3062" s="238"/>
      <c r="D3062" s="239" t="s">
        <v>142</v>
      </c>
      <c r="E3062" s="240" t="s">
        <v>1</v>
      </c>
      <c r="F3062" s="241" t="s">
        <v>4202</v>
      </c>
      <c r="G3062" s="238"/>
      <c r="H3062" s="242">
        <v>1238.12</v>
      </c>
      <c r="I3062" s="243"/>
      <c r="J3062" s="238"/>
      <c r="K3062" s="238"/>
      <c r="L3062" s="244"/>
      <c r="M3062" s="245"/>
      <c r="N3062" s="246"/>
      <c r="O3062" s="246"/>
      <c r="P3062" s="246"/>
      <c r="Q3062" s="246"/>
      <c r="R3062" s="246"/>
      <c r="S3062" s="246"/>
      <c r="T3062" s="247"/>
      <c r="AT3062" s="248" t="s">
        <v>142</v>
      </c>
      <c r="AU3062" s="248" t="s">
        <v>83</v>
      </c>
      <c r="AV3062" s="12" t="s">
        <v>83</v>
      </c>
      <c r="AW3062" s="12" t="s">
        <v>30</v>
      </c>
      <c r="AX3062" s="12" t="s">
        <v>73</v>
      </c>
      <c r="AY3062" s="248" t="s">
        <v>133</v>
      </c>
    </row>
    <row r="3063" spans="2:51" s="12" customFormat="1" ht="12">
      <c r="B3063" s="237"/>
      <c r="C3063" s="238"/>
      <c r="D3063" s="239" t="s">
        <v>142</v>
      </c>
      <c r="E3063" s="240" t="s">
        <v>1</v>
      </c>
      <c r="F3063" s="241" t="s">
        <v>4165</v>
      </c>
      <c r="G3063" s="238"/>
      <c r="H3063" s="242">
        <v>60.33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142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133</v>
      </c>
    </row>
    <row r="3064" spans="2:51" s="12" customFormat="1" ht="12">
      <c r="B3064" s="237"/>
      <c r="C3064" s="238"/>
      <c r="D3064" s="239" t="s">
        <v>142</v>
      </c>
      <c r="E3064" s="240" t="s">
        <v>1</v>
      </c>
      <c r="F3064" s="241" t="s">
        <v>4166</v>
      </c>
      <c r="G3064" s="238"/>
      <c r="H3064" s="242">
        <v>4.55</v>
      </c>
      <c r="I3064" s="243"/>
      <c r="J3064" s="238"/>
      <c r="K3064" s="238"/>
      <c r="L3064" s="244"/>
      <c r="M3064" s="245"/>
      <c r="N3064" s="246"/>
      <c r="O3064" s="246"/>
      <c r="P3064" s="246"/>
      <c r="Q3064" s="246"/>
      <c r="R3064" s="246"/>
      <c r="S3064" s="246"/>
      <c r="T3064" s="247"/>
      <c r="AT3064" s="248" t="s">
        <v>142</v>
      </c>
      <c r="AU3064" s="248" t="s">
        <v>83</v>
      </c>
      <c r="AV3064" s="12" t="s">
        <v>83</v>
      </c>
      <c r="AW3064" s="12" t="s">
        <v>30</v>
      </c>
      <c r="AX3064" s="12" t="s">
        <v>73</v>
      </c>
      <c r="AY3064" s="248" t="s">
        <v>133</v>
      </c>
    </row>
    <row r="3065" spans="2:51" s="12" customFormat="1" ht="12">
      <c r="B3065" s="237"/>
      <c r="C3065" s="238"/>
      <c r="D3065" s="239" t="s">
        <v>142</v>
      </c>
      <c r="E3065" s="240" t="s">
        <v>1</v>
      </c>
      <c r="F3065" s="241" t="s">
        <v>4167</v>
      </c>
      <c r="G3065" s="238"/>
      <c r="H3065" s="242">
        <v>8.7</v>
      </c>
      <c r="I3065" s="243"/>
      <c r="J3065" s="238"/>
      <c r="K3065" s="238"/>
      <c r="L3065" s="244"/>
      <c r="M3065" s="245"/>
      <c r="N3065" s="246"/>
      <c r="O3065" s="246"/>
      <c r="P3065" s="246"/>
      <c r="Q3065" s="246"/>
      <c r="R3065" s="246"/>
      <c r="S3065" s="246"/>
      <c r="T3065" s="247"/>
      <c r="AT3065" s="248" t="s">
        <v>142</v>
      </c>
      <c r="AU3065" s="248" t="s">
        <v>83</v>
      </c>
      <c r="AV3065" s="12" t="s">
        <v>83</v>
      </c>
      <c r="AW3065" s="12" t="s">
        <v>30</v>
      </c>
      <c r="AX3065" s="12" t="s">
        <v>73</v>
      </c>
      <c r="AY3065" s="248" t="s">
        <v>133</v>
      </c>
    </row>
    <row r="3066" spans="2:51" s="12" customFormat="1" ht="12">
      <c r="B3066" s="237"/>
      <c r="C3066" s="238"/>
      <c r="D3066" s="239" t="s">
        <v>142</v>
      </c>
      <c r="E3066" s="240" t="s">
        <v>1</v>
      </c>
      <c r="F3066" s="241" t="s">
        <v>2022</v>
      </c>
      <c r="G3066" s="238"/>
      <c r="H3066" s="242">
        <v>96.53</v>
      </c>
      <c r="I3066" s="243"/>
      <c r="J3066" s="238"/>
      <c r="K3066" s="238"/>
      <c r="L3066" s="244"/>
      <c r="M3066" s="245"/>
      <c r="N3066" s="246"/>
      <c r="O3066" s="246"/>
      <c r="P3066" s="246"/>
      <c r="Q3066" s="246"/>
      <c r="R3066" s="246"/>
      <c r="S3066" s="246"/>
      <c r="T3066" s="247"/>
      <c r="AT3066" s="248" t="s">
        <v>142</v>
      </c>
      <c r="AU3066" s="248" t="s">
        <v>83</v>
      </c>
      <c r="AV3066" s="12" t="s">
        <v>83</v>
      </c>
      <c r="AW3066" s="12" t="s">
        <v>30</v>
      </c>
      <c r="AX3066" s="12" t="s">
        <v>73</v>
      </c>
      <c r="AY3066" s="248" t="s">
        <v>133</v>
      </c>
    </row>
    <row r="3067" spans="2:51" s="14" customFormat="1" ht="12">
      <c r="B3067" s="276"/>
      <c r="C3067" s="277"/>
      <c r="D3067" s="239" t="s">
        <v>142</v>
      </c>
      <c r="E3067" s="278" t="s">
        <v>1</v>
      </c>
      <c r="F3067" s="279" t="s">
        <v>732</v>
      </c>
      <c r="G3067" s="277"/>
      <c r="H3067" s="278" t="s">
        <v>1</v>
      </c>
      <c r="I3067" s="280"/>
      <c r="J3067" s="277"/>
      <c r="K3067" s="277"/>
      <c r="L3067" s="281"/>
      <c r="M3067" s="282"/>
      <c r="N3067" s="283"/>
      <c r="O3067" s="283"/>
      <c r="P3067" s="283"/>
      <c r="Q3067" s="283"/>
      <c r="R3067" s="283"/>
      <c r="S3067" s="283"/>
      <c r="T3067" s="284"/>
      <c r="AT3067" s="285" t="s">
        <v>142</v>
      </c>
      <c r="AU3067" s="285" t="s">
        <v>83</v>
      </c>
      <c r="AV3067" s="14" t="s">
        <v>81</v>
      </c>
      <c r="AW3067" s="14" t="s">
        <v>30</v>
      </c>
      <c r="AX3067" s="14" t="s">
        <v>73</v>
      </c>
      <c r="AY3067" s="285" t="s">
        <v>133</v>
      </c>
    </row>
    <row r="3068" spans="2:51" s="12" customFormat="1" ht="12">
      <c r="B3068" s="237"/>
      <c r="C3068" s="238"/>
      <c r="D3068" s="239" t="s">
        <v>142</v>
      </c>
      <c r="E3068" s="240" t="s">
        <v>1</v>
      </c>
      <c r="F3068" s="241" t="s">
        <v>4168</v>
      </c>
      <c r="G3068" s="238"/>
      <c r="H3068" s="242">
        <v>27.38</v>
      </c>
      <c r="I3068" s="243"/>
      <c r="J3068" s="238"/>
      <c r="K3068" s="238"/>
      <c r="L3068" s="244"/>
      <c r="M3068" s="245"/>
      <c r="N3068" s="246"/>
      <c r="O3068" s="246"/>
      <c r="P3068" s="246"/>
      <c r="Q3068" s="246"/>
      <c r="R3068" s="246"/>
      <c r="S3068" s="246"/>
      <c r="T3068" s="247"/>
      <c r="AT3068" s="248" t="s">
        <v>142</v>
      </c>
      <c r="AU3068" s="248" t="s">
        <v>83</v>
      </c>
      <c r="AV3068" s="12" t="s">
        <v>83</v>
      </c>
      <c r="AW3068" s="12" t="s">
        <v>30</v>
      </c>
      <c r="AX3068" s="12" t="s">
        <v>73</v>
      </c>
      <c r="AY3068" s="248" t="s">
        <v>133</v>
      </c>
    </row>
    <row r="3069" spans="2:51" s="12" customFormat="1" ht="12">
      <c r="B3069" s="237"/>
      <c r="C3069" s="238"/>
      <c r="D3069" s="239" t="s">
        <v>142</v>
      </c>
      <c r="E3069" s="240" t="s">
        <v>1</v>
      </c>
      <c r="F3069" s="241" t="s">
        <v>4169</v>
      </c>
      <c r="G3069" s="238"/>
      <c r="H3069" s="242">
        <v>1.17</v>
      </c>
      <c r="I3069" s="243"/>
      <c r="J3069" s="238"/>
      <c r="K3069" s="238"/>
      <c r="L3069" s="244"/>
      <c r="M3069" s="245"/>
      <c r="N3069" s="246"/>
      <c r="O3069" s="246"/>
      <c r="P3069" s="246"/>
      <c r="Q3069" s="246"/>
      <c r="R3069" s="246"/>
      <c r="S3069" s="246"/>
      <c r="T3069" s="247"/>
      <c r="AT3069" s="248" t="s">
        <v>142</v>
      </c>
      <c r="AU3069" s="248" t="s">
        <v>83</v>
      </c>
      <c r="AV3069" s="12" t="s">
        <v>83</v>
      </c>
      <c r="AW3069" s="12" t="s">
        <v>30</v>
      </c>
      <c r="AX3069" s="12" t="s">
        <v>73</v>
      </c>
      <c r="AY3069" s="248" t="s">
        <v>133</v>
      </c>
    </row>
    <row r="3070" spans="2:51" s="13" customFormat="1" ht="12">
      <c r="B3070" s="249"/>
      <c r="C3070" s="250"/>
      <c r="D3070" s="239" t="s">
        <v>142</v>
      </c>
      <c r="E3070" s="251" t="s">
        <v>1</v>
      </c>
      <c r="F3070" s="252" t="s">
        <v>144</v>
      </c>
      <c r="G3070" s="250"/>
      <c r="H3070" s="253">
        <v>1518.23</v>
      </c>
      <c r="I3070" s="254"/>
      <c r="J3070" s="250"/>
      <c r="K3070" s="250"/>
      <c r="L3070" s="255"/>
      <c r="M3070" s="256"/>
      <c r="N3070" s="257"/>
      <c r="O3070" s="257"/>
      <c r="P3070" s="257"/>
      <c r="Q3070" s="257"/>
      <c r="R3070" s="257"/>
      <c r="S3070" s="257"/>
      <c r="T3070" s="258"/>
      <c r="AT3070" s="259" t="s">
        <v>142</v>
      </c>
      <c r="AU3070" s="259" t="s">
        <v>83</v>
      </c>
      <c r="AV3070" s="13" t="s">
        <v>140</v>
      </c>
      <c r="AW3070" s="13" t="s">
        <v>30</v>
      </c>
      <c r="AX3070" s="13" t="s">
        <v>81</v>
      </c>
      <c r="AY3070" s="259" t="s">
        <v>133</v>
      </c>
    </row>
    <row r="3071" spans="2:65" s="1" customFormat="1" ht="24" customHeight="1">
      <c r="B3071" s="38"/>
      <c r="C3071" s="224" t="s">
        <v>4203</v>
      </c>
      <c r="D3071" s="224" t="s">
        <v>135</v>
      </c>
      <c r="E3071" s="225" t="s">
        <v>4204</v>
      </c>
      <c r="F3071" s="226" t="s">
        <v>4205</v>
      </c>
      <c r="G3071" s="227" t="s">
        <v>165</v>
      </c>
      <c r="H3071" s="228">
        <v>54.65</v>
      </c>
      <c r="I3071" s="229"/>
      <c r="J3071" s="230">
        <f>ROUND(I3071*H3071,2)</f>
        <v>0</v>
      </c>
      <c r="K3071" s="226" t="s">
        <v>139</v>
      </c>
      <c r="L3071" s="43"/>
      <c r="M3071" s="231" t="s">
        <v>1</v>
      </c>
      <c r="N3071" s="232" t="s">
        <v>38</v>
      </c>
      <c r="O3071" s="86"/>
      <c r="P3071" s="233">
        <f>O3071*H3071</f>
        <v>0</v>
      </c>
      <c r="Q3071" s="233">
        <v>0</v>
      </c>
      <c r="R3071" s="233">
        <f>Q3071*H3071</f>
        <v>0</v>
      </c>
      <c r="S3071" s="233">
        <v>0</v>
      </c>
      <c r="T3071" s="234">
        <f>S3071*H3071</f>
        <v>0</v>
      </c>
      <c r="AR3071" s="235" t="s">
        <v>224</v>
      </c>
      <c r="AT3071" s="235" t="s">
        <v>135</v>
      </c>
      <c r="AU3071" s="235" t="s">
        <v>83</v>
      </c>
      <c r="AY3071" s="17" t="s">
        <v>133</v>
      </c>
      <c r="BE3071" s="236">
        <f>IF(N3071="základní",J3071,0)</f>
        <v>0</v>
      </c>
      <c r="BF3071" s="236">
        <f>IF(N3071="snížená",J3071,0)</f>
        <v>0</v>
      </c>
      <c r="BG3071" s="236">
        <f>IF(N3071="zákl. přenesená",J3071,0)</f>
        <v>0</v>
      </c>
      <c r="BH3071" s="236">
        <f>IF(N3071="sníž. přenesená",J3071,0)</f>
        <v>0</v>
      </c>
      <c r="BI3071" s="236">
        <f>IF(N3071="nulová",J3071,0)</f>
        <v>0</v>
      </c>
      <c r="BJ3071" s="17" t="s">
        <v>81</v>
      </c>
      <c r="BK3071" s="236">
        <f>ROUND(I3071*H3071,2)</f>
        <v>0</v>
      </c>
      <c r="BL3071" s="17" t="s">
        <v>224</v>
      </c>
      <c r="BM3071" s="235" t="s">
        <v>4206</v>
      </c>
    </row>
    <row r="3072" spans="2:51" s="12" customFormat="1" ht="12">
      <c r="B3072" s="237"/>
      <c r="C3072" s="238"/>
      <c r="D3072" s="239" t="s">
        <v>142</v>
      </c>
      <c r="E3072" s="240" t="s">
        <v>1</v>
      </c>
      <c r="F3072" s="241" t="s">
        <v>4207</v>
      </c>
      <c r="G3072" s="238"/>
      <c r="H3072" s="242">
        <v>24.4</v>
      </c>
      <c r="I3072" s="243"/>
      <c r="J3072" s="238"/>
      <c r="K3072" s="238"/>
      <c r="L3072" s="244"/>
      <c r="M3072" s="245"/>
      <c r="N3072" s="246"/>
      <c r="O3072" s="246"/>
      <c r="P3072" s="246"/>
      <c r="Q3072" s="246"/>
      <c r="R3072" s="246"/>
      <c r="S3072" s="246"/>
      <c r="T3072" s="247"/>
      <c r="AT3072" s="248" t="s">
        <v>142</v>
      </c>
      <c r="AU3072" s="248" t="s">
        <v>83</v>
      </c>
      <c r="AV3072" s="12" t="s">
        <v>83</v>
      </c>
      <c r="AW3072" s="12" t="s">
        <v>30</v>
      </c>
      <c r="AX3072" s="12" t="s">
        <v>73</v>
      </c>
      <c r="AY3072" s="248" t="s">
        <v>133</v>
      </c>
    </row>
    <row r="3073" spans="2:51" s="12" customFormat="1" ht="12">
      <c r="B3073" s="237"/>
      <c r="C3073" s="238"/>
      <c r="D3073" s="239" t="s">
        <v>142</v>
      </c>
      <c r="E3073" s="240" t="s">
        <v>1</v>
      </c>
      <c r="F3073" s="241" t="s">
        <v>4208</v>
      </c>
      <c r="G3073" s="238"/>
      <c r="H3073" s="242">
        <v>30.25</v>
      </c>
      <c r="I3073" s="243"/>
      <c r="J3073" s="238"/>
      <c r="K3073" s="238"/>
      <c r="L3073" s="244"/>
      <c r="M3073" s="245"/>
      <c r="N3073" s="246"/>
      <c r="O3073" s="246"/>
      <c r="P3073" s="246"/>
      <c r="Q3073" s="246"/>
      <c r="R3073" s="246"/>
      <c r="S3073" s="246"/>
      <c r="T3073" s="247"/>
      <c r="AT3073" s="248" t="s">
        <v>142</v>
      </c>
      <c r="AU3073" s="248" t="s">
        <v>83</v>
      </c>
      <c r="AV3073" s="12" t="s">
        <v>83</v>
      </c>
      <c r="AW3073" s="12" t="s">
        <v>30</v>
      </c>
      <c r="AX3073" s="12" t="s">
        <v>73</v>
      </c>
      <c r="AY3073" s="248" t="s">
        <v>133</v>
      </c>
    </row>
    <row r="3074" spans="2:51" s="13" customFormat="1" ht="12">
      <c r="B3074" s="249"/>
      <c r="C3074" s="250"/>
      <c r="D3074" s="239" t="s">
        <v>142</v>
      </c>
      <c r="E3074" s="251" t="s">
        <v>1</v>
      </c>
      <c r="F3074" s="252" t="s">
        <v>144</v>
      </c>
      <c r="G3074" s="250"/>
      <c r="H3074" s="253">
        <v>54.65</v>
      </c>
      <c r="I3074" s="254"/>
      <c r="J3074" s="250"/>
      <c r="K3074" s="250"/>
      <c r="L3074" s="255"/>
      <c r="M3074" s="256"/>
      <c r="N3074" s="257"/>
      <c r="O3074" s="257"/>
      <c r="P3074" s="257"/>
      <c r="Q3074" s="257"/>
      <c r="R3074" s="257"/>
      <c r="S3074" s="257"/>
      <c r="T3074" s="258"/>
      <c r="AT3074" s="259" t="s">
        <v>142</v>
      </c>
      <c r="AU3074" s="259" t="s">
        <v>83</v>
      </c>
      <c r="AV3074" s="13" t="s">
        <v>140</v>
      </c>
      <c r="AW3074" s="13" t="s">
        <v>30</v>
      </c>
      <c r="AX3074" s="13" t="s">
        <v>81</v>
      </c>
      <c r="AY3074" s="259" t="s">
        <v>133</v>
      </c>
    </row>
    <row r="3075" spans="2:65" s="1" customFormat="1" ht="16.5" customHeight="1">
      <c r="B3075" s="38"/>
      <c r="C3075" s="260" t="s">
        <v>4209</v>
      </c>
      <c r="D3075" s="260" t="s">
        <v>168</v>
      </c>
      <c r="E3075" s="261" t="s">
        <v>4080</v>
      </c>
      <c r="F3075" s="262" t="s">
        <v>4081</v>
      </c>
      <c r="G3075" s="263" t="s">
        <v>138</v>
      </c>
      <c r="H3075" s="264">
        <v>0.87</v>
      </c>
      <c r="I3075" s="265"/>
      <c r="J3075" s="266">
        <f>ROUND(I3075*H3075,2)</f>
        <v>0</v>
      </c>
      <c r="K3075" s="262" t="s">
        <v>139</v>
      </c>
      <c r="L3075" s="267"/>
      <c r="M3075" s="268" t="s">
        <v>1</v>
      </c>
      <c r="N3075" s="269" t="s">
        <v>38</v>
      </c>
      <c r="O3075" s="86"/>
      <c r="P3075" s="233">
        <f>O3075*H3075</f>
        <v>0</v>
      </c>
      <c r="Q3075" s="233">
        <v>0.55</v>
      </c>
      <c r="R3075" s="233">
        <f>Q3075*H3075</f>
        <v>0.47850000000000004</v>
      </c>
      <c r="S3075" s="233">
        <v>0</v>
      </c>
      <c r="T3075" s="234">
        <f>S3075*H3075</f>
        <v>0</v>
      </c>
      <c r="AR3075" s="235" t="s">
        <v>644</v>
      </c>
      <c r="AT3075" s="235" t="s">
        <v>168</v>
      </c>
      <c r="AU3075" s="235" t="s">
        <v>83</v>
      </c>
      <c r="AY3075" s="17" t="s">
        <v>133</v>
      </c>
      <c r="BE3075" s="236">
        <f>IF(N3075="základní",J3075,0)</f>
        <v>0</v>
      </c>
      <c r="BF3075" s="236">
        <f>IF(N3075="snížená",J3075,0)</f>
        <v>0</v>
      </c>
      <c r="BG3075" s="236">
        <f>IF(N3075="zákl. přenesená",J3075,0)</f>
        <v>0</v>
      </c>
      <c r="BH3075" s="236">
        <f>IF(N3075="sníž. přenesená",J3075,0)</f>
        <v>0</v>
      </c>
      <c r="BI3075" s="236">
        <f>IF(N3075="nulová",J3075,0)</f>
        <v>0</v>
      </c>
      <c r="BJ3075" s="17" t="s">
        <v>81</v>
      </c>
      <c r="BK3075" s="236">
        <f>ROUND(I3075*H3075,2)</f>
        <v>0</v>
      </c>
      <c r="BL3075" s="17" t="s">
        <v>224</v>
      </c>
      <c r="BM3075" s="235" t="s">
        <v>4210</v>
      </c>
    </row>
    <row r="3076" spans="2:51" s="12" customFormat="1" ht="12">
      <c r="B3076" s="237"/>
      <c r="C3076" s="238"/>
      <c r="D3076" s="239" t="s">
        <v>142</v>
      </c>
      <c r="E3076" s="240" t="s">
        <v>1</v>
      </c>
      <c r="F3076" s="241" t="s">
        <v>4211</v>
      </c>
      <c r="G3076" s="238"/>
      <c r="H3076" s="242">
        <v>0.39</v>
      </c>
      <c r="I3076" s="243"/>
      <c r="J3076" s="238"/>
      <c r="K3076" s="238"/>
      <c r="L3076" s="244"/>
      <c r="M3076" s="245"/>
      <c r="N3076" s="246"/>
      <c r="O3076" s="246"/>
      <c r="P3076" s="246"/>
      <c r="Q3076" s="246"/>
      <c r="R3076" s="246"/>
      <c r="S3076" s="246"/>
      <c r="T3076" s="247"/>
      <c r="AT3076" s="248" t="s">
        <v>142</v>
      </c>
      <c r="AU3076" s="248" t="s">
        <v>83</v>
      </c>
      <c r="AV3076" s="12" t="s">
        <v>83</v>
      </c>
      <c r="AW3076" s="12" t="s">
        <v>30</v>
      </c>
      <c r="AX3076" s="12" t="s">
        <v>73</v>
      </c>
      <c r="AY3076" s="248" t="s">
        <v>133</v>
      </c>
    </row>
    <row r="3077" spans="2:51" s="12" customFormat="1" ht="12">
      <c r="B3077" s="237"/>
      <c r="C3077" s="238"/>
      <c r="D3077" s="239" t="s">
        <v>142</v>
      </c>
      <c r="E3077" s="240" t="s">
        <v>1</v>
      </c>
      <c r="F3077" s="241" t="s">
        <v>4212</v>
      </c>
      <c r="G3077" s="238"/>
      <c r="H3077" s="242">
        <v>0.48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142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133</v>
      </c>
    </row>
    <row r="3078" spans="2:51" s="13" customFormat="1" ht="12">
      <c r="B3078" s="249"/>
      <c r="C3078" s="250"/>
      <c r="D3078" s="239" t="s">
        <v>142</v>
      </c>
      <c r="E3078" s="251" t="s">
        <v>1</v>
      </c>
      <c r="F3078" s="252" t="s">
        <v>144</v>
      </c>
      <c r="G3078" s="250"/>
      <c r="H3078" s="253">
        <v>0.87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142</v>
      </c>
      <c r="AU3078" s="259" t="s">
        <v>83</v>
      </c>
      <c r="AV3078" s="13" t="s">
        <v>140</v>
      </c>
      <c r="AW3078" s="13" t="s">
        <v>30</v>
      </c>
      <c r="AX3078" s="13" t="s">
        <v>81</v>
      </c>
      <c r="AY3078" s="259" t="s">
        <v>133</v>
      </c>
    </row>
    <row r="3079" spans="2:65" s="1" customFormat="1" ht="24" customHeight="1">
      <c r="B3079" s="38"/>
      <c r="C3079" s="224" t="s">
        <v>4213</v>
      </c>
      <c r="D3079" s="224" t="s">
        <v>135</v>
      </c>
      <c r="E3079" s="225" t="s">
        <v>4214</v>
      </c>
      <c r="F3079" s="226" t="s">
        <v>4215</v>
      </c>
      <c r="G3079" s="227" t="s">
        <v>165</v>
      </c>
      <c r="H3079" s="228">
        <v>33.3</v>
      </c>
      <c r="I3079" s="229"/>
      <c r="J3079" s="230">
        <f>ROUND(I3079*H3079,2)</f>
        <v>0</v>
      </c>
      <c r="K3079" s="226" t="s">
        <v>139</v>
      </c>
      <c r="L3079" s="43"/>
      <c r="M3079" s="231" t="s">
        <v>1</v>
      </c>
      <c r="N3079" s="232" t="s">
        <v>38</v>
      </c>
      <c r="O3079" s="86"/>
      <c r="P3079" s="233">
        <f>O3079*H3079</f>
        <v>0</v>
      </c>
      <c r="Q3079" s="233">
        <v>0</v>
      </c>
      <c r="R3079" s="233">
        <f>Q3079*H3079</f>
        <v>0</v>
      </c>
      <c r="S3079" s="233">
        <v>0</v>
      </c>
      <c r="T3079" s="234">
        <f>S3079*H3079</f>
        <v>0</v>
      </c>
      <c r="AR3079" s="235" t="s">
        <v>224</v>
      </c>
      <c r="AT3079" s="235" t="s">
        <v>135</v>
      </c>
      <c r="AU3079" s="235" t="s">
        <v>83</v>
      </c>
      <c r="AY3079" s="17" t="s">
        <v>133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224</v>
      </c>
      <c r="BM3079" s="235" t="s">
        <v>4216</v>
      </c>
    </row>
    <row r="3080" spans="2:51" s="14" customFormat="1" ht="12">
      <c r="B3080" s="276"/>
      <c r="C3080" s="277"/>
      <c r="D3080" s="239" t="s">
        <v>142</v>
      </c>
      <c r="E3080" s="278" t="s">
        <v>1</v>
      </c>
      <c r="F3080" s="279" t="s">
        <v>732</v>
      </c>
      <c r="G3080" s="277"/>
      <c r="H3080" s="278" t="s">
        <v>1</v>
      </c>
      <c r="I3080" s="280"/>
      <c r="J3080" s="277"/>
      <c r="K3080" s="277"/>
      <c r="L3080" s="281"/>
      <c r="M3080" s="282"/>
      <c r="N3080" s="283"/>
      <c r="O3080" s="283"/>
      <c r="P3080" s="283"/>
      <c r="Q3080" s="283"/>
      <c r="R3080" s="283"/>
      <c r="S3080" s="283"/>
      <c r="T3080" s="284"/>
      <c r="AT3080" s="285" t="s">
        <v>142</v>
      </c>
      <c r="AU3080" s="285" t="s">
        <v>83</v>
      </c>
      <c r="AV3080" s="14" t="s">
        <v>81</v>
      </c>
      <c r="AW3080" s="14" t="s">
        <v>30</v>
      </c>
      <c r="AX3080" s="14" t="s">
        <v>73</v>
      </c>
      <c r="AY3080" s="285" t="s">
        <v>133</v>
      </c>
    </row>
    <row r="3081" spans="2:51" s="12" customFormat="1" ht="12">
      <c r="B3081" s="237"/>
      <c r="C3081" s="238"/>
      <c r="D3081" s="239" t="s">
        <v>142</v>
      </c>
      <c r="E3081" s="240" t="s">
        <v>1</v>
      </c>
      <c r="F3081" s="241" t="s">
        <v>4217</v>
      </c>
      <c r="G3081" s="238"/>
      <c r="H3081" s="242">
        <v>33.3</v>
      </c>
      <c r="I3081" s="243"/>
      <c r="J3081" s="238"/>
      <c r="K3081" s="238"/>
      <c r="L3081" s="244"/>
      <c r="M3081" s="245"/>
      <c r="N3081" s="246"/>
      <c r="O3081" s="246"/>
      <c r="P3081" s="246"/>
      <c r="Q3081" s="246"/>
      <c r="R3081" s="246"/>
      <c r="S3081" s="246"/>
      <c r="T3081" s="247"/>
      <c r="AT3081" s="248" t="s">
        <v>142</v>
      </c>
      <c r="AU3081" s="248" t="s">
        <v>83</v>
      </c>
      <c r="AV3081" s="12" t="s">
        <v>83</v>
      </c>
      <c r="AW3081" s="12" t="s">
        <v>30</v>
      </c>
      <c r="AX3081" s="12" t="s">
        <v>73</v>
      </c>
      <c r="AY3081" s="248" t="s">
        <v>133</v>
      </c>
    </row>
    <row r="3082" spans="2:51" s="13" customFormat="1" ht="12">
      <c r="B3082" s="249"/>
      <c r="C3082" s="250"/>
      <c r="D3082" s="239" t="s">
        <v>142</v>
      </c>
      <c r="E3082" s="251" t="s">
        <v>1</v>
      </c>
      <c r="F3082" s="252" t="s">
        <v>144</v>
      </c>
      <c r="G3082" s="250"/>
      <c r="H3082" s="253">
        <v>33.3</v>
      </c>
      <c r="I3082" s="254"/>
      <c r="J3082" s="250"/>
      <c r="K3082" s="250"/>
      <c r="L3082" s="255"/>
      <c r="M3082" s="256"/>
      <c r="N3082" s="257"/>
      <c r="O3082" s="257"/>
      <c r="P3082" s="257"/>
      <c r="Q3082" s="257"/>
      <c r="R3082" s="257"/>
      <c r="S3082" s="257"/>
      <c r="T3082" s="258"/>
      <c r="AT3082" s="259" t="s">
        <v>142</v>
      </c>
      <c r="AU3082" s="259" t="s">
        <v>83</v>
      </c>
      <c r="AV3082" s="13" t="s">
        <v>140</v>
      </c>
      <c r="AW3082" s="13" t="s">
        <v>30</v>
      </c>
      <c r="AX3082" s="13" t="s">
        <v>81</v>
      </c>
      <c r="AY3082" s="259" t="s">
        <v>133</v>
      </c>
    </row>
    <row r="3083" spans="2:65" s="1" customFormat="1" ht="16.5" customHeight="1">
      <c r="B3083" s="38"/>
      <c r="C3083" s="260" t="s">
        <v>4218</v>
      </c>
      <c r="D3083" s="260" t="s">
        <v>168</v>
      </c>
      <c r="E3083" s="261" t="s">
        <v>4080</v>
      </c>
      <c r="F3083" s="262" t="s">
        <v>4081</v>
      </c>
      <c r="G3083" s="263" t="s">
        <v>138</v>
      </c>
      <c r="H3083" s="264">
        <v>0.879</v>
      </c>
      <c r="I3083" s="265"/>
      <c r="J3083" s="266">
        <f>ROUND(I3083*H3083,2)</f>
        <v>0</v>
      </c>
      <c r="K3083" s="262" t="s">
        <v>139</v>
      </c>
      <c r="L3083" s="267"/>
      <c r="M3083" s="268" t="s">
        <v>1</v>
      </c>
      <c r="N3083" s="269" t="s">
        <v>38</v>
      </c>
      <c r="O3083" s="86"/>
      <c r="P3083" s="233">
        <f>O3083*H3083</f>
        <v>0</v>
      </c>
      <c r="Q3083" s="233">
        <v>0.55</v>
      </c>
      <c r="R3083" s="233">
        <f>Q3083*H3083</f>
        <v>0.48345000000000005</v>
      </c>
      <c r="S3083" s="233">
        <v>0</v>
      </c>
      <c r="T3083" s="234">
        <f>S3083*H3083</f>
        <v>0</v>
      </c>
      <c r="AR3083" s="235" t="s">
        <v>644</v>
      </c>
      <c r="AT3083" s="235" t="s">
        <v>168</v>
      </c>
      <c r="AU3083" s="235" t="s">
        <v>83</v>
      </c>
      <c r="AY3083" s="17" t="s">
        <v>133</v>
      </c>
      <c r="BE3083" s="236">
        <f>IF(N3083="základní",J3083,0)</f>
        <v>0</v>
      </c>
      <c r="BF3083" s="236">
        <f>IF(N3083="snížená",J3083,0)</f>
        <v>0</v>
      </c>
      <c r="BG3083" s="236">
        <f>IF(N3083="zákl. přenesená",J3083,0)</f>
        <v>0</v>
      </c>
      <c r="BH3083" s="236">
        <f>IF(N3083="sníž. přenesená",J3083,0)</f>
        <v>0</v>
      </c>
      <c r="BI3083" s="236">
        <f>IF(N3083="nulová",J3083,0)</f>
        <v>0</v>
      </c>
      <c r="BJ3083" s="17" t="s">
        <v>81</v>
      </c>
      <c r="BK3083" s="236">
        <f>ROUND(I3083*H3083,2)</f>
        <v>0</v>
      </c>
      <c r="BL3083" s="17" t="s">
        <v>224</v>
      </c>
      <c r="BM3083" s="235" t="s">
        <v>4219</v>
      </c>
    </row>
    <row r="3084" spans="2:51" s="14" customFormat="1" ht="12">
      <c r="B3084" s="276"/>
      <c r="C3084" s="277"/>
      <c r="D3084" s="239" t="s">
        <v>142</v>
      </c>
      <c r="E3084" s="278" t="s">
        <v>1</v>
      </c>
      <c r="F3084" s="279" t="s">
        <v>732</v>
      </c>
      <c r="G3084" s="277"/>
      <c r="H3084" s="278" t="s">
        <v>1</v>
      </c>
      <c r="I3084" s="280"/>
      <c r="J3084" s="277"/>
      <c r="K3084" s="277"/>
      <c r="L3084" s="281"/>
      <c r="M3084" s="282"/>
      <c r="N3084" s="283"/>
      <c r="O3084" s="283"/>
      <c r="P3084" s="283"/>
      <c r="Q3084" s="283"/>
      <c r="R3084" s="283"/>
      <c r="S3084" s="283"/>
      <c r="T3084" s="284"/>
      <c r="AT3084" s="285" t="s">
        <v>142</v>
      </c>
      <c r="AU3084" s="285" t="s">
        <v>83</v>
      </c>
      <c r="AV3084" s="14" t="s">
        <v>81</v>
      </c>
      <c r="AW3084" s="14" t="s">
        <v>30</v>
      </c>
      <c r="AX3084" s="14" t="s">
        <v>73</v>
      </c>
      <c r="AY3084" s="285" t="s">
        <v>133</v>
      </c>
    </row>
    <row r="3085" spans="2:51" s="12" customFormat="1" ht="12">
      <c r="B3085" s="237"/>
      <c r="C3085" s="238"/>
      <c r="D3085" s="239" t="s">
        <v>142</v>
      </c>
      <c r="E3085" s="240" t="s">
        <v>1</v>
      </c>
      <c r="F3085" s="241" t="s">
        <v>4220</v>
      </c>
      <c r="G3085" s="238"/>
      <c r="H3085" s="242">
        <v>0.879</v>
      </c>
      <c r="I3085" s="243"/>
      <c r="J3085" s="238"/>
      <c r="K3085" s="238"/>
      <c r="L3085" s="244"/>
      <c r="M3085" s="245"/>
      <c r="N3085" s="246"/>
      <c r="O3085" s="246"/>
      <c r="P3085" s="246"/>
      <c r="Q3085" s="246"/>
      <c r="R3085" s="246"/>
      <c r="S3085" s="246"/>
      <c r="T3085" s="247"/>
      <c r="AT3085" s="248" t="s">
        <v>142</v>
      </c>
      <c r="AU3085" s="248" t="s">
        <v>83</v>
      </c>
      <c r="AV3085" s="12" t="s">
        <v>83</v>
      </c>
      <c r="AW3085" s="12" t="s">
        <v>30</v>
      </c>
      <c r="AX3085" s="12" t="s">
        <v>73</v>
      </c>
      <c r="AY3085" s="248" t="s">
        <v>133</v>
      </c>
    </row>
    <row r="3086" spans="2:51" s="13" customFormat="1" ht="12">
      <c r="B3086" s="249"/>
      <c r="C3086" s="250"/>
      <c r="D3086" s="239" t="s">
        <v>142</v>
      </c>
      <c r="E3086" s="251" t="s">
        <v>1</v>
      </c>
      <c r="F3086" s="252" t="s">
        <v>144</v>
      </c>
      <c r="G3086" s="250"/>
      <c r="H3086" s="253">
        <v>0.879</v>
      </c>
      <c r="I3086" s="254"/>
      <c r="J3086" s="250"/>
      <c r="K3086" s="250"/>
      <c r="L3086" s="255"/>
      <c r="M3086" s="256"/>
      <c r="N3086" s="257"/>
      <c r="O3086" s="257"/>
      <c r="P3086" s="257"/>
      <c r="Q3086" s="257"/>
      <c r="R3086" s="257"/>
      <c r="S3086" s="257"/>
      <c r="T3086" s="258"/>
      <c r="AT3086" s="259" t="s">
        <v>142</v>
      </c>
      <c r="AU3086" s="259" t="s">
        <v>83</v>
      </c>
      <c r="AV3086" s="13" t="s">
        <v>140</v>
      </c>
      <c r="AW3086" s="13" t="s">
        <v>30</v>
      </c>
      <c r="AX3086" s="13" t="s">
        <v>81</v>
      </c>
      <c r="AY3086" s="259" t="s">
        <v>133</v>
      </c>
    </row>
    <row r="3087" spans="2:65" s="1" customFormat="1" ht="24" customHeight="1">
      <c r="B3087" s="38"/>
      <c r="C3087" s="224" t="s">
        <v>4221</v>
      </c>
      <c r="D3087" s="224" t="s">
        <v>135</v>
      </c>
      <c r="E3087" s="225" t="s">
        <v>4222</v>
      </c>
      <c r="F3087" s="226" t="s">
        <v>4223</v>
      </c>
      <c r="G3087" s="227" t="s">
        <v>138</v>
      </c>
      <c r="H3087" s="228">
        <v>1.749</v>
      </c>
      <c r="I3087" s="229"/>
      <c r="J3087" s="230">
        <f>ROUND(I3087*H3087,2)</f>
        <v>0</v>
      </c>
      <c r="K3087" s="226" t="s">
        <v>139</v>
      </c>
      <c r="L3087" s="43"/>
      <c r="M3087" s="231" t="s">
        <v>1</v>
      </c>
      <c r="N3087" s="232" t="s">
        <v>38</v>
      </c>
      <c r="O3087" s="86"/>
      <c r="P3087" s="233">
        <f>O3087*H3087</f>
        <v>0</v>
      </c>
      <c r="Q3087" s="233">
        <v>0.00281</v>
      </c>
      <c r="R3087" s="233">
        <f>Q3087*H3087</f>
        <v>0.00491469</v>
      </c>
      <c r="S3087" s="233">
        <v>0</v>
      </c>
      <c r="T3087" s="234">
        <f>S3087*H3087</f>
        <v>0</v>
      </c>
      <c r="AR3087" s="235" t="s">
        <v>224</v>
      </c>
      <c r="AT3087" s="235" t="s">
        <v>135</v>
      </c>
      <c r="AU3087" s="235" t="s">
        <v>83</v>
      </c>
      <c r="AY3087" s="17" t="s">
        <v>133</v>
      </c>
      <c r="BE3087" s="236">
        <f>IF(N3087="základní",J3087,0)</f>
        <v>0</v>
      </c>
      <c r="BF3087" s="236">
        <f>IF(N3087="snížená",J3087,0)</f>
        <v>0</v>
      </c>
      <c r="BG3087" s="236">
        <f>IF(N3087="zákl. přenesená",J3087,0)</f>
        <v>0</v>
      </c>
      <c r="BH3087" s="236">
        <f>IF(N3087="sníž. přenesená",J3087,0)</f>
        <v>0</v>
      </c>
      <c r="BI3087" s="236">
        <f>IF(N3087="nulová",J3087,0)</f>
        <v>0</v>
      </c>
      <c r="BJ3087" s="17" t="s">
        <v>81</v>
      </c>
      <c r="BK3087" s="236">
        <f>ROUND(I3087*H3087,2)</f>
        <v>0</v>
      </c>
      <c r="BL3087" s="17" t="s">
        <v>224</v>
      </c>
      <c r="BM3087" s="235" t="s">
        <v>4224</v>
      </c>
    </row>
    <row r="3088" spans="2:51" s="12" customFormat="1" ht="12">
      <c r="B3088" s="237"/>
      <c r="C3088" s="238"/>
      <c r="D3088" s="239" t="s">
        <v>142</v>
      </c>
      <c r="E3088" s="240" t="s">
        <v>1</v>
      </c>
      <c r="F3088" s="241" t="s">
        <v>4225</v>
      </c>
      <c r="G3088" s="238"/>
      <c r="H3088" s="242">
        <v>0.87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142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133</v>
      </c>
    </row>
    <row r="3089" spans="2:51" s="12" customFormat="1" ht="12">
      <c r="B3089" s="237"/>
      <c r="C3089" s="238"/>
      <c r="D3089" s="239" t="s">
        <v>142</v>
      </c>
      <c r="E3089" s="240" t="s">
        <v>1</v>
      </c>
      <c r="F3089" s="241" t="s">
        <v>4226</v>
      </c>
      <c r="G3089" s="238"/>
      <c r="H3089" s="242">
        <v>0.879</v>
      </c>
      <c r="I3089" s="243"/>
      <c r="J3089" s="238"/>
      <c r="K3089" s="238"/>
      <c r="L3089" s="244"/>
      <c r="M3089" s="245"/>
      <c r="N3089" s="246"/>
      <c r="O3089" s="246"/>
      <c r="P3089" s="246"/>
      <c r="Q3089" s="246"/>
      <c r="R3089" s="246"/>
      <c r="S3089" s="246"/>
      <c r="T3089" s="247"/>
      <c r="AT3089" s="248" t="s">
        <v>142</v>
      </c>
      <c r="AU3089" s="248" t="s">
        <v>83</v>
      </c>
      <c r="AV3089" s="12" t="s">
        <v>83</v>
      </c>
      <c r="AW3089" s="12" t="s">
        <v>30</v>
      </c>
      <c r="AX3089" s="12" t="s">
        <v>73</v>
      </c>
      <c r="AY3089" s="248" t="s">
        <v>133</v>
      </c>
    </row>
    <row r="3090" spans="2:51" s="13" customFormat="1" ht="12">
      <c r="B3090" s="249"/>
      <c r="C3090" s="250"/>
      <c r="D3090" s="239" t="s">
        <v>142</v>
      </c>
      <c r="E3090" s="251" t="s">
        <v>1</v>
      </c>
      <c r="F3090" s="252" t="s">
        <v>144</v>
      </c>
      <c r="G3090" s="250"/>
      <c r="H3090" s="253">
        <v>1.749</v>
      </c>
      <c r="I3090" s="254"/>
      <c r="J3090" s="250"/>
      <c r="K3090" s="250"/>
      <c r="L3090" s="255"/>
      <c r="M3090" s="256"/>
      <c r="N3090" s="257"/>
      <c r="O3090" s="257"/>
      <c r="P3090" s="257"/>
      <c r="Q3090" s="257"/>
      <c r="R3090" s="257"/>
      <c r="S3090" s="257"/>
      <c r="T3090" s="258"/>
      <c r="AT3090" s="259" t="s">
        <v>142</v>
      </c>
      <c r="AU3090" s="259" t="s">
        <v>83</v>
      </c>
      <c r="AV3090" s="13" t="s">
        <v>140</v>
      </c>
      <c r="AW3090" s="13" t="s">
        <v>30</v>
      </c>
      <c r="AX3090" s="13" t="s">
        <v>81</v>
      </c>
      <c r="AY3090" s="259" t="s">
        <v>133</v>
      </c>
    </row>
    <row r="3091" spans="2:65" s="1" customFormat="1" ht="24" customHeight="1">
      <c r="B3091" s="38"/>
      <c r="C3091" s="224" t="s">
        <v>4227</v>
      </c>
      <c r="D3091" s="224" t="s">
        <v>135</v>
      </c>
      <c r="E3091" s="225" t="s">
        <v>4228</v>
      </c>
      <c r="F3091" s="226" t="s">
        <v>4229</v>
      </c>
      <c r="G3091" s="227" t="s">
        <v>286</v>
      </c>
      <c r="H3091" s="270"/>
      <c r="I3091" s="229"/>
      <c r="J3091" s="230">
        <f>ROUND(I3091*H3091,2)</f>
        <v>0</v>
      </c>
      <c r="K3091" s="226" t="s">
        <v>139</v>
      </c>
      <c r="L3091" s="43"/>
      <c r="M3091" s="231" t="s">
        <v>1</v>
      </c>
      <c r="N3091" s="232" t="s">
        <v>38</v>
      </c>
      <c r="O3091" s="86"/>
      <c r="P3091" s="233">
        <f>O3091*H3091</f>
        <v>0</v>
      </c>
      <c r="Q3091" s="233">
        <v>0</v>
      </c>
      <c r="R3091" s="233">
        <f>Q3091*H3091</f>
        <v>0</v>
      </c>
      <c r="S3091" s="233">
        <v>0</v>
      </c>
      <c r="T3091" s="234">
        <f>S3091*H3091</f>
        <v>0</v>
      </c>
      <c r="AR3091" s="235" t="s">
        <v>224</v>
      </c>
      <c r="AT3091" s="235" t="s">
        <v>135</v>
      </c>
      <c r="AU3091" s="235" t="s">
        <v>83</v>
      </c>
      <c r="AY3091" s="17" t="s">
        <v>133</v>
      </c>
      <c r="BE3091" s="236">
        <f>IF(N3091="základní",J3091,0)</f>
        <v>0</v>
      </c>
      <c r="BF3091" s="236">
        <f>IF(N3091="snížená",J3091,0)</f>
        <v>0</v>
      </c>
      <c r="BG3091" s="236">
        <f>IF(N3091="zákl. přenesená",J3091,0)</f>
        <v>0</v>
      </c>
      <c r="BH3091" s="236">
        <f>IF(N3091="sníž. přenesená",J3091,0)</f>
        <v>0</v>
      </c>
      <c r="BI3091" s="236">
        <f>IF(N3091="nulová",J3091,0)</f>
        <v>0</v>
      </c>
      <c r="BJ3091" s="17" t="s">
        <v>81</v>
      </c>
      <c r="BK3091" s="236">
        <f>ROUND(I3091*H3091,2)</f>
        <v>0</v>
      </c>
      <c r="BL3091" s="17" t="s">
        <v>224</v>
      </c>
      <c r="BM3091" s="235" t="s">
        <v>4230</v>
      </c>
    </row>
    <row r="3092" spans="2:65" s="1" customFormat="1" ht="24" customHeight="1">
      <c r="B3092" s="38"/>
      <c r="C3092" s="224" t="s">
        <v>4231</v>
      </c>
      <c r="D3092" s="224" t="s">
        <v>135</v>
      </c>
      <c r="E3092" s="225" t="s">
        <v>4232</v>
      </c>
      <c r="F3092" s="226" t="s">
        <v>4233</v>
      </c>
      <c r="G3092" s="227" t="s">
        <v>286</v>
      </c>
      <c r="H3092" s="270"/>
      <c r="I3092" s="229"/>
      <c r="J3092" s="230">
        <f>ROUND(I3092*H3092,2)</f>
        <v>0</v>
      </c>
      <c r="K3092" s="226" t="s">
        <v>139</v>
      </c>
      <c r="L3092" s="43"/>
      <c r="M3092" s="231" t="s">
        <v>1</v>
      </c>
      <c r="N3092" s="232" t="s">
        <v>38</v>
      </c>
      <c r="O3092" s="86"/>
      <c r="P3092" s="233">
        <f>O3092*H3092</f>
        <v>0</v>
      </c>
      <c r="Q3092" s="233">
        <v>0</v>
      </c>
      <c r="R3092" s="233">
        <f>Q3092*H3092</f>
        <v>0</v>
      </c>
      <c r="S3092" s="233">
        <v>0</v>
      </c>
      <c r="T3092" s="234">
        <f>S3092*H3092</f>
        <v>0</v>
      </c>
      <c r="AR3092" s="235" t="s">
        <v>224</v>
      </c>
      <c r="AT3092" s="235" t="s">
        <v>135</v>
      </c>
      <c r="AU3092" s="235" t="s">
        <v>83</v>
      </c>
      <c r="AY3092" s="17" t="s">
        <v>133</v>
      </c>
      <c r="BE3092" s="236">
        <f>IF(N3092="základní",J3092,0)</f>
        <v>0</v>
      </c>
      <c r="BF3092" s="236">
        <f>IF(N3092="snížená",J3092,0)</f>
        <v>0</v>
      </c>
      <c r="BG3092" s="236">
        <f>IF(N3092="zákl. přenesená",J3092,0)</f>
        <v>0</v>
      </c>
      <c r="BH3092" s="236">
        <f>IF(N3092="sníž. přenesená",J3092,0)</f>
        <v>0</v>
      </c>
      <c r="BI3092" s="236">
        <f>IF(N3092="nulová",J3092,0)</f>
        <v>0</v>
      </c>
      <c r="BJ3092" s="17" t="s">
        <v>81</v>
      </c>
      <c r="BK3092" s="236">
        <f>ROUND(I3092*H3092,2)</f>
        <v>0</v>
      </c>
      <c r="BL3092" s="17" t="s">
        <v>224</v>
      </c>
      <c r="BM3092" s="235" t="s">
        <v>4234</v>
      </c>
    </row>
    <row r="3093" spans="2:63" s="11" customFormat="1" ht="22.8" customHeight="1">
      <c r="B3093" s="208"/>
      <c r="C3093" s="209"/>
      <c r="D3093" s="210" t="s">
        <v>72</v>
      </c>
      <c r="E3093" s="222" t="s">
        <v>4235</v>
      </c>
      <c r="F3093" s="222" t="s">
        <v>4236</v>
      </c>
      <c r="G3093" s="209"/>
      <c r="H3093" s="209"/>
      <c r="I3093" s="212"/>
      <c r="J3093" s="223">
        <f>BK3093</f>
        <v>0</v>
      </c>
      <c r="K3093" s="209"/>
      <c r="L3093" s="214"/>
      <c r="M3093" s="215"/>
      <c r="N3093" s="216"/>
      <c r="O3093" s="216"/>
      <c r="P3093" s="217">
        <f>SUM(P3094:P3151)</f>
        <v>0</v>
      </c>
      <c r="Q3093" s="216"/>
      <c r="R3093" s="217">
        <f>SUM(R3094:R3151)</f>
        <v>20.1833122</v>
      </c>
      <c r="S3093" s="216"/>
      <c r="T3093" s="218">
        <f>SUM(T3094:T3151)</f>
        <v>2.591985</v>
      </c>
      <c r="AR3093" s="219" t="s">
        <v>83</v>
      </c>
      <c r="AT3093" s="220" t="s">
        <v>72</v>
      </c>
      <c r="AU3093" s="220" t="s">
        <v>81</v>
      </c>
      <c r="AY3093" s="219" t="s">
        <v>133</v>
      </c>
      <c r="BK3093" s="221">
        <f>SUM(BK3094:BK3151)</f>
        <v>0</v>
      </c>
    </row>
    <row r="3094" spans="2:65" s="1" customFormat="1" ht="24" customHeight="1">
      <c r="B3094" s="38"/>
      <c r="C3094" s="224" t="s">
        <v>4237</v>
      </c>
      <c r="D3094" s="224" t="s">
        <v>135</v>
      </c>
      <c r="E3094" s="225" t="s">
        <v>4238</v>
      </c>
      <c r="F3094" s="226" t="s">
        <v>4239</v>
      </c>
      <c r="G3094" s="227" t="s">
        <v>413</v>
      </c>
      <c r="H3094" s="228">
        <v>9.25</v>
      </c>
      <c r="I3094" s="229"/>
      <c r="J3094" s="230">
        <f>ROUND(I3094*H3094,2)</f>
        <v>0</v>
      </c>
      <c r="K3094" s="226" t="s">
        <v>139</v>
      </c>
      <c r="L3094" s="43"/>
      <c r="M3094" s="231" t="s">
        <v>1</v>
      </c>
      <c r="N3094" s="232" t="s">
        <v>38</v>
      </c>
      <c r="O3094" s="86"/>
      <c r="P3094" s="233">
        <f>O3094*H3094</f>
        <v>0</v>
      </c>
      <c r="Q3094" s="233">
        <v>0.02567</v>
      </c>
      <c r="R3094" s="233">
        <f>Q3094*H3094</f>
        <v>0.23744749999999998</v>
      </c>
      <c r="S3094" s="233">
        <v>0</v>
      </c>
      <c r="T3094" s="234">
        <f>S3094*H3094</f>
        <v>0</v>
      </c>
      <c r="AR3094" s="235" t="s">
        <v>224</v>
      </c>
      <c r="AT3094" s="235" t="s">
        <v>135</v>
      </c>
      <c r="AU3094" s="235" t="s">
        <v>83</v>
      </c>
      <c r="AY3094" s="17" t="s">
        <v>133</v>
      </c>
      <c r="BE3094" s="236">
        <f>IF(N3094="základní",J3094,0)</f>
        <v>0</v>
      </c>
      <c r="BF3094" s="236">
        <f>IF(N3094="snížená",J3094,0)</f>
        <v>0</v>
      </c>
      <c r="BG3094" s="236">
        <f>IF(N3094="zákl. přenesená",J3094,0)</f>
        <v>0</v>
      </c>
      <c r="BH3094" s="236">
        <f>IF(N3094="sníž. přenesená",J3094,0)</f>
        <v>0</v>
      </c>
      <c r="BI3094" s="236">
        <f>IF(N3094="nulová",J3094,0)</f>
        <v>0</v>
      </c>
      <c r="BJ3094" s="17" t="s">
        <v>81</v>
      </c>
      <c r="BK3094" s="236">
        <f>ROUND(I3094*H3094,2)</f>
        <v>0</v>
      </c>
      <c r="BL3094" s="17" t="s">
        <v>224</v>
      </c>
      <c r="BM3094" s="235" t="s">
        <v>4240</v>
      </c>
    </row>
    <row r="3095" spans="2:51" s="12" customFormat="1" ht="12">
      <c r="B3095" s="237"/>
      <c r="C3095" s="238"/>
      <c r="D3095" s="239" t="s">
        <v>142</v>
      </c>
      <c r="E3095" s="240" t="s">
        <v>1</v>
      </c>
      <c r="F3095" s="241" t="s">
        <v>4241</v>
      </c>
      <c r="G3095" s="238"/>
      <c r="H3095" s="242">
        <v>4.5</v>
      </c>
      <c r="I3095" s="243"/>
      <c r="J3095" s="238"/>
      <c r="K3095" s="238"/>
      <c r="L3095" s="244"/>
      <c r="M3095" s="245"/>
      <c r="N3095" s="246"/>
      <c r="O3095" s="246"/>
      <c r="P3095" s="246"/>
      <c r="Q3095" s="246"/>
      <c r="R3095" s="246"/>
      <c r="S3095" s="246"/>
      <c r="T3095" s="247"/>
      <c r="AT3095" s="248" t="s">
        <v>142</v>
      </c>
      <c r="AU3095" s="248" t="s">
        <v>83</v>
      </c>
      <c r="AV3095" s="12" t="s">
        <v>83</v>
      </c>
      <c r="AW3095" s="12" t="s">
        <v>30</v>
      </c>
      <c r="AX3095" s="12" t="s">
        <v>73</v>
      </c>
      <c r="AY3095" s="248" t="s">
        <v>133</v>
      </c>
    </row>
    <row r="3096" spans="2:51" s="12" customFormat="1" ht="12">
      <c r="B3096" s="237"/>
      <c r="C3096" s="238"/>
      <c r="D3096" s="239" t="s">
        <v>142</v>
      </c>
      <c r="E3096" s="240" t="s">
        <v>1</v>
      </c>
      <c r="F3096" s="241" t="s">
        <v>4242</v>
      </c>
      <c r="G3096" s="238"/>
      <c r="H3096" s="242">
        <v>4.75</v>
      </c>
      <c r="I3096" s="243"/>
      <c r="J3096" s="238"/>
      <c r="K3096" s="238"/>
      <c r="L3096" s="244"/>
      <c r="M3096" s="245"/>
      <c r="N3096" s="246"/>
      <c r="O3096" s="246"/>
      <c r="P3096" s="246"/>
      <c r="Q3096" s="246"/>
      <c r="R3096" s="246"/>
      <c r="S3096" s="246"/>
      <c r="T3096" s="247"/>
      <c r="AT3096" s="248" t="s">
        <v>142</v>
      </c>
      <c r="AU3096" s="248" t="s">
        <v>83</v>
      </c>
      <c r="AV3096" s="12" t="s">
        <v>83</v>
      </c>
      <c r="AW3096" s="12" t="s">
        <v>30</v>
      </c>
      <c r="AX3096" s="12" t="s">
        <v>73</v>
      </c>
      <c r="AY3096" s="248" t="s">
        <v>133</v>
      </c>
    </row>
    <row r="3097" spans="2:51" s="13" customFormat="1" ht="12">
      <c r="B3097" s="249"/>
      <c r="C3097" s="250"/>
      <c r="D3097" s="239" t="s">
        <v>142</v>
      </c>
      <c r="E3097" s="251" t="s">
        <v>1</v>
      </c>
      <c r="F3097" s="252" t="s">
        <v>144</v>
      </c>
      <c r="G3097" s="250"/>
      <c r="H3097" s="253">
        <v>9.25</v>
      </c>
      <c r="I3097" s="254"/>
      <c r="J3097" s="250"/>
      <c r="K3097" s="250"/>
      <c r="L3097" s="255"/>
      <c r="M3097" s="256"/>
      <c r="N3097" s="257"/>
      <c r="O3097" s="257"/>
      <c r="P3097" s="257"/>
      <c r="Q3097" s="257"/>
      <c r="R3097" s="257"/>
      <c r="S3097" s="257"/>
      <c r="T3097" s="258"/>
      <c r="AT3097" s="259" t="s">
        <v>142</v>
      </c>
      <c r="AU3097" s="259" t="s">
        <v>83</v>
      </c>
      <c r="AV3097" s="13" t="s">
        <v>140</v>
      </c>
      <c r="AW3097" s="13" t="s">
        <v>30</v>
      </c>
      <c r="AX3097" s="13" t="s">
        <v>81</v>
      </c>
      <c r="AY3097" s="259" t="s">
        <v>133</v>
      </c>
    </row>
    <row r="3098" spans="2:65" s="1" customFormat="1" ht="24" customHeight="1">
      <c r="B3098" s="38"/>
      <c r="C3098" s="224" t="s">
        <v>4243</v>
      </c>
      <c r="D3098" s="224" t="s">
        <v>135</v>
      </c>
      <c r="E3098" s="225" t="s">
        <v>4244</v>
      </c>
      <c r="F3098" s="226" t="s">
        <v>4245</v>
      </c>
      <c r="G3098" s="227" t="s">
        <v>413</v>
      </c>
      <c r="H3098" s="228">
        <v>23.5</v>
      </c>
      <c r="I3098" s="229"/>
      <c r="J3098" s="230">
        <f>ROUND(I3098*H3098,2)</f>
        <v>0</v>
      </c>
      <c r="K3098" s="226" t="s">
        <v>1</v>
      </c>
      <c r="L3098" s="43"/>
      <c r="M3098" s="231" t="s">
        <v>1</v>
      </c>
      <c r="N3098" s="232" t="s">
        <v>38</v>
      </c>
      <c r="O3098" s="86"/>
      <c r="P3098" s="233">
        <f>O3098*H3098</f>
        <v>0</v>
      </c>
      <c r="Q3098" s="233">
        <v>0.0275</v>
      </c>
      <c r="R3098" s="233">
        <f>Q3098*H3098</f>
        <v>0.64625</v>
      </c>
      <c r="S3098" s="233">
        <v>0</v>
      </c>
      <c r="T3098" s="234">
        <f>S3098*H3098</f>
        <v>0</v>
      </c>
      <c r="AR3098" s="235" t="s">
        <v>224</v>
      </c>
      <c r="AT3098" s="235" t="s">
        <v>135</v>
      </c>
      <c r="AU3098" s="235" t="s">
        <v>83</v>
      </c>
      <c r="AY3098" s="17" t="s">
        <v>133</v>
      </c>
      <c r="BE3098" s="236">
        <f>IF(N3098="základní",J3098,0)</f>
        <v>0</v>
      </c>
      <c r="BF3098" s="236">
        <f>IF(N3098="snížená",J3098,0)</f>
        <v>0</v>
      </c>
      <c r="BG3098" s="236">
        <f>IF(N3098="zákl. přenesená",J3098,0)</f>
        <v>0</v>
      </c>
      <c r="BH3098" s="236">
        <f>IF(N3098="sníž. přenesená",J3098,0)</f>
        <v>0</v>
      </c>
      <c r="BI3098" s="236">
        <f>IF(N3098="nulová",J3098,0)</f>
        <v>0</v>
      </c>
      <c r="BJ3098" s="17" t="s">
        <v>81</v>
      </c>
      <c r="BK3098" s="236">
        <f>ROUND(I3098*H3098,2)</f>
        <v>0</v>
      </c>
      <c r="BL3098" s="17" t="s">
        <v>224</v>
      </c>
      <c r="BM3098" s="235" t="s">
        <v>4246</v>
      </c>
    </row>
    <row r="3099" spans="2:51" s="12" customFormat="1" ht="12">
      <c r="B3099" s="237"/>
      <c r="C3099" s="238"/>
      <c r="D3099" s="239" t="s">
        <v>142</v>
      </c>
      <c r="E3099" s="240" t="s">
        <v>1</v>
      </c>
      <c r="F3099" s="241" t="s">
        <v>4247</v>
      </c>
      <c r="G3099" s="238"/>
      <c r="H3099" s="242">
        <v>23.5</v>
      </c>
      <c r="I3099" s="243"/>
      <c r="J3099" s="238"/>
      <c r="K3099" s="238"/>
      <c r="L3099" s="244"/>
      <c r="M3099" s="245"/>
      <c r="N3099" s="246"/>
      <c r="O3099" s="246"/>
      <c r="P3099" s="246"/>
      <c r="Q3099" s="246"/>
      <c r="R3099" s="246"/>
      <c r="S3099" s="246"/>
      <c r="T3099" s="247"/>
      <c r="AT3099" s="248" t="s">
        <v>142</v>
      </c>
      <c r="AU3099" s="248" t="s">
        <v>83</v>
      </c>
      <c r="AV3099" s="12" t="s">
        <v>83</v>
      </c>
      <c r="AW3099" s="12" t="s">
        <v>30</v>
      </c>
      <c r="AX3099" s="12" t="s">
        <v>73</v>
      </c>
      <c r="AY3099" s="248" t="s">
        <v>133</v>
      </c>
    </row>
    <row r="3100" spans="2:51" s="13" customFormat="1" ht="12">
      <c r="B3100" s="249"/>
      <c r="C3100" s="250"/>
      <c r="D3100" s="239" t="s">
        <v>142</v>
      </c>
      <c r="E3100" s="251" t="s">
        <v>1</v>
      </c>
      <c r="F3100" s="252" t="s">
        <v>144</v>
      </c>
      <c r="G3100" s="250"/>
      <c r="H3100" s="253">
        <v>23.5</v>
      </c>
      <c r="I3100" s="254"/>
      <c r="J3100" s="250"/>
      <c r="K3100" s="250"/>
      <c r="L3100" s="255"/>
      <c r="M3100" s="256"/>
      <c r="N3100" s="257"/>
      <c r="O3100" s="257"/>
      <c r="P3100" s="257"/>
      <c r="Q3100" s="257"/>
      <c r="R3100" s="257"/>
      <c r="S3100" s="257"/>
      <c r="T3100" s="258"/>
      <c r="AT3100" s="259" t="s">
        <v>142</v>
      </c>
      <c r="AU3100" s="259" t="s">
        <v>83</v>
      </c>
      <c r="AV3100" s="13" t="s">
        <v>140</v>
      </c>
      <c r="AW3100" s="13" t="s">
        <v>30</v>
      </c>
      <c r="AX3100" s="13" t="s">
        <v>81</v>
      </c>
      <c r="AY3100" s="259" t="s">
        <v>133</v>
      </c>
    </row>
    <row r="3101" spans="2:65" s="1" customFormat="1" ht="24" customHeight="1">
      <c r="B3101" s="38"/>
      <c r="C3101" s="224" t="s">
        <v>4248</v>
      </c>
      <c r="D3101" s="224" t="s">
        <v>135</v>
      </c>
      <c r="E3101" s="225" t="s">
        <v>4249</v>
      </c>
      <c r="F3101" s="226" t="s">
        <v>4250</v>
      </c>
      <c r="G3101" s="227" t="s">
        <v>413</v>
      </c>
      <c r="H3101" s="228">
        <v>8.5</v>
      </c>
      <c r="I3101" s="229"/>
      <c r="J3101" s="230">
        <f>ROUND(I3101*H3101,2)</f>
        <v>0</v>
      </c>
      <c r="K3101" s="226" t="s">
        <v>139</v>
      </c>
      <c r="L3101" s="43"/>
      <c r="M3101" s="231" t="s">
        <v>1</v>
      </c>
      <c r="N3101" s="232" t="s">
        <v>38</v>
      </c>
      <c r="O3101" s="86"/>
      <c r="P3101" s="233">
        <f>O3101*H3101</f>
        <v>0</v>
      </c>
      <c r="Q3101" s="233">
        <v>0.01236</v>
      </c>
      <c r="R3101" s="233">
        <f>Q3101*H3101</f>
        <v>0.10506</v>
      </c>
      <c r="S3101" s="233">
        <v>0</v>
      </c>
      <c r="T3101" s="234">
        <f>S3101*H3101</f>
        <v>0</v>
      </c>
      <c r="AR3101" s="235" t="s">
        <v>224</v>
      </c>
      <c r="AT3101" s="235" t="s">
        <v>135</v>
      </c>
      <c r="AU3101" s="235" t="s">
        <v>83</v>
      </c>
      <c r="AY3101" s="17" t="s">
        <v>133</v>
      </c>
      <c r="BE3101" s="236">
        <f>IF(N3101="základní",J3101,0)</f>
        <v>0</v>
      </c>
      <c r="BF3101" s="236">
        <f>IF(N3101="snížená",J3101,0)</f>
        <v>0</v>
      </c>
      <c r="BG3101" s="236">
        <f>IF(N3101="zákl. přenesená",J3101,0)</f>
        <v>0</v>
      </c>
      <c r="BH3101" s="236">
        <f>IF(N3101="sníž. přenesená",J3101,0)</f>
        <v>0</v>
      </c>
      <c r="BI3101" s="236">
        <f>IF(N3101="nulová",J3101,0)</f>
        <v>0</v>
      </c>
      <c r="BJ3101" s="17" t="s">
        <v>81</v>
      </c>
      <c r="BK3101" s="236">
        <f>ROUND(I3101*H3101,2)</f>
        <v>0</v>
      </c>
      <c r="BL3101" s="17" t="s">
        <v>224</v>
      </c>
      <c r="BM3101" s="235" t="s">
        <v>4251</v>
      </c>
    </row>
    <row r="3102" spans="2:51" s="12" customFormat="1" ht="12">
      <c r="B3102" s="237"/>
      <c r="C3102" s="238"/>
      <c r="D3102" s="239" t="s">
        <v>142</v>
      </c>
      <c r="E3102" s="240" t="s">
        <v>1</v>
      </c>
      <c r="F3102" s="241" t="s">
        <v>4252</v>
      </c>
      <c r="G3102" s="238"/>
      <c r="H3102" s="242">
        <v>8.5</v>
      </c>
      <c r="I3102" s="243"/>
      <c r="J3102" s="238"/>
      <c r="K3102" s="238"/>
      <c r="L3102" s="244"/>
      <c r="M3102" s="245"/>
      <c r="N3102" s="246"/>
      <c r="O3102" s="246"/>
      <c r="P3102" s="246"/>
      <c r="Q3102" s="246"/>
      <c r="R3102" s="246"/>
      <c r="S3102" s="246"/>
      <c r="T3102" s="247"/>
      <c r="AT3102" s="248" t="s">
        <v>142</v>
      </c>
      <c r="AU3102" s="248" t="s">
        <v>83</v>
      </c>
      <c r="AV3102" s="12" t="s">
        <v>83</v>
      </c>
      <c r="AW3102" s="12" t="s">
        <v>30</v>
      </c>
      <c r="AX3102" s="12" t="s">
        <v>73</v>
      </c>
      <c r="AY3102" s="248" t="s">
        <v>133</v>
      </c>
    </row>
    <row r="3103" spans="2:51" s="13" customFormat="1" ht="12">
      <c r="B3103" s="249"/>
      <c r="C3103" s="250"/>
      <c r="D3103" s="239" t="s">
        <v>142</v>
      </c>
      <c r="E3103" s="251" t="s">
        <v>1</v>
      </c>
      <c r="F3103" s="252" t="s">
        <v>144</v>
      </c>
      <c r="G3103" s="250"/>
      <c r="H3103" s="253">
        <v>8.5</v>
      </c>
      <c r="I3103" s="254"/>
      <c r="J3103" s="250"/>
      <c r="K3103" s="250"/>
      <c r="L3103" s="255"/>
      <c r="M3103" s="256"/>
      <c r="N3103" s="257"/>
      <c r="O3103" s="257"/>
      <c r="P3103" s="257"/>
      <c r="Q3103" s="257"/>
      <c r="R3103" s="257"/>
      <c r="S3103" s="257"/>
      <c r="T3103" s="258"/>
      <c r="AT3103" s="259" t="s">
        <v>142</v>
      </c>
      <c r="AU3103" s="259" t="s">
        <v>83</v>
      </c>
      <c r="AV3103" s="13" t="s">
        <v>140</v>
      </c>
      <c r="AW3103" s="13" t="s">
        <v>30</v>
      </c>
      <c r="AX3103" s="13" t="s">
        <v>81</v>
      </c>
      <c r="AY3103" s="259" t="s">
        <v>133</v>
      </c>
    </row>
    <row r="3104" spans="2:65" s="1" customFormat="1" ht="24" customHeight="1">
      <c r="B3104" s="38"/>
      <c r="C3104" s="224" t="s">
        <v>4253</v>
      </c>
      <c r="D3104" s="224" t="s">
        <v>135</v>
      </c>
      <c r="E3104" s="225" t="s">
        <v>4254</v>
      </c>
      <c r="F3104" s="226" t="s">
        <v>4255</v>
      </c>
      <c r="G3104" s="227" t="s">
        <v>413</v>
      </c>
      <c r="H3104" s="228">
        <v>11.25</v>
      </c>
      <c r="I3104" s="229"/>
      <c r="J3104" s="230">
        <f>ROUND(I3104*H3104,2)</f>
        <v>0</v>
      </c>
      <c r="K3104" s="226" t="s">
        <v>139</v>
      </c>
      <c r="L3104" s="43"/>
      <c r="M3104" s="231" t="s">
        <v>1</v>
      </c>
      <c r="N3104" s="232" t="s">
        <v>38</v>
      </c>
      <c r="O3104" s="86"/>
      <c r="P3104" s="233">
        <f>O3104*H3104</f>
        <v>0</v>
      </c>
      <c r="Q3104" s="233">
        <v>0.01573</v>
      </c>
      <c r="R3104" s="233">
        <f>Q3104*H3104</f>
        <v>0.17696250000000002</v>
      </c>
      <c r="S3104" s="233">
        <v>0</v>
      </c>
      <c r="T3104" s="234">
        <f>S3104*H3104</f>
        <v>0</v>
      </c>
      <c r="AR3104" s="235" t="s">
        <v>224</v>
      </c>
      <c r="AT3104" s="235" t="s">
        <v>135</v>
      </c>
      <c r="AU3104" s="235" t="s">
        <v>83</v>
      </c>
      <c r="AY3104" s="17" t="s">
        <v>133</v>
      </c>
      <c r="BE3104" s="236">
        <f>IF(N3104="základní",J3104,0)</f>
        <v>0</v>
      </c>
      <c r="BF3104" s="236">
        <f>IF(N3104="snížená",J3104,0)</f>
        <v>0</v>
      </c>
      <c r="BG3104" s="236">
        <f>IF(N3104="zákl. přenesená",J3104,0)</f>
        <v>0</v>
      </c>
      <c r="BH3104" s="236">
        <f>IF(N3104="sníž. přenesená",J3104,0)</f>
        <v>0</v>
      </c>
      <c r="BI3104" s="236">
        <f>IF(N3104="nulová",J3104,0)</f>
        <v>0</v>
      </c>
      <c r="BJ3104" s="17" t="s">
        <v>81</v>
      </c>
      <c r="BK3104" s="236">
        <f>ROUND(I3104*H3104,2)</f>
        <v>0</v>
      </c>
      <c r="BL3104" s="17" t="s">
        <v>224</v>
      </c>
      <c r="BM3104" s="235" t="s">
        <v>4256</v>
      </c>
    </row>
    <row r="3105" spans="2:51" s="12" customFormat="1" ht="12">
      <c r="B3105" s="237"/>
      <c r="C3105" s="238"/>
      <c r="D3105" s="239" t="s">
        <v>142</v>
      </c>
      <c r="E3105" s="240" t="s">
        <v>1</v>
      </c>
      <c r="F3105" s="241" t="s">
        <v>4257</v>
      </c>
      <c r="G3105" s="238"/>
      <c r="H3105" s="242">
        <v>11.25</v>
      </c>
      <c r="I3105" s="243"/>
      <c r="J3105" s="238"/>
      <c r="K3105" s="238"/>
      <c r="L3105" s="244"/>
      <c r="M3105" s="245"/>
      <c r="N3105" s="246"/>
      <c r="O3105" s="246"/>
      <c r="P3105" s="246"/>
      <c r="Q3105" s="246"/>
      <c r="R3105" s="246"/>
      <c r="S3105" s="246"/>
      <c r="T3105" s="247"/>
      <c r="AT3105" s="248" t="s">
        <v>142</v>
      </c>
      <c r="AU3105" s="248" t="s">
        <v>83</v>
      </c>
      <c r="AV3105" s="12" t="s">
        <v>83</v>
      </c>
      <c r="AW3105" s="12" t="s">
        <v>30</v>
      </c>
      <c r="AX3105" s="12" t="s">
        <v>73</v>
      </c>
      <c r="AY3105" s="248" t="s">
        <v>133</v>
      </c>
    </row>
    <row r="3106" spans="2:51" s="13" customFormat="1" ht="12">
      <c r="B3106" s="249"/>
      <c r="C3106" s="250"/>
      <c r="D3106" s="239" t="s">
        <v>142</v>
      </c>
      <c r="E3106" s="251" t="s">
        <v>1</v>
      </c>
      <c r="F3106" s="252" t="s">
        <v>144</v>
      </c>
      <c r="G3106" s="250"/>
      <c r="H3106" s="253">
        <v>11.25</v>
      </c>
      <c r="I3106" s="254"/>
      <c r="J3106" s="250"/>
      <c r="K3106" s="250"/>
      <c r="L3106" s="255"/>
      <c r="M3106" s="256"/>
      <c r="N3106" s="257"/>
      <c r="O3106" s="257"/>
      <c r="P3106" s="257"/>
      <c r="Q3106" s="257"/>
      <c r="R3106" s="257"/>
      <c r="S3106" s="257"/>
      <c r="T3106" s="258"/>
      <c r="AT3106" s="259" t="s">
        <v>142</v>
      </c>
      <c r="AU3106" s="259" t="s">
        <v>83</v>
      </c>
      <c r="AV3106" s="13" t="s">
        <v>140</v>
      </c>
      <c r="AW3106" s="13" t="s">
        <v>30</v>
      </c>
      <c r="AX3106" s="13" t="s">
        <v>81</v>
      </c>
      <c r="AY3106" s="259" t="s">
        <v>133</v>
      </c>
    </row>
    <row r="3107" spans="2:65" s="1" customFormat="1" ht="24" customHeight="1">
      <c r="B3107" s="38"/>
      <c r="C3107" s="224" t="s">
        <v>4258</v>
      </c>
      <c r="D3107" s="224" t="s">
        <v>135</v>
      </c>
      <c r="E3107" s="225" t="s">
        <v>4259</v>
      </c>
      <c r="F3107" s="226" t="s">
        <v>4260</v>
      </c>
      <c r="G3107" s="227" t="s">
        <v>413</v>
      </c>
      <c r="H3107" s="228">
        <v>175.18</v>
      </c>
      <c r="I3107" s="229"/>
      <c r="J3107" s="230">
        <f>ROUND(I3107*H3107,2)</f>
        <v>0</v>
      </c>
      <c r="K3107" s="226" t="s">
        <v>139</v>
      </c>
      <c r="L3107" s="43"/>
      <c r="M3107" s="231" t="s">
        <v>1</v>
      </c>
      <c r="N3107" s="232" t="s">
        <v>38</v>
      </c>
      <c r="O3107" s="86"/>
      <c r="P3107" s="233">
        <f>O3107*H3107</f>
        <v>0</v>
      </c>
      <c r="Q3107" s="233">
        <v>0.01694</v>
      </c>
      <c r="R3107" s="233">
        <f>Q3107*H3107</f>
        <v>2.9675492</v>
      </c>
      <c r="S3107" s="233">
        <v>0</v>
      </c>
      <c r="T3107" s="234">
        <f>S3107*H3107</f>
        <v>0</v>
      </c>
      <c r="AR3107" s="235" t="s">
        <v>224</v>
      </c>
      <c r="AT3107" s="235" t="s">
        <v>135</v>
      </c>
      <c r="AU3107" s="235" t="s">
        <v>83</v>
      </c>
      <c r="AY3107" s="17" t="s">
        <v>133</v>
      </c>
      <c r="BE3107" s="236">
        <f>IF(N3107="základní",J3107,0)</f>
        <v>0</v>
      </c>
      <c r="BF3107" s="236">
        <f>IF(N3107="snížená",J3107,0)</f>
        <v>0</v>
      </c>
      <c r="BG3107" s="236">
        <f>IF(N3107="zákl. přenesená",J3107,0)</f>
        <v>0</v>
      </c>
      <c r="BH3107" s="236">
        <f>IF(N3107="sníž. přenesená",J3107,0)</f>
        <v>0</v>
      </c>
      <c r="BI3107" s="236">
        <f>IF(N3107="nulová",J3107,0)</f>
        <v>0</v>
      </c>
      <c r="BJ3107" s="17" t="s">
        <v>81</v>
      </c>
      <c r="BK3107" s="236">
        <f>ROUND(I3107*H3107,2)</f>
        <v>0</v>
      </c>
      <c r="BL3107" s="17" t="s">
        <v>224</v>
      </c>
      <c r="BM3107" s="235" t="s">
        <v>4261</v>
      </c>
    </row>
    <row r="3108" spans="2:51" s="12" customFormat="1" ht="12">
      <c r="B3108" s="237"/>
      <c r="C3108" s="238"/>
      <c r="D3108" s="239" t="s">
        <v>142</v>
      </c>
      <c r="E3108" s="240" t="s">
        <v>1</v>
      </c>
      <c r="F3108" s="241" t="s">
        <v>4262</v>
      </c>
      <c r="G3108" s="238"/>
      <c r="H3108" s="242">
        <v>175.18</v>
      </c>
      <c r="I3108" s="243"/>
      <c r="J3108" s="238"/>
      <c r="K3108" s="238"/>
      <c r="L3108" s="244"/>
      <c r="M3108" s="245"/>
      <c r="N3108" s="246"/>
      <c r="O3108" s="246"/>
      <c r="P3108" s="246"/>
      <c r="Q3108" s="246"/>
      <c r="R3108" s="246"/>
      <c r="S3108" s="246"/>
      <c r="T3108" s="247"/>
      <c r="AT3108" s="248" t="s">
        <v>142</v>
      </c>
      <c r="AU3108" s="248" t="s">
        <v>83</v>
      </c>
      <c r="AV3108" s="12" t="s">
        <v>83</v>
      </c>
      <c r="AW3108" s="12" t="s">
        <v>30</v>
      </c>
      <c r="AX3108" s="12" t="s">
        <v>73</v>
      </c>
      <c r="AY3108" s="248" t="s">
        <v>133</v>
      </c>
    </row>
    <row r="3109" spans="2:51" s="13" customFormat="1" ht="12">
      <c r="B3109" s="249"/>
      <c r="C3109" s="250"/>
      <c r="D3109" s="239" t="s">
        <v>142</v>
      </c>
      <c r="E3109" s="251" t="s">
        <v>1</v>
      </c>
      <c r="F3109" s="252" t="s">
        <v>144</v>
      </c>
      <c r="G3109" s="250"/>
      <c r="H3109" s="253">
        <v>175.18</v>
      </c>
      <c r="I3109" s="254"/>
      <c r="J3109" s="250"/>
      <c r="K3109" s="250"/>
      <c r="L3109" s="255"/>
      <c r="M3109" s="256"/>
      <c r="N3109" s="257"/>
      <c r="O3109" s="257"/>
      <c r="P3109" s="257"/>
      <c r="Q3109" s="257"/>
      <c r="R3109" s="257"/>
      <c r="S3109" s="257"/>
      <c r="T3109" s="258"/>
      <c r="AT3109" s="259" t="s">
        <v>142</v>
      </c>
      <c r="AU3109" s="259" t="s">
        <v>83</v>
      </c>
      <c r="AV3109" s="13" t="s">
        <v>140</v>
      </c>
      <c r="AW3109" s="13" t="s">
        <v>30</v>
      </c>
      <c r="AX3109" s="13" t="s">
        <v>81</v>
      </c>
      <c r="AY3109" s="259" t="s">
        <v>133</v>
      </c>
    </row>
    <row r="3110" spans="2:65" s="1" customFormat="1" ht="24" customHeight="1">
      <c r="B3110" s="38"/>
      <c r="C3110" s="224" t="s">
        <v>4263</v>
      </c>
      <c r="D3110" s="224" t="s">
        <v>135</v>
      </c>
      <c r="E3110" s="225" t="s">
        <v>4264</v>
      </c>
      <c r="F3110" s="226" t="s">
        <v>4265</v>
      </c>
      <c r="G3110" s="227" t="s">
        <v>413</v>
      </c>
      <c r="H3110" s="228">
        <v>150.26</v>
      </c>
      <c r="I3110" s="229"/>
      <c r="J3110" s="230">
        <f>ROUND(I3110*H3110,2)</f>
        <v>0</v>
      </c>
      <c r="K3110" s="226" t="s">
        <v>139</v>
      </c>
      <c r="L3110" s="43"/>
      <c r="M3110" s="231" t="s">
        <v>1</v>
      </c>
      <c r="N3110" s="232" t="s">
        <v>38</v>
      </c>
      <c r="O3110" s="86"/>
      <c r="P3110" s="233">
        <f>O3110*H3110</f>
        <v>0</v>
      </c>
      <c r="Q3110" s="233">
        <v>0</v>
      </c>
      <c r="R3110" s="233">
        <f>Q3110*H3110</f>
        <v>0</v>
      </c>
      <c r="S3110" s="233">
        <v>0.01725</v>
      </c>
      <c r="T3110" s="234">
        <f>S3110*H3110</f>
        <v>2.591985</v>
      </c>
      <c r="AR3110" s="235" t="s">
        <v>224</v>
      </c>
      <c r="AT3110" s="235" t="s">
        <v>135</v>
      </c>
      <c r="AU3110" s="235" t="s">
        <v>83</v>
      </c>
      <c r="AY3110" s="17" t="s">
        <v>133</v>
      </c>
      <c r="BE3110" s="236">
        <f>IF(N3110="základní",J3110,0)</f>
        <v>0</v>
      </c>
      <c r="BF3110" s="236">
        <f>IF(N3110="snížená",J3110,0)</f>
        <v>0</v>
      </c>
      <c r="BG3110" s="236">
        <f>IF(N3110="zákl. přenesená",J3110,0)</f>
        <v>0</v>
      </c>
      <c r="BH3110" s="236">
        <f>IF(N3110="sníž. přenesená",J3110,0)</f>
        <v>0</v>
      </c>
      <c r="BI3110" s="236">
        <f>IF(N3110="nulová",J3110,0)</f>
        <v>0</v>
      </c>
      <c r="BJ3110" s="17" t="s">
        <v>81</v>
      </c>
      <c r="BK3110" s="236">
        <f>ROUND(I3110*H3110,2)</f>
        <v>0</v>
      </c>
      <c r="BL3110" s="17" t="s">
        <v>224</v>
      </c>
      <c r="BM3110" s="235" t="s">
        <v>4266</v>
      </c>
    </row>
    <row r="3111" spans="2:51" s="14" customFormat="1" ht="12">
      <c r="B3111" s="276"/>
      <c r="C3111" s="277"/>
      <c r="D3111" s="239" t="s">
        <v>142</v>
      </c>
      <c r="E3111" s="278" t="s">
        <v>1</v>
      </c>
      <c r="F3111" s="279" t="s">
        <v>1606</v>
      </c>
      <c r="G3111" s="277"/>
      <c r="H3111" s="278" t="s">
        <v>1</v>
      </c>
      <c r="I3111" s="280"/>
      <c r="J3111" s="277"/>
      <c r="K3111" s="277"/>
      <c r="L3111" s="281"/>
      <c r="M3111" s="282"/>
      <c r="N3111" s="283"/>
      <c r="O3111" s="283"/>
      <c r="P3111" s="283"/>
      <c r="Q3111" s="283"/>
      <c r="R3111" s="283"/>
      <c r="S3111" s="283"/>
      <c r="T3111" s="284"/>
      <c r="AT3111" s="285" t="s">
        <v>142</v>
      </c>
      <c r="AU3111" s="285" t="s">
        <v>83</v>
      </c>
      <c r="AV3111" s="14" t="s">
        <v>81</v>
      </c>
      <c r="AW3111" s="14" t="s">
        <v>30</v>
      </c>
      <c r="AX3111" s="14" t="s">
        <v>73</v>
      </c>
      <c r="AY3111" s="285" t="s">
        <v>133</v>
      </c>
    </row>
    <row r="3112" spans="2:51" s="12" customFormat="1" ht="12">
      <c r="B3112" s="237"/>
      <c r="C3112" s="238"/>
      <c r="D3112" s="239" t="s">
        <v>142</v>
      </c>
      <c r="E3112" s="240" t="s">
        <v>1</v>
      </c>
      <c r="F3112" s="241" t="s">
        <v>4267</v>
      </c>
      <c r="G3112" s="238"/>
      <c r="H3112" s="242">
        <v>150.26</v>
      </c>
      <c r="I3112" s="243"/>
      <c r="J3112" s="238"/>
      <c r="K3112" s="238"/>
      <c r="L3112" s="244"/>
      <c r="M3112" s="245"/>
      <c r="N3112" s="246"/>
      <c r="O3112" s="246"/>
      <c r="P3112" s="246"/>
      <c r="Q3112" s="246"/>
      <c r="R3112" s="246"/>
      <c r="S3112" s="246"/>
      <c r="T3112" s="247"/>
      <c r="AT3112" s="248" t="s">
        <v>142</v>
      </c>
      <c r="AU3112" s="248" t="s">
        <v>83</v>
      </c>
      <c r="AV3112" s="12" t="s">
        <v>83</v>
      </c>
      <c r="AW3112" s="12" t="s">
        <v>30</v>
      </c>
      <c r="AX3112" s="12" t="s">
        <v>73</v>
      </c>
      <c r="AY3112" s="248" t="s">
        <v>133</v>
      </c>
    </row>
    <row r="3113" spans="2:51" s="13" customFormat="1" ht="12">
      <c r="B3113" s="249"/>
      <c r="C3113" s="250"/>
      <c r="D3113" s="239" t="s">
        <v>142</v>
      </c>
      <c r="E3113" s="251" t="s">
        <v>1</v>
      </c>
      <c r="F3113" s="252" t="s">
        <v>144</v>
      </c>
      <c r="G3113" s="250"/>
      <c r="H3113" s="253">
        <v>150.26</v>
      </c>
      <c r="I3113" s="254"/>
      <c r="J3113" s="250"/>
      <c r="K3113" s="250"/>
      <c r="L3113" s="255"/>
      <c r="M3113" s="256"/>
      <c r="N3113" s="257"/>
      <c r="O3113" s="257"/>
      <c r="P3113" s="257"/>
      <c r="Q3113" s="257"/>
      <c r="R3113" s="257"/>
      <c r="S3113" s="257"/>
      <c r="T3113" s="258"/>
      <c r="AT3113" s="259" t="s">
        <v>142</v>
      </c>
      <c r="AU3113" s="259" t="s">
        <v>83</v>
      </c>
      <c r="AV3113" s="13" t="s">
        <v>140</v>
      </c>
      <c r="AW3113" s="13" t="s">
        <v>30</v>
      </c>
      <c r="AX3113" s="13" t="s">
        <v>81</v>
      </c>
      <c r="AY3113" s="259" t="s">
        <v>133</v>
      </c>
    </row>
    <row r="3114" spans="2:65" s="1" customFormat="1" ht="24" customHeight="1">
      <c r="B3114" s="38"/>
      <c r="C3114" s="224" t="s">
        <v>4268</v>
      </c>
      <c r="D3114" s="224" t="s">
        <v>135</v>
      </c>
      <c r="E3114" s="225" t="s">
        <v>4269</v>
      </c>
      <c r="F3114" s="226" t="s">
        <v>4270</v>
      </c>
      <c r="G3114" s="227" t="s">
        <v>413</v>
      </c>
      <c r="H3114" s="228">
        <v>760.37</v>
      </c>
      <c r="I3114" s="229"/>
      <c r="J3114" s="230">
        <f>ROUND(I3114*H3114,2)</f>
        <v>0</v>
      </c>
      <c r="K3114" s="226" t="s">
        <v>1109</v>
      </c>
      <c r="L3114" s="43"/>
      <c r="M3114" s="231" t="s">
        <v>1</v>
      </c>
      <c r="N3114" s="232" t="s">
        <v>38</v>
      </c>
      <c r="O3114" s="86"/>
      <c r="P3114" s="233">
        <f>O3114*H3114</f>
        <v>0</v>
      </c>
      <c r="Q3114" s="233">
        <v>0.0101</v>
      </c>
      <c r="R3114" s="233">
        <f>Q3114*H3114</f>
        <v>7.679736999999999</v>
      </c>
      <c r="S3114" s="233">
        <v>0</v>
      </c>
      <c r="T3114" s="234">
        <f>S3114*H3114</f>
        <v>0</v>
      </c>
      <c r="AR3114" s="235" t="s">
        <v>224</v>
      </c>
      <c r="AT3114" s="235" t="s">
        <v>135</v>
      </c>
      <c r="AU3114" s="235" t="s">
        <v>83</v>
      </c>
      <c r="AY3114" s="17" t="s">
        <v>133</v>
      </c>
      <c r="BE3114" s="236">
        <f>IF(N3114="základní",J3114,0)</f>
        <v>0</v>
      </c>
      <c r="BF3114" s="236">
        <f>IF(N3114="snížená",J3114,0)</f>
        <v>0</v>
      </c>
      <c r="BG3114" s="236">
        <f>IF(N3114="zákl. přenesená",J3114,0)</f>
        <v>0</v>
      </c>
      <c r="BH3114" s="236">
        <f>IF(N3114="sníž. přenesená",J3114,0)</f>
        <v>0</v>
      </c>
      <c r="BI3114" s="236">
        <f>IF(N3114="nulová",J3114,0)</f>
        <v>0</v>
      </c>
      <c r="BJ3114" s="17" t="s">
        <v>81</v>
      </c>
      <c r="BK3114" s="236">
        <f>ROUND(I3114*H3114,2)</f>
        <v>0</v>
      </c>
      <c r="BL3114" s="17" t="s">
        <v>224</v>
      </c>
      <c r="BM3114" s="235" t="s">
        <v>4271</v>
      </c>
    </row>
    <row r="3115" spans="2:51" s="14" customFormat="1" ht="12">
      <c r="B3115" s="276"/>
      <c r="C3115" s="277"/>
      <c r="D3115" s="239" t="s">
        <v>142</v>
      </c>
      <c r="E3115" s="278" t="s">
        <v>1</v>
      </c>
      <c r="F3115" s="279" t="s">
        <v>1607</v>
      </c>
      <c r="G3115" s="277"/>
      <c r="H3115" s="278" t="s">
        <v>1</v>
      </c>
      <c r="I3115" s="280"/>
      <c r="J3115" s="277"/>
      <c r="K3115" s="277"/>
      <c r="L3115" s="281"/>
      <c r="M3115" s="282"/>
      <c r="N3115" s="283"/>
      <c r="O3115" s="283"/>
      <c r="P3115" s="283"/>
      <c r="Q3115" s="283"/>
      <c r="R3115" s="283"/>
      <c r="S3115" s="283"/>
      <c r="T3115" s="284"/>
      <c r="AT3115" s="285" t="s">
        <v>142</v>
      </c>
      <c r="AU3115" s="285" t="s">
        <v>83</v>
      </c>
      <c r="AV3115" s="14" t="s">
        <v>81</v>
      </c>
      <c r="AW3115" s="14" t="s">
        <v>30</v>
      </c>
      <c r="AX3115" s="14" t="s">
        <v>73</v>
      </c>
      <c r="AY3115" s="285" t="s">
        <v>133</v>
      </c>
    </row>
    <row r="3116" spans="2:51" s="12" customFormat="1" ht="12">
      <c r="B3116" s="237"/>
      <c r="C3116" s="238"/>
      <c r="D3116" s="239" t="s">
        <v>142</v>
      </c>
      <c r="E3116" s="240" t="s">
        <v>1</v>
      </c>
      <c r="F3116" s="241" t="s">
        <v>4272</v>
      </c>
      <c r="G3116" s="238"/>
      <c r="H3116" s="242">
        <v>1380.69</v>
      </c>
      <c r="I3116" s="243"/>
      <c r="J3116" s="238"/>
      <c r="K3116" s="238"/>
      <c r="L3116" s="244"/>
      <c r="M3116" s="245"/>
      <c r="N3116" s="246"/>
      <c r="O3116" s="246"/>
      <c r="P3116" s="246"/>
      <c r="Q3116" s="246"/>
      <c r="R3116" s="246"/>
      <c r="S3116" s="246"/>
      <c r="T3116" s="247"/>
      <c r="AT3116" s="248" t="s">
        <v>142</v>
      </c>
      <c r="AU3116" s="248" t="s">
        <v>83</v>
      </c>
      <c r="AV3116" s="12" t="s">
        <v>83</v>
      </c>
      <c r="AW3116" s="12" t="s">
        <v>30</v>
      </c>
      <c r="AX3116" s="12" t="s">
        <v>73</v>
      </c>
      <c r="AY3116" s="248" t="s">
        <v>133</v>
      </c>
    </row>
    <row r="3117" spans="2:51" s="12" customFormat="1" ht="12">
      <c r="B3117" s="237"/>
      <c r="C3117" s="238"/>
      <c r="D3117" s="239" t="s">
        <v>142</v>
      </c>
      <c r="E3117" s="240" t="s">
        <v>1</v>
      </c>
      <c r="F3117" s="241" t="s">
        <v>4273</v>
      </c>
      <c r="G3117" s="238"/>
      <c r="H3117" s="242">
        <v>-620</v>
      </c>
      <c r="I3117" s="243"/>
      <c r="J3117" s="238"/>
      <c r="K3117" s="238"/>
      <c r="L3117" s="244"/>
      <c r="M3117" s="245"/>
      <c r="N3117" s="246"/>
      <c r="O3117" s="246"/>
      <c r="P3117" s="246"/>
      <c r="Q3117" s="246"/>
      <c r="R3117" s="246"/>
      <c r="S3117" s="246"/>
      <c r="T3117" s="247"/>
      <c r="AT3117" s="248" t="s">
        <v>142</v>
      </c>
      <c r="AU3117" s="248" t="s">
        <v>83</v>
      </c>
      <c r="AV3117" s="12" t="s">
        <v>83</v>
      </c>
      <c r="AW3117" s="12" t="s">
        <v>30</v>
      </c>
      <c r="AX3117" s="12" t="s">
        <v>73</v>
      </c>
      <c r="AY3117" s="248" t="s">
        <v>133</v>
      </c>
    </row>
    <row r="3118" spans="2:51" s="12" customFormat="1" ht="12">
      <c r="B3118" s="237"/>
      <c r="C3118" s="238"/>
      <c r="D3118" s="239" t="s">
        <v>142</v>
      </c>
      <c r="E3118" s="240" t="s">
        <v>1</v>
      </c>
      <c r="F3118" s="241" t="s">
        <v>4274</v>
      </c>
      <c r="G3118" s="238"/>
      <c r="H3118" s="242">
        <v>-175.18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142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133</v>
      </c>
    </row>
    <row r="3119" spans="2:51" s="14" customFormat="1" ht="12">
      <c r="B3119" s="276"/>
      <c r="C3119" s="277"/>
      <c r="D3119" s="239" t="s">
        <v>142</v>
      </c>
      <c r="E3119" s="278" t="s">
        <v>1</v>
      </c>
      <c r="F3119" s="279" t="s">
        <v>1611</v>
      </c>
      <c r="G3119" s="277"/>
      <c r="H3119" s="278" t="s">
        <v>1</v>
      </c>
      <c r="I3119" s="280"/>
      <c r="J3119" s="277"/>
      <c r="K3119" s="277"/>
      <c r="L3119" s="281"/>
      <c r="M3119" s="282"/>
      <c r="N3119" s="283"/>
      <c r="O3119" s="283"/>
      <c r="P3119" s="283"/>
      <c r="Q3119" s="283"/>
      <c r="R3119" s="283"/>
      <c r="S3119" s="283"/>
      <c r="T3119" s="284"/>
      <c r="AT3119" s="285" t="s">
        <v>142</v>
      </c>
      <c r="AU3119" s="285" t="s">
        <v>83</v>
      </c>
      <c r="AV3119" s="14" t="s">
        <v>81</v>
      </c>
      <c r="AW3119" s="14" t="s">
        <v>30</v>
      </c>
      <c r="AX3119" s="14" t="s">
        <v>73</v>
      </c>
      <c r="AY3119" s="285" t="s">
        <v>133</v>
      </c>
    </row>
    <row r="3120" spans="2:51" s="12" customFormat="1" ht="12">
      <c r="B3120" s="237"/>
      <c r="C3120" s="238"/>
      <c r="D3120" s="239" t="s">
        <v>142</v>
      </c>
      <c r="E3120" s="240" t="s">
        <v>1</v>
      </c>
      <c r="F3120" s="241" t="s">
        <v>4275</v>
      </c>
      <c r="G3120" s="238"/>
      <c r="H3120" s="242">
        <v>417.36</v>
      </c>
      <c r="I3120" s="243"/>
      <c r="J3120" s="238"/>
      <c r="K3120" s="238"/>
      <c r="L3120" s="244"/>
      <c r="M3120" s="245"/>
      <c r="N3120" s="246"/>
      <c r="O3120" s="246"/>
      <c r="P3120" s="246"/>
      <c r="Q3120" s="246"/>
      <c r="R3120" s="246"/>
      <c r="S3120" s="246"/>
      <c r="T3120" s="247"/>
      <c r="AT3120" s="248" t="s">
        <v>142</v>
      </c>
      <c r="AU3120" s="248" t="s">
        <v>83</v>
      </c>
      <c r="AV3120" s="12" t="s">
        <v>83</v>
      </c>
      <c r="AW3120" s="12" t="s">
        <v>30</v>
      </c>
      <c r="AX3120" s="12" t="s">
        <v>73</v>
      </c>
      <c r="AY3120" s="248" t="s">
        <v>133</v>
      </c>
    </row>
    <row r="3121" spans="2:51" s="12" customFormat="1" ht="12">
      <c r="B3121" s="237"/>
      <c r="C3121" s="238"/>
      <c r="D3121" s="239" t="s">
        <v>142</v>
      </c>
      <c r="E3121" s="240" t="s">
        <v>1</v>
      </c>
      <c r="F3121" s="241" t="s">
        <v>4276</v>
      </c>
      <c r="G3121" s="238"/>
      <c r="H3121" s="242">
        <v>-242.5</v>
      </c>
      <c r="I3121" s="243"/>
      <c r="J3121" s="238"/>
      <c r="K3121" s="238"/>
      <c r="L3121" s="244"/>
      <c r="M3121" s="245"/>
      <c r="N3121" s="246"/>
      <c r="O3121" s="246"/>
      <c r="P3121" s="246"/>
      <c r="Q3121" s="246"/>
      <c r="R3121" s="246"/>
      <c r="S3121" s="246"/>
      <c r="T3121" s="247"/>
      <c r="AT3121" s="248" t="s">
        <v>142</v>
      </c>
      <c r="AU3121" s="248" t="s">
        <v>83</v>
      </c>
      <c r="AV3121" s="12" t="s">
        <v>83</v>
      </c>
      <c r="AW3121" s="12" t="s">
        <v>30</v>
      </c>
      <c r="AX3121" s="12" t="s">
        <v>73</v>
      </c>
      <c r="AY3121" s="248" t="s">
        <v>133</v>
      </c>
    </row>
    <row r="3122" spans="2:51" s="13" customFormat="1" ht="12">
      <c r="B3122" s="249"/>
      <c r="C3122" s="250"/>
      <c r="D3122" s="239" t="s">
        <v>142</v>
      </c>
      <c r="E3122" s="251" t="s">
        <v>1</v>
      </c>
      <c r="F3122" s="252" t="s">
        <v>144</v>
      </c>
      <c r="G3122" s="250"/>
      <c r="H3122" s="253">
        <v>760.37</v>
      </c>
      <c r="I3122" s="254"/>
      <c r="J3122" s="250"/>
      <c r="K3122" s="250"/>
      <c r="L3122" s="255"/>
      <c r="M3122" s="256"/>
      <c r="N3122" s="257"/>
      <c r="O3122" s="257"/>
      <c r="P3122" s="257"/>
      <c r="Q3122" s="257"/>
      <c r="R3122" s="257"/>
      <c r="S3122" s="257"/>
      <c r="T3122" s="258"/>
      <c r="AT3122" s="259" t="s">
        <v>142</v>
      </c>
      <c r="AU3122" s="259" t="s">
        <v>83</v>
      </c>
      <c r="AV3122" s="13" t="s">
        <v>140</v>
      </c>
      <c r="AW3122" s="13" t="s">
        <v>30</v>
      </c>
      <c r="AX3122" s="13" t="s">
        <v>81</v>
      </c>
      <c r="AY3122" s="259" t="s">
        <v>133</v>
      </c>
    </row>
    <row r="3123" spans="2:65" s="1" customFormat="1" ht="16.5" customHeight="1">
      <c r="B3123" s="38"/>
      <c r="C3123" s="224" t="s">
        <v>4277</v>
      </c>
      <c r="D3123" s="224" t="s">
        <v>135</v>
      </c>
      <c r="E3123" s="225" t="s">
        <v>4278</v>
      </c>
      <c r="F3123" s="226" t="s">
        <v>4279</v>
      </c>
      <c r="G3123" s="227" t="s">
        <v>413</v>
      </c>
      <c r="H3123" s="228">
        <v>96.53</v>
      </c>
      <c r="I3123" s="229"/>
      <c r="J3123" s="230">
        <f>ROUND(I3123*H3123,2)</f>
        <v>0</v>
      </c>
      <c r="K3123" s="226" t="s">
        <v>1</v>
      </c>
      <c r="L3123" s="43"/>
      <c r="M3123" s="231" t="s">
        <v>1</v>
      </c>
      <c r="N3123" s="232" t="s">
        <v>38</v>
      </c>
      <c r="O3123" s="86"/>
      <c r="P3123" s="233">
        <f>O3123*H3123</f>
        <v>0</v>
      </c>
      <c r="Q3123" s="233">
        <v>0.005</v>
      </c>
      <c r="R3123" s="233">
        <f>Q3123*H3123</f>
        <v>0.48265</v>
      </c>
      <c r="S3123" s="233">
        <v>0</v>
      </c>
      <c r="T3123" s="234">
        <f>S3123*H3123</f>
        <v>0</v>
      </c>
      <c r="AR3123" s="235" t="s">
        <v>224</v>
      </c>
      <c r="AT3123" s="235" t="s">
        <v>135</v>
      </c>
      <c r="AU3123" s="235" t="s">
        <v>83</v>
      </c>
      <c r="AY3123" s="17" t="s">
        <v>133</v>
      </c>
      <c r="BE3123" s="236">
        <f>IF(N3123="základní",J3123,0)</f>
        <v>0</v>
      </c>
      <c r="BF3123" s="236">
        <f>IF(N3123="snížená",J3123,0)</f>
        <v>0</v>
      </c>
      <c r="BG3123" s="236">
        <f>IF(N3123="zákl. přenesená",J3123,0)</f>
        <v>0</v>
      </c>
      <c r="BH3123" s="236">
        <f>IF(N3123="sníž. přenesená",J3123,0)</f>
        <v>0</v>
      </c>
      <c r="BI3123" s="236">
        <f>IF(N3123="nulová",J3123,0)</f>
        <v>0</v>
      </c>
      <c r="BJ3123" s="17" t="s">
        <v>81</v>
      </c>
      <c r="BK3123" s="236">
        <f>ROUND(I3123*H3123,2)</f>
        <v>0</v>
      </c>
      <c r="BL3123" s="17" t="s">
        <v>224</v>
      </c>
      <c r="BM3123" s="235" t="s">
        <v>4280</v>
      </c>
    </row>
    <row r="3124" spans="2:51" s="12" customFormat="1" ht="12">
      <c r="B3124" s="237"/>
      <c r="C3124" s="238"/>
      <c r="D3124" s="239" t="s">
        <v>142</v>
      </c>
      <c r="E3124" s="240" t="s">
        <v>1</v>
      </c>
      <c r="F3124" s="241" t="s">
        <v>2022</v>
      </c>
      <c r="G3124" s="238"/>
      <c r="H3124" s="242">
        <v>96.53</v>
      </c>
      <c r="I3124" s="243"/>
      <c r="J3124" s="238"/>
      <c r="K3124" s="238"/>
      <c r="L3124" s="244"/>
      <c r="M3124" s="245"/>
      <c r="N3124" s="246"/>
      <c r="O3124" s="246"/>
      <c r="P3124" s="246"/>
      <c r="Q3124" s="246"/>
      <c r="R3124" s="246"/>
      <c r="S3124" s="246"/>
      <c r="T3124" s="247"/>
      <c r="AT3124" s="248" t="s">
        <v>142</v>
      </c>
      <c r="AU3124" s="248" t="s">
        <v>83</v>
      </c>
      <c r="AV3124" s="12" t="s">
        <v>83</v>
      </c>
      <c r="AW3124" s="12" t="s">
        <v>30</v>
      </c>
      <c r="AX3124" s="12" t="s">
        <v>73</v>
      </c>
      <c r="AY3124" s="248" t="s">
        <v>133</v>
      </c>
    </row>
    <row r="3125" spans="2:51" s="13" customFormat="1" ht="12">
      <c r="B3125" s="249"/>
      <c r="C3125" s="250"/>
      <c r="D3125" s="239" t="s">
        <v>142</v>
      </c>
      <c r="E3125" s="251" t="s">
        <v>1</v>
      </c>
      <c r="F3125" s="252" t="s">
        <v>144</v>
      </c>
      <c r="G3125" s="250"/>
      <c r="H3125" s="253">
        <v>96.53</v>
      </c>
      <c r="I3125" s="254"/>
      <c r="J3125" s="250"/>
      <c r="K3125" s="250"/>
      <c r="L3125" s="255"/>
      <c r="M3125" s="256"/>
      <c r="N3125" s="257"/>
      <c r="O3125" s="257"/>
      <c r="P3125" s="257"/>
      <c r="Q3125" s="257"/>
      <c r="R3125" s="257"/>
      <c r="S3125" s="257"/>
      <c r="T3125" s="258"/>
      <c r="AT3125" s="259" t="s">
        <v>142</v>
      </c>
      <c r="AU3125" s="259" t="s">
        <v>83</v>
      </c>
      <c r="AV3125" s="13" t="s">
        <v>140</v>
      </c>
      <c r="AW3125" s="13" t="s">
        <v>30</v>
      </c>
      <c r="AX3125" s="13" t="s">
        <v>81</v>
      </c>
      <c r="AY3125" s="259" t="s">
        <v>133</v>
      </c>
    </row>
    <row r="3126" spans="2:65" s="1" customFormat="1" ht="24" customHeight="1">
      <c r="B3126" s="38"/>
      <c r="C3126" s="224" t="s">
        <v>4281</v>
      </c>
      <c r="D3126" s="224" t="s">
        <v>135</v>
      </c>
      <c r="E3126" s="225" t="s">
        <v>4282</v>
      </c>
      <c r="F3126" s="226" t="s">
        <v>4283</v>
      </c>
      <c r="G3126" s="227" t="s">
        <v>413</v>
      </c>
      <c r="H3126" s="228">
        <v>386.12</v>
      </c>
      <c r="I3126" s="229"/>
      <c r="J3126" s="230">
        <f>ROUND(I3126*H3126,2)</f>
        <v>0</v>
      </c>
      <c r="K3126" s="226" t="s">
        <v>139</v>
      </c>
      <c r="L3126" s="43"/>
      <c r="M3126" s="231" t="s">
        <v>1</v>
      </c>
      <c r="N3126" s="232" t="s">
        <v>38</v>
      </c>
      <c r="O3126" s="86"/>
      <c r="P3126" s="233">
        <f>O3126*H3126</f>
        <v>0</v>
      </c>
      <c r="Q3126" s="233">
        <v>0.005</v>
      </c>
      <c r="R3126" s="233">
        <f>Q3126*H3126</f>
        <v>1.9306</v>
      </c>
      <c r="S3126" s="233">
        <v>0</v>
      </c>
      <c r="T3126" s="234">
        <f>S3126*H3126</f>
        <v>0</v>
      </c>
      <c r="AR3126" s="235" t="s">
        <v>224</v>
      </c>
      <c r="AT3126" s="235" t="s">
        <v>135</v>
      </c>
      <c r="AU3126" s="235" t="s">
        <v>83</v>
      </c>
      <c r="AY3126" s="17" t="s">
        <v>133</v>
      </c>
      <c r="BE3126" s="236">
        <f>IF(N3126="základní",J3126,0)</f>
        <v>0</v>
      </c>
      <c r="BF3126" s="236">
        <f>IF(N3126="snížená",J3126,0)</f>
        <v>0</v>
      </c>
      <c r="BG3126" s="236">
        <f>IF(N3126="zákl. přenesená",J3126,0)</f>
        <v>0</v>
      </c>
      <c r="BH3126" s="236">
        <f>IF(N3126="sníž. přenesená",J3126,0)</f>
        <v>0</v>
      </c>
      <c r="BI3126" s="236">
        <f>IF(N3126="nulová",J3126,0)</f>
        <v>0</v>
      </c>
      <c r="BJ3126" s="17" t="s">
        <v>81</v>
      </c>
      <c r="BK3126" s="236">
        <f>ROUND(I3126*H3126,2)</f>
        <v>0</v>
      </c>
      <c r="BL3126" s="17" t="s">
        <v>224</v>
      </c>
      <c r="BM3126" s="235" t="s">
        <v>4284</v>
      </c>
    </row>
    <row r="3127" spans="2:51" s="12" customFormat="1" ht="12">
      <c r="B3127" s="237"/>
      <c r="C3127" s="238"/>
      <c r="D3127" s="239" t="s">
        <v>142</v>
      </c>
      <c r="E3127" s="240" t="s">
        <v>1</v>
      </c>
      <c r="F3127" s="241" t="s">
        <v>4285</v>
      </c>
      <c r="G3127" s="238"/>
      <c r="H3127" s="242">
        <v>386.12</v>
      </c>
      <c r="I3127" s="243"/>
      <c r="J3127" s="238"/>
      <c r="K3127" s="238"/>
      <c r="L3127" s="244"/>
      <c r="M3127" s="245"/>
      <c r="N3127" s="246"/>
      <c r="O3127" s="246"/>
      <c r="P3127" s="246"/>
      <c r="Q3127" s="246"/>
      <c r="R3127" s="246"/>
      <c r="S3127" s="246"/>
      <c r="T3127" s="247"/>
      <c r="AT3127" s="248" t="s">
        <v>142</v>
      </c>
      <c r="AU3127" s="248" t="s">
        <v>83</v>
      </c>
      <c r="AV3127" s="12" t="s">
        <v>83</v>
      </c>
      <c r="AW3127" s="12" t="s">
        <v>30</v>
      </c>
      <c r="AX3127" s="12" t="s">
        <v>73</v>
      </c>
      <c r="AY3127" s="248" t="s">
        <v>133</v>
      </c>
    </row>
    <row r="3128" spans="2:51" s="13" customFormat="1" ht="12">
      <c r="B3128" s="249"/>
      <c r="C3128" s="250"/>
      <c r="D3128" s="239" t="s">
        <v>142</v>
      </c>
      <c r="E3128" s="251" t="s">
        <v>1</v>
      </c>
      <c r="F3128" s="252" t="s">
        <v>144</v>
      </c>
      <c r="G3128" s="250"/>
      <c r="H3128" s="253">
        <v>386.12</v>
      </c>
      <c r="I3128" s="254"/>
      <c r="J3128" s="250"/>
      <c r="K3128" s="250"/>
      <c r="L3128" s="255"/>
      <c r="M3128" s="256"/>
      <c r="N3128" s="257"/>
      <c r="O3128" s="257"/>
      <c r="P3128" s="257"/>
      <c r="Q3128" s="257"/>
      <c r="R3128" s="257"/>
      <c r="S3128" s="257"/>
      <c r="T3128" s="258"/>
      <c r="AT3128" s="259" t="s">
        <v>142</v>
      </c>
      <c r="AU3128" s="259" t="s">
        <v>83</v>
      </c>
      <c r="AV3128" s="13" t="s">
        <v>140</v>
      </c>
      <c r="AW3128" s="13" t="s">
        <v>30</v>
      </c>
      <c r="AX3128" s="13" t="s">
        <v>81</v>
      </c>
      <c r="AY3128" s="259" t="s">
        <v>133</v>
      </c>
    </row>
    <row r="3129" spans="2:65" s="1" customFormat="1" ht="36" customHeight="1">
      <c r="B3129" s="38"/>
      <c r="C3129" s="224" t="s">
        <v>4286</v>
      </c>
      <c r="D3129" s="224" t="s">
        <v>135</v>
      </c>
      <c r="E3129" s="225" t="s">
        <v>4287</v>
      </c>
      <c r="F3129" s="226" t="s">
        <v>4288</v>
      </c>
      <c r="G3129" s="227" t="s">
        <v>413</v>
      </c>
      <c r="H3129" s="228">
        <v>242.5</v>
      </c>
      <c r="I3129" s="229"/>
      <c r="J3129" s="230">
        <f>ROUND(I3129*H3129,2)</f>
        <v>0</v>
      </c>
      <c r="K3129" s="226" t="s">
        <v>139</v>
      </c>
      <c r="L3129" s="43"/>
      <c r="M3129" s="231" t="s">
        <v>1</v>
      </c>
      <c r="N3129" s="232" t="s">
        <v>38</v>
      </c>
      <c r="O3129" s="86"/>
      <c r="P3129" s="233">
        <f>O3129*H3129</f>
        <v>0</v>
      </c>
      <c r="Q3129" s="233">
        <v>0.01157</v>
      </c>
      <c r="R3129" s="233">
        <f>Q3129*H3129</f>
        <v>2.8057250000000002</v>
      </c>
      <c r="S3129" s="233">
        <v>0</v>
      </c>
      <c r="T3129" s="234">
        <f>S3129*H3129</f>
        <v>0</v>
      </c>
      <c r="AR3129" s="235" t="s">
        <v>224</v>
      </c>
      <c r="AT3129" s="235" t="s">
        <v>135</v>
      </c>
      <c r="AU3129" s="235" t="s">
        <v>83</v>
      </c>
      <c r="AY3129" s="17" t="s">
        <v>133</v>
      </c>
      <c r="BE3129" s="236">
        <f>IF(N3129="základní",J3129,0)</f>
        <v>0</v>
      </c>
      <c r="BF3129" s="236">
        <f>IF(N3129="snížená",J3129,0)</f>
        <v>0</v>
      </c>
      <c r="BG3129" s="236">
        <f>IF(N3129="zákl. přenesená",J3129,0)</f>
        <v>0</v>
      </c>
      <c r="BH3129" s="236">
        <f>IF(N3129="sníž. přenesená",J3129,0)</f>
        <v>0</v>
      </c>
      <c r="BI3129" s="236">
        <f>IF(N3129="nulová",J3129,0)</f>
        <v>0</v>
      </c>
      <c r="BJ3129" s="17" t="s">
        <v>81</v>
      </c>
      <c r="BK3129" s="236">
        <f>ROUND(I3129*H3129,2)</f>
        <v>0</v>
      </c>
      <c r="BL3129" s="17" t="s">
        <v>224</v>
      </c>
      <c r="BM3129" s="235" t="s">
        <v>4289</v>
      </c>
    </row>
    <row r="3130" spans="2:51" s="12" customFormat="1" ht="12">
      <c r="B3130" s="237"/>
      <c r="C3130" s="238"/>
      <c r="D3130" s="239" t="s">
        <v>142</v>
      </c>
      <c r="E3130" s="240" t="s">
        <v>1</v>
      </c>
      <c r="F3130" s="241" t="s">
        <v>4290</v>
      </c>
      <c r="G3130" s="238"/>
      <c r="H3130" s="242">
        <v>242.5</v>
      </c>
      <c r="I3130" s="243"/>
      <c r="J3130" s="238"/>
      <c r="K3130" s="238"/>
      <c r="L3130" s="244"/>
      <c r="M3130" s="245"/>
      <c r="N3130" s="246"/>
      <c r="O3130" s="246"/>
      <c r="P3130" s="246"/>
      <c r="Q3130" s="246"/>
      <c r="R3130" s="246"/>
      <c r="S3130" s="246"/>
      <c r="T3130" s="247"/>
      <c r="AT3130" s="248" t="s">
        <v>142</v>
      </c>
      <c r="AU3130" s="248" t="s">
        <v>83</v>
      </c>
      <c r="AV3130" s="12" t="s">
        <v>83</v>
      </c>
      <c r="AW3130" s="12" t="s">
        <v>30</v>
      </c>
      <c r="AX3130" s="12" t="s">
        <v>81</v>
      </c>
      <c r="AY3130" s="248" t="s">
        <v>133</v>
      </c>
    </row>
    <row r="3131" spans="2:65" s="1" customFormat="1" ht="24" customHeight="1">
      <c r="B3131" s="38"/>
      <c r="C3131" s="224" t="s">
        <v>4291</v>
      </c>
      <c r="D3131" s="224" t="s">
        <v>135</v>
      </c>
      <c r="E3131" s="225" t="s">
        <v>4292</v>
      </c>
      <c r="F3131" s="226" t="s">
        <v>4293</v>
      </c>
      <c r="G3131" s="227" t="s">
        <v>165</v>
      </c>
      <c r="H3131" s="228">
        <v>95.15</v>
      </c>
      <c r="I3131" s="229"/>
      <c r="J3131" s="230">
        <f>ROUND(I3131*H3131,2)</f>
        <v>0</v>
      </c>
      <c r="K3131" s="226" t="s">
        <v>139</v>
      </c>
      <c r="L3131" s="43"/>
      <c r="M3131" s="231" t="s">
        <v>1</v>
      </c>
      <c r="N3131" s="232" t="s">
        <v>38</v>
      </c>
      <c r="O3131" s="86"/>
      <c r="P3131" s="233">
        <f>O3131*H3131</f>
        <v>0</v>
      </c>
      <c r="Q3131" s="233">
        <v>0.03194</v>
      </c>
      <c r="R3131" s="233">
        <f>Q3131*H3131</f>
        <v>3.0390910000000004</v>
      </c>
      <c r="S3131" s="233">
        <v>0</v>
      </c>
      <c r="T3131" s="234">
        <f>S3131*H3131</f>
        <v>0</v>
      </c>
      <c r="AR3131" s="235" t="s">
        <v>224</v>
      </c>
      <c r="AT3131" s="235" t="s">
        <v>135</v>
      </c>
      <c r="AU3131" s="235" t="s">
        <v>83</v>
      </c>
      <c r="AY3131" s="17" t="s">
        <v>133</v>
      </c>
      <c r="BE3131" s="236">
        <f>IF(N3131="základní",J3131,0)</f>
        <v>0</v>
      </c>
      <c r="BF3131" s="236">
        <f>IF(N3131="snížená",J3131,0)</f>
        <v>0</v>
      </c>
      <c r="BG3131" s="236">
        <f>IF(N3131="zákl. přenesená",J3131,0)</f>
        <v>0</v>
      </c>
      <c r="BH3131" s="236">
        <f>IF(N3131="sníž. přenesená",J3131,0)</f>
        <v>0</v>
      </c>
      <c r="BI3131" s="236">
        <f>IF(N3131="nulová",J3131,0)</f>
        <v>0</v>
      </c>
      <c r="BJ3131" s="17" t="s">
        <v>81</v>
      </c>
      <c r="BK3131" s="236">
        <f>ROUND(I3131*H3131,2)</f>
        <v>0</v>
      </c>
      <c r="BL3131" s="17" t="s">
        <v>224</v>
      </c>
      <c r="BM3131" s="235" t="s">
        <v>4294</v>
      </c>
    </row>
    <row r="3132" spans="2:51" s="14" customFormat="1" ht="12">
      <c r="B3132" s="276"/>
      <c r="C3132" s="277"/>
      <c r="D3132" s="239" t="s">
        <v>142</v>
      </c>
      <c r="E3132" s="278" t="s">
        <v>1</v>
      </c>
      <c r="F3132" s="279" t="s">
        <v>4295</v>
      </c>
      <c r="G3132" s="277"/>
      <c r="H3132" s="278" t="s">
        <v>1</v>
      </c>
      <c r="I3132" s="280"/>
      <c r="J3132" s="277"/>
      <c r="K3132" s="277"/>
      <c r="L3132" s="281"/>
      <c r="M3132" s="282"/>
      <c r="N3132" s="283"/>
      <c r="O3132" s="283"/>
      <c r="P3132" s="283"/>
      <c r="Q3132" s="283"/>
      <c r="R3132" s="283"/>
      <c r="S3132" s="283"/>
      <c r="T3132" s="284"/>
      <c r="AT3132" s="285" t="s">
        <v>142</v>
      </c>
      <c r="AU3132" s="285" t="s">
        <v>83</v>
      </c>
      <c r="AV3132" s="14" t="s">
        <v>81</v>
      </c>
      <c r="AW3132" s="14" t="s">
        <v>30</v>
      </c>
      <c r="AX3132" s="14" t="s">
        <v>73</v>
      </c>
      <c r="AY3132" s="285" t="s">
        <v>133</v>
      </c>
    </row>
    <row r="3133" spans="2:51" s="12" customFormat="1" ht="12">
      <c r="B3133" s="237"/>
      <c r="C3133" s="238"/>
      <c r="D3133" s="239" t="s">
        <v>142</v>
      </c>
      <c r="E3133" s="240" t="s">
        <v>1</v>
      </c>
      <c r="F3133" s="241" t="s">
        <v>4296</v>
      </c>
      <c r="G3133" s="238"/>
      <c r="H3133" s="242">
        <v>95.15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142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133</v>
      </c>
    </row>
    <row r="3134" spans="2:51" s="13" customFormat="1" ht="12">
      <c r="B3134" s="249"/>
      <c r="C3134" s="250"/>
      <c r="D3134" s="239" t="s">
        <v>142</v>
      </c>
      <c r="E3134" s="251" t="s">
        <v>1</v>
      </c>
      <c r="F3134" s="252" t="s">
        <v>144</v>
      </c>
      <c r="G3134" s="250"/>
      <c r="H3134" s="253">
        <v>95.15</v>
      </c>
      <c r="I3134" s="254"/>
      <c r="J3134" s="250"/>
      <c r="K3134" s="250"/>
      <c r="L3134" s="255"/>
      <c r="M3134" s="256"/>
      <c r="N3134" s="257"/>
      <c r="O3134" s="257"/>
      <c r="P3134" s="257"/>
      <c r="Q3134" s="257"/>
      <c r="R3134" s="257"/>
      <c r="S3134" s="257"/>
      <c r="T3134" s="258"/>
      <c r="AT3134" s="259" t="s">
        <v>142</v>
      </c>
      <c r="AU3134" s="259" t="s">
        <v>83</v>
      </c>
      <c r="AV3134" s="13" t="s">
        <v>140</v>
      </c>
      <c r="AW3134" s="13" t="s">
        <v>30</v>
      </c>
      <c r="AX3134" s="13" t="s">
        <v>81</v>
      </c>
      <c r="AY3134" s="259" t="s">
        <v>133</v>
      </c>
    </row>
    <row r="3135" spans="2:65" s="1" customFormat="1" ht="24" customHeight="1">
      <c r="B3135" s="38"/>
      <c r="C3135" s="224" t="s">
        <v>4297</v>
      </c>
      <c r="D3135" s="224" t="s">
        <v>135</v>
      </c>
      <c r="E3135" s="225" t="s">
        <v>4298</v>
      </c>
      <c r="F3135" s="226" t="s">
        <v>4299</v>
      </c>
      <c r="G3135" s="227" t="s">
        <v>165</v>
      </c>
      <c r="H3135" s="228">
        <v>23</v>
      </c>
      <c r="I3135" s="229"/>
      <c r="J3135" s="230">
        <f>ROUND(I3135*H3135,2)</f>
        <v>0</v>
      </c>
      <c r="K3135" s="226" t="s">
        <v>139</v>
      </c>
      <c r="L3135" s="43"/>
      <c r="M3135" s="231" t="s">
        <v>1</v>
      </c>
      <c r="N3135" s="232" t="s">
        <v>38</v>
      </c>
      <c r="O3135" s="86"/>
      <c r="P3135" s="233">
        <f>O3135*H3135</f>
        <v>0</v>
      </c>
      <c r="Q3135" s="233">
        <v>0.00488</v>
      </c>
      <c r="R3135" s="233">
        <f>Q3135*H3135</f>
        <v>0.11223999999999999</v>
      </c>
      <c r="S3135" s="233">
        <v>0</v>
      </c>
      <c r="T3135" s="234">
        <f>S3135*H3135</f>
        <v>0</v>
      </c>
      <c r="AR3135" s="235" t="s">
        <v>224</v>
      </c>
      <c r="AT3135" s="235" t="s">
        <v>135</v>
      </c>
      <c r="AU3135" s="235" t="s">
        <v>83</v>
      </c>
      <c r="AY3135" s="17" t="s">
        <v>133</v>
      </c>
      <c r="BE3135" s="236">
        <f>IF(N3135="základní",J3135,0)</f>
        <v>0</v>
      </c>
      <c r="BF3135" s="236">
        <f>IF(N3135="snížená",J3135,0)</f>
        <v>0</v>
      </c>
      <c r="BG3135" s="236">
        <f>IF(N3135="zákl. přenesená",J3135,0)</f>
        <v>0</v>
      </c>
      <c r="BH3135" s="236">
        <f>IF(N3135="sníž. přenesená",J3135,0)</f>
        <v>0</v>
      </c>
      <c r="BI3135" s="236">
        <f>IF(N3135="nulová",J3135,0)</f>
        <v>0</v>
      </c>
      <c r="BJ3135" s="17" t="s">
        <v>81</v>
      </c>
      <c r="BK3135" s="236">
        <f>ROUND(I3135*H3135,2)</f>
        <v>0</v>
      </c>
      <c r="BL3135" s="17" t="s">
        <v>224</v>
      </c>
      <c r="BM3135" s="235" t="s">
        <v>4300</v>
      </c>
    </row>
    <row r="3136" spans="2:51" s="12" customFormat="1" ht="12">
      <c r="B3136" s="237"/>
      <c r="C3136" s="238"/>
      <c r="D3136" s="239" t="s">
        <v>142</v>
      </c>
      <c r="E3136" s="240" t="s">
        <v>1</v>
      </c>
      <c r="F3136" s="241" t="s">
        <v>4301</v>
      </c>
      <c r="G3136" s="238"/>
      <c r="H3136" s="242">
        <v>23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142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133</v>
      </c>
    </row>
    <row r="3137" spans="2:51" s="13" customFormat="1" ht="12">
      <c r="B3137" s="249"/>
      <c r="C3137" s="250"/>
      <c r="D3137" s="239" t="s">
        <v>142</v>
      </c>
      <c r="E3137" s="251" t="s">
        <v>1</v>
      </c>
      <c r="F3137" s="252" t="s">
        <v>144</v>
      </c>
      <c r="G3137" s="250"/>
      <c r="H3137" s="253">
        <v>23</v>
      </c>
      <c r="I3137" s="254"/>
      <c r="J3137" s="250"/>
      <c r="K3137" s="250"/>
      <c r="L3137" s="255"/>
      <c r="M3137" s="256"/>
      <c r="N3137" s="257"/>
      <c r="O3137" s="257"/>
      <c r="P3137" s="257"/>
      <c r="Q3137" s="257"/>
      <c r="R3137" s="257"/>
      <c r="S3137" s="257"/>
      <c r="T3137" s="258"/>
      <c r="AT3137" s="259" t="s">
        <v>142</v>
      </c>
      <c r="AU3137" s="259" t="s">
        <v>83</v>
      </c>
      <c r="AV3137" s="13" t="s">
        <v>140</v>
      </c>
      <c r="AW3137" s="13" t="s">
        <v>30</v>
      </c>
      <c r="AX3137" s="13" t="s">
        <v>81</v>
      </c>
      <c r="AY3137" s="259" t="s">
        <v>133</v>
      </c>
    </row>
    <row r="3138" spans="2:65" s="1" customFormat="1" ht="60" customHeight="1">
      <c r="B3138" s="38"/>
      <c r="C3138" s="224" t="s">
        <v>4302</v>
      </c>
      <c r="D3138" s="224" t="s">
        <v>135</v>
      </c>
      <c r="E3138" s="225" t="s">
        <v>4303</v>
      </c>
      <c r="F3138" s="226" t="s">
        <v>4304</v>
      </c>
      <c r="G3138" s="227" t="s">
        <v>413</v>
      </c>
      <c r="H3138" s="228">
        <v>619.06</v>
      </c>
      <c r="I3138" s="229"/>
      <c r="J3138" s="230">
        <f>ROUND(I3138*H3138,2)</f>
        <v>0</v>
      </c>
      <c r="K3138" s="226" t="s">
        <v>1</v>
      </c>
      <c r="L3138" s="43"/>
      <c r="M3138" s="231" t="s">
        <v>1</v>
      </c>
      <c r="N3138" s="232" t="s">
        <v>38</v>
      </c>
      <c r="O3138" s="86"/>
      <c r="P3138" s="233">
        <f>O3138*H3138</f>
        <v>0</v>
      </c>
      <c r="Q3138" s="233">
        <v>0</v>
      </c>
      <c r="R3138" s="233">
        <f>Q3138*H3138</f>
        <v>0</v>
      </c>
      <c r="S3138" s="233">
        <v>0</v>
      </c>
      <c r="T3138" s="234">
        <f>S3138*H3138</f>
        <v>0</v>
      </c>
      <c r="AR3138" s="235" t="s">
        <v>224</v>
      </c>
      <c r="AT3138" s="235" t="s">
        <v>135</v>
      </c>
      <c r="AU3138" s="235" t="s">
        <v>83</v>
      </c>
      <c r="AY3138" s="17" t="s">
        <v>133</v>
      </c>
      <c r="BE3138" s="236">
        <f>IF(N3138="základní",J3138,0)</f>
        <v>0</v>
      </c>
      <c r="BF3138" s="236">
        <f>IF(N3138="snížená",J3138,0)</f>
        <v>0</v>
      </c>
      <c r="BG3138" s="236">
        <f>IF(N3138="zákl. přenesená",J3138,0)</f>
        <v>0</v>
      </c>
      <c r="BH3138" s="236">
        <f>IF(N3138="sníž. přenesená",J3138,0)</f>
        <v>0</v>
      </c>
      <c r="BI3138" s="236">
        <f>IF(N3138="nulová",J3138,0)</f>
        <v>0</v>
      </c>
      <c r="BJ3138" s="17" t="s">
        <v>81</v>
      </c>
      <c r="BK3138" s="236">
        <f>ROUND(I3138*H3138,2)</f>
        <v>0</v>
      </c>
      <c r="BL3138" s="17" t="s">
        <v>224</v>
      </c>
      <c r="BM3138" s="235" t="s">
        <v>4305</v>
      </c>
    </row>
    <row r="3139" spans="2:51" s="12" customFormat="1" ht="12">
      <c r="B3139" s="237"/>
      <c r="C3139" s="238"/>
      <c r="D3139" s="239" t="s">
        <v>142</v>
      </c>
      <c r="E3139" s="240" t="s">
        <v>1</v>
      </c>
      <c r="F3139" s="241" t="s">
        <v>4154</v>
      </c>
      <c r="G3139" s="238"/>
      <c r="H3139" s="242">
        <v>619.06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142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133</v>
      </c>
    </row>
    <row r="3140" spans="2:51" s="13" customFormat="1" ht="12">
      <c r="B3140" s="249"/>
      <c r="C3140" s="250"/>
      <c r="D3140" s="239" t="s">
        <v>142</v>
      </c>
      <c r="E3140" s="251" t="s">
        <v>1</v>
      </c>
      <c r="F3140" s="252" t="s">
        <v>144</v>
      </c>
      <c r="G3140" s="250"/>
      <c r="H3140" s="253">
        <v>619.06</v>
      </c>
      <c r="I3140" s="254"/>
      <c r="J3140" s="250"/>
      <c r="K3140" s="250"/>
      <c r="L3140" s="255"/>
      <c r="M3140" s="256"/>
      <c r="N3140" s="257"/>
      <c r="O3140" s="257"/>
      <c r="P3140" s="257"/>
      <c r="Q3140" s="257"/>
      <c r="R3140" s="257"/>
      <c r="S3140" s="257"/>
      <c r="T3140" s="258"/>
      <c r="AT3140" s="259" t="s">
        <v>142</v>
      </c>
      <c r="AU3140" s="259" t="s">
        <v>83</v>
      </c>
      <c r="AV3140" s="13" t="s">
        <v>140</v>
      </c>
      <c r="AW3140" s="13" t="s">
        <v>30</v>
      </c>
      <c r="AX3140" s="13" t="s">
        <v>81</v>
      </c>
      <c r="AY3140" s="259" t="s">
        <v>133</v>
      </c>
    </row>
    <row r="3141" spans="2:65" s="1" customFormat="1" ht="36" customHeight="1">
      <c r="B3141" s="38"/>
      <c r="C3141" s="224" t="s">
        <v>4306</v>
      </c>
      <c r="D3141" s="224" t="s">
        <v>135</v>
      </c>
      <c r="E3141" s="225" t="s">
        <v>4307</v>
      </c>
      <c r="F3141" s="226" t="s">
        <v>4308</v>
      </c>
      <c r="G3141" s="227" t="s">
        <v>413</v>
      </c>
      <c r="H3141" s="228">
        <v>48</v>
      </c>
      <c r="I3141" s="229"/>
      <c r="J3141" s="230">
        <f>ROUND(I3141*H3141,2)</f>
        <v>0</v>
      </c>
      <c r="K3141" s="226" t="s">
        <v>1</v>
      </c>
      <c r="L3141" s="43"/>
      <c r="M3141" s="231" t="s">
        <v>1</v>
      </c>
      <c r="N3141" s="232" t="s">
        <v>38</v>
      </c>
      <c r="O3141" s="86"/>
      <c r="P3141" s="233">
        <f>O3141*H3141</f>
        <v>0</v>
      </c>
      <c r="Q3141" s="233">
        <v>0</v>
      </c>
      <c r="R3141" s="233">
        <f>Q3141*H3141</f>
        <v>0</v>
      </c>
      <c r="S3141" s="233">
        <v>0</v>
      </c>
      <c r="T3141" s="234">
        <f>S3141*H3141</f>
        <v>0</v>
      </c>
      <c r="AR3141" s="235" t="s">
        <v>224</v>
      </c>
      <c r="AT3141" s="235" t="s">
        <v>135</v>
      </c>
      <c r="AU3141" s="235" t="s">
        <v>83</v>
      </c>
      <c r="AY3141" s="17" t="s">
        <v>133</v>
      </c>
      <c r="BE3141" s="236">
        <f>IF(N3141="základní",J3141,0)</f>
        <v>0</v>
      </c>
      <c r="BF3141" s="236">
        <f>IF(N3141="snížená",J3141,0)</f>
        <v>0</v>
      </c>
      <c r="BG3141" s="236">
        <f>IF(N3141="zákl. přenesená",J3141,0)</f>
        <v>0</v>
      </c>
      <c r="BH3141" s="236">
        <f>IF(N3141="sníž. přenesená",J3141,0)</f>
        <v>0</v>
      </c>
      <c r="BI3141" s="236">
        <f>IF(N3141="nulová",J3141,0)</f>
        <v>0</v>
      </c>
      <c r="BJ3141" s="17" t="s">
        <v>81</v>
      </c>
      <c r="BK3141" s="236">
        <f>ROUND(I3141*H3141,2)</f>
        <v>0</v>
      </c>
      <c r="BL3141" s="17" t="s">
        <v>224</v>
      </c>
      <c r="BM3141" s="235" t="s">
        <v>4309</v>
      </c>
    </row>
    <row r="3142" spans="2:51" s="12" customFormat="1" ht="12">
      <c r="B3142" s="237"/>
      <c r="C3142" s="238"/>
      <c r="D3142" s="239" t="s">
        <v>142</v>
      </c>
      <c r="E3142" s="240" t="s">
        <v>1</v>
      </c>
      <c r="F3142" s="241" t="s">
        <v>4310</v>
      </c>
      <c r="G3142" s="238"/>
      <c r="H3142" s="242">
        <v>48</v>
      </c>
      <c r="I3142" s="243"/>
      <c r="J3142" s="238"/>
      <c r="K3142" s="238"/>
      <c r="L3142" s="244"/>
      <c r="M3142" s="245"/>
      <c r="N3142" s="246"/>
      <c r="O3142" s="246"/>
      <c r="P3142" s="246"/>
      <c r="Q3142" s="246"/>
      <c r="R3142" s="246"/>
      <c r="S3142" s="246"/>
      <c r="T3142" s="247"/>
      <c r="AT3142" s="248" t="s">
        <v>142</v>
      </c>
      <c r="AU3142" s="248" t="s">
        <v>83</v>
      </c>
      <c r="AV3142" s="12" t="s">
        <v>83</v>
      </c>
      <c r="AW3142" s="12" t="s">
        <v>30</v>
      </c>
      <c r="AX3142" s="12" t="s">
        <v>73</v>
      </c>
      <c r="AY3142" s="248" t="s">
        <v>133</v>
      </c>
    </row>
    <row r="3143" spans="2:51" s="13" customFormat="1" ht="12">
      <c r="B3143" s="249"/>
      <c r="C3143" s="250"/>
      <c r="D3143" s="239" t="s">
        <v>142</v>
      </c>
      <c r="E3143" s="251" t="s">
        <v>1</v>
      </c>
      <c r="F3143" s="252" t="s">
        <v>144</v>
      </c>
      <c r="G3143" s="250"/>
      <c r="H3143" s="253">
        <v>48</v>
      </c>
      <c r="I3143" s="254"/>
      <c r="J3143" s="250"/>
      <c r="K3143" s="250"/>
      <c r="L3143" s="255"/>
      <c r="M3143" s="256"/>
      <c r="N3143" s="257"/>
      <c r="O3143" s="257"/>
      <c r="P3143" s="257"/>
      <c r="Q3143" s="257"/>
      <c r="R3143" s="257"/>
      <c r="S3143" s="257"/>
      <c r="T3143" s="258"/>
      <c r="AT3143" s="259" t="s">
        <v>142</v>
      </c>
      <c r="AU3143" s="259" t="s">
        <v>83</v>
      </c>
      <c r="AV3143" s="13" t="s">
        <v>140</v>
      </c>
      <c r="AW3143" s="13" t="s">
        <v>30</v>
      </c>
      <c r="AX3143" s="13" t="s">
        <v>81</v>
      </c>
      <c r="AY3143" s="259" t="s">
        <v>133</v>
      </c>
    </row>
    <row r="3144" spans="2:65" s="1" customFormat="1" ht="24" customHeight="1">
      <c r="B3144" s="38"/>
      <c r="C3144" s="224" t="s">
        <v>4311</v>
      </c>
      <c r="D3144" s="224" t="s">
        <v>135</v>
      </c>
      <c r="E3144" s="225" t="s">
        <v>4312</v>
      </c>
      <c r="F3144" s="226" t="s">
        <v>4313</v>
      </c>
      <c r="G3144" s="227" t="s">
        <v>413</v>
      </c>
      <c r="H3144" s="228">
        <v>482.663</v>
      </c>
      <c r="I3144" s="229"/>
      <c r="J3144" s="230">
        <f>ROUND(I3144*H3144,2)</f>
        <v>0</v>
      </c>
      <c r="K3144" s="226" t="s">
        <v>1</v>
      </c>
      <c r="L3144" s="43"/>
      <c r="M3144" s="231" t="s">
        <v>1</v>
      </c>
      <c r="N3144" s="232" t="s">
        <v>38</v>
      </c>
      <c r="O3144" s="86"/>
      <c r="P3144" s="233">
        <f>O3144*H3144</f>
        <v>0</v>
      </c>
      <c r="Q3144" s="233">
        <v>0</v>
      </c>
      <c r="R3144" s="233">
        <f>Q3144*H3144</f>
        <v>0</v>
      </c>
      <c r="S3144" s="233">
        <v>0</v>
      </c>
      <c r="T3144" s="234">
        <f>S3144*H3144</f>
        <v>0</v>
      </c>
      <c r="AR3144" s="235" t="s">
        <v>224</v>
      </c>
      <c r="AT3144" s="235" t="s">
        <v>135</v>
      </c>
      <c r="AU3144" s="235" t="s">
        <v>83</v>
      </c>
      <c r="AY3144" s="17" t="s">
        <v>133</v>
      </c>
      <c r="BE3144" s="236">
        <f>IF(N3144="základní",J3144,0)</f>
        <v>0</v>
      </c>
      <c r="BF3144" s="236">
        <f>IF(N3144="snížená",J3144,0)</f>
        <v>0</v>
      </c>
      <c r="BG3144" s="236">
        <f>IF(N3144="zákl. přenesená",J3144,0)</f>
        <v>0</v>
      </c>
      <c r="BH3144" s="236">
        <f>IF(N3144="sníž. přenesená",J3144,0)</f>
        <v>0</v>
      </c>
      <c r="BI3144" s="236">
        <f>IF(N3144="nulová",J3144,0)</f>
        <v>0</v>
      </c>
      <c r="BJ3144" s="17" t="s">
        <v>81</v>
      </c>
      <c r="BK3144" s="236">
        <f>ROUND(I3144*H3144,2)</f>
        <v>0</v>
      </c>
      <c r="BL3144" s="17" t="s">
        <v>224</v>
      </c>
      <c r="BM3144" s="235" t="s">
        <v>4314</v>
      </c>
    </row>
    <row r="3145" spans="2:51" s="12" customFormat="1" ht="12">
      <c r="B3145" s="237"/>
      <c r="C3145" s="238"/>
      <c r="D3145" s="239" t="s">
        <v>142</v>
      </c>
      <c r="E3145" s="240" t="s">
        <v>1</v>
      </c>
      <c r="F3145" s="241" t="s">
        <v>4315</v>
      </c>
      <c r="G3145" s="238"/>
      <c r="H3145" s="242">
        <v>482.663</v>
      </c>
      <c r="I3145" s="243"/>
      <c r="J3145" s="238"/>
      <c r="K3145" s="238"/>
      <c r="L3145" s="244"/>
      <c r="M3145" s="245"/>
      <c r="N3145" s="246"/>
      <c r="O3145" s="246"/>
      <c r="P3145" s="246"/>
      <c r="Q3145" s="246"/>
      <c r="R3145" s="246"/>
      <c r="S3145" s="246"/>
      <c r="T3145" s="247"/>
      <c r="AT3145" s="248" t="s">
        <v>142</v>
      </c>
      <c r="AU3145" s="248" t="s">
        <v>83</v>
      </c>
      <c r="AV3145" s="12" t="s">
        <v>83</v>
      </c>
      <c r="AW3145" s="12" t="s">
        <v>30</v>
      </c>
      <c r="AX3145" s="12" t="s">
        <v>73</v>
      </c>
      <c r="AY3145" s="248" t="s">
        <v>133</v>
      </c>
    </row>
    <row r="3146" spans="2:51" s="13" customFormat="1" ht="12">
      <c r="B3146" s="249"/>
      <c r="C3146" s="250"/>
      <c r="D3146" s="239" t="s">
        <v>142</v>
      </c>
      <c r="E3146" s="251" t="s">
        <v>1</v>
      </c>
      <c r="F3146" s="252" t="s">
        <v>144</v>
      </c>
      <c r="G3146" s="250"/>
      <c r="H3146" s="253">
        <v>482.663</v>
      </c>
      <c r="I3146" s="254"/>
      <c r="J3146" s="250"/>
      <c r="K3146" s="250"/>
      <c r="L3146" s="255"/>
      <c r="M3146" s="256"/>
      <c r="N3146" s="257"/>
      <c r="O3146" s="257"/>
      <c r="P3146" s="257"/>
      <c r="Q3146" s="257"/>
      <c r="R3146" s="257"/>
      <c r="S3146" s="257"/>
      <c r="T3146" s="258"/>
      <c r="AT3146" s="259" t="s">
        <v>142</v>
      </c>
      <c r="AU3146" s="259" t="s">
        <v>83</v>
      </c>
      <c r="AV3146" s="13" t="s">
        <v>140</v>
      </c>
      <c r="AW3146" s="13" t="s">
        <v>30</v>
      </c>
      <c r="AX3146" s="13" t="s">
        <v>81</v>
      </c>
      <c r="AY3146" s="259" t="s">
        <v>133</v>
      </c>
    </row>
    <row r="3147" spans="2:65" s="1" customFormat="1" ht="16.5" customHeight="1">
      <c r="B3147" s="38"/>
      <c r="C3147" s="224" t="s">
        <v>4316</v>
      </c>
      <c r="D3147" s="224" t="s">
        <v>135</v>
      </c>
      <c r="E3147" s="225" t="s">
        <v>4317</v>
      </c>
      <c r="F3147" s="226" t="s">
        <v>4318</v>
      </c>
      <c r="G3147" s="227" t="s">
        <v>413</v>
      </c>
      <c r="H3147" s="228">
        <v>81.45</v>
      </c>
      <c r="I3147" s="229"/>
      <c r="J3147" s="230">
        <f>ROUND(I3147*H3147,2)</f>
        <v>0</v>
      </c>
      <c r="K3147" s="226" t="s">
        <v>1</v>
      </c>
      <c r="L3147" s="43"/>
      <c r="M3147" s="231" t="s">
        <v>1</v>
      </c>
      <c r="N3147" s="232" t="s">
        <v>38</v>
      </c>
      <c r="O3147" s="86"/>
      <c r="P3147" s="233">
        <f>O3147*H3147</f>
        <v>0</v>
      </c>
      <c r="Q3147" s="233">
        <v>0</v>
      </c>
      <c r="R3147" s="233">
        <f>Q3147*H3147</f>
        <v>0</v>
      </c>
      <c r="S3147" s="233">
        <v>0</v>
      </c>
      <c r="T3147" s="234">
        <f>S3147*H3147</f>
        <v>0</v>
      </c>
      <c r="AR3147" s="235" t="s">
        <v>224</v>
      </c>
      <c r="AT3147" s="235" t="s">
        <v>135</v>
      </c>
      <c r="AU3147" s="235" t="s">
        <v>83</v>
      </c>
      <c r="AY3147" s="17" t="s">
        <v>133</v>
      </c>
      <c r="BE3147" s="236">
        <f>IF(N3147="základní",J3147,0)</f>
        <v>0</v>
      </c>
      <c r="BF3147" s="236">
        <f>IF(N3147="snížená",J3147,0)</f>
        <v>0</v>
      </c>
      <c r="BG3147" s="236">
        <f>IF(N3147="zákl. přenesená",J3147,0)</f>
        <v>0</v>
      </c>
      <c r="BH3147" s="236">
        <f>IF(N3147="sníž. přenesená",J3147,0)</f>
        <v>0</v>
      </c>
      <c r="BI3147" s="236">
        <f>IF(N3147="nulová",J3147,0)</f>
        <v>0</v>
      </c>
      <c r="BJ3147" s="17" t="s">
        <v>81</v>
      </c>
      <c r="BK3147" s="236">
        <f>ROUND(I3147*H3147,2)</f>
        <v>0</v>
      </c>
      <c r="BL3147" s="17" t="s">
        <v>224</v>
      </c>
      <c r="BM3147" s="235" t="s">
        <v>4319</v>
      </c>
    </row>
    <row r="3148" spans="2:51" s="12" customFormat="1" ht="12">
      <c r="B3148" s="237"/>
      <c r="C3148" s="238"/>
      <c r="D3148" s="239" t="s">
        <v>142</v>
      </c>
      <c r="E3148" s="240" t="s">
        <v>1</v>
      </c>
      <c r="F3148" s="241" t="s">
        <v>4164</v>
      </c>
      <c r="G3148" s="238"/>
      <c r="H3148" s="242">
        <v>81.45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142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133</v>
      </c>
    </row>
    <row r="3149" spans="2:51" s="13" customFormat="1" ht="12">
      <c r="B3149" s="249"/>
      <c r="C3149" s="250"/>
      <c r="D3149" s="239" t="s">
        <v>142</v>
      </c>
      <c r="E3149" s="251" t="s">
        <v>1</v>
      </c>
      <c r="F3149" s="252" t="s">
        <v>144</v>
      </c>
      <c r="G3149" s="250"/>
      <c r="H3149" s="253">
        <v>81.45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142</v>
      </c>
      <c r="AU3149" s="259" t="s">
        <v>83</v>
      </c>
      <c r="AV3149" s="13" t="s">
        <v>140</v>
      </c>
      <c r="AW3149" s="13" t="s">
        <v>30</v>
      </c>
      <c r="AX3149" s="13" t="s">
        <v>81</v>
      </c>
      <c r="AY3149" s="259" t="s">
        <v>133</v>
      </c>
    </row>
    <row r="3150" spans="2:65" s="1" customFormat="1" ht="24" customHeight="1">
      <c r="B3150" s="38"/>
      <c r="C3150" s="224" t="s">
        <v>4320</v>
      </c>
      <c r="D3150" s="224" t="s">
        <v>135</v>
      </c>
      <c r="E3150" s="225" t="s">
        <v>4321</v>
      </c>
      <c r="F3150" s="226" t="s">
        <v>4322</v>
      </c>
      <c r="G3150" s="227" t="s">
        <v>286</v>
      </c>
      <c r="H3150" s="270"/>
      <c r="I3150" s="229"/>
      <c r="J3150" s="230">
        <f>ROUND(I3150*H3150,2)</f>
        <v>0</v>
      </c>
      <c r="K3150" s="226" t="s">
        <v>139</v>
      </c>
      <c r="L3150" s="43"/>
      <c r="M3150" s="231" t="s">
        <v>1</v>
      </c>
      <c r="N3150" s="232" t="s">
        <v>38</v>
      </c>
      <c r="O3150" s="86"/>
      <c r="P3150" s="233">
        <f>O3150*H3150</f>
        <v>0</v>
      </c>
      <c r="Q3150" s="233">
        <v>0</v>
      </c>
      <c r="R3150" s="233">
        <f>Q3150*H3150</f>
        <v>0</v>
      </c>
      <c r="S3150" s="233">
        <v>0</v>
      </c>
      <c r="T3150" s="234">
        <f>S3150*H3150</f>
        <v>0</v>
      </c>
      <c r="AR3150" s="235" t="s">
        <v>224</v>
      </c>
      <c r="AT3150" s="235" t="s">
        <v>135</v>
      </c>
      <c r="AU3150" s="235" t="s">
        <v>83</v>
      </c>
      <c r="AY3150" s="17" t="s">
        <v>133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224</v>
      </c>
      <c r="BM3150" s="235" t="s">
        <v>4323</v>
      </c>
    </row>
    <row r="3151" spans="2:65" s="1" customFormat="1" ht="36" customHeight="1">
      <c r="B3151" s="38"/>
      <c r="C3151" s="224" t="s">
        <v>4324</v>
      </c>
      <c r="D3151" s="224" t="s">
        <v>135</v>
      </c>
      <c r="E3151" s="225" t="s">
        <v>4325</v>
      </c>
      <c r="F3151" s="226" t="s">
        <v>4326</v>
      </c>
      <c r="G3151" s="227" t="s">
        <v>286</v>
      </c>
      <c r="H3151" s="270"/>
      <c r="I3151" s="229"/>
      <c r="J3151" s="230">
        <f>ROUND(I3151*H3151,2)</f>
        <v>0</v>
      </c>
      <c r="K3151" s="226" t="s">
        <v>139</v>
      </c>
      <c r="L3151" s="43"/>
      <c r="M3151" s="231" t="s">
        <v>1</v>
      </c>
      <c r="N3151" s="232" t="s">
        <v>38</v>
      </c>
      <c r="O3151" s="86"/>
      <c r="P3151" s="233">
        <f>O3151*H3151</f>
        <v>0</v>
      </c>
      <c r="Q3151" s="233">
        <v>0</v>
      </c>
      <c r="R3151" s="233">
        <f>Q3151*H3151</f>
        <v>0</v>
      </c>
      <c r="S3151" s="233">
        <v>0</v>
      </c>
      <c r="T3151" s="234">
        <f>S3151*H3151</f>
        <v>0</v>
      </c>
      <c r="AR3151" s="235" t="s">
        <v>224</v>
      </c>
      <c r="AT3151" s="235" t="s">
        <v>135</v>
      </c>
      <c r="AU3151" s="235" t="s">
        <v>83</v>
      </c>
      <c r="AY3151" s="17" t="s">
        <v>133</v>
      </c>
      <c r="BE3151" s="236">
        <f>IF(N3151="základní",J3151,0)</f>
        <v>0</v>
      </c>
      <c r="BF3151" s="236">
        <f>IF(N3151="snížená",J3151,0)</f>
        <v>0</v>
      </c>
      <c r="BG3151" s="236">
        <f>IF(N3151="zákl. přenesená",J3151,0)</f>
        <v>0</v>
      </c>
      <c r="BH3151" s="236">
        <f>IF(N3151="sníž. přenesená",J3151,0)</f>
        <v>0</v>
      </c>
      <c r="BI3151" s="236">
        <f>IF(N3151="nulová",J3151,0)</f>
        <v>0</v>
      </c>
      <c r="BJ3151" s="17" t="s">
        <v>81</v>
      </c>
      <c r="BK3151" s="236">
        <f>ROUND(I3151*H3151,2)</f>
        <v>0</v>
      </c>
      <c r="BL3151" s="17" t="s">
        <v>224</v>
      </c>
      <c r="BM3151" s="235" t="s">
        <v>4327</v>
      </c>
    </row>
    <row r="3152" spans="2:63" s="11" customFormat="1" ht="22.8" customHeight="1">
      <c r="B3152" s="208"/>
      <c r="C3152" s="209"/>
      <c r="D3152" s="210" t="s">
        <v>72</v>
      </c>
      <c r="E3152" s="222" t="s">
        <v>4328</v>
      </c>
      <c r="F3152" s="222" t="s">
        <v>4329</v>
      </c>
      <c r="G3152" s="209"/>
      <c r="H3152" s="209"/>
      <c r="I3152" s="212"/>
      <c r="J3152" s="223">
        <f>BK3152</f>
        <v>0</v>
      </c>
      <c r="K3152" s="209"/>
      <c r="L3152" s="214"/>
      <c r="M3152" s="215"/>
      <c r="N3152" s="216"/>
      <c r="O3152" s="216"/>
      <c r="P3152" s="217">
        <f>SUM(P3153:P3306)</f>
        <v>0</v>
      </c>
      <c r="Q3152" s="216"/>
      <c r="R3152" s="217">
        <f>SUM(R3153:R3306)</f>
        <v>2.7325657600000004</v>
      </c>
      <c r="S3152" s="216"/>
      <c r="T3152" s="218">
        <f>SUM(T3153:T3306)</f>
        <v>0</v>
      </c>
      <c r="AR3152" s="219" t="s">
        <v>83</v>
      </c>
      <c r="AT3152" s="220" t="s">
        <v>72</v>
      </c>
      <c r="AU3152" s="220" t="s">
        <v>81</v>
      </c>
      <c r="AY3152" s="219" t="s">
        <v>133</v>
      </c>
      <c r="BK3152" s="221">
        <f>SUM(BK3153:BK3306)</f>
        <v>0</v>
      </c>
    </row>
    <row r="3153" spans="2:65" s="1" customFormat="1" ht="24" customHeight="1">
      <c r="B3153" s="38"/>
      <c r="C3153" s="224" t="s">
        <v>4330</v>
      </c>
      <c r="D3153" s="224" t="s">
        <v>135</v>
      </c>
      <c r="E3153" s="225" t="s">
        <v>4331</v>
      </c>
      <c r="F3153" s="226" t="s">
        <v>4332</v>
      </c>
      <c r="G3153" s="227" t="s">
        <v>413</v>
      </c>
      <c r="H3153" s="228">
        <v>36.354</v>
      </c>
      <c r="I3153" s="229"/>
      <c r="J3153" s="230">
        <f>ROUND(I3153*H3153,2)</f>
        <v>0</v>
      </c>
      <c r="K3153" s="226" t="s">
        <v>1</v>
      </c>
      <c r="L3153" s="43"/>
      <c r="M3153" s="231" t="s">
        <v>1</v>
      </c>
      <c r="N3153" s="232" t="s">
        <v>38</v>
      </c>
      <c r="O3153" s="86"/>
      <c r="P3153" s="233">
        <f>O3153*H3153</f>
        <v>0</v>
      </c>
      <c r="Q3153" s="233">
        <v>0.00759</v>
      </c>
      <c r="R3153" s="233">
        <f>Q3153*H3153</f>
        <v>0.27592686</v>
      </c>
      <c r="S3153" s="233">
        <v>0</v>
      </c>
      <c r="T3153" s="234">
        <f>S3153*H3153</f>
        <v>0</v>
      </c>
      <c r="AR3153" s="235" t="s">
        <v>224</v>
      </c>
      <c r="AT3153" s="235" t="s">
        <v>135</v>
      </c>
      <c r="AU3153" s="235" t="s">
        <v>83</v>
      </c>
      <c r="AY3153" s="17" t="s">
        <v>133</v>
      </c>
      <c r="BE3153" s="236">
        <f>IF(N3153="základní",J3153,0)</f>
        <v>0</v>
      </c>
      <c r="BF3153" s="236">
        <f>IF(N3153="snížená",J3153,0)</f>
        <v>0</v>
      </c>
      <c r="BG3153" s="236">
        <f>IF(N3153="zákl. přenesená",J3153,0)</f>
        <v>0</v>
      </c>
      <c r="BH3153" s="236">
        <f>IF(N3153="sníž. přenesená",J3153,0)</f>
        <v>0</v>
      </c>
      <c r="BI3153" s="236">
        <f>IF(N3153="nulová",J3153,0)</f>
        <v>0</v>
      </c>
      <c r="BJ3153" s="17" t="s">
        <v>81</v>
      </c>
      <c r="BK3153" s="236">
        <f>ROUND(I3153*H3153,2)</f>
        <v>0</v>
      </c>
      <c r="BL3153" s="17" t="s">
        <v>224</v>
      </c>
      <c r="BM3153" s="235" t="s">
        <v>4333</v>
      </c>
    </row>
    <row r="3154" spans="2:51" s="14" customFormat="1" ht="12">
      <c r="B3154" s="276"/>
      <c r="C3154" s="277"/>
      <c r="D3154" s="239" t="s">
        <v>142</v>
      </c>
      <c r="E3154" s="278" t="s">
        <v>1</v>
      </c>
      <c r="F3154" s="279" t="s">
        <v>732</v>
      </c>
      <c r="G3154" s="277"/>
      <c r="H3154" s="278" t="s">
        <v>1</v>
      </c>
      <c r="I3154" s="280"/>
      <c r="J3154" s="277"/>
      <c r="K3154" s="277"/>
      <c r="L3154" s="281"/>
      <c r="M3154" s="282"/>
      <c r="N3154" s="283"/>
      <c r="O3154" s="283"/>
      <c r="P3154" s="283"/>
      <c r="Q3154" s="283"/>
      <c r="R3154" s="283"/>
      <c r="S3154" s="283"/>
      <c r="T3154" s="284"/>
      <c r="AT3154" s="285" t="s">
        <v>142</v>
      </c>
      <c r="AU3154" s="285" t="s">
        <v>83</v>
      </c>
      <c r="AV3154" s="14" t="s">
        <v>81</v>
      </c>
      <c r="AW3154" s="14" t="s">
        <v>30</v>
      </c>
      <c r="AX3154" s="14" t="s">
        <v>73</v>
      </c>
      <c r="AY3154" s="285" t="s">
        <v>133</v>
      </c>
    </row>
    <row r="3155" spans="2:51" s="12" customFormat="1" ht="12">
      <c r="B3155" s="237"/>
      <c r="C3155" s="238"/>
      <c r="D3155" s="239" t="s">
        <v>142</v>
      </c>
      <c r="E3155" s="240" t="s">
        <v>1</v>
      </c>
      <c r="F3155" s="241" t="s">
        <v>4334</v>
      </c>
      <c r="G3155" s="238"/>
      <c r="H3155" s="242">
        <v>36.354</v>
      </c>
      <c r="I3155" s="243"/>
      <c r="J3155" s="238"/>
      <c r="K3155" s="238"/>
      <c r="L3155" s="244"/>
      <c r="M3155" s="245"/>
      <c r="N3155" s="246"/>
      <c r="O3155" s="246"/>
      <c r="P3155" s="246"/>
      <c r="Q3155" s="246"/>
      <c r="R3155" s="246"/>
      <c r="S3155" s="246"/>
      <c r="T3155" s="247"/>
      <c r="AT3155" s="248" t="s">
        <v>142</v>
      </c>
      <c r="AU3155" s="248" t="s">
        <v>83</v>
      </c>
      <c r="AV3155" s="12" t="s">
        <v>83</v>
      </c>
      <c r="AW3155" s="12" t="s">
        <v>30</v>
      </c>
      <c r="AX3155" s="12" t="s">
        <v>73</v>
      </c>
      <c r="AY3155" s="248" t="s">
        <v>133</v>
      </c>
    </row>
    <row r="3156" spans="2:51" s="13" customFormat="1" ht="12">
      <c r="B3156" s="249"/>
      <c r="C3156" s="250"/>
      <c r="D3156" s="239" t="s">
        <v>142</v>
      </c>
      <c r="E3156" s="251" t="s">
        <v>1</v>
      </c>
      <c r="F3156" s="252" t="s">
        <v>144</v>
      </c>
      <c r="G3156" s="250"/>
      <c r="H3156" s="253">
        <v>36.354</v>
      </c>
      <c r="I3156" s="254"/>
      <c r="J3156" s="250"/>
      <c r="K3156" s="250"/>
      <c r="L3156" s="255"/>
      <c r="M3156" s="256"/>
      <c r="N3156" s="257"/>
      <c r="O3156" s="257"/>
      <c r="P3156" s="257"/>
      <c r="Q3156" s="257"/>
      <c r="R3156" s="257"/>
      <c r="S3156" s="257"/>
      <c r="T3156" s="258"/>
      <c r="AT3156" s="259" t="s">
        <v>142</v>
      </c>
      <c r="AU3156" s="259" t="s">
        <v>83</v>
      </c>
      <c r="AV3156" s="13" t="s">
        <v>140</v>
      </c>
      <c r="AW3156" s="13" t="s">
        <v>30</v>
      </c>
      <c r="AX3156" s="13" t="s">
        <v>81</v>
      </c>
      <c r="AY3156" s="259" t="s">
        <v>133</v>
      </c>
    </row>
    <row r="3157" spans="2:65" s="1" customFormat="1" ht="24" customHeight="1">
      <c r="B3157" s="38"/>
      <c r="C3157" s="224" t="s">
        <v>4335</v>
      </c>
      <c r="D3157" s="224" t="s">
        <v>135</v>
      </c>
      <c r="E3157" s="225" t="s">
        <v>4336</v>
      </c>
      <c r="F3157" s="226" t="s">
        <v>4337</v>
      </c>
      <c r="G3157" s="227" t="s">
        <v>165</v>
      </c>
      <c r="H3157" s="228">
        <v>41.2</v>
      </c>
      <c r="I3157" s="229"/>
      <c r="J3157" s="230">
        <f>ROUND(I3157*H3157,2)</f>
        <v>0</v>
      </c>
      <c r="K3157" s="226" t="s">
        <v>139</v>
      </c>
      <c r="L3157" s="43"/>
      <c r="M3157" s="231" t="s">
        <v>1</v>
      </c>
      <c r="N3157" s="232" t="s">
        <v>38</v>
      </c>
      <c r="O3157" s="86"/>
      <c r="P3157" s="233">
        <f>O3157*H3157</f>
        <v>0</v>
      </c>
      <c r="Q3157" s="233">
        <v>0.00422</v>
      </c>
      <c r="R3157" s="233">
        <f>Q3157*H3157</f>
        <v>0.173864</v>
      </c>
      <c r="S3157" s="233">
        <v>0</v>
      </c>
      <c r="T3157" s="234">
        <f>S3157*H3157</f>
        <v>0</v>
      </c>
      <c r="AR3157" s="235" t="s">
        <v>224</v>
      </c>
      <c r="AT3157" s="235" t="s">
        <v>135</v>
      </c>
      <c r="AU3157" s="235" t="s">
        <v>83</v>
      </c>
      <c r="AY3157" s="17" t="s">
        <v>133</v>
      </c>
      <c r="BE3157" s="236">
        <f>IF(N3157="základní",J3157,0)</f>
        <v>0</v>
      </c>
      <c r="BF3157" s="236">
        <f>IF(N3157="snížená",J3157,0)</f>
        <v>0</v>
      </c>
      <c r="BG3157" s="236">
        <f>IF(N3157="zákl. přenesená",J3157,0)</f>
        <v>0</v>
      </c>
      <c r="BH3157" s="236">
        <f>IF(N3157="sníž. přenesená",J3157,0)</f>
        <v>0</v>
      </c>
      <c r="BI3157" s="236">
        <f>IF(N3157="nulová",J3157,0)</f>
        <v>0</v>
      </c>
      <c r="BJ3157" s="17" t="s">
        <v>81</v>
      </c>
      <c r="BK3157" s="236">
        <f>ROUND(I3157*H3157,2)</f>
        <v>0</v>
      </c>
      <c r="BL3157" s="17" t="s">
        <v>224</v>
      </c>
      <c r="BM3157" s="235" t="s">
        <v>4338</v>
      </c>
    </row>
    <row r="3158" spans="2:51" s="12" customFormat="1" ht="12">
      <c r="B3158" s="237"/>
      <c r="C3158" s="238"/>
      <c r="D3158" s="239" t="s">
        <v>142</v>
      </c>
      <c r="E3158" s="240" t="s">
        <v>1</v>
      </c>
      <c r="F3158" s="241" t="s">
        <v>4339</v>
      </c>
      <c r="G3158" s="238"/>
      <c r="H3158" s="242">
        <v>41.2</v>
      </c>
      <c r="I3158" s="243"/>
      <c r="J3158" s="238"/>
      <c r="K3158" s="238"/>
      <c r="L3158" s="244"/>
      <c r="M3158" s="245"/>
      <c r="N3158" s="246"/>
      <c r="O3158" s="246"/>
      <c r="P3158" s="246"/>
      <c r="Q3158" s="246"/>
      <c r="R3158" s="246"/>
      <c r="S3158" s="246"/>
      <c r="T3158" s="247"/>
      <c r="AT3158" s="248" t="s">
        <v>142</v>
      </c>
      <c r="AU3158" s="248" t="s">
        <v>83</v>
      </c>
      <c r="AV3158" s="12" t="s">
        <v>83</v>
      </c>
      <c r="AW3158" s="12" t="s">
        <v>30</v>
      </c>
      <c r="AX3158" s="12" t="s">
        <v>81</v>
      </c>
      <c r="AY3158" s="248" t="s">
        <v>133</v>
      </c>
    </row>
    <row r="3159" spans="2:65" s="1" customFormat="1" ht="24" customHeight="1">
      <c r="B3159" s="38"/>
      <c r="C3159" s="224" t="s">
        <v>4340</v>
      </c>
      <c r="D3159" s="224" t="s">
        <v>135</v>
      </c>
      <c r="E3159" s="225" t="s">
        <v>4341</v>
      </c>
      <c r="F3159" s="226" t="s">
        <v>4342</v>
      </c>
      <c r="G3159" s="227" t="s">
        <v>165</v>
      </c>
      <c r="H3159" s="228">
        <v>14.5</v>
      </c>
      <c r="I3159" s="229"/>
      <c r="J3159" s="230">
        <f>ROUND(I3159*H3159,2)</f>
        <v>0</v>
      </c>
      <c r="K3159" s="226" t="s">
        <v>1</v>
      </c>
      <c r="L3159" s="43"/>
      <c r="M3159" s="231" t="s">
        <v>1</v>
      </c>
      <c r="N3159" s="232" t="s">
        <v>38</v>
      </c>
      <c r="O3159" s="86"/>
      <c r="P3159" s="233">
        <f>O3159*H3159</f>
        <v>0</v>
      </c>
      <c r="Q3159" s="233">
        <v>0.00439</v>
      </c>
      <c r="R3159" s="233">
        <f>Q3159*H3159</f>
        <v>0.063655</v>
      </c>
      <c r="S3159" s="233">
        <v>0</v>
      </c>
      <c r="T3159" s="234">
        <f>S3159*H3159</f>
        <v>0</v>
      </c>
      <c r="AR3159" s="235" t="s">
        <v>224</v>
      </c>
      <c r="AT3159" s="235" t="s">
        <v>135</v>
      </c>
      <c r="AU3159" s="235" t="s">
        <v>83</v>
      </c>
      <c r="AY3159" s="17" t="s">
        <v>133</v>
      </c>
      <c r="BE3159" s="236">
        <f>IF(N3159="základní",J3159,0)</f>
        <v>0</v>
      </c>
      <c r="BF3159" s="236">
        <f>IF(N3159="snížená",J3159,0)</f>
        <v>0</v>
      </c>
      <c r="BG3159" s="236">
        <f>IF(N3159="zákl. přenesená",J3159,0)</f>
        <v>0</v>
      </c>
      <c r="BH3159" s="236">
        <f>IF(N3159="sníž. přenesená",J3159,0)</f>
        <v>0</v>
      </c>
      <c r="BI3159" s="236">
        <f>IF(N3159="nulová",J3159,0)</f>
        <v>0</v>
      </c>
      <c r="BJ3159" s="17" t="s">
        <v>81</v>
      </c>
      <c r="BK3159" s="236">
        <f>ROUND(I3159*H3159,2)</f>
        <v>0</v>
      </c>
      <c r="BL3159" s="17" t="s">
        <v>224</v>
      </c>
      <c r="BM3159" s="235" t="s">
        <v>4343</v>
      </c>
    </row>
    <row r="3160" spans="2:51" s="12" customFormat="1" ht="12">
      <c r="B3160" s="237"/>
      <c r="C3160" s="238"/>
      <c r="D3160" s="239" t="s">
        <v>142</v>
      </c>
      <c r="E3160" s="240" t="s">
        <v>1</v>
      </c>
      <c r="F3160" s="241" t="s">
        <v>4344</v>
      </c>
      <c r="G3160" s="238"/>
      <c r="H3160" s="242">
        <v>14.5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142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133</v>
      </c>
    </row>
    <row r="3161" spans="2:51" s="13" customFormat="1" ht="12">
      <c r="B3161" s="249"/>
      <c r="C3161" s="250"/>
      <c r="D3161" s="239" t="s">
        <v>142</v>
      </c>
      <c r="E3161" s="251" t="s">
        <v>1</v>
      </c>
      <c r="F3161" s="252" t="s">
        <v>144</v>
      </c>
      <c r="G3161" s="250"/>
      <c r="H3161" s="253">
        <v>14.5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142</v>
      </c>
      <c r="AU3161" s="259" t="s">
        <v>83</v>
      </c>
      <c r="AV3161" s="13" t="s">
        <v>140</v>
      </c>
      <c r="AW3161" s="13" t="s">
        <v>30</v>
      </c>
      <c r="AX3161" s="13" t="s">
        <v>81</v>
      </c>
      <c r="AY3161" s="259" t="s">
        <v>133</v>
      </c>
    </row>
    <row r="3162" spans="2:65" s="1" customFormat="1" ht="24" customHeight="1">
      <c r="B3162" s="38"/>
      <c r="C3162" s="224" t="s">
        <v>4345</v>
      </c>
      <c r="D3162" s="224" t="s">
        <v>135</v>
      </c>
      <c r="E3162" s="225" t="s">
        <v>4346</v>
      </c>
      <c r="F3162" s="226" t="s">
        <v>4347</v>
      </c>
      <c r="G3162" s="227" t="s">
        <v>165</v>
      </c>
      <c r="H3162" s="228">
        <v>37.7</v>
      </c>
      <c r="I3162" s="229"/>
      <c r="J3162" s="230">
        <f>ROUND(I3162*H3162,2)</f>
        <v>0</v>
      </c>
      <c r="K3162" s="226" t="s">
        <v>139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0.00287</v>
      </c>
      <c r="R3162" s="233">
        <f>Q3162*H3162</f>
        <v>0.10819900000000002</v>
      </c>
      <c r="S3162" s="233">
        <v>0</v>
      </c>
      <c r="T3162" s="234">
        <f>S3162*H3162</f>
        <v>0</v>
      </c>
      <c r="AR3162" s="235" t="s">
        <v>224</v>
      </c>
      <c r="AT3162" s="235" t="s">
        <v>135</v>
      </c>
      <c r="AU3162" s="235" t="s">
        <v>83</v>
      </c>
      <c r="AY3162" s="17" t="s">
        <v>133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224</v>
      </c>
      <c r="BM3162" s="235" t="s">
        <v>4348</v>
      </c>
    </row>
    <row r="3163" spans="2:51" s="12" customFormat="1" ht="12">
      <c r="B3163" s="237"/>
      <c r="C3163" s="238"/>
      <c r="D3163" s="239" t="s">
        <v>142</v>
      </c>
      <c r="E3163" s="240" t="s">
        <v>1</v>
      </c>
      <c r="F3163" s="241" t="s">
        <v>4349</v>
      </c>
      <c r="G3163" s="238"/>
      <c r="H3163" s="242">
        <v>3.4</v>
      </c>
      <c r="I3163" s="243"/>
      <c r="J3163" s="238"/>
      <c r="K3163" s="238"/>
      <c r="L3163" s="244"/>
      <c r="M3163" s="245"/>
      <c r="N3163" s="246"/>
      <c r="O3163" s="246"/>
      <c r="P3163" s="246"/>
      <c r="Q3163" s="246"/>
      <c r="R3163" s="246"/>
      <c r="S3163" s="246"/>
      <c r="T3163" s="247"/>
      <c r="AT3163" s="248" t="s">
        <v>142</v>
      </c>
      <c r="AU3163" s="248" t="s">
        <v>83</v>
      </c>
      <c r="AV3163" s="12" t="s">
        <v>83</v>
      </c>
      <c r="AW3163" s="12" t="s">
        <v>30</v>
      </c>
      <c r="AX3163" s="12" t="s">
        <v>73</v>
      </c>
      <c r="AY3163" s="248" t="s">
        <v>133</v>
      </c>
    </row>
    <row r="3164" spans="2:51" s="12" customFormat="1" ht="12">
      <c r="B3164" s="237"/>
      <c r="C3164" s="238"/>
      <c r="D3164" s="239" t="s">
        <v>142</v>
      </c>
      <c r="E3164" s="240" t="s">
        <v>1</v>
      </c>
      <c r="F3164" s="241" t="s">
        <v>4350</v>
      </c>
      <c r="G3164" s="238"/>
      <c r="H3164" s="242">
        <v>34.3</v>
      </c>
      <c r="I3164" s="243"/>
      <c r="J3164" s="238"/>
      <c r="K3164" s="238"/>
      <c r="L3164" s="244"/>
      <c r="M3164" s="245"/>
      <c r="N3164" s="246"/>
      <c r="O3164" s="246"/>
      <c r="P3164" s="246"/>
      <c r="Q3164" s="246"/>
      <c r="R3164" s="246"/>
      <c r="S3164" s="246"/>
      <c r="T3164" s="247"/>
      <c r="AT3164" s="248" t="s">
        <v>142</v>
      </c>
      <c r="AU3164" s="248" t="s">
        <v>83</v>
      </c>
      <c r="AV3164" s="12" t="s">
        <v>83</v>
      </c>
      <c r="AW3164" s="12" t="s">
        <v>30</v>
      </c>
      <c r="AX3164" s="12" t="s">
        <v>73</v>
      </c>
      <c r="AY3164" s="248" t="s">
        <v>133</v>
      </c>
    </row>
    <row r="3165" spans="2:51" s="13" customFormat="1" ht="12">
      <c r="B3165" s="249"/>
      <c r="C3165" s="250"/>
      <c r="D3165" s="239" t="s">
        <v>142</v>
      </c>
      <c r="E3165" s="251" t="s">
        <v>1</v>
      </c>
      <c r="F3165" s="252" t="s">
        <v>144</v>
      </c>
      <c r="G3165" s="250"/>
      <c r="H3165" s="253">
        <v>37.7</v>
      </c>
      <c r="I3165" s="254"/>
      <c r="J3165" s="250"/>
      <c r="K3165" s="250"/>
      <c r="L3165" s="255"/>
      <c r="M3165" s="256"/>
      <c r="N3165" s="257"/>
      <c r="O3165" s="257"/>
      <c r="P3165" s="257"/>
      <c r="Q3165" s="257"/>
      <c r="R3165" s="257"/>
      <c r="S3165" s="257"/>
      <c r="T3165" s="258"/>
      <c r="AT3165" s="259" t="s">
        <v>142</v>
      </c>
      <c r="AU3165" s="259" t="s">
        <v>83</v>
      </c>
      <c r="AV3165" s="13" t="s">
        <v>140</v>
      </c>
      <c r="AW3165" s="13" t="s">
        <v>30</v>
      </c>
      <c r="AX3165" s="13" t="s">
        <v>81</v>
      </c>
      <c r="AY3165" s="259" t="s">
        <v>133</v>
      </c>
    </row>
    <row r="3166" spans="2:65" s="1" customFormat="1" ht="24" customHeight="1">
      <c r="B3166" s="38"/>
      <c r="C3166" s="224" t="s">
        <v>4351</v>
      </c>
      <c r="D3166" s="224" t="s">
        <v>135</v>
      </c>
      <c r="E3166" s="225" t="s">
        <v>4352</v>
      </c>
      <c r="F3166" s="226" t="s">
        <v>4353</v>
      </c>
      <c r="G3166" s="227" t="s">
        <v>165</v>
      </c>
      <c r="H3166" s="228">
        <v>44.8</v>
      </c>
      <c r="I3166" s="229"/>
      <c r="J3166" s="230">
        <f>ROUND(I3166*H3166,2)</f>
        <v>0</v>
      </c>
      <c r="K3166" s="226" t="s">
        <v>139</v>
      </c>
      <c r="L3166" s="43"/>
      <c r="M3166" s="231" t="s">
        <v>1</v>
      </c>
      <c r="N3166" s="232" t="s">
        <v>38</v>
      </c>
      <c r="O3166" s="86"/>
      <c r="P3166" s="233">
        <f>O3166*H3166</f>
        <v>0</v>
      </c>
      <c r="Q3166" s="233">
        <v>0.00433</v>
      </c>
      <c r="R3166" s="233">
        <f>Q3166*H3166</f>
        <v>0.19398399999999996</v>
      </c>
      <c r="S3166" s="233">
        <v>0</v>
      </c>
      <c r="T3166" s="234">
        <f>S3166*H3166</f>
        <v>0</v>
      </c>
      <c r="AR3166" s="235" t="s">
        <v>224</v>
      </c>
      <c r="AT3166" s="235" t="s">
        <v>135</v>
      </c>
      <c r="AU3166" s="235" t="s">
        <v>83</v>
      </c>
      <c r="AY3166" s="17" t="s">
        <v>133</v>
      </c>
      <c r="BE3166" s="236">
        <f>IF(N3166="základní",J3166,0)</f>
        <v>0</v>
      </c>
      <c r="BF3166" s="236">
        <f>IF(N3166="snížená",J3166,0)</f>
        <v>0</v>
      </c>
      <c r="BG3166" s="236">
        <f>IF(N3166="zákl. přenesená",J3166,0)</f>
        <v>0</v>
      </c>
      <c r="BH3166" s="236">
        <f>IF(N3166="sníž. přenesená",J3166,0)</f>
        <v>0</v>
      </c>
      <c r="BI3166" s="236">
        <f>IF(N3166="nulová",J3166,0)</f>
        <v>0</v>
      </c>
      <c r="BJ3166" s="17" t="s">
        <v>81</v>
      </c>
      <c r="BK3166" s="236">
        <f>ROUND(I3166*H3166,2)</f>
        <v>0</v>
      </c>
      <c r="BL3166" s="17" t="s">
        <v>224</v>
      </c>
      <c r="BM3166" s="235" t="s">
        <v>4354</v>
      </c>
    </row>
    <row r="3167" spans="2:51" s="12" customFormat="1" ht="12">
      <c r="B3167" s="237"/>
      <c r="C3167" s="238"/>
      <c r="D3167" s="239" t="s">
        <v>142</v>
      </c>
      <c r="E3167" s="240" t="s">
        <v>1</v>
      </c>
      <c r="F3167" s="241" t="s">
        <v>4355</v>
      </c>
      <c r="G3167" s="238"/>
      <c r="H3167" s="242">
        <v>44.8</v>
      </c>
      <c r="I3167" s="243"/>
      <c r="J3167" s="238"/>
      <c r="K3167" s="238"/>
      <c r="L3167" s="244"/>
      <c r="M3167" s="245"/>
      <c r="N3167" s="246"/>
      <c r="O3167" s="246"/>
      <c r="P3167" s="246"/>
      <c r="Q3167" s="246"/>
      <c r="R3167" s="246"/>
      <c r="S3167" s="246"/>
      <c r="T3167" s="247"/>
      <c r="AT3167" s="248" t="s">
        <v>142</v>
      </c>
      <c r="AU3167" s="248" t="s">
        <v>83</v>
      </c>
      <c r="AV3167" s="12" t="s">
        <v>83</v>
      </c>
      <c r="AW3167" s="12" t="s">
        <v>30</v>
      </c>
      <c r="AX3167" s="12" t="s">
        <v>73</v>
      </c>
      <c r="AY3167" s="248" t="s">
        <v>133</v>
      </c>
    </row>
    <row r="3168" spans="2:51" s="13" customFormat="1" ht="12">
      <c r="B3168" s="249"/>
      <c r="C3168" s="250"/>
      <c r="D3168" s="239" t="s">
        <v>142</v>
      </c>
      <c r="E3168" s="251" t="s">
        <v>1</v>
      </c>
      <c r="F3168" s="252" t="s">
        <v>144</v>
      </c>
      <c r="G3168" s="250"/>
      <c r="H3168" s="253">
        <v>44.8</v>
      </c>
      <c r="I3168" s="254"/>
      <c r="J3168" s="250"/>
      <c r="K3168" s="250"/>
      <c r="L3168" s="255"/>
      <c r="M3168" s="256"/>
      <c r="N3168" s="257"/>
      <c r="O3168" s="257"/>
      <c r="P3168" s="257"/>
      <c r="Q3168" s="257"/>
      <c r="R3168" s="257"/>
      <c r="S3168" s="257"/>
      <c r="T3168" s="258"/>
      <c r="AT3168" s="259" t="s">
        <v>142</v>
      </c>
      <c r="AU3168" s="259" t="s">
        <v>83</v>
      </c>
      <c r="AV3168" s="13" t="s">
        <v>140</v>
      </c>
      <c r="AW3168" s="13" t="s">
        <v>30</v>
      </c>
      <c r="AX3168" s="13" t="s">
        <v>81</v>
      </c>
      <c r="AY3168" s="259" t="s">
        <v>133</v>
      </c>
    </row>
    <row r="3169" spans="2:65" s="1" customFormat="1" ht="24" customHeight="1">
      <c r="B3169" s="38"/>
      <c r="C3169" s="224" t="s">
        <v>4356</v>
      </c>
      <c r="D3169" s="224" t="s">
        <v>135</v>
      </c>
      <c r="E3169" s="225" t="s">
        <v>4357</v>
      </c>
      <c r="F3169" s="226" t="s">
        <v>4358</v>
      </c>
      <c r="G3169" s="227" t="s">
        <v>165</v>
      </c>
      <c r="H3169" s="228">
        <v>4.9</v>
      </c>
      <c r="I3169" s="229"/>
      <c r="J3169" s="230">
        <f>ROUND(I3169*H3169,2)</f>
        <v>0</v>
      </c>
      <c r="K3169" s="226" t="s">
        <v>1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0.00184</v>
      </c>
      <c r="R3169" s="233">
        <f>Q3169*H3169</f>
        <v>0.009016000000000001</v>
      </c>
      <c r="S3169" s="233">
        <v>0</v>
      </c>
      <c r="T3169" s="234">
        <f>S3169*H3169</f>
        <v>0</v>
      </c>
      <c r="AR3169" s="235" t="s">
        <v>224</v>
      </c>
      <c r="AT3169" s="235" t="s">
        <v>135</v>
      </c>
      <c r="AU3169" s="235" t="s">
        <v>83</v>
      </c>
      <c r="AY3169" s="17" t="s">
        <v>133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224</v>
      </c>
      <c r="BM3169" s="235" t="s">
        <v>4359</v>
      </c>
    </row>
    <row r="3170" spans="2:51" s="12" customFormat="1" ht="12">
      <c r="B3170" s="237"/>
      <c r="C3170" s="238"/>
      <c r="D3170" s="239" t="s">
        <v>142</v>
      </c>
      <c r="E3170" s="240" t="s">
        <v>1</v>
      </c>
      <c r="F3170" s="241" t="s">
        <v>4360</v>
      </c>
      <c r="G3170" s="238"/>
      <c r="H3170" s="242">
        <v>4.9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142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133</v>
      </c>
    </row>
    <row r="3171" spans="2:51" s="13" customFormat="1" ht="12">
      <c r="B3171" s="249"/>
      <c r="C3171" s="250"/>
      <c r="D3171" s="239" t="s">
        <v>142</v>
      </c>
      <c r="E3171" s="251" t="s">
        <v>1</v>
      </c>
      <c r="F3171" s="252" t="s">
        <v>144</v>
      </c>
      <c r="G3171" s="250"/>
      <c r="H3171" s="253">
        <v>4.9</v>
      </c>
      <c r="I3171" s="254"/>
      <c r="J3171" s="250"/>
      <c r="K3171" s="250"/>
      <c r="L3171" s="255"/>
      <c r="M3171" s="256"/>
      <c r="N3171" s="257"/>
      <c r="O3171" s="257"/>
      <c r="P3171" s="257"/>
      <c r="Q3171" s="257"/>
      <c r="R3171" s="257"/>
      <c r="S3171" s="257"/>
      <c r="T3171" s="258"/>
      <c r="AT3171" s="259" t="s">
        <v>142</v>
      </c>
      <c r="AU3171" s="259" t="s">
        <v>83</v>
      </c>
      <c r="AV3171" s="13" t="s">
        <v>140</v>
      </c>
      <c r="AW3171" s="13" t="s">
        <v>30</v>
      </c>
      <c r="AX3171" s="13" t="s">
        <v>81</v>
      </c>
      <c r="AY3171" s="259" t="s">
        <v>133</v>
      </c>
    </row>
    <row r="3172" spans="2:65" s="1" customFormat="1" ht="24" customHeight="1">
      <c r="B3172" s="38"/>
      <c r="C3172" s="224" t="s">
        <v>4361</v>
      </c>
      <c r="D3172" s="224" t="s">
        <v>135</v>
      </c>
      <c r="E3172" s="225" t="s">
        <v>4362</v>
      </c>
      <c r="F3172" s="226" t="s">
        <v>4363</v>
      </c>
      <c r="G3172" s="227" t="s">
        <v>165</v>
      </c>
      <c r="H3172" s="228">
        <v>55.7</v>
      </c>
      <c r="I3172" s="229"/>
      <c r="J3172" s="230">
        <f>ROUND(I3172*H3172,2)</f>
        <v>0</v>
      </c>
      <c r="K3172" s="226" t="s">
        <v>139</v>
      </c>
      <c r="L3172" s="43"/>
      <c r="M3172" s="231" t="s">
        <v>1</v>
      </c>
      <c r="N3172" s="232" t="s">
        <v>38</v>
      </c>
      <c r="O3172" s="86"/>
      <c r="P3172" s="233">
        <f>O3172*H3172</f>
        <v>0</v>
      </c>
      <c r="Q3172" s="233">
        <v>0.00184</v>
      </c>
      <c r="R3172" s="233">
        <f>Q3172*H3172</f>
        <v>0.10248800000000001</v>
      </c>
      <c r="S3172" s="233">
        <v>0</v>
      </c>
      <c r="T3172" s="234">
        <f>S3172*H3172</f>
        <v>0</v>
      </c>
      <c r="AR3172" s="235" t="s">
        <v>224</v>
      </c>
      <c r="AT3172" s="235" t="s">
        <v>135</v>
      </c>
      <c r="AU3172" s="235" t="s">
        <v>83</v>
      </c>
      <c r="AY3172" s="17" t="s">
        <v>133</v>
      </c>
      <c r="BE3172" s="236">
        <f>IF(N3172="základní",J3172,0)</f>
        <v>0</v>
      </c>
      <c r="BF3172" s="236">
        <f>IF(N3172="snížená",J3172,0)</f>
        <v>0</v>
      </c>
      <c r="BG3172" s="236">
        <f>IF(N3172="zákl. přenesená",J3172,0)</f>
        <v>0</v>
      </c>
      <c r="BH3172" s="236">
        <f>IF(N3172="sníž. přenesená",J3172,0)</f>
        <v>0</v>
      </c>
      <c r="BI3172" s="236">
        <f>IF(N3172="nulová",J3172,0)</f>
        <v>0</v>
      </c>
      <c r="BJ3172" s="17" t="s">
        <v>81</v>
      </c>
      <c r="BK3172" s="236">
        <f>ROUND(I3172*H3172,2)</f>
        <v>0</v>
      </c>
      <c r="BL3172" s="17" t="s">
        <v>224</v>
      </c>
      <c r="BM3172" s="235" t="s">
        <v>4364</v>
      </c>
    </row>
    <row r="3173" spans="2:51" s="12" customFormat="1" ht="12">
      <c r="B3173" s="237"/>
      <c r="C3173" s="238"/>
      <c r="D3173" s="239" t="s">
        <v>142</v>
      </c>
      <c r="E3173" s="240" t="s">
        <v>1</v>
      </c>
      <c r="F3173" s="241" t="s">
        <v>4365</v>
      </c>
      <c r="G3173" s="238"/>
      <c r="H3173" s="242">
        <v>55.7</v>
      </c>
      <c r="I3173" s="243"/>
      <c r="J3173" s="238"/>
      <c r="K3173" s="238"/>
      <c r="L3173" s="244"/>
      <c r="M3173" s="245"/>
      <c r="N3173" s="246"/>
      <c r="O3173" s="246"/>
      <c r="P3173" s="246"/>
      <c r="Q3173" s="246"/>
      <c r="R3173" s="246"/>
      <c r="S3173" s="246"/>
      <c r="T3173" s="247"/>
      <c r="AT3173" s="248" t="s">
        <v>142</v>
      </c>
      <c r="AU3173" s="248" t="s">
        <v>83</v>
      </c>
      <c r="AV3173" s="12" t="s">
        <v>83</v>
      </c>
      <c r="AW3173" s="12" t="s">
        <v>30</v>
      </c>
      <c r="AX3173" s="12" t="s">
        <v>73</v>
      </c>
      <c r="AY3173" s="248" t="s">
        <v>133</v>
      </c>
    </row>
    <row r="3174" spans="2:51" s="13" customFormat="1" ht="12">
      <c r="B3174" s="249"/>
      <c r="C3174" s="250"/>
      <c r="D3174" s="239" t="s">
        <v>142</v>
      </c>
      <c r="E3174" s="251" t="s">
        <v>1</v>
      </c>
      <c r="F3174" s="252" t="s">
        <v>144</v>
      </c>
      <c r="G3174" s="250"/>
      <c r="H3174" s="253">
        <v>55.7</v>
      </c>
      <c r="I3174" s="254"/>
      <c r="J3174" s="250"/>
      <c r="K3174" s="250"/>
      <c r="L3174" s="255"/>
      <c r="M3174" s="256"/>
      <c r="N3174" s="257"/>
      <c r="O3174" s="257"/>
      <c r="P3174" s="257"/>
      <c r="Q3174" s="257"/>
      <c r="R3174" s="257"/>
      <c r="S3174" s="257"/>
      <c r="T3174" s="258"/>
      <c r="AT3174" s="259" t="s">
        <v>142</v>
      </c>
      <c r="AU3174" s="259" t="s">
        <v>83</v>
      </c>
      <c r="AV3174" s="13" t="s">
        <v>140</v>
      </c>
      <c r="AW3174" s="13" t="s">
        <v>30</v>
      </c>
      <c r="AX3174" s="13" t="s">
        <v>81</v>
      </c>
      <c r="AY3174" s="259" t="s">
        <v>133</v>
      </c>
    </row>
    <row r="3175" spans="2:65" s="1" customFormat="1" ht="24" customHeight="1">
      <c r="B3175" s="38"/>
      <c r="C3175" s="224" t="s">
        <v>4366</v>
      </c>
      <c r="D3175" s="224" t="s">
        <v>135</v>
      </c>
      <c r="E3175" s="225" t="s">
        <v>4367</v>
      </c>
      <c r="F3175" s="226" t="s">
        <v>4368</v>
      </c>
      <c r="G3175" s="227" t="s">
        <v>165</v>
      </c>
      <c r="H3175" s="228">
        <v>74</v>
      </c>
      <c r="I3175" s="229"/>
      <c r="J3175" s="230">
        <f>ROUND(I3175*H3175,2)</f>
        <v>0</v>
      </c>
      <c r="K3175" s="226" t="s">
        <v>139</v>
      </c>
      <c r="L3175" s="43"/>
      <c r="M3175" s="231" t="s">
        <v>1</v>
      </c>
      <c r="N3175" s="232" t="s">
        <v>38</v>
      </c>
      <c r="O3175" s="86"/>
      <c r="P3175" s="233">
        <f>O3175*H3175</f>
        <v>0</v>
      </c>
      <c r="Q3175" s="233">
        <v>0.0059</v>
      </c>
      <c r="R3175" s="233">
        <f>Q3175*H3175</f>
        <v>0.4366</v>
      </c>
      <c r="S3175" s="233">
        <v>0</v>
      </c>
      <c r="T3175" s="234">
        <f>S3175*H3175</f>
        <v>0</v>
      </c>
      <c r="AR3175" s="235" t="s">
        <v>224</v>
      </c>
      <c r="AT3175" s="235" t="s">
        <v>135</v>
      </c>
      <c r="AU3175" s="235" t="s">
        <v>83</v>
      </c>
      <c r="AY3175" s="17" t="s">
        <v>133</v>
      </c>
      <c r="BE3175" s="236">
        <f>IF(N3175="základní",J3175,0)</f>
        <v>0</v>
      </c>
      <c r="BF3175" s="236">
        <f>IF(N3175="snížená",J3175,0)</f>
        <v>0</v>
      </c>
      <c r="BG3175" s="236">
        <f>IF(N3175="zákl. přenesená",J3175,0)</f>
        <v>0</v>
      </c>
      <c r="BH3175" s="236">
        <f>IF(N3175="sníž. přenesená",J3175,0)</f>
        <v>0</v>
      </c>
      <c r="BI3175" s="236">
        <f>IF(N3175="nulová",J3175,0)</f>
        <v>0</v>
      </c>
      <c r="BJ3175" s="17" t="s">
        <v>81</v>
      </c>
      <c r="BK3175" s="236">
        <f>ROUND(I3175*H3175,2)</f>
        <v>0</v>
      </c>
      <c r="BL3175" s="17" t="s">
        <v>224</v>
      </c>
      <c r="BM3175" s="235" t="s">
        <v>4369</v>
      </c>
    </row>
    <row r="3176" spans="2:51" s="12" customFormat="1" ht="12">
      <c r="B3176" s="237"/>
      <c r="C3176" s="238"/>
      <c r="D3176" s="239" t="s">
        <v>142</v>
      </c>
      <c r="E3176" s="240" t="s">
        <v>1</v>
      </c>
      <c r="F3176" s="241" t="s">
        <v>4370</v>
      </c>
      <c r="G3176" s="238"/>
      <c r="H3176" s="242">
        <v>74</v>
      </c>
      <c r="I3176" s="243"/>
      <c r="J3176" s="238"/>
      <c r="K3176" s="238"/>
      <c r="L3176" s="244"/>
      <c r="M3176" s="245"/>
      <c r="N3176" s="246"/>
      <c r="O3176" s="246"/>
      <c r="P3176" s="246"/>
      <c r="Q3176" s="246"/>
      <c r="R3176" s="246"/>
      <c r="S3176" s="246"/>
      <c r="T3176" s="247"/>
      <c r="AT3176" s="248" t="s">
        <v>142</v>
      </c>
      <c r="AU3176" s="248" t="s">
        <v>83</v>
      </c>
      <c r="AV3176" s="12" t="s">
        <v>83</v>
      </c>
      <c r="AW3176" s="12" t="s">
        <v>30</v>
      </c>
      <c r="AX3176" s="12" t="s">
        <v>73</v>
      </c>
      <c r="AY3176" s="248" t="s">
        <v>133</v>
      </c>
    </row>
    <row r="3177" spans="2:51" s="13" customFormat="1" ht="12">
      <c r="B3177" s="249"/>
      <c r="C3177" s="250"/>
      <c r="D3177" s="239" t="s">
        <v>142</v>
      </c>
      <c r="E3177" s="251" t="s">
        <v>1</v>
      </c>
      <c r="F3177" s="252" t="s">
        <v>144</v>
      </c>
      <c r="G3177" s="250"/>
      <c r="H3177" s="253">
        <v>74</v>
      </c>
      <c r="I3177" s="254"/>
      <c r="J3177" s="250"/>
      <c r="K3177" s="250"/>
      <c r="L3177" s="255"/>
      <c r="M3177" s="256"/>
      <c r="N3177" s="257"/>
      <c r="O3177" s="257"/>
      <c r="P3177" s="257"/>
      <c r="Q3177" s="257"/>
      <c r="R3177" s="257"/>
      <c r="S3177" s="257"/>
      <c r="T3177" s="258"/>
      <c r="AT3177" s="259" t="s">
        <v>142</v>
      </c>
      <c r="AU3177" s="259" t="s">
        <v>83</v>
      </c>
      <c r="AV3177" s="13" t="s">
        <v>140</v>
      </c>
      <c r="AW3177" s="13" t="s">
        <v>30</v>
      </c>
      <c r="AX3177" s="13" t="s">
        <v>81</v>
      </c>
      <c r="AY3177" s="259" t="s">
        <v>133</v>
      </c>
    </row>
    <row r="3178" spans="2:65" s="1" customFormat="1" ht="24" customHeight="1">
      <c r="B3178" s="38"/>
      <c r="C3178" s="224" t="s">
        <v>4371</v>
      </c>
      <c r="D3178" s="224" t="s">
        <v>135</v>
      </c>
      <c r="E3178" s="225" t="s">
        <v>4372</v>
      </c>
      <c r="F3178" s="226" t="s">
        <v>4373</v>
      </c>
      <c r="G3178" s="227" t="s">
        <v>165</v>
      </c>
      <c r="H3178" s="228">
        <v>74</v>
      </c>
      <c r="I3178" s="229"/>
      <c r="J3178" s="230">
        <f>ROUND(I3178*H3178,2)</f>
        <v>0</v>
      </c>
      <c r="K3178" s="226" t="s">
        <v>139</v>
      </c>
      <c r="L3178" s="43"/>
      <c r="M3178" s="231" t="s">
        <v>1</v>
      </c>
      <c r="N3178" s="232" t="s">
        <v>38</v>
      </c>
      <c r="O3178" s="86"/>
      <c r="P3178" s="233">
        <f>O3178*H3178</f>
        <v>0</v>
      </c>
      <c r="Q3178" s="233">
        <v>0.0024</v>
      </c>
      <c r="R3178" s="233">
        <f>Q3178*H3178</f>
        <v>0.17759999999999998</v>
      </c>
      <c r="S3178" s="233">
        <v>0</v>
      </c>
      <c r="T3178" s="234">
        <f>S3178*H3178</f>
        <v>0</v>
      </c>
      <c r="AR3178" s="235" t="s">
        <v>224</v>
      </c>
      <c r="AT3178" s="235" t="s">
        <v>135</v>
      </c>
      <c r="AU3178" s="235" t="s">
        <v>83</v>
      </c>
      <c r="AY3178" s="17" t="s">
        <v>133</v>
      </c>
      <c r="BE3178" s="236">
        <f>IF(N3178="základní",J3178,0)</f>
        <v>0</v>
      </c>
      <c r="BF3178" s="236">
        <f>IF(N3178="snížená",J3178,0)</f>
        <v>0</v>
      </c>
      <c r="BG3178" s="236">
        <f>IF(N3178="zákl. přenesená",J3178,0)</f>
        <v>0</v>
      </c>
      <c r="BH3178" s="236">
        <f>IF(N3178="sníž. přenesená",J3178,0)</f>
        <v>0</v>
      </c>
      <c r="BI3178" s="236">
        <f>IF(N3178="nulová",J3178,0)</f>
        <v>0</v>
      </c>
      <c r="BJ3178" s="17" t="s">
        <v>81</v>
      </c>
      <c r="BK3178" s="236">
        <f>ROUND(I3178*H3178,2)</f>
        <v>0</v>
      </c>
      <c r="BL3178" s="17" t="s">
        <v>224</v>
      </c>
      <c r="BM3178" s="235" t="s">
        <v>4374</v>
      </c>
    </row>
    <row r="3179" spans="2:51" s="12" customFormat="1" ht="12">
      <c r="B3179" s="237"/>
      <c r="C3179" s="238"/>
      <c r="D3179" s="239" t="s">
        <v>142</v>
      </c>
      <c r="E3179" s="240" t="s">
        <v>1</v>
      </c>
      <c r="F3179" s="241" t="s">
        <v>4375</v>
      </c>
      <c r="G3179" s="238"/>
      <c r="H3179" s="242">
        <v>74</v>
      </c>
      <c r="I3179" s="243"/>
      <c r="J3179" s="238"/>
      <c r="K3179" s="238"/>
      <c r="L3179" s="244"/>
      <c r="M3179" s="245"/>
      <c r="N3179" s="246"/>
      <c r="O3179" s="246"/>
      <c r="P3179" s="246"/>
      <c r="Q3179" s="246"/>
      <c r="R3179" s="246"/>
      <c r="S3179" s="246"/>
      <c r="T3179" s="247"/>
      <c r="AT3179" s="248" t="s">
        <v>142</v>
      </c>
      <c r="AU3179" s="248" t="s">
        <v>83</v>
      </c>
      <c r="AV3179" s="12" t="s">
        <v>83</v>
      </c>
      <c r="AW3179" s="12" t="s">
        <v>30</v>
      </c>
      <c r="AX3179" s="12" t="s">
        <v>73</v>
      </c>
      <c r="AY3179" s="248" t="s">
        <v>133</v>
      </c>
    </row>
    <row r="3180" spans="2:51" s="13" customFormat="1" ht="12">
      <c r="B3180" s="249"/>
      <c r="C3180" s="250"/>
      <c r="D3180" s="239" t="s">
        <v>142</v>
      </c>
      <c r="E3180" s="251" t="s">
        <v>1</v>
      </c>
      <c r="F3180" s="252" t="s">
        <v>144</v>
      </c>
      <c r="G3180" s="250"/>
      <c r="H3180" s="253">
        <v>74</v>
      </c>
      <c r="I3180" s="254"/>
      <c r="J3180" s="250"/>
      <c r="K3180" s="250"/>
      <c r="L3180" s="255"/>
      <c r="M3180" s="256"/>
      <c r="N3180" s="257"/>
      <c r="O3180" s="257"/>
      <c r="P3180" s="257"/>
      <c r="Q3180" s="257"/>
      <c r="R3180" s="257"/>
      <c r="S3180" s="257"/>
      <c r="T3180" s="258"/>
      <c r="AT3180" s="259" t="s">
        <v>142</v>
      </c>
      <c r="AU3180" s="259" t="s">
        <v>83</v>
      </c>
      <c r="AV3180" s="13" t="s">
        <v>140</v>
      </c>
      <c r="AW3180" s="13" t="s">
        <v>30</v>
      </c>
      <c r="AX3180" s="13" t="s">
        <v>81</v>
      </c>
      <c r="AY3180" s="259" t="s">
        <v>133</v>
      </c>
    </row>
    <row r="3181" spans="2:65" s="1" customFormat="1" ht="24" customHeight="1">
      <c r="B3181" s="38"/>
      <c r="C3181" s="224" t="s">
        <v>4376</v>
      </c>
      <c r="D3181" s="224" t="s">
        <v>135</v>
      </c>
      <c r="E3181" s="225" t="s">
        <v>4377</v>
      </c>
      <c r="F3181" s="226" t="s">
        <v>4378</v>
      </c>
      <c r="G3181" s="227" t="s">
        <v>165</v>
      </c>
      <c r="H3181" s="228">
        <v>33.9</v>
      </c>
      <c r="I3181" s="229"/>
      <c r="J3181" s="230">
        <f>ROUND(I3181*H3181,2)</f>
        <v>0</v>
      </c>
      <c r="K3181" s="226" t="s">
        <v>139</v>
      </c>
      <c r="L3181" s="43"/>
      <c r="M3181" s="231" t="s">
        <v>1</v>
      </c>
      <c r="N3181" s="232" t="s">
        <v>38</v>
      </c>
      <c r="O3181" s="86"/>
      <c r="P3181" s="233">
        <f>O3181*H3181</f>
        <v>0</v>
      </c>
      <c r="Q3181" s="233">
        <v>0.0029</v>
      </c>
      <c r="R3181" s="233">
        <f>Q3181*H3181</f>
        <v>0.09831</v>
      </c>
      <c r="S3181" s="233">
        <v>0</v>
      </c>
      <c r="T3181" s="234">
        <f>S3181*H3181</f>
        <v>0</v>
      </c>
      <c r="AR3181" s="235" t="s">
        <v>224</v>
      </c>
      <c r="AT3181" s="235" t="s">
        <v>135</v>
      </c>
      <c r="AU3181" s="235" t="s">
        <v>83</v>
      </c>
      <c r="AY3181" s="17" t="s">
        <v>133</v>
      </c>
      <c r="BE3181" s="236">
        <f>IF(N3181="základní",J3181,0)</f>
        <v>0</v>
      </c>
      <c r="BF3181" s="236">
        <f>IF(N3181="snížená",J3181,0)</f>
        <v>0</v>
      </c>
      <c r="BG3181" s="236">
        <f>IF(N3181="zákl. přenesená",J3181,0)</f>
        <v>0</v>
      </c>
      <c r="BH3181" s="236">
        <f>IF(N3181="sníž. přenesená",J3181,0)</f>
        <v>0</v>
      </c>
      <c r="BI3181" s="236">
        <f>IF(N3181="nulová",J3181,0)</f>
        <v>0</v>
      </c>
      <c r="BJ3181" s="17" t="s">
        <v>81</v>
      </c>
      <c r="BK3181" s="236">
        <f>ROUND(I3181*H3181,2)</f>
        <v>0</v>
      </c>
      <c r="BL3181" s="17" t="s">
        <v>224</v>
      </c>
      <c r="BM3181" s="235" t="s">
        <v>4379</v>
      </c>
    </row>
    <row r="3182" spans="2:51" s="12" customFormat="1" ht="12">
      <c r="B3182" s="237"/>
      <c r="C3182" s="238"/>
      <c r="D3182" s="239" t="s">
        <v>142</v>
      </c>
      <c r="E3182" s="240" t="s">
        <v>1</v>
      </c>
      <c r="F3182" s="241" t="s">
        <v>4380</v>
      </c>
      <c r="G3182" s="238"/>
      <c r="H3182" s="242">
        <v>33.9</v>
      </c>
      <c r="I3182" s="243"/>
      <c r="J3182" s="238"/>
      <c r="K3182" s="238"/>
      <c r="L3182" s="244"/>
      <c r="M3182" s="245"/>
      <c r="N3182" s="246"/>
      <c r="O3182" s="246"/>
      <c r="P3182" s="246"/>
      <c r="Q3182" s="246"/>
      <c r="R3182" s="246"/>
      <c r="S3182" s="246"/>
      <c r="T3182" s="247"/>
      <c r="AT3182" s="248" t="s">
        <v>142</v>
      </c>
      <c r="AU3182" s="248" t="s">
        <v>83</v>
      </c>
      <c r="AV3182" s="12" t="s">
        <v>83</v>
      </c>
      <c r="AW3182" s="12" t="s">
        <v>30</v>
      </c>
      <c r="AX3182" s="12" t="s">
        <v>73</v>
      </c>
      <c r="AY3182" s="248" t="s">
        <v>133</v>
      </c>
    </row>
    <row r="3183" spans="2:51" s="13" customFormat="1" ht="12">
      <c r="B3183" s="249"/>
      <c r="C3183" s="250"/>
      <c r="D3183" s="239" t="s">
        <v>142</v>
      </c>
      <c r="E3183" s="251" t="s">
        <v>1</v>
      </c>
      <c r="F3183" s="252" t="s">
        <v>144</v>
      </c>
      <c r="G3183" s="250"/>
      <c r="H3183" s="253">
        <v>33.9</v>
      </c>
      <c r="I3183" s="254"/>
      <c r="J3183" s="250"/>
      <c r="K3183" s="250"/>
      <c r="L3183" s="255"/>
      <c r="M3183" s="256"/>
      <c r="N3183" s="257"/>
      <c r="O3183" s="257"/>
      <c r="P3183" s="257"/>
      <c r="Q3183" s="257"/>
      <c r="R3183" s="257"/>
      <c r="S3183" s="257"/>
      <c r="T3183" s="258"/>
      <c r="AT3183" s="259" t="s">
        <v>142</v>
      </c>
      <c r="AU3183" s="259" t="s">
        <v>83</v>
      </c>
      <c r="AV3183" s="13" t="s">
        <v>140</v>
      </c>
      <c r="AW3183" s="13" t="s">
        <v>30</v>
      </c>
      <c r="AX3183" s="13" t="s">
        <v>81</v>
      </c>
      <c r="AY3183" s="259" t="s">
        <v>133</v>
      </c>
    </row>
    <row r="3184" spans="2:65" s="1" customFormat="1" ht="24" customHeight="1">
      <c r="B3184" s="38"/>
      <c r="C3184" s="224" t="s">
        <v>4381</v>
      </c>
      <c r="D3184" s="224" t="s">
        <v>135</v>
      </c>
      <c r="E3184" s="225" t="s">
        <v>4382</v>
      </c>
      <c r="F3184" s="226" t="s">
        <v>4383</v>
      </c>
      <c r="G3184" s="227" t="s">
        <v>165</v>
      </c>
      <c r="H3184" s="228">
        <v>7.1</v>
      </c>
      <c r="I3184" s="229"/>
      <c r="J3184" s="230">
        <f>ROUND(I3184*H3184,2)</f>
        <v>0</v>
      </c>
      <c r="K3184" s="226" t="s">
        <v>1</v>
      </c>
      <c r="L3184" s="43"/>
      <c r="M3184" s="231" t="s">
        <v>1</v>
      </c>
      <c r="N3184" s="232" t="s">
        <v>38</v>
      </c>
      <c r="O3184" s="86"/>
      <c r="P3184" s="233">
        <f>O3184*H3184</f>
        <v>0</v>
      </c>
      <c r="Q3184" s="233">
        <v>0.00351</v>
      </c>
      <c r="R3184" s="233">
        <f>Q3184*H3184</f>
        <v>0.024921</v>
      </c>
      <c r="S3184" s="233">
        <v>0</v>
      </c>
      <c r="T3184" s="234">
        <f>S3184*H3184</f>
        <v>0</v>
      </c>
      <c r="AR3184" s="235" t="s">
        <v>224</v>
      </c>
      <c r="AT3184" s="235" t="s">
        <v>135</v>
      </c>
      <c r="AU3184" s="235" t="s">
        <v>83</v>
      </c>
      <c r="AY3184" s="17" t="s">
        <v>133</v>
      </c>
      <c r="BE3184" s="236">
        <f>IF(N3184="základní",J3184,0)</f>
        <v>0</v>
      </c>
      <c r="BF3184" s="236">
        <f>IF(N3184="snížená",J3184,0)</f>
        <v>0</v>
      </c>
      <c r="BG3184" s="236">
        <f>IF(N3184="zákl. přenesená",J3184,0)</f>
        <v>0</v>
      </c>
      <c r="BH3184" s="236">
        <f>IF(N3184="sníž. přenesená",J3184,0)</f>
        <v>0</v>
      </c>
      <c r="BI3184" s="236">
        <f>IF(N3184="nulová",J3184,0)</f>
        <v>0</v>
      </c>
      <c r="BJ3184" s="17" t="s">
        <v>81</v>
      </c>
      <c r="BK3184" s="236">
        <f>ROUND(I3184*H3184,2)</f>
        <v>0</v>
      </c>
      <c r="BL3184" s="17" t="s">
        <v>224</v>
      </c>
      <c r="BM3184" s="235" t="s">
        <v>4384</v>
      </c>
    </row>
    <row r="3185" spans="2:51" s="12" customFormat="1" ht="12">
      <c r="B3185" s="237"/>
      <c r="C3185" s="238"/>
      <c r="D3185" s="239" t="s">
        <v>142</v>
      </c>
      <c r="E3185" s="240" t="s">
        <v>1</v>
      </c>
      <c r="F3185" s="241" t="s">
        <v>4385</v>
      </c>
      <c r="G3185" s="238"/>
      <c r="H3185" s="242">
        <v>7.1</v>
      </c>
      <c r="I3185" s="243"/>
      <c r="J3185" s="238"/>
      <c r="K3185" s="238"/>
      <c r="L3185" s="244"/>
      <c r="M3185" s="245"/>
      <c r="N3185" s="246"/>
      <c r="O3185" s="246"/>
      <c r="P3185" s="246"/>
      <c r="Q3185" s="246"/>
      <c r="R3185" s="246"/>
      <c r="S3185" s="246"/>
      <c r="T3185" s="247"/>
      <c r="AT3185" s="248" t="s">
        <v>142</v>
      </c>
      <c r="AU3185" s="248" t="s">
        <v>83</v>
      </c>
      <c r="AV3185" s="12" t="s">
        <v>83</v>
      </c>
      <c r="AW3185" s="12" t="s">
        <v>30</v>
      </c>
      <c r="AX3185" s="12" t="s">
        <v>73</v>
      </c>
      <c r="AY3185" s="248" t="s">
        <v>133</v>
      </c>
    </row>
    <row r="3186" spans="2:51" s="13" customFormat="1" ht="12">
      <c r="B3186" s="249"/>
      <c r="C3186" s="250"/>
      <c r="D3186" s="239" t="s">
        <v>142</v>
      </c>
      <c r="E3186" s="251" t="s">
        <v>1</v>
      </c>
      <c r="F3186" s="252" t="s">
        <v>144</v>
      </c>
      <c r="G3186" s="250"/>
      <c r="H3186" s="253">
        <v>7.1</v>
      </c>
      <c r="I3186" s="254"/>
      <c r="J3186" s="250"/>
      <c r="K3186" s="250"/>
      <c r="L3186" s="255"/>
      <c r="M3186" s="256"/>
      <c r="N3186" s="257"/>
      <c r="O3186" s="257"/>
      <c r="P3186" s="257"/>
      <c r="Q3186" s="257"/>
      <c r="R3186" s="257"/>
      <c r="S3186" s="257"/>
      <c r="T3186" s="258"/>
      <c r="AT3186" s="259" t="s">
        <v>142</v>
      </c>
      <c r="AU3186" s="259" t="s">
        <v>83</v>
      </c>
      <c r="AV3186" s="13" t="s">
        <v>140</v>
      </c>
      <c r="AW3186" s="13" t="s">
        <v>30</v>
      </c>
      <c r="AX3186" s="13" t="s">
        <v>81</v>
      </c>
      <c r="AY3186" s="259" t="s">
        <v>133</v>
      </c>
    </row>
    <row r="3187" spans="2:65" s="1" customFormat="1" ht="24" customHeight="1">
      <c r="B3187" s="38"/>
      <c r="C3187" s="224" t="s">
        <v>4386</v>
      </c>
      <c r="D3187" s="224" t="s">
        <v>135</v>
      </c>
      <c r="E3187" s="225" t="s">
        <v>4387</v>
      </c>
      <c r="F3187" s="226" t="s">
        <v>4388</v>
      </c>
      <c r="G3187" s="227" t="s">
        <v>165</v>
      </c>
      <c r="H3187" s="228">
        <v>1.95</v>
      </c>
      <c r="I3187" s="229"/>
      <c r="J3187" s="230">
        <f>ROUND(I3187*H3187,2)</f>
        <v>0</v>
      </c>
      <c r="K3187" s="226" t="s">
        <v>139</v>
      </c>
      <c r="L3187" s="43"/>
      <c r="M3187" s="231" t="s">
        <v>1</v>
      </c>
      <c r="N3187" s="232" t="s">
        <v>38</v>
      </c>
      <c r="O3187" s="86"/>
      <c r="P3187" s="233">
        <f>O3187*H3187</f>
        <v>0</v>
      </c>
      <c r="Q3187" s="233">
        <v>0.00437</v>
      </c>
      <c r="R3187" s="233">
        <f>Q3187*H3187</f>
        <v>0.0085215</v>
      </c>
      <c r="S3187" s="233">
        <v>0</v>
      </c>
      <c r="T3187" s="234">
        <f>S3187*H3187</f>
        <v>0</v>
      </c>
      <c r="AR3187" s="235" t="s">
        <v>224</v>
      </c>
      <c r="AT3187" s="235" t="s">
        <v>135</v>
      </c>
      <c r="AU3187" s="235" t="s">
        <v>83</v>
      </c>
      <c r="AY3187" s="17" t="s">
        <v>133</v>
      </c>
      <c r="BE3187" s="236">
        <f>IF(N3187="základní",J3187,0)</f>
        <v>0</v>
      </c>
      <c r="BF3187" s="236">
        <f>IF(N3187="snížená",J3187,0)</f>
        <v>0</v>
      </c>
      <c r="BG3187" s="236">
        <f>IF(N3187="zákl. přenesená",J3187,0)</f>
        <v>0</v>
      </c>
      <c r="BH3187" s="236">
        <f>IF(N3187="sníž. přenesená",J3187,0)</f>
        <v>0</v>
      </c>
      <c r="BI3187" s="236">
        <f>IF(N3187="nulová",J3187,0)</f>
        <v>0</v>
      </c>
      <c r="BJ3187" s="17" t="s">
        <v>81</v>
      </c>
      <c r="BK3187" s="236">
        <f>ROUND(I3187*H3187,2)</f>
        <v>0</v>
      </c>
      <c r="BL3187" s="17" t="s">
        <v>224</v>
      </c>
      <c r="BM3187" s="235" t="s">
        <v>4389</v>
      </c>
    </row>
    <row r="3188" spans="2:51" s="12" customFormat="1" ht="12">
      <c r="B3188" s="237"/>
      <c r="C3188" s="238"/>
      <c r="D3188" s="239" t="s">
        <v>142</v>
      </c>
      <c r="E3188" s="240" t="s">
        <v>1</v>
      </c>
      <c r="F3188" s="241" t="s">
        <v>4390</v>
      </c>
      <c r="G3188" s="238"/>
      <c r="H3188" s="242">
        <v>1.95</v>
      </c>
      <c r="I3188" s="243"/>
      <c r="J3188" s="238"/>
      <c r="K3188" s="238"/>
      <c r="L3188" s="244"/>
      <c r="M3188" s="245"/>
      <c r="N3188" s="246"/>
      <c r="O3188" s="246"/>
      <c r="P3188" s="246"/>
      <c r="Q3188" s="246"/>
      <c r="R3188" s="246"/>
      <c r="S3188" s="246"/>
      <c r="T3188" s="247"/>
      <c r="AT3188" s="248" t="s">
        <v>142</v>
      </c>
      <c r="AU3188" s="248" t="s">
        <v>83</v>
      </c>
      <c r="AV3188" s="12" t="s">
        <v>83</v>
      </c>
      <c r="AW3188" s="12" t="s">
        <v>30</v>
      </c>
      <c r="AX3188" s="12" t="s">
        <v>73</v>
      </c>
      <c r="AY3188" s="248" t="s">
        <v>133</v>
      </c>
    </row>
    <row r="3189" spans="2:51" s="13" customFormat="1" ht="12">
      <c r="B3189" s="249"/>
      <c r="C3189" s="250"/>
      <c r="D3189" s="239" t="s">
        <v>142</v>
      </c>
      <c r="E3189" s="251" t="s">
        <v>1</v>
      </c>
      <c r="F3189" s="252" t="s">
        <v>144</v>
      </c>
      <c r="G3189" s="250"/>
      <c r="H3189" s="253">
        <v>1.95</v>
      </c>
      <c r="I3189" s="254"/>
      <c r="J3189" s="250"/>
      <c r="K3189" s="250"/>
      <c r="L3189" s="255"/>
      <c r="M3189" s="256"/>
      <c r="N3189" s="257"/>
      <c r="O3189" s="257"/>
      <c r="P3189" s="257"/>
      <c r="Q3189" s="257"/>
      <c r="R3189" s="257"/>
      <c r="S3189" s="257"/>
      <c r="T3189" s="258"/>
      <c r="AT3189" s="259" t="s">
        <v>142</v>
      </c>
      <c r="AU3189" s="259" t="s">
        <v>83</v>
      </c>
      <c r="AV3189" s="13" t="s">
        <v>140</v>
      </c>
      <c r="AW3189" s="13" t="s">
        <v>30</v>
      </c>
      <c r="AX3189" s="13" t="s">
        <v>81</v>
      </c>
      <c r="AY3189" s="259" t="s">
        <v>133</v>
      </c>
    </row>
    <row r="3190" spans="2:65" s="1" customFormat="1" ht="24" customHeight="1">
      <c r="B3190" s="38"/>
      <c r="C3190" s="224" t="s">
        <v>4391</v>
      </c>
      <c r="D3190" s="224" t="s">
        <v>135</v>
      </c>
      <c r="E3190" s="225" t="s">
        <v>4392</v>
      </c>
      <c r="F3190" s="226" t="s">
        <v>4393</v>
      </c>
      <c r="G3190" s="227" t="s">
        <v>165</v>
      </c>
      <c r="H3190" s="228">
        <v>3.3</v>
      </c>
      <c r="I3190" s="229"/>
      <c r="J3190" s="230">
        <f>ROUND(I3190*H3190,2)</f>
        <v>0</v>
      </c>
      <c r="K3190" s="226" t="s">
        <v>1</v>
      </c>
      <c r="L3190" s="43"/>
      <c r="M3190" s="231" t="s">
        <v>1</v>
      </c>
      <c r="N3190" s="232" t="s">
        <v>38</v>
      </c>
      <c r="O3190" s="86"/>
      <c r="P3190" s="233">
        <f>O3190*H3190</f>
        <v>0</v>
      </c>
      <c r="Q3190" s="233">
        <v>0.00437</v>
      </c>
      <c r="R3190" s="233">
        <f>Q3190*H3190</f>
        <v>0.014420999999999998</v>
      </c>
      <c r="S3190" s="233">
        <v>0</v>
      </c>
      <c r="T3190" s="234">
        <f>S3190*H3190</f>
        <v>0</v>
      </c>
      <c r="AR3190" s="235" t="s">
        <v>224</v>
      </c>
      <c r="AT3190" s="235" t="s">
        <v>135</v>
      </c>
      <c r="AU3190" s="235" t="s">
        <v>83</v>
      </c>
      <c r="AY3190" s="17" t="s">
        <v>133</v>
      </c>
      <c r="BE3190" s="236">
        <f>IF(N3190="základní",J3190,0)</f>
        <v>0</v>
      </c>
      <c r="BF3190" s="236">
        <f>IF(N3190="snížená",J3190,0)</f>
        <v>0</v>
      </c>
      <c r="BG3190" s="236">
        <f>IF(N3190="zákl. přenesená",J3190,0)</f>
        <v>0</v>
      </c>
      <c r="BH3190" s="236">
        <f>IF(N3190="sníž. přenesená",J3190,0)</f>
        <v>0</v>
      </c>
      <c r="BI3190" s="236">
        <f>IF(N3190="nulová",J3190,0)</f>
        <v>0</v>
      </c>
      <c r="BJ3190" s="17" t="s">
        <v>81</v>
      </c>
      <c r="BK3190" s="236">
        <f>ROUND(I3190*H3190,2)</f>
        <v>0</v>
      </c>
      <c r="BL3190" s="17" t="s">
        <v>224</v>
      </c>
      <c r="BM3190" s="235" t="s">
        <v>4394</v>
      </c>
    </row>
    <row r="3191" spans="2:51" s="12" customFormat="1" ht="12">
      <c r="B3191" s="237"/>
      <c r="C3191" s="238"/>
      <c r="D3191" s="239" t="s">
        <v>142</v>
      </c>
      <c r="E3191" s="240" t="s">
        <v>1</v>
      </c>
      <c r="F3191" s="241" t="s">
        <v>4395</v>
      </c>
      <c r="G3191" s="238"/>
      <c r="H3191" s="242">
        <v>3.3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142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133</v>
      </c>
    </row>
    <row r="3192" spans="2:51" s="13" customFormat="1" ht="12">
      <c r="B3192" s="249"/>
      <c r="C3192" s="250"/>
      <c r="D3192" s="239" t="s">
        <v>142</v>
      </c>
      <c r="E3192" s="251" t="s">
        <v>1</v>
      </c>
      <c r="F3192" s="252" t="s">
        <v>144</v>
      </c>
      <c r="G3192" s="250"/>
      <c r="H3192" s="253">
        <v>3.3</v>
      </c>
      <c r="I3192" s="254"/>
      <c r="J3192" s="250"/>
      <c r="K3192" s="250"/>
      <c r="L3192" s="255"/>
      <c r="M3192" s="256"/>
      <c r="N3192" s="257"/>
      <c r="O3192" s="257"/>
      <c r="P3192" s="257"/>
      <c r="Q3192" s="257"/>
      <c r="R3192" s="257"/>
      <c r="S3192" s="257"/>
      <c r="T3192" s="258"/>
      <c r="AT3192" s="259" t="s">
        <v>142</v>
      </c>
      <c r="AU3192" s="259" t="s">
        <v>83</v>
      </c>
      <c r="AV3192" s="13" t="s">
        <v>140</v>
      </c>
      <c r="AW3192" s="13" t="s">
        <v>30</v>
      </c>
      <c r="AX3192" s="13" t="s">
        <v>81</v>
      </c>
      <c r="AY3192" s="259" t="s">
        <v>133</v>
      </c>
    </row>
    <row r="3193" spans="2:65" s="1" customFormat="1" ht="24" customHeight="1">
      <c r="B3193" s="38"/>
      <c r="C3193" s="224" t="s">
        <v>4396</v>
      </c>
      <c r="D3193" s="224" t="s">
        <v>135</v>
      </c>
      <c r="E3193" s="225" t="s">
        <v>4397</v>
      </c>
      <c r="F3193" s="226" t="s">
        <v>4398</v>
      </c>
      <c r="G3193" s="227" t="s">
        <v>165</v>
      </c>
      <c r="H3193" s="228">
        <v>36.2</v>
      </c>
      <c r="I3193" s="229"/>
      <c r="J3193" s="230">
        <f>ROUND(I3193*H3193,2)</f>
        <v>0</v>
      </c>
      <c r="K3193" s="226" t="s">
        <v>1</v>
      </c>
      <c r="L3193" s="43"/>
      <c r="M3193" s="231" t="s">
        <v>1</v>
      </c>
      <c r="N3193" s="232" t="s">
        <v>38</v>
      </c>
      <c r="O3193" s="86"/>
      <c r="P3193" s="233">
        <f>O3193*H3193</f>
        <v>0</v>
      </c>
      <c r="Q3193" s="233">
        <v>0.00584</v>
      </c>
      <c r="R3193" s="233">
        <f>Q3193*H3193</f>
        <v>0.211408</v>
      </c>
      <c r="S3193" s="233">
        <v>0</v>
      </c>
      <c r="T3193" s="234">
        <f>S3193*H3193</f>
        <v>0</v>
      </c>
      <c r="AR3193" s="235" t="s">
        <v>224</v>
      </c>
      <c r="AT3193" s="235" t="s">
        <v>135</v>
      </c>
      <c r="AU3193" s="235" t="s">
        <v>83</v>
      </c>
      <c r="AY3193" s="17" t="s">
        <v>133</v>
      </c>
      <c r="BE3193" s="236">
        <f>IF(N3193="základní",J3193,0)</f>
        <v>0</v>
      </c>
      <c r="BF3193" s="236">
        <f>IF(N3193="snížená",J3193,0)</f>
        <v>0</v>
      </c>
      <c r="BG3193" s="236">
        <f>IF(N3193="zákl. přenesená",J3193,0)</f>
        <v>0</v>
      </c>
      <c r="BH3193" s="236">
        <f>IF(N3193="sníž. přenesená",J3193,0)</f>
        <v>0</v>
      </c>
      <c r="BI3193" s="236">
        <f>IF(N3193="nulová",J3193,0)</f>
        <v>0</v>
      </c>
      <c r="BJ3193" s="17" t="s">
        <v>81</v>
      </c>
      <c r="BK3193" s="236">
        <f>ROUND(I3193*H3193,2)</f>
        <v>0</v>
      </c>
      <c r="BL3193" s="17" t="s">
        <v>224</v>
      </c>
      <c r="BM3193" s="235" t="s">
        <v>4399</v>
      </c>
    </row>
    <row r="3194" spans="2:51" s="12" customFormat="1" ht="12">
      <c r="B3194" s="237"/>
      <c r="C3194" s="238"/>
      <c r="D3194" s="239" t="s">
        <v>142</v>
      </c>
      <c r="E3194" s="240" t="s">
        <v>1</v>
      </c>
      <c r="F3194" s="241" t="s">
        <v>4400</v>
      </c>
      <c r="G3194" s="238"/>
      <c r="H3194" s="242">
        <v>36.2</v>
      </c>
      <c r="I3194" s="243"/>
      <c r="J3194" s="238"/>
      <c r="K3194" s="238"/>
      <c r="L3194" s="244"/>
      <c r="M3194" s="245"/>
      <c r="N3194" s="246"/>
      <c r="O3194" s="246"/>
      <c r="P3194" s="246"/>
      <c r="Q3194" s="246"/>
      <c r="R3194" s="246"/>
      <c r="S3194" s="246"/>
      <c r="T3194" s="247"/>
      <c r="AT3194" s="248" t="s">
        <v>142</v>
      </c>
      <c r="AU3194" s="248" t="s">
        <v>83</v>
      </c>
      <c r="AV3194" s="12" t="s">
        <v>83</v>
      </c>
      <c r="AW3194" s="12" t="s">
        <v>30</v>
      </c>
      <c r="AX3194" s="12" t="s">
        <v>73</v>
      </c>
      <c r="AY3194" s="248" t="s">
        <v>133</v>
      </c>
    </row>
    <row r="3195" spans="2:51" s="13" customFormat="1" ht="12">
      <c r="B3195" s="249"/>
      <c r="C3195" s="250"/>
      <c r="D3195" s="239" t="s">
        <v>142</v>
      </c>
      <c r="E3195" s="251" t="s">
        <v>1</v>
      </c>
      <c r="F3195" s="252" t="s">
        <v>144</v>
      </c>
      <c r="G3195" s="250"/>
      <c r="H3195" s="253">
        <v>36.2</v>
      </c>
      <c r="I3195" s="254"/>
      <c r="J3195" s="250"/>
      <c r="K3195" s="250"/>
      <c r="L3195" s="255"/>
      <c r="M3195" s="256"/>
      <c r="N3195" s="257"/>
      <c r="O3195" s="257"/>
      <c r="P3195" s="257"/>
      <c r="Q3195" s="257"/>
      <c r="R3195" s="257"/>
      <c r="S3195" s="257"/>
      <c r="T3195" s="258"/>
      <c r="AT3195" s="259" t="s">
        <v>142</v>
      </c>
      <c r="AU3195" s="259" t="s">
        <v>83</v>
      </c>
      <c r="AV3195" s="13" t="s">
        <v>140</v>
      </c>
      <c r="AW3195" s="13" t="s">
        <v>30</v>
      </c>
      <c r="AX3195" s="13" t="s">
        <v>81</v>
      </c>
      <c r="AY3195" s="259" t="s">
        <v>133</v>
      </c>
    </row>
    <row r="3196" spans="2:65" s="1" customFormat="1" ht="24" customHeight="1">
      <c r="B3196" s="38"/>
      <c r="C3196" s="224" t="s">
        <v>4401</v>
      </c>
      <c r="D3196" s="224" t="s">
        <v>135</v>
      </c>
      <c r="E3196" s="225" t="s">
        <v>4402</v>
      </c>
      <c r="F3196" s="226" t="s">
        <v>4403</v>
      </c>
      <c r="G3196" s="227" t="s">
        <v>165</v>
      </c>
      <c r="H3196" s="228">
        <v>0.45</v>
      </c>
      <c r="I3196" s="229"/>
      <c r="J3196" s="230">
        <f>ROUND(I3196*H3196,2)</f>
        <v>0</v>
      </c>
      <c r="K3196" s="226" t="s">
        <v>1</v>
      </c>
      <c r="L3196" s="43"/>
      <c r="M3196" s="231" t="s">
        <v>1</v>
      </c>
      <c r="N3196" s="232" t="s">
        <v>38</v>
      </c>
      <c r="O3196" s="86"/>
      <c r="P3196" s="233">
        <f>O3196*H3196</f>
        <v>0</v>
      </c>
      <c r="Q3196" s="233">
        <v>0.00584</v>
      </c>
      <c r="R3196" s="233">
        <f>Q3196*H3196</f>
        <v>0.002628</v>
      </c>
      <c r="S3196" s="233">
        <v>0</v>
      </c>
      <c r="T3196" s="234">
        <f>S3196*H3196</f>
        <v>0</v>
      </c>
      <c r="AR3196" s="235" t="s">
        <v>224</v>
      </c>
      <c r="AT3196" s="235" t="s">
        <v>135</v>
      </c>
      <c r="AU3196" s="235" t="s">
        <v>83</v>
      </c>
      <c r="AY3196" s="17" t="s">
        <v>133</v>
      </c>
      <c r="BE3196" s="236">
        <f>IF(N3196="základní",J3196,0)</f>
        <v>0</v>
      </c>
      <c r="BF3196" s="236">
        <f>IF(N3196="snížená",J3196,0)</f>
        <v>0</v>
      </c>
      <c r="BG3196" s="236">
        <f>IF(N3196="zákl. přenesená",J3196,0)</f>
        <v>0</v>
      </c>
      <c r="BH3196" s="236">
        <f>IF(N3196="sníž. přenesená",J3196,0)</f>
        <v>0</v>
      </c>
      <c r="BI3196" s="236">
        <f>IF(N3196="nulová",J3196,0)</f>
        <v>0</v>
      </c>
      <c r="BJ3196" s="17" t="s">
        <v>81</v>
      </c>
      <c r="BK3196" s="236">
        <f>ROUND(I3196*H3196,2)</f>
        <v>0</v>
      </c>
      <c r="BL3196" s="17" t="s">
        <v>224</v>
      </c>
      <c r="BM3196" s="235" t="s">
        <v>4404</v>
      </c>
    </row>
    <row r="3197" spans="2:51" s="12" customFormat="1" ht="12">
      <c r="B3197" s="237"/>
      <c r="C3197" s="238"/>
      <c r="D3197" s="239" t="s">
        <v>142</v>
      </c>
      <c r="E3197" s="240" t="s">
        <v>1</v>
      </c>
      <c r="F3197" s="241" t="s">
        <v>4405</v>
      </c>
      <c r="G3197" s="238"/>
      <c r="H3197" s="242">
        <v>0.45</v>
      </c>
      <c r="I3197" s="243"/>
      <c r="J3197" s="238"/>
      <c r="K3197" s="238"/>
      <c r="L3197" s="244"/>
      <c r="M3197" s="245"/>
      <c r="N3197" s="246"/>
      <c r="O3197" s="246"/>
      <c r="P3197" s="246"/>
      <c r="Q3197" s="246"/>
      <c r="R3197" s="246"/>
      <c r="S3197" s="246"/>
      <c r="T3197" s="247"/>
      <c r="AT3197" s="248" t="s">
        <v>142</v>
      </c>
      <c r="AU3197" s="248" t="s">
        <v>83</v>
      </c>
      <c r="AV3197" s="12" t="s">
        <v>83</v>
      </c>
      <c r="AW3197" s="12" t="s">
        <v>30</v>
      </c>
      <c r="AX3197" s="12" t="s">
        <v>73</v>
      </c>
      <c r="AY3197" s="248" t="s">
        <v>133</v>
      </c>
    </row>
    <row r="3198" spans="2:51" s="13" customFormat="1" ht="12">
      <c r="B3198" s="249"/>
      <c r="C3198" s="250"/>
      <c r="D3198" s="239" t="s">
        <v>142</v>
      </c>
      <c r="E3198" s="251" t="s">
        <v>1</v>
      </c>
      <c r="F3198" s="252" t="s">
        <v>144</v>
      </c>
      <c r="G3198" s="250"/>
      <c r="H3198" s="253">
        <v>0.45</v>
      </c>
      <c r="I3198" s="254"/>
      <c r="J3198" s="250"/>
      <c r="K3198" s="250"/>
      <c r="L3198" s="255"/>
      <c r="M3198" s="256"/>
      <c r="N3198" s="257"/>
      <c r="O3198" s="257"/>
      <c r="P3198" s="257"/>
      <c r="Q3198" s="257"/>
      <c r="R3198" s="257"/>
      <c r="S3198" s="257"/>
      <c r="T3198" s="258"/>
      <c r="AT3198" s="259" t="s">
        <v>142</v>
      </c>
      <c r="AU3198" s="259" t="s">
        <v>83</v>
      </c>
      <c r="AV3198" s="13" t="s">
        <v>140</v>
      </c>
      <c r="AW3198" s="13" t="s">
        <v>30</v>
      </c>
      <c r="AX3198" s="13" t="s">
        <v>81</v>
      </c>
      <c r="AY3198" s="259" t="s">
        <v>133</v>
      </c>
    </row>
    <row r="3199" spans="2:65" s="1" customFormat="1" ht="24" customHeight="1">
      <c r="B3199" s="38"/>
      <c r="C3199" s="224" t="s">
        <v>4406</v>
      </c>
      <c r="D3199" s="224" t="s">
        <v>135</v>
      </c>
      <c r="E3199" s="225" t="s">
        <v>4407</v>
      </c>
      <c r="F3199" s="226" t="s">
        <v>4408</v>
      </c>
      <c r="G3199" s="227" t="s">
        <v>165</v>
      </c>
      <c r="H3199" s="228">
        <v>14.9</v>
      </c>
      <c r="I3199" s="229"/>
      <c r="J3199" s="230">
        <f>ROUND(I3199*H3199,2)</f>
        <v>0</v>
      </c>
      <c r="K3199" s="226" t="s">
        <v>139</v>
      </c>
      <c r="L3199" s="43"/>
      <c r="M3199" s="231" t="s">
        <v>1</v>
      </c>
      <c r="N3199" s="232" t="s">
        <v>38</v>
      </c>
      <c r="O3199" s="86"/>
      <c r="P3199" s="233">
        <f>O3199*H3199</f>
        <v>0</v>
      </c>
      <c r="Q3199" s="233">
        <v>0.00653</v>
      </c>
      <c r="R3199" s="233">
        <f>Q3199*H3199</f>
        <v>0.09729700000000001</v>
      </c>
      <c r="S3199" s="233">
        <v>0</v>
      </c>
      <c r="T3199" s="234">
        <f>S3199*H3199</f>
        <v>0</v>
      </c>
      <c r="AR3199" s="235" t="s">
        <v>224</v>
      </c>
      <c r="AT3199" s="235" t="s">
        <v>135</v>
      </c>
      <c r="AU3199" s="235" t="s">
        <v>83</v>
      </c>
      <c r="AY3199" s="17" t="s">
        <v>133</v>
      </c>
      <c r="BE3199" s="236">
        <f>IF(N3199="základní",J3199,0)</f>
        <v>0</v>
      </c>
      <c r="BF3199" s="236">
        <f>IF(N3199="snížená",J3199,0)</f>
        <v>0</v>
      </c>
      <c r="BG3199" s="236">
        <f>IF(N3199="zákl. přenesená",J3199,0)</f>
        <v>0</v>
      </c>
      <c r="BH3199" s="236">
        <f>IF(N3199="sníž. přenesená",J3199,0)</f>
        <v>0</v>
      </c>
      <c r="BI3199" s="236">
        <f>IF(N3199="nulová",J3199,0)</f>
        <v>0</v>
      </c>
      <c r="BJ3199" s="17" t="s">
        <v>81</v>
      </c>
      <c r="BK3199" s="236">
        <f>ROUND(I3199*H3199,2)</f>
        <v>0</v>
      </c>
      <c r="BL3199" s="17" t="s">
        <v>224</v>
      </c>
      <c r="BM3199" s="235" t="s">
        <v>4409</v>
      </c>
    </row>
    <row r="3200" spans="2:51" s="12" customFormat="1" ht="12">
      <c r="B3200" s="237"/>
      <c r="C3200" s="238"/>
      <c r="D3200" s="239" t="s">
        <v>142</v>
      </c>
      <c r="E3200" s="240" t="s">
        <v>1</v>
      </c>
      <c r="F3200" s="241" t="s">
        <v>4410</v>
      </c>
      <c r="G3200" s="238"/>
      <c r="H3200" s="242">
        <v>14.9</v>
      </c>
      <c r="I3200" s="243"/>
      <c r="J3200" s="238"/>
      <c r="K3200" s="238"/>
      <c r="L3200" s="244"/>
      <c r="M3200" s="245"/>
      <c r="N3200" s="246"/>
      <c r="O3200" s="246"/>
      <c r="P3200" s="246"/>
      <c r="Q3200" s="246"/>
      <c r="R3200" s="246"/>
      <c r="S3200" s="246"/>
      <c r="T3200" s="247"/>
      <c r="AT3200" s="248" t="s">
        <v>142</v>
      </c>
      <c r="AU3200" s="248" t="s">
        <v>83</v>
      </c>
      <c r="AV3200" s="12" t="s">
        <v>83</v>
      </c>
      <c r="AW3200" s="12" t="s">
        <v>30</v>
      </c>
      <c r="AX3200" s="12" t="s">
        <v>73</v>
      </c>
      <c r="AY3200" s="248" t="s">
        <v>133</v>
      </c>
    </row>
    <row r="3201" spans="2:51" s="13" customFormat="1" ht="12">
      <c r="B3201" s="249"/>
      <c r="C3201" s="250"/>
      <c r="D3201" s="239" t="s">
        <v>142</v>
      </c>
      <c r="E3201" s="251" t="s">
        <v>1</v>
      </c>
      <c r="F3201" s="252" t="s">
        <v>144</v>
      </c>
      <c r="G3201" s="250"/>
      <c r="H3201" s="253">
        <v>14.9</v>
      </c>
      <c r="I3201" s="254"/>
      <c r="J3201" s="250"/>
      <c r="K3201" s="250"/>
      <c r="L3201" s="255"/>
      <c r="M3201" s="256"/>
      <c r="N3201" s="257"/>
      <c r="O3201" s="257"/>
      <c r="P3201" s="257"/>
      <c r="Q3201" s="257"/>
      <c r="R3201" s="257"/>
      <c r="S3201" s="257"/>
      <c r="T3201" s="258"/>
      <c r="AT3201" s="259" t="s">
        <v>142</v>
      </c>
      <c r="AU3201" s="259" t="s">
        <v>83</v>
      </c>
      <c r="AV3201" s="13" t="s">
        <v>140</v>
      </c>
      <c r="AW3201" s="13" t="s">
        <v>30</v>
      </c>
      <c r="AX3201" s="13" t="s">
        <v>81</v>
      </c>
      <c r="AY3201" s="259" t="s">
        <v>133</v>
      </c>
    </row>
    <row r="3202" spans="2:65" s="1" customFormat="1" ht="24" customHeight="1">
      <c r="B3202" s="38"/>
      <c r="C3202" s="224" t="s">
        <v>4411</v>
      </c>
      <c r="D3202" s="224" t="s">
        <v>135</v>
      </c>
      <c r="E3202" s="225" t="s">
        <v>4412</v>
      </c>
      <c r="F3202" s="226" t="s">
        <v>4413</v>
      </c>
      <c r="G3202" s="227" t="s">
        <v>413</v>
      </c>
      <c r="H3202" s="228">
        <v>5</v>
      </c>
      <c r="I3202" s="229"/>
      <c r="J3202" s="230">
        <f>ROUND(I3202*H3202,2)</f>
        <v>0</v>
      </c>
      <c r="K3202" s="226" t="s">
        <v>139</v>
      </c>
      <c r="L3202" s="43"/>
      <c r="M3202" s="231" t="s">
        <v>1</v>
      </c>
      <c r="N3202" s="232" t="s">
        <v>38</v>
      </c>
      <c r="O3202" s="86"/>
      <c r="P3202" s="233">
        <f>O3202*H3202</f>
        <v>0</v>
      </c>
      <c r="Q3202" s="233">
        <v>0.00782</v>
      </c>
      <c r="R3202" s="233">
        <f>Q3202*H3202</f>
        <v>0.0391</v>
      </c>
      <c r="S3202" s="233">
        <v>0</v>
      </c>
      <c r="T3202" s="234">
        <f>S3202*H3202</f>
        <v>0</v>
      </c>
      <c r="AR3202" s="235" t="s">
        <v>224</v>
      </c>
      <c r="AT3202" s="235" t="s">
        <v>135</v>
      </c>
      <c r="AU3202" s="235" t="s">
        <v>83</v>
      </c>
      <c r="AY3202" s="17" t="s">
        <v>133</v>
      </c>
      <c r="BE3202" s="236">
        <f>IF(N3202="základní",J3202,0)</f>
        <v>0</v>
      </c>
      <c r="BF3202" s="236">
        <f>IF(N3202="snížená",J3202,0)</f>
        <v>0</v>
      </c>
      <c r="BG3202" s="236">
        <f>IF(N3202="zákl. přenesená",J3202,0)</f>
        <v>0</v>
      </c>
      <c r="BH3202" s="236">
        <f>IF(N3202="sníž. přenesená",J3202,0)</f>
        <v>0</v>
      </c>
      <c r="BI3202" s="236">
        <f>IF(N3202="nulová",J3202,0)</f>
        <v>0</v>
      </c>
      <c r="BJ3202" s="17" t="s">
        <v>81</v>
      </c>
      <c r="BK3202" s="236">
        <f>ROUND(I3202*H3202,2)</f>
        <v>0</v>
      </c>
      <c r="BL3202" s="17" t="s">
        <v>224</v>
      </c>
      <c r="BM3202" s="235" t="s">
        <v>4414</v>
      </c>
    </row>
    <row r="3203" spans="2:51" s="12" customFormat="1" ht="12">
      <c r="B3203" s="237"/>
      <c r="C3203" s="238"/>
      <c r="D3203" s="239" t="s">
        <v>142</v>
      </c>
      <c r="E3203" s="240" t="s">
        <v>1</v>
      </c>
      <c r="F3203" s="241" t="s">
        <v>4415</v>
      </c>
      <c r="G3203" s="238"/>
      <c r="H3203" s="242">
        <v>5</v>
      </c>
      <c r="I3203" s="243"/>
      <c r="J3203" s="238"/>
      <c r="K3203" s="238"/>
      <c r="L3203" s="244"/>
      <c r="M3203" s="245"/>
      <c r="N3203" s="246"/>
      <c r="O3203" s="246"/>
      <c r="P3203" s="246"/>
      <c r="Q3203" s="246"/>
      <c r="R3203" s="246"/>
      <c r="S3203" s="246"/>
      <c r="T3203" s="247"/>
      <c r="AT3203" s="248" t="s">
        <v>142</v>
      </c>
      <c r="AU3203" s="248" t="s">
        <v>83</v>
      </c>
      <c r="AV3203" s="12" t="s">
        <v>83</v>
      </c>
      <c r="AW3203" s="12" t="s">
        <v>30</v>
      </c>
      <c r="AX3203" s="12" t="s">
        <v>73</v>
      </c>
      <c r="AY3203" s="248" t="s">
        <v>133</v>
      </c>
    </row>
    <row r="3204" spans="2:51" s="13" customFormat="1" ht="12">
      <c r="B3204" s="249"/>
      <c r="C3204" s="250"/>
      <c r="D3204" s="239" t="s">
        <v>142</v>
      </c>
      <c r="E3204" s="251" t="s">
        <v>1</v>
      </c>
      <c r="F3204" s="252" t="s">
        <v>144</v>
      </c>
      <c r="G3204" s="250"/>
      <c r="H3204" s="253">
        <v>5</v>
      </c>
      <c r="I3204" s="254"/>
      <c r="J3204" s="250"/>
      <c r="K3204" s="250"/>
      <c r="L3204" s="255"/>
      <c r="M3204" s="256"/>
      <c r="N3204" s="257"/>
      <c r="O3204" s="257"/>
      <c r="P3204" s="257"/>
      <c r="Q3204" s="257"/>
      <c r="R3204" s="257"/>
      <c r="S3204" s="257"/>
      <c r="T3204" s="258"/>
      <c r="AT3204" s="259" t="s">
        <v>142</v>
      </c>
      <c r="AU3204" s="259" t="s">
        <v>83</v>
      </c>
      <c r="AV3204" s="13" t="s">
        <v>140</v>
      </c>
      <c r="AW3204" s="13" t="s">
        <v>30</v>
      </c>
      <c r="AX3204" s="13" t="s">
        <v>81</v>
      </c>
      <c r="AY3204" s="259" t="s">
        <v>133</v>
      </c>
    </row>
    <row r="3205" spans="2:65" s="1" customFormat="1" ht="24" customHeight="1">
      <c r="B3205" s="38"/>
      <c r="C3205" s="224" t="s">
        <v>4416</v>
      </c>
      <c r="D3205" s="224" t="s">
        <v>135</v>
      </c>
      <c r="E3205" s="225" t="s">
        <v>4417</v>
      </c>
      <c r="F3205" s="226" t="s">
        <v>4418</v>
      </c>
      <c r="G3205" s="227" t="s">
        <v>165</v>
      </c>
      <c r="H3205" s="228">
        <v>61.99</v>
      </c>
      <c r="I3205" s="229"/>
      <c r="J3205" s="230">
        <f>ROUND(I3205*H3205,2)</f>
        <v>0</v>
      </c>
      <c r="K3205" s="226" t="s">
        <v>139</v>
      </c>
      <c r="L3205" s="43"/>
      <c r="M3205" s="231" t="s">
        <v>1</v>
      </c>
      <c r="N3205" s="232" t="s">
        <v>38</v>
      </c>
      <c r="O3205" s="86"/>
      <c r="P3205" s="233">
        <f>O3205*H3205</f>
        <v>0</v>
      </c>
      <c r="Q3205" s="233">
        <v>0.00216</v>
      </c>
      <c r="R3205" s="233">
        <f>Q3205*H3205</f>
        <v>0.1338984</v>
      </c>
      <c r="S3205" s="233">
        <v>0</v>
      </c>
      <c r="T3205" s="234">
        <f>S3205*H3205</f>
        <v>0</v>
      </c>
      <c r="AR3205" s="235" t="s">
        <v>224</v>
      </c>
      <c r="AT3205" s="235" t="s">
        <v>135</v>
      </c>
      <c r="AU3205" s="235" t="s">
        <v>83</v>
      </c>
      <c r="AY3205" s="17" t="s">
        <v>133</v>
      </c>
      <c r="BE3205" s="236">
        <f>IF(N3205="základní",J3205,0)</f>
        <v>0</v>
      </c>
      <c r="BF3205" s="236">
        <f>IF(N3205="snížená",J3205,0)</f>
        <v>0</v>
      </c>
      <c r="BG3205" s="236">
        <f>IF(N3205="zákl. přenesená",J3205,0)</f>
        <v>0</v>
      </c>
      <c r="BH3205" s="236">
        <f>IF(N3205="sníž. přenesená",J3205,0)</f>
        <v>0</v>
      </c>
      <c r="BI3205" s="236">
        <f>IF(N3205="nulová",J3205,0)</f>
        <v>0</v>
      </c>
      <c r="BJ3205" s="17" t="s">
        <v>81</v>
      </c>
      <c r="BK3205" s="236">
        <f>ROUND(I3205*H3205,2)</f>
        <v>0</v>
      </c>
      <c r="BL3205" s="17" t="s">
        <v>224</v>
      </c>
      <c r="BM3205" s="235" t="s">
        <v>4419</v>
      </c>
    </row>
    <row r="3206" spans="2:51" s="12" customFormat="1" ht="12">
      <c r="B3206" s="237"/>
      <c r="C3206" s="238"/>
      <c r="D3206" s="239" t="s">
        <v>142</v>
      </c>
      <c r="E3206" s="240" t="s">
        <v>1</v>
      </c>
      <c r="F3206" s="241" t="s">
        <v>4420</v>
      </c>
      <c r="G3206" s="238"/>
      <c r="H3206" s="242">
        <v>9</v>
      </c>
      <c r="I3206" s="243"/>
      <c r="J3206" s="238"/>
      <c r="K3206" s="238"/>
      <c r="L3206" s="244"/>
      <c r="M3206" s="245"/>
      <c r="N3206" s="246"/>
      <c r="O3206" s="246"/>
      <c r="P3206" s="246"/>
      <c r="Q3206" s="246"/>
      <c r="R3206" s="246"/>
      <c r="S3206" s="246"/>
      <c r="T3206" s="247"/>
      <c r="AT3206" s="248" t="s">
        <v>142</v>
      </c>
      <c r="AU3206" s="248" t="s">
        <v>83</v>
      </c>
      <c r="AV3206" s="12" t="s">
        <v>83</v>
      </c>
      <c r="AW3206" s="12" t="s">
        <v>30</v>
      </c>
      <c r="AX3206" s="12" t="s">
        <v>73</v>
      </c>
      <c r="AY3206" s="248" t="s">
        <v>133</v>
      </c>
    </row>
    <row r="3207" spans="2:51" s="12" customFormat="1" ht="12">
      <c r="B3207" s="237"/>
      <c r="C3207" s="238"/>
      <c r="D3207" s="239" t="s">
        <v>142</v>
      </c>
      <c r="E3207" s="240" t="s">
        <v>1</v>
      </c>
      <c r="F3207" s="241" t="s">
        <v>4421</v>
      </c>
      <c r="G3207" s="238"/>
      <c r="H3207" s="242">
        <v>51.75</v>
      </c>
      <c r="I3207" s="243"/>
      <c r="J3207" s="238"/>
      <c r="K3207" s="238"/>
      <c r="L3207" s="244"/>
      <c r="M3207" s="245"/>
      <c r="N3207" s="246"/>
      <c r="O3207" s="246"/>
      <c r="P3207" s="246"/>
      <c r="Q3207" s="246"/>
      <c r="R3207" s="246"/>
      <c r="S3207" s="246"/>
      <c r="T3207" s="247"/>
      <c r="AT3207" s="248" t="s">
        <v>142</v>
      </c>
      <c r="AU3207" s="248" t="s">
        <v>83</v>
      </c>
      <c r="AV3207" s="12" t="s">
        <v>83</v>
      </c>
      <c r="AW3207" s="12" t="s">
        <v>30</v>
      </c>
      <c r="AX3207" s="12" t="s">
        <v>73</v>
      </c>
      <c r="AY3207" s="248" t="s">
        <v>133</v>
      </c>
    </row>
    <row r="3208" spans="2:51" s="12" customFormat="1" ht="12">
      <c r="B3208" s="237"/>
      <c r="C3208" s="238"/>
      <c r="D3208" s="239" t="s">
        <v>142</v>
      </c>
      <c r="E3208" s="240" t="s">
        <v>1</v>
      </c>
      <c r="F3208" s="241" t="s">
        <v>4422</v>
      </c>
      <c r="G3208" s="238"/>
      <c r="H3208" s="242">
        <v>0.69</v>
      </c>
      <c r="I3208" s="243"/>
      <c r="J3208" s="238"/>
      <c r="K3208" s="238"/>
      <c r="L3208" s="244"/>
      <c r="M3208" s="245"/>
      <c r="N3208" s="246"/>
      <c r="O3208" s="246"/>
      <c r="P3208" s="246"/>
      <c r="Q3208" s="246"/>
      <c r="R3208" s="246"/>
      <c r="S3208" s="246"/>
      <c r="T3208" s="247"/>
      <c r="AT3208" s="248" t="s">
        <v>142</v>
      </c>
      <c r="AU3208" s="248" t="s">
        <v>83</v>
      </c>
      <c r="AV3208" s="12" t="s">
        <v>83</v>
      </c>
      <c r="AW3208" s="12" t="s">
        <v>30</v>
      </c>
      <c r="AX3208" s="12" t="s">
        <v>73</v>
      </c>
      <c r="AY3208" s="248" t="s">
        <v>133</v>
      </c>
    </row>
    <row r="3209" spans="2:51" s="12" customFormat="1" ht="12">
      <c r="B3209" s="237"/>
      <c r="C3209" s="238"/>
      <c r="D3209" s="239" t="s">
        <v>142</v>
      </c>
      <c r="E3209" s="240" t="s">
        <v>1</v>
      </c>
      <c r="F3209" s="241" t="s">
        <v>4423</v>
      </c>
      <c r="G3209" s="238"/>
      <c r="H3209" s="242">
        <v>0.55</v>
      </c>
      <c r="I3209" s="243"/>
      <c r="J3209" s="238"/>
      <c r="K3209" s="238"/>
      <c r="L3209" s="244"/>
      <c r="M3209" s="245"/>
      <c r="N3209" s="246"/>
      <c r="O3209" s="246"/>
      <c r="P3209" s="246"/>
      <c r="Q3209" s="246"/>
      <c r="R3209" s="246"/>
      <c r="S3209" s="246"/>
      <c r="T3209" s="247"/>
      <c r="AT3209" s="248" t="s">
        <v>142</v>
      </c>
      <c r="AU3209" s="248" t="s">
        <v>83</v>
      </c>
      <c r="AV3209" s="12" t="s">
        <v>83</v>
      </c>
      <c r="AW3209" s="12" t="s">
        <v>30</v>
      </c>
      <c r="AX3209" s="12" t="s">
        <v>73</v>
      </c>
      <c r="AY3209" s="248" t="s">
        <v>133</v>
      </c>
    </row>
    <row r="3210" spans="2:51" s="13" customFormat="1" ht="12">
      <c r="B3210" s="249"/>
      <c r="C3210" s="250"/>
      <c r="D3210" s="239" t="s">
        <v>142</v>
      </c>
      <c r="E3210" s="251" t="s">
        <v>1</v>
      </c>
      <c r="F3210" s="252" t="s">
        <v>144</v>
      </c>
      <c r="G3210" s="250"/>
      <c r="H3210" s="253">
        <v>61.99</v>
      </c>
      <c r="I3210" s="254"/>
      <c r="J3210" s="250"/>
      <c r="K3210" s="250"/>
      <c r="L3210" s="255"/>
      <c r="M3210" s="256"/>
      <c r="N3210" s="257"/>
      <c r="O3210" s="257"/>
      <c r="P3210" s="257"/>
      <c r="Q3210" s="257"/>
      <c r="R3210" s="257"/>
      <c r="S3210" s="257"/>
      <c r="T3210" s="258"/>
      <c r="AT3210" s="259" t="s">
        <v>142</v>
      </c>
      <c r="AU3210" s="259" t="s">
        <v>83</v>
      </c>
      <c r="AV3210" s="13" t="s">
        <v>140</v>
      </c>
      <c r="AW3210" s="13" t="s">
        <v>30</v>
      </c>
      <c r="AX3210" s="13" t="s">
        <v>81</v>
      </c>
      <c r="AY3210" s="259" t="s">
        <v>133</v>
      </c>
    </row>
    <row r="3211" spans="2:65" s="1" customFormat="1" ht="24" customHeight="1">
      <c r="B3211" s="38"/>
      <c r="C3211" s="224" t="s">
        <v>4424</v>
      </c>
      <c r="D3211" s="224" t="s">
        <v>135</v>
      </c>
      <c r="E3211" s="225" t="s">
        <v>4425</v>
      </c>
      <c r="F3211" s="226" t="s">
        <v>4426</v>
      </c>
      <c r="G3211" s="227" t="s">
        <v>165</v>
      </c>
      <c r="H3211" s="228">
        <v>17.85</v>
      </c>
      <c r="I3211" s="229"/>
      <c r="J3211" s="230">
        <f>ROUND(I3211*H3211,2)</f>
        <v>0</v>
      </c>
      <c r="K3211" s="226" t="s">
        <v>1</v>
      </c>
      <c r="L3211" s="43"/>
      <c r="M3211" s="231" t="s">
        <v>1</v>
      </c>
      <c r="N3211" s="232" t="s">
        <v>38</v>
      </c>
      <c r="O3211" s="86"/>
      <c r="P3211" s="233">
        <f>O3211*H3211</f>
        <v>0</v>
      </c>
      <c r="Q3211" s="233">
        <v>0.00216</v>
      </c>
      <c r="R3211" s="233">
        <f>Q3211*H3211</f>
        <v>0.03855600000000001</v>
      </c>
      <c r="S3211" s="233">
        <v>0</v>
      </c>
      <c r="T3211" s="234">
        <f>S3211*H3211</f>
        <v>0</v>
      </c>
      <c r="AR3211" s="235" t="s">
        <v>224</v>
      </c>
      <c r="AT3211" s="235" t="s">
        <v>135</v>
      </c>
      <c r="AU3211" s="235" t="s">
        <v>83</v>
      </c>
      <c r="AY3211" s="17" t="s">
        <v>133</v>
      </c>
      <c r="BE3211" s="236">
        <f>IF(N3211="základní",J3211,0)</f>
        <v>0</v>
      </c>
      <c r="BF3211" s="236">
        <f>IF(N3211="snížená",J3211,0)</f>
        <v>0</v>
      </c>
      <c r="BG3211" s="236">
        <f>IF(N3211="zákl. přenesená",J3211,0)</f>
        <v>0</v>
      </c>
      <c r="BH3211" s="236">
        <f>IF(N3211="sníž. přenesená",J3211,0)</f>
        <v>0</v>
      </c>
      <c r="BI3211" s="236">
        <f>IF(N3211="nulová",J3211,0)</f>
        <v>0</v>
      </c>
      <c r="BJ3211" s="17" t="s">
        <v>81</v>
      </c>
      <c r="BK3211" s="236">
        <f>ROUND(I3211*H3211,2)</f>
        <v>0</v>
      </c>
      <c r="BL3211" s="17" t="s">
        <v>224</v>
      </c>
      <c r="BM3211" s="235" t="s">
        <v>4427</v>
      </c>
    </row>
    <row r="3212" spans="2:51" s="12" customFormat="1" ht="12">
      <c r="B3212" s="237"/>
      <c r="C3212" s="238"/>
      <c r="D3212" s="239" t="s">
        <v>142</v>
      </c>
      <c r="E3212" s="240" t="s">
        <v>1</v>
      </c>
      <c r="F3212" s="241" t="s">
        <v>4428</v>
      </c>
      <c r="G3212" s="238"/>
      <c r="H3212" s="242">
        <v>4.5</v>
      </c>
      <c r="I3212" s="243"/>
      <c r="J3212" s="238"/>
      <c r="K3212" s="238"/>
      <c r="L3212" s="244"/>
      <c r="M3212" s="245"/>
      <c r="N3212" s="246"/>
      <c r="O3212" s="246"/>
      <c r="P3212" s="246"/>
      <c r="Q3212" s="246"/>
      <c r="R3212" s="246"/>
      <c r="S3212" s="246"/>
      <c r="T3212" s="247"/>
      <c r="AT3212" s="248" t="s">
        <v>142</v>
      </c>
      <c r="AU3212" s="248" t="s">
        <v>83</v>
      </c>
      <c r="AV3212" s="12" t="s">
        <v>83</v>
      </c>
      <c r="AW3212" s="12" t="s">
        <v>30</v>
      </c>
      <c r="AX3212" s="12" t="s">
        <v>73</v>
      </c>
      <c r="AY3212" s="248" t="s">
        <v>133</v>
      </c>
    </row>
    <row r="3213" spans="2:51" s="12" customFormat="1" ht="12">
      <c r="B3213" s="237"/>
      <c r="C3213" s="238"/>
      <c r="D3213" s="239" t="s">
        <v>142</v>
      </c>
      <c r="E3213" s="240" t="s">
        <v>1</v>
      </c>
      <c r="F3213" s="241" t="s">
        <v>4429</v>
      </c>
      <c r="G3213" s="238"/>
      <c r="H3213" s="242">
        <v>7.02</v>
      </c>
      <c r="I3213" s="243"/>
      <c r="J3213" s="238"/>
      <c r="K3213" s="238"/>
      <c r="L3213" s="244"/>
      <c r="M3213" s="245"/>
      <c r="N3213" s="246"/>
      <c r="O3213" s="246"/>
      <c r="P3213" s="246"/>
      <c r="Q3213" s="246"/>
      <c r="R3213" s="246"/>
      <c r="S3213" s="246"/>
      <c r="T3213" s="247"/>
      <c r="AT3213" s="248" t="s">
        <v>142</v>
      </c>
      <c r="AU3213" s="248" t="s">
        <v>83</v>
      </c>
      <c r="AV3213" s="12" t="s">
        <v>83</v>
      </c>
      <c r="AW3213" s="12" t="s">
        <v>30</v>
      </c>
      <c r="AX3213" s="12" t="s">
        <v>73</v>
      </c>
      <c r="AY3213" s="248" t="s">
        <v>133</v>
      </c>
    </row>
    <row r="3214" spans="2:51" s="12" customFormat="1" ht="12">
      <c r="B3214" s="237"/>
      <c r="C3214" s="238"/>
      <c r="D3214" s="239" t="s">
        <v>142</v>
      </c>
      <c r="E3214" s="240" t="s">
        <v>1</v>
      </c>
      <c r="F3214" s="241" t="s">
        <v>4430</v>
      </c>
      <c r="G3214" s="238"/>
      <c r="H3214" s="242">
        <v>1.25</v>
      </c>
      <c r="I3214" s="243"/>
      <c r="J3214" s="238"/>
      <c r="K3214" s="238"/>
      <c r="L3214" s="244"/>
      <c r="M3214" s="245"/>
      <c r="N3214" s="246"/>
      <c r="O3214" s="246"/>
      <c r="P3214" s="246"/>
      <c r="Q3214" s="246"/>
      <c r="R3214" s="246"/>
      <c r="S3214" s="246"/>
      <c r="T3214" s="247"/>
      <c r="AT3214" s="248" t="s">
        <v>142</v>
      </c>
      <c r="AU3214" s="248" t="s">
        <v>83</v>
      </c>
      <c r="AV3214" s="12" t="s">
        <v>83</v>
      </c>
      <c r="AW3214" s="12" t="s">
        <v>30</v>
      </c>
      <c r="AX3214" s="12" t="s">
        <v>73</v>
      </c>
      <c r="AY3214" s="248" t="s">
        <v>133</v>
      </c>
    </row>
    <row r="3215" spans="2:51" s="12" customFormat="1" ht="12">
      <c r="B3215" s="237"/>
      <c r="C3215" s="238"/>
      <c r="D3215" s="239" t="s">
        <v>142</v>
      </c>
      <c r="E3215" s="240" t="s">
        <v>1</v>
      </c>
      <c r="F3215" s="241" t="s">
        <v>4431</v>
      </c>
      <c r="G3215" s="238"/>
      <c r="H3215" s="242">
        <v>4.18</v>
      </c>
      <c r="I3215" s="243"/>
      <c r="J3215" s="238"/>
      <c r="K3215" s="238"/>
      <c r="L3215" s="244"/>
      <c r="M3215" s="245"/>
      <c r="N3215" s="246"/>
      <c r="O3215" s="246"/>
      <c r="P3215" s="246"/>
      <c r="Q3215" s="246"/>
      <c r="R3215" s="246"/>
      <c r="S3215" s="246"/>
      <c r="T3215" s="247"/>
      <c r="AT3215" s="248" t="s">
        <v>142</v>
      </c>
      <c r="AU3215" s="248" t="s">
        <v>83</v>
      </c>
      <c r="AV3215" s="12" t="s">
        <v>83</v>
      </c>
      <c r="AW3215" s="12" t="s">
        <v>30</v>
      </c>
      <c r="AX3215" s="12" t="s">
        <v>73</v>
      </c>
      <c r="AY3215" s="248" t="s">
        <v>133</v>
      </c>
    </row>
    <row r="3216" spans="2:51" s="12" customFormat="1" ht="12">
      <c r="B3216" s="237"/>
      <c r="C3216" s="238"/>
      <c r="D3216" s="239" t="s">
        <v>142</v>
      </c>
      <c r="E3216" s="240" t="s">
        <v>1</v>
      </c>
      <c r="F3216" s="241" t="s">
        <v>4432</v>
      </c>
      <c r="G3216" s="238"/>
      <c r="H3216" s="242">
        <v>0.9</v>
      </c>
      <c r="I3216" s="243"/>
      <c r="J3216" s="238"/>
      <c r="K3216" s="238"/>
      <c r="L3216" s="244"/>
      <c r="M3216" s="245"/>
      <c r="N3216" s="246"/>
      <c r="O3216" s="246"/>
      <c r="P3216" s="246"/>
      <c r="Q3216" s="246"/>
      <c r="R3216" s="246"/>
      <c r="S3216" s="246"/>
      <c r="T3216" s="247"/>
      <c r="AT3216" s="248" t="s">
        <v>142</v>
      </c>
      <c r="AU3216" s="248" t="s">
        <v>83</v>
      </c>
      <c r="AV3216" s="12" t="s">
        <v>83</v>
      </c>
      <c r="AW3216" s="12" t="s">
        <v>30</v>
      </c>
      <c r="AX3216" s="12" t="s">
        <v>73</v>
      </c>
      <c r="AY3216" s="248" t="s">
        <v>133</v>
      </c>
    </row>
    <row r="3217" spans="2:51" s="13" customFormat="1" ht="12">
      <c r="B3217" s="249"/>
      <c r="C3217" s="250"/>
      <c r="D3217" s="239" t="s">
        <v>142</v>
      </c>
      <c r="E3217" s="251" t="s">
        <v>1</v>
      </c>
      <c r="F3217" s="252" t="s">
        <v>144</v>
      </c>
      <c r="G3217" s="250"/>
      <c r="H3217" s="253">
        <v>17.85</v>
      </c>
      <c r="I3217" s="254"/>
      <c r="J3217" s="250"/>
      <c r="K3217" s="250"/>
      <c r="L3217" s="255"/>
      <c r="M3217" s="256"/>
      <c r="N3217" s="257"/>
      <c r="O3217" s="257"/>
      <c r="P3217" s="257"/>
      <c r="Q3217" s="257"/>
      <c r="R3217" s="257"/>
      <c r="S3217" s="257"/>
      <c r="T3217" s="258"/>
      <c r="AT3217" s="259" t="s">
        <v>142</v>
      </c>
      <c r="AU3217" s="259" t="s">
        <v>83</v>
      </c>
      <c r="AV3217" s="13" t="s">
        <v>140</v>
      </c>
      <c r="AW3217" s="13" t="s">
        <v>30</v>
      </c>
      <c r="AX3217" s="13" t="s">
        <v>81</v>
      </c>
      <c r="AY3217" s="259" t="s">
        <v>133</v>
      </c>
    </row>
    <row r="3218" spans="2:65" s="1" customFormat="1" ht="24" customHeight="1">
      <c r="B3218" s="38"/>
      <c r="C3218" s="224" t="s">
        <v>4433</v>
      </c>
      <c r="D3218" s="224" t="s">
        <v>135</v>
      </c>
      <c r="E3218" s="225" t="s">
        <v>4434</v>
      </c>
      <c r="F3218" s="226" t="s">
        <v>4435</v>
      </c>
      <c r="G3218" s="227" t="s">
        <v>165</v>
      </c>
      <c r="H3218" s="228">
        <v>9</v>
      </c>
      <c r="I3218" s="229"/>
      <c r="J3218" s="230">
        <f>ROUND(I3218*H3218,2)</f>
        <v>0</v>
      </c>
      <c r="K3218" s="226" t="s">
        <v>139</v>
      </c>
      <c r="L3218" s="43"/>
      <c r="M3218" s="231" t="s">
        <v>1</v>
      </c>
      <c r="N3218" s="232" t="s">
        <v>38</v>
      </c>
      <c r="O3218" s="86"/>
      <c r="P3218" s="233">
        <f>O3218*H3218</f>
        <v>0</v>
      </c>
      <c r="Q3218" s="233">
        <v>0.00269</v>
      </c>
      <c r="R3218" s="233">
        <f>Q3218*H3218</f>
        <v>0.024210000000000002</v>
      </c>
      <c r="S3218" s="233">
        <v>0</v>
      </c>
      <c r="T3218" s="234">
        <f>S3218*H3218</f>
        <v>0</v>
      </c>
      <c r="AR3218" s="235" t="s">
        <v>224</v>
      </c>
      <c r="AT3218" s="235" t="s">
        <v>135</v>
      </c>
      <c r="AU3218" s="235" t="s">
        <v>83</v>
      </c>
      <c r="AY3218" s="17" t="s">
        <v>133</v>
      </c>
      <c r="BE3218" s="236">
        <f>IF(N3218="základní",J3218,0)</f>
        <v>0</v>
      </c>
      <c r="BF3218" s="236">
        <f>IF(N3218="snížená",J3218,0)</f>
        <v>0</v>
      </c>
      <c r="BG3218" s="236">
        <f>IF(N3218="zákl. přenesená",J3218,0)</f>
        <v>0</v>
      </c>
      <c r="BH3218" s="236">
        <f>IF(N3218="sníž. přenesená",J3218,0)</f>
        <v>0</v>
      </c>
      <c r="BI3218" s="236">
        <f>IF(N3218="nulová",J3218,0)</f>
        <v>0</v>
      </c>
      <c r="BJ3218" s="17" t="s">
        <v>81</v>
      </c>
      <c r="BK3218" s="236">
        <f>ROUND(I3218*H3218,2)</f>
        <v>0</v>
      </c>
      <c r="BL3218" s="17" t="s">
        <v>224</v>
      </c>
      <c r="BM3218" s="235" t="s">
        <v>4436</v>
      </c>
    </row>
    <row r="3219" spans="2:51" s="12" customFormat="1" ht="12">
      <c r="B3219" s="237"/>
      <c r="C3219" s="238"/>
      <c r="D3219" s="239" t="s">
        <v>142</v>
      </c>
      <c r="E3219" s="240" t="s">
        <v>1</v>
      </c>
      <c r="F3219" s="241" t="s">
        <v>4437</v>
      </c>
      <c r="G3219" s="238"/>
      <c r="H3219" s="242">
        <v>9</v>
      </c>
      <c r="I3219" s="243"/>
      <c r="J3219" s="238"/>
      <c r="K3219" s="238"/>
      <c r="L3219" s="244"/>
      <c r="M3219" s="245"/>
      <c r="N3219" s="246"/>
      <c r="O3219" s="246"/>
      <c r="P3219" s="246"/>
      <c r="Q3219" s="246"/>
      <c r="R3219" s="246"/>
      <c r="S3219" s="246"/>
      <c r="T3219" s="247"/>
      <c r="AT3219" s="248" t="s">
        <v>142</v>
      </c>
      <c r="AU3219" s="248" t="s">
        <v>83</v>
      </c>
      <c r="AV3219" s="12" t="s">
        <v>83</v>
      </c>
      <c r="AW3219" s="12" t="s">
        <v>30</v>
      </c>
      <c r="AX3219" s="12" t="s">
        <v>73</v>
      </c>
      <c r="AY3219" s="248" t="s">
        <v>133</v>
      </c>
    </row>
    <row r="3220" spans="2:51" s="13" customFormat="1" ht="12">
      <c r="B3220" s="249"/>
      <c r="C3220" s="250"/>
      <c r="D3220" s="239" t="s">
        <v>142</v>
      </c>
      <c r="E3220" s="251" t="s">
        <v>1</v>
      </c>
      <c r="F3220" s="252" t="s">
        <v>144</v>
      </c>
      <c r="G3220" s="250"/>
      <c r="H3220" s="253">
        <v>9</v>
      </c>
      <c r="I3220" s="254"/>
      <c r="J3220" s="250"/>
      <c r="K3220" s="250"/>
      <c r="L3220" s="255"/>
      <c r="M3220" s="256"/>
      <c r="N3220" s="257"/>
      <c r="O3220" s="257"/>
      <c r="P3220" s="257"/>
      <c r="Q3220" s="257"/>
      <c r="R3220" s="257"/>
      <c r="S3220" s="257"/>
      <c r="T3220" s="258"/>
      <c r="AT3220" s="259" t="s">
        <v>142</v>
      </c>
      <c r="AU3220" s="259" t="s">
        <v>83</v>
      </c>
      <c r="AV3220" s="13" t="s">
        <v>140</v>
      </c>
      <c r="AW3220" s="13" t="s">
        <v>30</v>
      </c>
      <c r="AX3220" s="13" t="s">
        <v>81</v>
      </c>
      <c r="AY3220" s="259" t="s">
        <v>133</v>
      </c>
    </row>
    <row r="3221" spans="2:65" s="1" customFormat="1" ht="24" customHeight="1">
      <c r="B3221" s="38"/>
      <c r="C3221" s="224" t="s">
        <v>4438</v>
      </c>
      <c r="D3221" s="224" t="s">
        <v>135</v>
      </c>
      <c r="E3221" s="225" t="s">
        <v>4439</v>
      </c>
      <c r="F3221" s="226" t="s">
        <v>4440</v>
      </c>
      <c r="G3221" s="227" t="s">
        <v>165</v>
      </c>
      <c r="H3221" s="228">
        <v>15.7</v>
      </c>
      <c r="I3221" s="229"/>
      <c r="J3221" s="230">
        <f>ROUND(I3221*H3221,2)</f>
        <v>0</v>
      </c>
      <c r="K3221" s="226" t="s">
        <v>1</v>
      </c>
      <c r="L3221" s="43"/>
      <c r="M3221" s="231" t="s">
        <v>1</v>
      </c>
      <c r="N3221" s="232" t="s">
        <v>38</v>
      </c>
      <c r="O3221" s="86"/>
      <c r="P3221" s="233">
        <f>O3221*H3221</f>
        <v>0</v>
      </c>
      <c r="Q3221" s="233">
        <v>0.0022</v>
      </c>
      <c r="R3221" s="233">
        <f>Q3221*H3221</f>
        <v>0.03454</v>
      </c>
      <c r="S3221" s="233">
        <v>0</v>
      </c>
      <c r="T3221" s="234">
        <f>S3221*H3221</f>
        <v>0</v>
      </c>
      <c r="AR3221" s="235" t="s">
        <v>224</v>
      </c>
      <c r="AT3221" s="235" t="s">
        <v>135</v>
      </c>
      <c r="AU3221" s="235" t="s">
        <v>83</v>
      </c>
      <c r="AY3221" s="17" t="s">
        <v>133</v>
      </c>
      <c r="BE3221" s="236">
        <f>IF(N3221="základní",J3221,0)</f>
        <v>0</v>
      </c>
      <c r="BF3221" s="236">
        <f>IF(N3221="snížená",J3221,0)</f>
        <v>0</v>
      </c>
      <c r="BG3221" s="236">
        <f>IF(N3221="zákl. přenesená",J3221,0)</f>
        <v>0</v>
      </c>
      <c r="BH3221" s="236">
        <f>IF(N3221="sníž. přenesená",J3221,0)</f>
        <v>0</v>
      </c>
      <c r="BI3221" s="236">
        <f>IF(N3221="nulová",J3221,0)</f>
        <v>0</v>
      </c>
      <c r="BJ3221" s="17" t="s">
        <v>81</v>
      </c>
      <c r="BK3221" s="236">
        <f>ROUND(I3221*H3221,2)</f>
        <v>0</v>
      </c>
      <c r="BL3221" s="17" t="s">
        <v>224</v>
      </c>
      <c r="BM3221" s="235" t="s">
        <v>4441</v>
      </c>
    </row>
    <row r="3222" spans="2:51" s="12" customFormat="1" ht="12">
      <c r="B3222" s="237"/>
      <c r="C3222" s="238"/>
      <c r="D3222" s="239" t="s">
        <v>142</v>
      </c>
      <c r="E3222" s="240" t="s">
        <v>1</v>
      </c>
      <c r="F3222" s="241" t="s">
        <v>4442</v>
      </c>
      <c r="G3222" s="238"/>
      <c r="H3222" s="242">
        <v>15.7</v>
      </c>
      <c r="I3222" s="243"/>
      <c r="J3222" s="238"/>
      <c r="K3222" s="238"/>
      <c r="L3222" s="244"/>
      <c r="M3222" s="245"/>
      <c r="N3222" s="246"/>
      <c r="O3222" s="246"/>
      <c r="P3222" s="246"/>
      <c r="Q3222" s="246"/>
      <c r="R3222" s="246"/>
      <c r="S3222" s="246"/>
      <c r="T3222" s="247"/>
      <c r="AT3222" s="248" t="s">
        <v>142</v>
      </c>
      <c r="AU3222" s="248" t="s">
        <v>83</v>
      </c>
      <c r="AV3222" s="12" t="s">
        <v>83</v>
      </c>
      <c r="AW3222" s="12" t="s">
        <v>30</v>
      </c>
      <c r="AX3222" s="12" t="s">
        <v>73</v>
      </c>
      <c r="AY3222" s="248" t="s">
        <v>133</v>
      </c>
    </row>
    <row r="3223" spans="2:51" s="13" customFormat="1" ht="12">
      <c r="B3223" s="249"/>
      <c r="C3223" s="250"/>
      <c r="D3223" s="239" t="s">
        <v>142</v>
      </c>
      <c r="E3223" s="251" t="s">
        <v>1</v>
      </c>
      <c r="F3223" s="252" t="s">
        <v>144</v>
      </c>
      <c r="G3223" s="250"/>
      <c r="H3223" s="253">
        <v>15.7</v>
      </c>
      <c r="I3223" s="254"/>
      <c r="J3223" s="250"/>
      <c r="K3223" s="250"/>
      <c r="L3223" s="255"/>
      <c r="M3223" s="256"/>
      <c r="N3223" s="257"/>
      <c r="O3223" s="257"/>
      <c r="P3223" s="257"/>
      <c r="Q3223" s="257"/>
      <c r="R3223" s="257"/>
      <c r="S3223" s="257"/>
      <c r="T3223" s="258"/>
      <c r="AT3223" s="259" t="s">
        <v>142</v>
      </c>
      <c r="AU3223" s="259" t="s">
        <v>83</v>
      </c>
      <c r="AV3223" s="13" t="s">
        <v>140</v>
      </c>
      <c r="AW3223" s="13" t="s">
        <v>30</v>
      </c>
      <c r="AX3223" s="13" t="s">
        <v>81</v>
      </c>
      <c r="AY3223" s="259" t="s">
        <v>133</v>
      </c>
    </row>
    <row r="3224" spans="2:65" s="1" customFormat="1" ht="24" customHeight="1">
      <c r="B3224" s="38"/>
      <c r="C3224" s="224" t="s">
        <v>4443</v>
      </c>
      <c r="D3224" s="224" t="s">
        <v>135</v>
      </c>
      <c r="E3224" s="225" t="s">
        <v>4444</v>
      </c>
      <c r="F3224" s="226" t="s">
        <v>4445</v>
      </c>
      <c r="G3224" s="227" t="s">
        <v>171</v>
      </c>
      <c r="H3224" s="228">
        <v>3</v>
      </c>
      <c r="I3224" s="229"/>
      <c r="J3224" s="230">
        <f>ROUND(I3224*H3224,2)</f>
        <v>0</v>
      </c>
      <c r="K3224" s="226" t="s">
        <v>139</v>
      </c>
      <c r="L3224" s="43"/>
      <c r="M3224" s="231" t="s">
        <v>1</v>
      </c>
      <c r="N3224" s="232" t="s">
        <v>38</v>
      </c>
      <c r="O3224" s="86"/>
      <c r="P3224" s="233">
        <f>O3224*H3224</f>
        <v>0</v>
      </c>
      <c r="Q3224" s="233">
        <v>0.00396</v>
      </c>
      <c r="R3224" s="233">
        <f>Q3224*H3224</f>
        <v>0.01188</v>
      </c>
      <c r="S3224" s="233">
        <v>0</v>
      </c>
      <c r="T3224" s="234">
        <f>S3224*H3224</f>
        <v>0</v>
      </c>
      <c r="AR3224" s="235" t="s">
        <v>224</v>
      </c>
      <c r="AT3224" s="235" t="s">
        <v>135</v>
      </c>
      <c r="AU3224" s="235" t="s">
        <v>83</v>
      </c>
      <c r="AY3224" s="17" t="s">
        <v>133</v>
      </c>
      <c r="BE3224" s="236">
        <f>IF(N3224="základní",J3224,0)</f>
        <v>0</v>
      </c>
      <c r="BF3224" s="236">
        <f>IF(N3224="snížená",J3224,0)</f>
        <v>0</v>
      </c>
      <c r="BG3224" s="236">
        <f>IF(N3224="zákl. přenesená",J3224,0)</f>
        <v>0</v>
      </c>
      <c r="BH3224" s="236">
        <f>IF(N3224="sníž. přenesená",J3224,0)</f>
        <v>0</v>
      </c>
      <c r="BI3224" s="236">
        <f>IF(N3224="nulová",J3224,0)</f>
        <v>0</v>
      </c>
      <c r="BJ3224" s="17" t="s">
        <v>81</v>
      </c>
      <c r="BK3224" s="236">
        <f>ROUND(I3224*H3224,2)</f>
        <v>0</v>
      </c>
      <c r="BL3224" s="17" t="s">
        <v>224</v>
      </c>
      <c r="BM3224" s="235" t="s">
        <v>4446</v>
      </c>
    </row>
    <row r="3225" spans="2:51" s="12" customFormat="1" ht="12">
      <c r="B3225" s="237"/>
      <c r="C3225" s="238"/>
      <c r="D3225" s="239" t="s">
        <v>142</v>
      </c>
      <c r="E3225" s="240" t="s">
        <v>1</v>
      </c>
      <c r="F3225" s="241" t="s">
        <v>4447</v>
      </c>
      <c r="G3225" s="238"/>
      <c r="H3225" s="242">
        <v>3</v>
      </c>
      <c r="I3225" s="243"/>
      <c r="J3225" s="238"/>
      <c r="K3225" s="238"/>
      <c r="L3225" s="244"/>
      <c r="M3225" s="245"/>
      <c r="N3225" s="246"/>
      <c r="O3225" s="246"/>
      <c r="P3225" s="246"/>
      <c r="Q3225" s="246"/>
      <c r="R3225" s="246"/>
      <c r="S3225" s="246"/>
      <c r="T3225" s="247"/>
      <c r="AT3225" s="248" t="s">
        <v>142</v>
      </c>
      <c r="AU3225" s="248" t="s">
        <v>83</v>
      </c>
      <c r="AV3225" s="12" t="s">
        <v>83</v>
      </c>
      <c r="AW3225" s="12" t="s">
        <v>30</v>
      </c>
      <c r="AX3225" s="12" t="s">
        <v>73</v>
      </c>
      <c r="AY3225" s="248" t="s">
        <v>133</v>
      </c>
    </row>
    <row r="3226" spans="2:51" s="13" customFormat="1" ht="12">
      <c r="B3226" s="249"/>
      <c r="C3226" s="250"/>
      <c r="D3226" s="239" t="s">
        <v>142</v>
      </c>
      <c r="E3226" s="251" t="s">
        <v>1</v>
      </c>
      <c r="F3226" s="252" t="s">
        <v>144</v>
      </c>
      <c r="G3226" s="250"/>
      <c r="H3226" s="253">
        <v>3</v>
      </c>
      <c r="I3226" s="254"/>
      <c r="J3226" s="250"/>
      <c r="K3226" s="250"/>
      <c r="L3226" s="255"/>
      <c r="M3226" s="256"/>
      <c r="N3226" s="257"/>
      <c r="O3226" s="257"/>
      <c r="P3226" s="257"/>
      <c r="Q3226" s="257"/>
      <c r="R3226" s="257"/>
      <c r="S3226" s="257"/>
      <c r="T3226" s="258"/>
      <c r="AT3226" s="259" t="s">
        <v>142</v>
      </c>
      <c r="AU3226" s="259" t="s">
        <v>83</v>
      </c>
      <c r="AV3226" s="13" t="s">
        <v>140</v>
      </c>
      <c r="AW3226" s="13" t="s">
        <v>30</v>
      </c>
      <c r="AX3226" s="13" t="s">
        <v>81</v>
      </c>
      <c r="AY3226" s="259" t="s">
        <v>133</v>
      </c>
    </row>
    <row r="3227" spans="2:65" s="1" customFormat="1" ht="24" customHeight="1">
      <c r="B3227" s="38"/>
      <c r="C3227" s="224" t="s">
        <v>4448</v>
      </c>
      <c r="D3227" s="224" t="s">
        <v>135</v>
      </c>
      <c r="E3227" s="225" t="s">
        <v>4449</v>
      </c>
      <c r="F3227" s="226" t="s">
        <v>4450</v>
      </c>
      <c r="G3227" s="227" t="s">
        <v>171</v>
      </c>
      <c r="H3227" s="228">
        <v>3</v>
      </c>
      <c r="I3227" s="229"/>
      <c r="J3227" s="230">
        <f>ROUND(I3227*H3227,2)</f>
        <v>0</v>
      </c>
      <c r="K3227" s="226" t="s">
        <v>139</v>
      </c>
      <c r="L3227" s="43"/>
      <c r="M3227" s="231" t="s">
        <v>1</v>
      </c>
      <c r="N3227" s="232" t="s">
        <v>38</v>
      </c>
      <c r="O3227" s="86"/>
      <c r="P3227" s="233">
        <f>O3227*H3227</f>
        <v>0</v>
      </c>
      <c r="Q3227" s="233">
        <v>0.00752</v>
      </c>
      <c r="R3227" s="233">
        <f>Q3227*H3227</f>
        <v>0.02256</v>
      </c>
      <c r="S3227" s="233">
        <v>0</v>
      </c>
      <c r="T3227" s="234">
        <f>S3227*H3227</f>
        <v>0</v>
      </c>
      <c r="AR3227" s="235" t="s">
        <v>224</v>
      </c>
      <c r="AT3227" s="235" t="s">
        <v>135</v>
      </c>
      <c r="AU3227" s="235" t="s">
        <v>83</v>
      </c>
      <c r="AY3227" s="17" t="s">
        <v>133</v>
      </c>
      <c r="BE3227" s="236">
        <f>IF(N3227="základní",J3227,0)</f>
        <v>0</v>
      </c>
      <c r="BF3227" s="236">
        <f>IF(N3227="snížená",J3227,0)</f>
        <v>0</v>
      </c>
      <c r="BG3227" s="236">
        <f>IF(N3227="zákl. přenesená",J3227,0)</f>
        <v>0</v>
      </c>
      <c r="BH3227" s="236">
        <f>IF(N3227="sníž. přenesená",J3227,0)</f>
        <v>0</v>
      </c>
      <c r="BI3227" s="236">
        <f>IF(N3227="nulová",J3227,0)</f>
        <v>0</v>
      </c>
      <c r="BJ3227" s="17" t="s">
        <v>81</v>
      </c>
      <c r="BK3227" s="236">
        <f>ROUND(I3227*H3227,2)</f>
        <v>0</v>
      </c>
      <c r="BL3227" s="17" t="s">
        <v>224</v>
      </c>
      <c r="BM3227" s="235" t="s">
        <v>4451</v>
      </c>
    </row>
    <row r="3228" spans="2:51" s="12" customFormat="1" ht="12">
      <c r="B3228" s="237"/>
      <c r="C3228" s="238"/>
      <c r="D3228" s="239" t="s">
        <v>142</v>
      </c>
      <c r="E3228" s="240" t="s">
        <v>1</v>
      </c>
      <c r="F3228" s="241" t="s">
        <v>4452</v>
      </c>
      <c r="G3228" s="238"/>
      <c r="H3228" s="242">
        <v>3</v>
      </c>
      <c r="I3228" s="243"/>
      <c r="J3228" s="238"/>
      <c r="K3228" s="238"/>
      <c r="L3228" s="244"/>
      <c r="M3228" s="245"/>
      <c r="N3228" s="246"/>
      <c r="O3228" s="246"/>
      <c r="P3228" s="246"/>
      <c r="Q3228" s="246"/>
      <c r="R3228" s="246"/>
      <c r="S3228" s="246"/>
      <c r="T3228" s="247"/>
      <c r="AT3228" s="248" t="s">
        <v>142</v>
      </c>
      <c r="AU3228" s="248" t="s">
        <v>83</v>
      </c>
      <c r="AV3228" s="12" t="s">
        <v>83</v>
      </c>
      <c r="AW3228" s="12" t="s">
        <v>30</v>
      </c>
      <c r="AX3228" s="12" t="s">
        <v>73</v>
      </c>
      <c r="AY3228" s="248" t="s">
        <v>133</v>
      </c>
    </row>
    <row r="3229" spans="2:51" s="13" customFormat="1" ht="12">
      <c r="B3229" s="249"/>
      <c r="C3229" s="250"/>
      <c r="D3229" s="239" t="s">
        <v>142</v>
      </c>
      <c r="E3229" s="251" t="s">
        <v>1</v>
      </c>
      <c r="F3229" s="252" t="s">
        <v>144</v>
      </c>
      <c r="G3229" s="250"/>
      <c r="H3229" s="253">
        <v>3</v>
      </c>
      <c r="I3229" s="254"/>
      <c r="J3229" s="250"/>
      <c r="K3229" s="250"/>
      <c r="L3229" s="255"/>
      <c r="M3229" s="256"/>
      <c r="N3229" s="257"/>
      <c r="O3229" s="257"/>
      <c r="P3229" s="257"/>
      <c r="Q3229" s="257"/>
      <c r="R3229" s="257"/>
      <c r="S3229" s="257"/>
      <c r="T3229" s="258"/>
      <c r="AT3229" s="259" t="s">
        <v>142</v>
      </c>
      <c r="AU3229" s="259" t="s">
        <v>83</v>
      </c>
      <c r="AV3229" s="13" t="s">
        <v>140</v>
      </c>
      <c r="AW3229" s="13" t="s">
        <v>30</v>
      </c>
      <c r="AX3229" s="13" t="s">
        <v>81</v>
      </c>
      <c r="AY3229" s="259" t="s">
        <v>133</v>
      </c>
    </row>
    <row r="3230" spans="2:65" s="1" customFormat="1" ht="24" customHeight="1">
      <c r="B3230" s="38"/>
      <c r="C3230" s="224" t="s">
        <v>4453</v>
      </c>
      <c r="D3230" s="224" t="s">
        <v>135</v>
      </c>
      <c r="E3230" s="225" t="s">
        <v>4454</v>
      </c>
      <c r="F3230" s="226" t="s">
        <v>4455</v>
      </c>
      <c r="G3230" s="227" t="s">
        <v>171</v>
      </c>
      <c r="H3230" s="228">
        <v>2</v>
      </c>
      <c r="I3230" s="229"/>
      <c r="J3230" s="230">
        <f>ROUND(I3230*H3230,2)</f>
        <v>0</v>
      </c>
      <c r="K3230" s="226" t="s">
        <v>1</v>
      </c>
      <c r="L3230" s="43"/>
      <c r="M3230" s="231" t="s">
        <v>1</v>
      </c>
      <c r="N3230" s="232" t="s">
        <v>38</v>
      </c>
      <c r="O3230" s="86"/>
      <c r="P3230" s="233">
        <f>O3230*H3230</f>
        <v>0</v>
      </c>
      <c r="Q3230" s="233">
        <v>0.00752</v>
      </c>
      <c r="R3230" s="233">
        <f>Q3230*H3230</f>
        <v>0.01504</v>
      </c>
      <c r="S3230" s="233">
        <v>0</v>
      </c>
      <c r="T3230" s="234">
        <f>S3230*H3230</f>
        <v>0</v>
      </c>
      <c r="AR3230" s="235" t="s">
        <v>224</v>
      </c>
      <c r="AT3230" s="235" t="s">
        <v>135</v>
      </c>
      <c r="AU3230" s="235" t="s">
        <v>83</v>
      </c>
      <c r="AY3230" s="17" t="s">
        <v>133</v>
      </c>
      <c r="BE3230" s="236">
        <f>IF(N3230="základní",J3230,0)</f>
        <v>0</v>
      </c>
      <c r="BF3230" s="236">
        <f>IF(N3230="snížená",J3230,0)</f>
        <v>0</v>
      </c>
      <c r="BG3230" s="236">
        <f>IF(N3230="zákl. přenesená",J3230,0)</f>
        <v>0</v>
      </c>
      <c r="BH3230" s="236">
        <f>IF(N3230="sníž. přenesená",J3230,0)</f>
        <v>0</v>
      </c>
      <c r="BI3230" s="236">
        <f>IF(N3230="nulová",J3230,0)</f>
        <v>0</v>
      </c>
      <c r="BJ3230" s="17" t="s">
        <v>81</v>
      </c>
      <c r="BK3230" s="236">
        <f>ROUND(I3230*H3230,2)</f>
        <v>0</v>
      </c>
      <c r="BL3230" s="17" t="s">
        <v>224</v>
      </c>
      <c r="BM3230" s="235" t="s">
        <v>4456</v>
      </c>
    </row>
    <row r="3231" spans="2:51" s="12" customFormat="1" ht="12">
      <c r="B3231" s="237"/>
      <c r="C3231" s="238"/>
      <c r="D3231" s="239" t="s">
        <v>142</v>
      </c>
      <c r="E3231" s="240" t="s">
        <v>1</v>
      </c>
      <c r="F3231" s="241" t="s">
        <v>4457</v>
      </c>
      <c r="G3231" s="238"/>
      <c r="H3231" s="242">
        <v>2</v>
      </c>
      <c r="I3231" s="243"/>
      <c r="J3231" s="238"/>
      <c r="K3231" s="238"/>
      <c r="L3231" s="244"/>
      <c r="M3231" s="245"/>
      <c r="N3231" s="246"/>
      <c r="O3231" s="246"/>
      <c r="P3231" s="246"/>
      <c r="Q3231" s="246"/>
      <c r="R3231" s="246"/>
      <c r="S3231" s="246"/>
      <c r="T3231" s="247"/>
      <c r="AT3231" s="248" t="s">
        <v>142</v>
      </c>
      <c r="AU3231" s="248" t="s">
        <v>83</v>
      </c>
      <c r="AV3231" s="12" t="s">
        <v>83</v>
      </c>
      <c r="AW3231" s="12" t="s">
        <v>30</v>
      </c>
      <c r="AX3231" s="12" t="s">
        <v>73</v>
      </c>
      <c r="AY3231" s="248" t="s">
        <v>133</v>
      </c>
    </row>
    <row r="3232" spans="2:51" s="13" customFormat="1" ht="12">
      <c r="B3232" s="249"/>
      <c r="C3232" s="250"/>
      <c r="D3232" s="239" t="s">
        <v>142</v>
      </c>
      <c r="E3232" s="251" t="s">
        <v>1</v>
      </c>
      <c r="F3232" s="252" t="s">
        <v>144</v>
      </c>
      <c r="G3232" s="250"/>
      <c r="H3232" s="253">
        <v>2</v>
      </c>
      <c r="I3232" s="254"/>
      <c r="J3232" s="250"/>
      <c r="K3232" s="250"/>
      <c r="L3232" s="255"/>
      <c r="M3232" s="256"/>
      <c r="N3232" s="257"/>
      <c r="O3232" s="257"/>
      <c r="P3232" s="257"/>
      <c r="Q3232" s="257"/>
      <c r="R3232" s="257"/>
      <c r="S3232" s="257"/>
      <c r="T3232" s="258"/>
      <c r="AT3232" s="259" t="s">
        <v>142</v>
      </c>
      <c r="AU3232" s="259" t="s">
        <v>83</v>
      </c>
      <c r="AV3232" s="13" t="s">
        <v>140</v>
      </c>
      <c r="AW3232" s="13" t="s">
        <v>30</v>
      </c>
      <c r="AX3232" s="13" t="s">
        <v>81</v>
      </c>
      <c r="AY3232" s="259" t="s">
        <v>133</v>
      </c>
    </row>
    <row r="3233" spans="2:65" s="1" customFormat="1" ht="24" customHeight="1">
      <c r="B3233" s="38"/>
      <c r="C3233" s="224" t="s">
        <v>4458</v>
      </c>
      <c r="D3233" s="224" t="s">
        <v>135</v>
      </c>
      <c r="E3233" s="225" t="s">
        <v>4459</v>
      </c>
      <c r="F3233" s="226" t="s">
        <v>4460</v>
      </c>
      <c r="G3233" s="227" t="s">
        <v>171</v>
      </c>
      <c r="H3233" s="228">
        <v>3</v>
      </c>
      <c r="I3233" s="229"/>
      <c r="J3233" s="230">
        <f>ROUND(I3233*H3233,2)</f>
        <v>0</v>
      </c>
      <c r="K3233" s="226" t="s">
        <v>1</v>
      </c>
      <c r="L3233" s="43"/>
      <c r="M3233" s="231" t="s">
        <v>1</v>
      </c>
      <c r="N3233" s="232" t="s">
        <v>38</v>
      </c>
      <c r="O3233" s="86"/>
      <c r="P3233" s="233">
        <f>O3233*H3233</f>
        <v>0</v>
      </c>
      <c r="Q3233" s="233">
        <v>0.00752</v>
      </c>
      <c r="R3233" s="233">
        <f>Q3233*H3233</f>
        <v>0.02256</v>
      </c>
      <c r="S3233" s="233">
        <v>0</v>
      </c>
      <c r="T3233" s="234">
        <f>S3233*H3233</f>
        <v>0</v>
      </c>
      <c r="AR3233" s="235" t="s">
        <v>224</v>
      </c>
      <c r="AT3233" s="235" t="s">
        <v>135</v>
      </c>
      <c r="AU3233" s="235" t="s">
        <v>83</v>
      </c>
      <c r="AY3233" s="17" t="s">
        <v>133</v>
      </c>
      <c r="BE3233" s="236">
        <f>IF(N3233="základní",J3233,0)</f>
        <v>0</v>
      </c>
      <c r="BF3233" s="236">
        <f>IF(N3233="snížená",J3233,0)</f>
        <v>0</v>
      </c>
      <c r="BG3233" s="236">
        <f>IF(N3233="zákl. přenesená",J3233,0)</f>
        <v>0</v>
      </c>
      <c r="BH3233" s="236">
        <f>IF(N3233="sníž. přenesená",J3233,0)</f>
        <v>0</v>
      </c>
      <c r="BI3233" s="236">
        <f>IF(N3233="nulová",J3233,0)</f>
        <v>0</v>
      </c>
      <c r="BJ3233" s="17" t="s">
        <v>81</v>
      </c>
      <c r="BK3233" s="236">
        <f>ROUND(I3233*H3233,2)</f>
        <v>0</v>
      </c>
      <c r="BL3233" s="17" t="s">
        <v>224</v>
      </c>
      <c r="BM3233" s="235" t="s">
        <v>4461</v>
      </c>
    </row>
    <row r="3234" spans="2:51" s="12" customFormat="1" ht="12">
      <c r="B3234" s="237"/>
      <c r="C3234" s="238"/>
      <c r="D3234" s="239" t="s">
        <v>142</v>
      </c>
      <c r="E3234" s="240" t="s">
        <v>1</v>
      </c>
      <c r="F3234" s="241" t="s">
        <v>4462</v>
      </c>
      <c r="G3234" s="238"/>
      <c r="H3234" s="242">
        <v>3</v>
      </c>
      <c r="I3234" s="243"/>
      <c r="J3234" s="238"/>
      <c r="K3234" s="238"/>
      <c r="L3234" s="244"/>
      <c r="M3234" s="245"/>
      <c r="N3234" s="246"/>
      <c r="O3234" s="246"/>
      <c r="P3234" s="246"/>
      <c r="Q3234" s="246"/>
      <c r="R3234" s="246"/>
      <c r="S3234" s="246"/>
      <c r="T3234" s="247"/>
      <c r="AT3234" s="248" t="s">
        <v>142</v>
      </c>
      <c r="AU3234" s="248" t="s">
        <v>83</v>
      </c>
      <c r="AV3234" s="12" t="s">
        <v>83</v>
      </c>
      <c r="AW3234" s="12" t="s">
        <v>30</v>
      </c>
      <c r="AX3234" s="12" t="s">
        <v>73</v>
      </c>
      <c r="AY3234" s="248" t="s">
        <v>133</v>
      </c>
    </row>
    <row r="3235" spans="2:51" s="13" customFormat="1" ht="12">
      <c r="B3235" s="249"/>
      <c r="C3235" s="250"/>
      <c r="D3235" s="239" t="s">
        <v>142</v>
      </c>
      <c r="E3235" s="251" t="s">
        <v>1</v>
      </c>
      <c r="F3235" s="252" t="s">
        <v>144</v>
      </c>
      <c r="G3235" s="250"/>
      <c r="H3235" s="253">
        <v>3</v>
      </c>
      <c r="I3235" s="254"/>
      <c r="J3235" s="250"/>
      <c r="K3235" s="250"/>
      <c r="L3235" s="255"/>
      <c r="M3235" s="256"/>
      <c r="N3235" s="257"/>
      <c r="O3235" s="257"/>
      <c r="P3235" s="257"/>
      <c r="Q3235" s="257"/>
      <c r="R3235" s="257"/>
      <c r="S3235" s="257"/>
      <c r="T3235" s="258"/>
      <c r="AT3235" s="259" t="s">
        <v>142</v>
      </c>
      <c r="AU3235" s="259" t="s">
        <v>83</v>
      </c>
      <c r="AV3235" s="13" t="s">
        <v>140</v>
      </c>
      <c r="AW3235" s="13" t="s">
        <v>30</v>
      </c>
      <c r="AX3235" s="13" t="s">
        <v>81</v>
      </c>
      <c r="AY3235" s="259" t="s">
        <v>133</v>
      </c>
    </row>
    <row r="3236" spans="2:65" s="1" customFormat="1" ht="24" customHeight="1">
      <c r="B3236" s="38"/>
      <c r="C3236" s="224" t="s">
        <v>4463</v>
      </c>
      <c r="D3236" s="224" t="s">
        <v>135</v>
      </c>
      <c r="E3236" s="225" t="s">
        <v>4464</v>
      </c>
      <c r="F3236" s="226" t="s">
        <v>4465</v>
      </c>
      <c r="G3236" s="227" t="s">
        <v>165</v>
      </c>
      <c r="H3236" s="228">
        <v>25.1</v>
      </c>
      <c r="I3236" s="229"/>
      <c r="J3236" s="230">
        <f>ROUND(I3236*H3236,2)</f>
        <v>0</v>
      </c>
      <c r="K3236" s="226" t="s">
        <v>1</v>
      </c>
      <c r="L3236" s="43"/>
      <c r="M3236" s="231" t="s">
        <v>1</v>
      </c>
      <c r="N3236" s="232" t="s">
        <v>38</v>
      </c>
      <c r="O3236" s="86"/>
      <c r="P3236" s="233">
        <f>O3236*H3236</f>
        <v>0</v>
      </c>
      <c r="Q3236" s="233">
        <v>0.00137</v>
      </c>
      <c r="R3236" s="233">
        <f>Q3236*H3236</f>
        <v>0.034387</v>
      </c>
      <c r="S3236" s="233">
        <v>0</v>
      </c>
      <c r="T3236" s="234">
        <f>S3236*H3236</f>
        <v>0</v>
      </c>
      <c r="AR3236" s="235" t="s">
        <v>224</v>
      </c>
      <c r="AT3236" s="235" t="s">
        <v>135</v>
      </c>
      <c r="AU3236" s="235" t="s">
        <v>83</v>
      </c>
      <c r="AY3236" s="17" t="s">
        <v>133</v>
      </c>
      <c r="BE3236" s="236">
        <f>IF(N3236="základní",J3236,0)</f>
        <v>0</v>
      </c>
      <c r="BF3236" s="236">
        <f>IF(N3236="snížená",J3236,0)</f>
        <v>0</v>
      </c>
      <c r="BG3236" s="236">
        <f>IF(N3236="zákl. přenesená",J3236,0)</f>
        <v>0</v>
      </c>
      <c r="BH3236" s="236">
        <f>IF(N3236="sníž. přenesená",J3236,0)</f>
        <v>0</v>
      </c>
      <c r="BI3236" s="236">
        <f>IF(N3236="nulová",J3236,0)</f>
        <v>0</v>
      </c>
      <c r="BJ3236" s="17" t="s">
        <v>81</v>
      </c>
      <c r="BK3236" s="236">
        <f>ROUND(I3236*H3236,2)</f>
        <v>0</v>
      </c>
      <c r="BL3236" s="17" t="s">
        <v>224</v>
      </c>
      <c r="BM3236" s="235" t="s">
        <v>4466</v>
      </c>
    </row>
    <row r="3237" spans="2:51" s="12" customFormat="1" ht="12">
      <c r="B3237" s="237"/>
      <c r="C3237" s="238"/>
      <c r="D3237" s="239" t="s">
        <v>142</v>
      </c>
      <c r="E3237" s="240" t="s">
        <v>1</v>
      </c>
      <c r="F3237" s="241" t="s">
        <v>4467</v>
      </c>
      <c r="G3237" s="238"/>
      <c r="H3237" s="242">
        <v>23.3</v>
      </c>
      <c r="I3237" s="243"/>
      <c r="J3237" s="238"/>
      <c r="K3237" s="238"/>
      <c r="L3237" s="244"/>
      <c r="M3237" s="245"/>
      <c r="N3237" s="246"/>
      <c r="O3237" s="246"/>
      <c r="P3237" s="246"/>
      <c r="Q3237" s="246"/>
      <c r="R3237" s="246"/>
      <c r="S3237" s="246"/>
      <c r="T3237" s="247"/>
      <c r="AT3237" s="248" t="s">
        <v>142</v>
      </c>
      <c r="AU3237" s="248" t="s">
        <v>83</v>
      </c>
      <c r="AV3237" s="12" t="s">
        <v>83</v>
      </c>
      <c r="AW3237" s="12" t="s">
        <v>30</v>
      </c>
      <c r="AX3237" s="12" t="s">
        <v>73</v>
      </c>
      <c r="AY3237" s="248" t="s">
        <v>133</v>
      </c>
    </row>
    <row r="3238" spans="2:51" s="12" customFormat="1" ht="12">
      <c r="B3238" s="237"/>
      <c r="C3238" s="238"/>
      <c r="D3238" s="239" t="s">
        <v>142</v>
      </c>
      <c r="E3238" s="240" t="s">
        <v>1</v>
      </c>
      <c r="F3238" s="241" t="s">
        <v>4468</v>
      </c>
      <c r="G3238" s="238"/>
      <c r="H3238" s="242">
        <v>1.8</v>
      </c>
      <c r="I3238" s="243"/>
      <c r="J3238" s="238"/>
      <c r="K3238" s="238"/>
      <c r="L3238" s="244"/>
      <c r="M3238" s="245"/>
      <c r="N3238" s="246"/>
      <c r="O3238" s="246"/>
      <c r="P3238" s="246"/>
      <c r="Q3238" s="246"/>
      <c r="R3238" s="246"/>
      <c r="S3238" s="246"/>
      <c r="T3238" s="247"/>
      <c r="AT3238" s="248" t="s">
        <v>142</v>
      </c>
      <c r="AU3238" s="248" t="s">
        <v>83</v>
      </c>
      <c r="AV3238" s="12" t="s">
        <v>83</v>
      </c>
      <c r="AW3238" s="12" t="s">
        <v>30</v>
      </c>
      <c r="AX3238" s="12" t="s">
        <v>73</v>
      </c>
      <c r="AY3238" s="248" t="s">
        <v>133</v>
      </c>
    </row>
    <row r="3239" spans="2:51" s="13" customFormat="1" ht="12">
      <c r="B3239" s="249"/>
      <c r="C3239" s="250"/>
      <c r="D3239" s="239" t="s">
        <v>142</v>
      </c>
      <c r="E3239" s="251" t="s">
        <v>1</v>
      </c>
      <c r="F3239" s="252" t="s">
        <v>144</v>
      </c>
      <c r="G3239" s="250"/>
      <c r="H3239" s="253">
        <v>25.1</v>
      </c>
      <c r="I3239" s="254"/>
      <c r="J3239" s="250"/>
      <c r="K3239" s="250"/>
      <c r="L3239" s="255"/>
      <c r="M3239" s="256"/>
      <c r="N3239" s="257"/>
      <c r="O3239" s="257"/>
      <c r="P3239" s="257"/>
      <c r="Q3239" s="257"/>
      <c r="R3239" s="257"/>
      <c r="S3239" s="257"/>
      <c r="T3239" s="258"/>
      <c r="AT3239" s="259" t="s">
        <v>142</v>
      </c>
      <c r="AU3239" s="259" t="s">
        <v>83</v>
      </c>
      <c r="AV3239" s="13" t="s">
        <v>140</v>
      </c>
      <c r="AW3239" s="13" t="s">
        <v>30</v>
      </c>
      <c r="AX3239" s="13" t="s">
        <v>81</v>
      </c>
      <c r="AY3239" s="259" t="s">
        <v>133</v>
      </c>
    </row>
    <row r="3240" spans="2:65" s="1" customFormat="1" ht="24" customHeight="1">
      <c r="B3240" s="38"/>
      <c r="C3240" s="224" t="s">
        <v>4469</v>
      </c>
      <c r="D3240" s="224" t="s">
        <v>135</v>
      </c>
      <c r="E3240" s="225" t="s">
        <v>4470</v>
      </c>
      <c r="F3240" s="226" t="s">
        <v>4471</v>
      </c>
      <c r="G3240" s="227" t="s">
        <v>165</v>
      </c>
      <c r="H3240" s="228">
        <v>8.3</v>
      </c>
      <c r="I3240" s="229"/>
      <c r="J3240" s="230">
        <f>ROUND(I3240*H3240,2)</f>
        <v>0</v>
      </c>
      <c r="K3240" s="226" t="s">
        <v>139</v>
      </c>
      <c r="L3240" s="43"/>
      <c r="M3240" s="231" t="s">
        <v>1</v>
      </c>
      <c r="N3240" s="232" t="s">
        <v>38</v>
      </c>
      <c r="O3240" s="86"/>
      <c r="P3240" s="233">
        <f>O3240*H3240</f>
        <v>0</v>
      </c>
      <c r="Q3240" s="233">
        <v>0.00137</v>
      </c>
      <c r="R3240" s="233">
        <f>Q3240*H3240</f>
        <v>0.011371000000000001</v>
      </c>
      <c r="S3240" s="233">
        <v>0</v>
      </c>
      <c r="T3240" s="234">
        <f>S3240*H3240</f>
        <v>0</v>
      </c>
      <c r="AR3240" s="235" t="s">
        <v>224</v>
      </c>
      <c r="AT3240" s="235" t="s">
        <v>135</v>
      </c>
      <c r="AU3240" s="235" t="s">
        <v>83</v>
      </c>
      <c r="AY3240" s="17" t="s">
        <v>133</v>
      </c>
      <c r="BE3240" s="236">
        <f>IF(N3240="základní",J3240,0)</f>
        <v>0</v>
      </c>
      <c r="BF3240" s="236">
        <f>IF(N3240="snížená",J3240,0)</f>
        <v>0</v>
      </c>
      <c r="BG3240" s="236">
        <f>IF(N3240="zákl. přenesená",J3240,0)</f>
        <v>0</v>
      </c>
      <c r="BH3240" s="236">
        <f>IF(N3240="sníž. přenesená",J3240,0)</f>
        <v>0</v>
      </c>
      <c r="BI3240" s="236">
        <f>IF(N3240="nulová",J3240,0)</f>
        <v>0</v>
      </c>
      <c r="BJ3240" s="17" t="s">
        <v>81</v>
      </c>
      <c r="BK3240" s="236">
        <f>ROUND(I3240*H3240,2)</f>
        <v>0</v>
      </c>
      <c r="BL3240" s="17" t="s">
        <v>224</v>
      </c>
      <c r="BM3240" s="235" t="s">
        <v>4472</v>
      </c>
    </row>
    <row r="3241" spans="2:51" s="12" customFormat="1" ht="12">
      <c r="B3241" s="237"/>
      <c r="C3241" s="238"/>
      <c r="D3241" s="239" t="s">
        <v>142</v>
      </c>
      <c r="E3241" s="240" t="s">
        <v>1</v>
      </c>
      <c r="F3241" s="241" t="s">
        <v>4473</v>
      </c>
      <c r="G3241" s="238"/>
      <c r="H3241" s="242">
        <v>8.3</v>
      </c>
      <c r="I3241" s="243"/>
      <c r="J3241" s="238"/>
      <c r="K3241" s="238"/>
      <c r="L3241" s="244"/>
      <c r="M3241" s="245"/>
      <c r="N3241" s="246"/>
      <c r="O3241" s="246"/>
      <c r="P3241" s="246"/>
      <c r="Q3241" s="246"/>
      <c r="R3241" s="246"/>
      <c r="S3241" s="246"/>
      <c r="T3241" s="247"/>
      <c r="AT3241" s="248" t="s">
        <v>142</v>
      </c>
      <c r="AU3241" s="248" t="s">
        <v>83</v>
      </c>
      <c r="AV3241" s="12" t="s">
        <v>83</v>
      </c>
      <c r="AW3241" s="12" t="s">
        <v>30</v>
      </c>
      <c r="AX3241" s="12" t="s">
        <v>73</v>
      </c>
      <c r="AY3241" s="248" t="s">
        <v>133</v>
      </c>
    </row>
    <row r="3242" spans="2:51" s="13" customFormat="1" ht="12">
      <c r="B3242" s="249"/>
      <c r="C3242" s="250"/>
      <c r="D3242" s="239" t="s">
        <v>142</v>
      </c>
      <c r="E3242" s="251" t="s">
        <v>1</v>
      </c>
      <c r="F3242" s="252" t="s">
        <v>144</v>
      </c>
      <c r="G3242" s="250"/>
      <c r="H3242" s="253">
        <v>8.3</v>
      </c>
      <c r="I3242" s="254"/>
      <c r="J3242" s="250"/>
      <c r="K3242" s="250"/>
      <c r="L3242" s="255"/>
      <c r="M3242" s="256"/>
      <c r="N3242" s="257"/>
      <c r="O3242" s="257"/>
      <c r="P3242" s="257"/>
      <c r="Q3242" s="257"/>
      <c r="R3242" s="257"/>
      <c r="S3242" s="257"/>
      <c r="T3242" s="258"/>
      <c r="AT3242" s="259" t="s">
        <v>142</v>
      </c>
      <c r="AU3242" s="259" t="s">
        <v>83</v>
      </c>
      <c r="AV3242" s="13" t="s">
        <v>140</v>
      </c>
      <c r="AW3242" s="13" t="s">
        <v>30</v>
      </c>
      <c r="AX3242" s="13" t="s">
        <v>81</v>
      </c>
      <c r="AY3242" s="259" t="s">
        <v>133</v>
      </c>
    </row>
    <row r="3243" spans="2:65" s="1" customFormat="1" ht="24" customHeight="1">
      <c r="B3243" s="38"/>
      <c r="C3243" s="224" t="s">
        <v>4474</v>
      </c>
      <c r="D3243" s="224" t="s">
        <v>135</v>
      </c>
      <c r="E3243" s="225" t="s">
        <v>4475</v>
      </c>
      <c r="F3243" s="226" t="s">
        <v>4476</v>
      </c>
      <c r="G3243" s="227" t="s">
        <v>165</v>
      </c>
      <c r="H3243" s="228">
        <v>22.7</v>
      </c>
      <c r="I3243" s="229"/>
      <c r="J3243" s="230">
        <f>ROUND(I3243*H3243,2)</f>
        <v>0</v>
      </c>
      <c r="K3243" s="226" t="s">
        <v>1</v>
      </c>
      <c r="L3243" s="43"/>
      <c r="M3243" s="231" t="s">
        <v>1</v>
      </c>
      <c r="N3243" s="232" t="s">
        <v>38</v>
      </c>
      <c r="O3243" s="86"/>
      <c r="P3243" s="233">
        <f>O3243*H3243</f>
        <v>0</v>
      </c>
      <c r="Q3243" s="233">
        <v>0.00137</v>
      </c>
      <c r="R3243" s="233">
        <f>Q3243*H3243</f>
        <v>0.031098999999999998</v>
      </c>
      <c r="S3243" s="233">
        <v>0</v>
      </c>
      <c r="T3243" s="234">
        <f>S3243*H3243</f>
        <v>0</v>
      </c>
      <c r="AR3243" s="235" t="s">
        <v>224</v>
      </c>
      <c r="AT3243" s="235" t="s">
        <v>135</v>
      </c>
      <c r="AU3243" s="235" t="s">
        <v>83</v>
      </c>
      <c r="AY3243" s="17" t="s">
        <v>133</v>
      </c>
      <c r="BE3243" s="236">
        <f>IF(N3243="základní",J3243,0)</f>
        <v>0</v>
      </c>
      <c r="BF3243" s="236">
        <f>IF(N3243="snížená",J3243,0)</f>
        <v>0</v>
      </c>
      <c r="BG3243" s="236">
        <f>IF(N3243="zákl. přenesená",J3243,0)</f>
        <v>0</v>
      </c>
      <c r="BH3243" s="236">
        <f>IF(N3243="sníž. přenesená",J3243,0)</f>
        <v>0</v>
      </c>
      <c r="BI3243" s="236">
        <f>IF(N3243="nulová",J3243,0)</f>
        <v>0</v>
      </c>
      <c r="BJ3243" s="17" t="s">
        <v>81</v>
      </c>
      <c r="BK3243" s="236">
        <f>ROUND(I3243*H3243,2)</f>
        <v>0</v>
      </c>
      <c r="BL3243" s="17" t="s">
        <v>224</v>
      </c>
      <c r="BM3243" s="235" t="s">
        <v>4477</v>
      </c>
    </row>
    <row r="3244" spans="2:51" s="12" customFormat="1" ht="12">
      <c r="B3244" s="237"/>
      <c r="C3244" s="238"/>
      <c r="D3244" s="239" t="s">
        <v>142</v>
      </c>
      <c r="E3244" s="240" t="s">
        <v>1</v>
      </c>
      <c r="F3244" s="241" t="s">
        <v>4478</v>
      </c>
      <c r="G3244" s="238"/>
      <c r="H3244" s="242">
        <v>22.7</v>
      </c>
      <c r="I3244" s="243"/>
      <c r="J3244" s="238"/>
      <c r="K3244" s="238"/>
      <c r="L3244" s="244"/>
      <c r="M3244" s="245"/>
      <c r="N3244" s="246"/>
      <c r="O3244" s="246"/>
      <c r="P3244" s="246"/>
      <c r="Q3244" s="246"/>
      <c r="R3244" s="246"/>
      <c r="S3244" s="246"/>
      <c r="T3244" s="247"/>
      <c r="AT3244" s="248" t="s">
        <v>142</v>
      </c>
      <c r="AU3244" s="248" t="s">
        <v>83</v>
      </c>
      <c r="AV3244" s="12" t="s">
        <v>83</v>
      </c>
      <c r="AW3244" s="12" t="s">
        <v>30</v>
      </c>
      <c r="AX3244" s="12" t="s">
        <v>73</v>
      </c>
      <c r="AY3244" s="248" t="s">
        <v>133</v>
      </c>
    </row>
    <row r="3245" spans="2:51" s="13" customFormat="1" ht="12">
      <c r="B3245" s="249"/>
      <c r="C3245" s="250"/>
      <c r="D3245" s="239" t="s">
        <v>142</v>
      </c>
      <c r="E3245" s="251" t="s">
        <v>1</v>
      </c>
      <c r="F3245" s="252" t="s">
        <v>144</v>
      </c>
      <c r="G3245" s="250"/>
      <c r="H3245" s="253">
        <v>22.7</v>
      </c>
      <c r="I3245" s="254"/>
      <c r="J3245" s="250"/>
      <c r="K3245" s="250"/>
      <c r="L3245" s="255"/>
      <c r="M3245" s="256"/>
      <c r="N3245" s="257"/>
      <c r="O3245" s="257"/>
      <c r="P3245" s="257"/>
      <c r="Q3245" s="257"/>
      <c r="R3245" s="257"/>
      <c r="S3245" s="257"/>
      <c r="T3245" s="258"/>
      <c r="AT3245" s="259" t="s">
        <v>142</v>
      </c>
      <c r="AU3245" s="259" t="s">
        <v>83</v>
      </c>
      <c r="AV3245" s="13" t="s">
        <v>140</v>
      </c>
      <c r="AW3245" s="13" t="s">
        <v>30</v>
      </c>
      <c r="AX3245" s="13" t="s">
        <v>81</v>
      </c>
      <c r="AY3245" s="259" t="s">
        <v>133</v>
      </c>
    </row>
    <row r="3246" spans="2:65" s="1" customFormat="1" ht="24" customHeight="1">
      <c r="B3246" s="38"/>
      <c r="C3246" s="224" t="s">
        <v>4479</v>
      </c>
      <c r="D3246" s="224" t="s">
        <v>135</v>
      </c>
      <c r="E3246" s="225" t="s">
        <v>4480</v>
      </c>
      <c r="F3246" s="226" t="s">
        <v>4481</v>
      </c>
      <c r="G3246" s="227" t="s">
        <v>165</v>
      </c>
      <c r="H3246" s="228">
        <v>74</v>
      </c>
      <c r="I3246" s="229"/>
      <c r="J3246" s="230">
        <f>ROUND(I3246*H3246,2)</f>
        <v>0</v>
      </c>
      <c r="K3246" s="226" t="s">
        <v>139</v>
      </c>
      <c r="L3246" s="43"/>
      <c r="M3246" s="231" t="s">
        <v>1</v>
      </c>
      <c r="N3246" s="232" t="s">
        <v>38</v>
      </c>
      <c r="O3246" s="86"/>
      <c r="P3246" s="233">
        <f>O3246*H3246</f>
        <v>0</v>
      </c>
      <c r="Q3246" s="233">
        <v>0.00174</v>
      </c>
      <c r="R3246" s="233">
        <f>Q3246*H3246</f>
        <v>0.12876</v>
      </c>
      <c r="S3246" s="233">
        <v>0</v>
      </c>
      <c r="T3246" s="234">
        <f>S3246*H3246</f>
        <v>0</v>
      </c>
      <c r="AR3246" s="235" t="s">
        <v>224</v>
      </c>
      <c r="AT3246" s="235" t="s">
        <v>135</v>
      </c>
      <c r="AU3246" s="235" t="s">
        <v>83</v>
      </c>
      <c r="AY3246" s="17" t="s">
        <v>133</v>
      </c>
      <c r="BE3246" s="236">
        <f>IF(N3246="základní",J3246,0)</f>
        <v>0</v>
      </c>
      <c r="BF3246" s="236">
        <f>IF(N3246="snížená",J3246,0)</f>
        <v>0</v>
      </c>
      <c r="BG3246" s="236">
        <f>IF(N3246="zákl. přenesená",J3246,0)</f>
        <v>0</v>
      </c>
      <c r="BH3246" s="236">
        <f>IF(N3246="sníž. přenesená",J3246,0)</f>
        <v>0</v>
      </c>
      <c r="BI3246" s="236">
        <f>IF(N3246="nulová",J3246,0)</f>
        <v>0</v>
      </c>
      <c r="BJ3246" s="17" t="s">
        <v>81</v>
      </c>
      <c r="BK3246" s="236">
        <f>ROUND(I3246*H3246,2)</f>
        <v>0</v>
      </c>
      <c r="BL3246" s="17" t="s">
        <v>224</v>
      </c>
      <c r="BM3246" s="235" t="s">
        <v>4482</v>
      </c>
    </row>
    <row r="3247" spans="2:51" s="12" customFormat="1" ht="12">
      <c r="B3247" s="237"/>
      <c r="C3247" s="238"/>
      <c r="D3247" s="239" t="s">
        <v>142</v>
      </c>
      <c r="E3247" s="240" t="s">
        <v>1</v>
      </c>
      <c r="F3247" s="241" t="s">
        <v>4483</v>
      </c>
      <c r="G3247" s="238"/>
      <c r="H3247" s="242">
        <v>74</v>
      </c>
      <c r="I3247" s="243"/>
      <c r="J3247" s="238"/>
      <c r="K3247" s="238"/>
      <c r="L3247" s="244"/>
      <c r="M3247" s="245"/>
      <c r="N3247" s="246"/>
      <c r="O3247" s="246"/>
      <c r="P3247" s="246"/>
      <c r="Q3247" s="246"/>
      <c r="R3247" s="246"/>
      <c r="S3247" s="246"/>
      <c r="T3247" s="247"/>
      <c r="AT3247" s="248" t="s">
        <v>142</v>
      </c>
      <c r="AU3247" s="248" t="s">
        <v>83</v>
      </c>
      <c r="AV3247" s="12" t="s">
        <v>83</v>
      </c>
      <c r="AW3247" s="12" t="s">
        <v>30</v>
      </c>
      <c r="AX3247" s="12" t="s">
        <v>73</v>
      </c>
      <c r="AY3247" s="248" t="s">
        <v>133</v>
      </c>
    </row>
    <row r="3248" spans="2:51" s="13" customFormat="1" ht="12">
      <c r="B3248" s="249"/>
      <c r="C3248" s="250"/>
      <c r="D3248" s="239" t="s">
        <v>142</v>
      </c>
      <c r="E3248" s="251" t="s">
        <v>1</v>
      </c>
      <c r="F3248" s="252" t="s">
        <v>144</v>
      </c>
      <c r="G3248" s="250"/>
      <c r="H3248" s="253">
        <v>74</v>
      </c>
      <c r="I3248" s="254"/>
      <c r="J3248" s="250"/>
      <c r="K3248" s="250"/>
      <c r="L3248" s="255"/>
      <c r="M3248" s="256"/>
      <c r="N3248" s="257"/>
      <c r="O3248" s="257"/>
      <c r="P3248" s="257"/>
      <c r="Q3248" s="257"/>
      <c r="R3248" s="257"/>
      <c r="S3248" s="257"/>
      <c r="T3248" s="258"/>
      <c r="AT3248" s="259" t="s">
        <v>142</v>
      </c>
      <c r="AU3248" s="259" t="s">
        <v>83</v>
      </c>
      <c r="AV3248" s="13" t="s">
        <v>140</v>
      </c>
      <c r="AW3248" s="13" t="s">
        <v>30</v>
      </c>
      <c r="AX3248" s="13" t="s">
        <v>81</v>
      </c>
      <c r="AY3248" s="259" t="s">
        <v>133</v>
      </c>
    </row>
    <row r="3249" spans="2:65" s="1" customFormat="1" ht="24" customHeight="1">
      <c r="B3249" s="38"/>
      <c r="C3249" s="224" t="s">
        <v>4484</v>
      </c>
      <c r="D3249" s="224" t="s">
        <v>135</v>
      </c>
      <c r="E3249" s="225" t="s">
        <v>4485</v>
      </c>
      <c r="F3249" s="226" t="s">
        <v>4486</v>
      </c>
      <c r="G3249" s="227" t="s">
        <v>171</v>
      </c>
      <c r="H3249" s="228">
        <v>2</v>
      </c>
      <c r="I3249" s="229"/>
      <c r="J3249" s="230">
        <f>ROUND(I3249*H3249,2)</f>
        <v>0</v>
      </c>
      <c r="K3249" s="226" t="s">
        <v>1</v>
      </c>
      <c r="L3249" s="43"/>
      <c r="M3249" s="231" t="s">
        <v>1</v>
      </c>
      <c r="N3249" s="232" t="s">
        <v>38</v>
      </c>
      <c r="O3249" s="86"/>
      <c r="P3249" s="233">
        <f>O3249*H3249</f>
        <v>0</v>
      </c>
      <c r="Q3249" s="233">
        <v>0.0002</v>
      </c>
      <c r="R3249" s="233">
        <f>Q3249*H3249</f>
        <v>0.0004</v>
      </c>
      <c r="S3249" s="233">
        <v>0</v>
      </c>
      <c r="T3249" s="234">
        <f>S3249*H3249</f>
        <v>0</v>
      </c>
      <c r="AR3249" s="235" t="s">
        <v>224</v>
      </c>
      <c r="AT3249" s="235" t="s">
        <v>135</v>
      </c>
      <c r="AU3249" s="235" t="s">
        <v>83</v>
      </c>
      <c r="AY3249" s="17" t="s">
        <v>133</v>
      </c>
      <c r="BE3249" s="236">
        <f>IF(N3249="základní",J3249,0)</f>
        <v>0</v>
      </c>
      <c r="BF3249" s="236">
        <f>IF(N3249="snížená",J3249,0)</f>
        <v>0</v>
      </c>
      <c r="BG3249" s="236">
        <f>IF(N3249="zákl. přenesená",J3249,0)</f>
        <v>0</v>
      </c>
      <c r="BH3249" s="236">
        <f>IF(N3249="sníž. přenesená",J3249,0)</f>
        <v>0</v>
      </c>
      <c r="BI3249" s="236">
        <f>IF(N3249="nulová",J3249,0)</f>
        <v>0</v>
      </c>
      <c r="BJ3249" s="17" t="s">
        <v>81</v>
      </c>
      <c r="BK3249" s="236">
        <f>ROUND(I3249*H3249,2)</f>
        <v>0</v>
      </c>
      <c r="BL3249" s="17" t="s">
        <v>224</v>
      </c>
      <c r="BM3249" s="235" t="s">
        <v>4487</v>
      </c>
    </row>
    <row r="3250" spans="2:51" s="12" customFormat="1" ht="12">
      <c r="B3250" s="237"/>
      <c r="C3250" s="238"/>
      <c r="D3250" s="239" t="s">
        <v>142</v>
      </c>
      <c r="E3250" s="240" t="s">
        <v>1</v>
      </c>
      <c r="F3250" s="241" t="s">
        <v>4488</v>
      </c>
      <c r="G3250" s="238"/>
      <c r="H3250" s="242">
        <v>2</v>
      </c>
      <c r="I3250" s="243"/>
      <c r="J3250" s="238"/>
      <c r="K3250" s="238"/>
      <c r="L3250" s="244"/>
      <c r="M3250" s="245"/>
      <c r="N3250" s="246"/>
      <c r="O3250" s="246"/>
      <c r="P3250" s="246"/>
      <c r="Q3250" s="246"/>
      <c r="R3250" s="246"/>
      <c r="S3250" s="246"/>
      <c r="T3250" s="247"/>
      <c r="AT3250" s="248" t="s">
        <v>142</v>
      </c>
      <c r="AU3250" s="248" t="s">
        <v>83</v>
      </c>
      <c r="AV3250" s="12" t="s">
        <v>83</v>
      </c>
      <c r="AW3250" s="12" t="s">
        <v>30</v>
      </c>
      <c r="AX3250" s="12" t="s">
        <v>73</v>
      </c>
      <c r="AY3250" s="248" t="s">
        <v>133</v>
      </c>
    </row>
    <row r="3251" spans="2:51" s="13" customFormat="1" ht="12">
      <c r="B3251" s="249"/>
      <c r="C3251" s="250"/>
      <c r="D3251" s="239" t="s">
        <v>142</v>
      </c>
      <c r="E3251" s="251" t="s">
        <v>1</v>
      </c>
      <c r="F3251" s="252" t="s">
        <v>144</v>
      </c>
      <c r="G3251" s="250"/>
      <c r="H3251" s="253">
        <v>2</v>
      </c>
      <c r="I3251" s="254"/>
      <c r="J3251" s="250"/>
      <c r="K3251" s="250"/>
      <c r="L3251" s="255"/>
      <c r="M3251" s="256"/>
      <c r="N3251" s="257"/>
      <c r="O3251" s="257"/>
      <c r="P3251" s="257"/>
      <c r="Q3251" s="257"/>
      <c r="R3251" s="257"/>
      <c r="S3251" s="257"/>
      <c r="T3251" s="258"/>
      <c r="AT3251" s="259" t="s">
        <v>142</v>
      </c>
      <c r="AU3251" s="259" t="s">
        <v>83</v>
      </c>
      <c r="AV3251" s="13" t="s">
        <v>140</v>
      </c>
      <c r="AW3251" s="13" t="s">
        <v>30</v>
      </c>
      <c r="AX3251" s="13" t="s">
        <v>81</v>
      </c>
      <c r="AY3251" s="259" t="s">
        <v>133</v>
      </c>
    </row>
    <row r="3252" spans="2:65" s="1" customFormat="1" ht="24" customHeight="1">
      <c r="B3252" s="38"/>
      <c r="C3252" s="224" t="s">
        <v>4489</v>
      </c>
      <c r="D3252" s="224" t="s">
        <v>135</v>
      </c>
      <c r="E3252" s="225" t="s">
        <v>4490</v>
      </c>
      <c r="F3252" s="226" t="s">
        <v>4491</v>
      </c>
      <c r="G3252" s="227" t="s">
        <v>171</v>
      </c>
      <c r="H3252" s="228">
        <v>2</v>
      </c>
      <c r="I3252" s="229"/>
      <c r="J3252" s="230">
        <f>ROUND(I3252*H3252,2)</f>
        <v>0</v>
      </c>
      <c r="K3252" s="226" t="s">
        <v>139</v>
      </c>
      <c r="L3252" s="43"/>
      <c r="M3252" s="231" t="s">
        <v>1</v>
      </c>
      <c r="N3252" s="232" t="s">
        <v>38</v>
      </c>
      <c r="O3252" s="86"/>
      <c r="P3252" s="233">
        <f>O3252*H3252</f>
        <v>0</v>
      </c>
      <c r="Q3252" s="233">
        <v>0.0002</v>
      </c>
      <c r="R3252" s="233">
        <f>Q3252*H3252</f>
        <v>0.0004</v>
      </c>
      <c r="S3252" s="233">
        <v>0</v>
      </c>
      <c r="T3252" s="234">
        <f>S3252*H3252</f>
        <v>0</v>
      </c>
      <c r="AR3252" s="235" t="s">
        <v>224</v>
      </c>
      <c r="AT3252" s="235" t="s">
        <v>135</v>
      </c>
      <c r="AU3252" s="235" t="s">
        <v>83</v>
      </c>
      <c r="AY3252" s="17" t="s">
        <v>133</v>
      </c>
      <c r="BE3252" s="236">
        <f>IF(N3252="základní",J3252,0)</f>
        <v>0</v>
      </c>
      <c r="BF3252" s="236">
        <f>IF(N3252="snížená",J3252,0)</f>
        <v>0</v>
      </c>
      <c r="BG3252" s="236">
        <f>IF(N3252="zákl. přenesená",J3252,0)</f>
        <v>0</v>
      </c>
      <c r="BH3252" s="236">
        <f>IF(N3252="sníž. přenesená",J3252,0)</f>
        <v>0</v>
      </c>
      <c r="BI3252" s="236">
        <f>IF(N3252="nulová",J3252,0)</f>
        <v>0</v>
      </c>
      <c r="BJ3252" s="17" t="s">
        <v>81</v>
      </c>
      <c r="BK3252" s="236">
        <f>ROUND(I3252*H3252,2)</f>
        <v>0</v>
      </c>
      <c r="BL3252" s="17" t="s">
        <v>224</v>
      </c>
      <c r="BM3252" s="235" t="s">
        <v>4492</v>
      </c>
    </row>
    <row r="3253" spans="2:51" s="12" customFormat="1" ht="12">
      <c r="B3253" s="237"/>
      <c r="C3253" s="238"/>
      <c r="D3253" s="239" t="s">
        <v>142</v>
      </c>
      <c r="E3253" s="240" t="s">
        <v>1</v>
      </c>
      <c r="F3253" s="241" t="s">
        <v>4493</v>
      </c>
      <c r="G3253" s="238"/>
      <c r="H3253" s="242">
        <v>2</v>
      </c>
      <c r="I3253" s="243"/>
      <c r="J3253" s="238"/>
      <c r="K3253" s="238"/>
      <c r="L3253" s="244"/>
      <c r="M3253" s="245"/>
      <c r="N3253" s="246"/>
      <c r="O3253" s="246"/>
      <c r="P3253" s="246"/>
      <c r="Q3253" s="246"/>
      <c r="R3253" s="246"/>
      <c r="S3253" s="246"/>
      <c r="T3253" s="247"/>
      <c r="AT3253" s="248" t="s">
        <v>142</v>
      </c>
      <c r="AU3253" s="248" t="s">
        <v>83</v>
      </c>
      <c r="AV3253" s="12" t="s">
        <v>83</v>
      </c>
      <c r="AW3253" s="12" t="s">
        <v>30</v>
      </c>
      <c r="AX3253" s="12" t="s">
        <v>73</v>
      </c>
      <c r="AY3253" s="248" t="s">
        <v>133</v>
      </c>
    </row>
    <row r="3254" spans="2:51" s="13" customFormat="1" ht="12">
      <c r="B3254" s="249"/>
      <c r="C3254" s="250"/>
      <c r="D3254" s="239" t="s">
        <v>142</v>
      </c>
      <c r="E3254" s="251" t="s">
        <v>1</v>
      </c>
      <c r="F3254" s="252" t="s">
        <v>144</v>
      </c>
      <c r="G3254" s="250"/>
      <c r="H3254" s="253">
        <v>2</v>
      </c>
      <c r="I3254" s="254"/>
      <c r="J3254" s="250"/>
      <c r="K3254" s="250"/>
      <c r="L3254" s="255"/>
      <c r="M3254" s="256"/>
      <c r="N3254" s="257"/>
      <c r="O3254" s="257"/>
      <c r="P3254" s="257"/>
      <c r="Q3254" s="257"/>
      <c r="R3254" s="257"/>
      <c r="S3254" s="257"/>
      <c r="T3254" s="258"/>
      <c r="AT3254" s="259" t="s">
        <v>142</v>
      </c>
      <c r="AU3254" s="259" t="s">
        <v>83</v>
      </c>
      <c r="AV3254" s="13" t="s">
        <v>140</v>
      </c>
      <c r="AW3254" s="13" t="s">
        <v>30</v>
      </c>
      <c r="AX3254" s="13" t="s">
        <v>81</v>
      </c>
      <c r="AY3254" s="259" t="s">
        <v>133</v>
      </c>
    </row>
    <row r="3255" spans="2:65" s="1" customFormat="1" ht="24" customHeight="1">
      <c r="B3255" s="38"/>
      <c r="C3255" s="224" t="s">
        <v>4494</v>
      </c>
      <c r="D3255" s="224" t="s">
        <v>135</v>
      </c>
      <c r="E3255" s="225" t="s">
        <v>4495</v>
      </c>
      <c r="F3255" s="226" t="s">
        <v>4496</v>
      </c>
      <c r="G3255" s="227" t="s">
        <v>171</v>
      </c>
      <c r="H3255" s="228">
        <v>3</v>
      </c>
      <c r="I3255" s="229"/>
      <c r="J3255" s="230">
        <f>ROUND(I3255*H3255,2)</f>
        <v>0</v>
      </c>
      <c r="K3255" s="226" t="s">
        <v>1</v>
      </c>
      <c r="L3255" s="43"/>
      <c r="M3255" s="231" t="s">
        <v>1</v>
      </c>
      <c r="N3255" s="232" t="s">
        <v>38</v>
      </c>
      <c r="O3255" s="86"/>
      <c r="P3255" s="233">
        <f>O3255*H3255</f>
        <v>0</v>
      </c>
      <c r="Q3255" s="233">
        <v>0.0002</v>
      </c>
      <c r="R3255" s="233">
        <f>Q3255*H3255</f>
        <v>0.0006000000000000001</v>
      </c>
      <c r="S3255" s="233">
        <v>0</v>
      </c>
      <c r="T3255" s="234">
        <f>S3255*H3255</f>
        <v>0</v>
      </c>
      <c r="AR3255" s="235" t="s">
        <v>224</v>
      </c>
      <c r="AT3255" s="235" t="s">
        <v>135</v>
      </c>
      <c r="AU3255" s="235" t="s">
        <v>83</v>
      </c>
      <c r="AY3255" s="17" t="s">
        <v>133</v>
      </c>
      <c r="BE3255" s="236">
        <f>IF(N3255="základní",J3255,0)</f>
        <v>0</v>
      </c>
      <c r="BF3255" s="236">
        <f>IF(N3255="snížená",J3255,0)</f>
        <v>0</v>
      </c>
      <c r="BG3255" s="236">
        <f>IF(N3255="zákl. přenesená",J3255,0)</f>
        <v>0</v>
      </c>
      <c r="BH3255" s="236">
        <f>IF(N3255="sníž. přenesená",J3255,0)</f>
        <v>0</v>
      </c>
      <c r="BI3255" s="236">
        <f>IF(N3255="nulová",J3255,0)</f>
        <v>0</v>
      </c>
      <c r="BJ3255" s="17" t="s">
        <v>81</v>
      </c>
      <c r="BK3255" s="236">
        <f>ROUND(I3255*H3255,2)</f>
        <v>0</v>
      </c>
      <c r="BL3255" s="17" t="s">
        <v>224</v>
      </c>
      <c r="BM3255" s="235" t="s">
        <v>4497</v>
      </c>
    </row>
    <row r="3256" spans="2:51" s="12" customFormat="1" ht="12">
      <c r="B3256" s="237"/>
      <c r="C3256" s="238"/>
      <c r="D3256" s="239" t="s">
        <v>142</v>
      </c>
      <c r="E3256" s="240" t="s">
        <v>1</v>
      </c>
      <c r="F3256" s="241" t="s">
        <v>4498</v>
      </c>
      <c r="G3256" s="238"/>
      <c r="H3256" s="242">
        <v>3</v>
      </c>
      <c r="I3256" s="243"/>
      <c r="J3256" s="238"/>
      <c r="K3256" s="238"/>
      <c r="L3256" s="244"/>
      <c r="M3256" s="245"/>
      <c r="N3256" s="246"/>
      <c r="O3256" s="246"/>
      <c r="P3256" s="246"/>
      <c r="Q3256" s="246"/>
      <c r="R3256" s="246"/>
      <c r="S3256" s="246"/>
      <c r="T3256" s="247"/>
      <c r="AT3256" s="248" t="s">
        <v>142</v>
      </c>
      <c r="AU3256" s="248" t="s">
        <v>83</v>
      </c>
      <c r="AV3256" s="12" t="s">
        <v>83</v>
      </c>
      <c r="AW3256" s="12" t="s">
        <v>30</v>
      </c>
      <c r="AX3256" s="12" t="s">
        <v>73</v>
      </c>
      <c r="AY3256" s="248" t="s">
        <v>133</v>
      </c>
    </row>
    <row r="3257" spans="2:51" s="13" customFormat="1" ht="12">
      <c r="B3257" s="249"/>
      <c r="C3257" s="250"/>
      <c r="D3257" s="239" t="s">
        <v>142</v>
      </c>
      <c r="E3257" s="251" t="s">
        <v>1</v>
      </c>
      <c r="F3257" s="252" t="s">
        <v>144</v>
      </c>
      <c r="G3257" s="250"/>
      <c r="H3257" s="253">
        <v>3</v>
      </c>
      <c r="I3257" s="254"/>
      <c r="J3257" s="250"/>
      <c r="K3257" s="250"/>
      <c r="L3257" s="255"/>
      <c r="M3257" s="256"/>
      <c r="N3257" s="257"/>
      <c r="O3257" s="257"/>
      <c r="P3257" s="257"/>
      <c r="Q3257" s="257"/>
      <c r="R3257" s="257"/>
      <c r="S3257" s="257"/>
      <c r="T3257" s="258"/>
      <c r="AT3257" s="259" t="s">
        <v>142</v>
      </c>
      <c r="AU3257" s="259" t="s">
        <v>83</v>
      </c>
      <c r="AV3257" s="13" t="s">
        <v>140</v>
      </c>
      <c r="AW3257" s="13" t="s">
        <v>30</v>
      </c>
      <c r="AX3257" s="13" t="s">
        <v>81</v>
      </c>
      <c r="AY3257" s="259" t="s">
        <v>133</v>
      </c>
    </row>
    <row r="3258" spans="2:65" s="1" customFormat="1" ht="24" customHeight="1">
      <c r="B3258" s="38"/>
      <c r="C3258" s="224" t="s">
        <v>4499</v>
      </c>
      <c r="D3258" s="224" t="s">
        <v>135</v>
      </c>
      <c r="E3258" s="225" t="s">
        <v>4500</v>
      </c>
      <c r="F3258" s="226" t="s">
        <v>4501</v>
      </c>
      <c r="G3258" s="227" t="s">
        <v>171</v>
      </c>
      <c r="H3258" s="228">
        <v>2</v>
      </c>
      <c r="I3258" s="229"/>
      <c r="J3258" s="230">
        <f>ROUND(I3258*H3258,2)</f>
        <v>0</v>
      </c>
      <c r="K3258" s="226" t="s">
        <v>1</v>
      </c>
      <c r="L3258" s="43"/>
      <c r="M3258" s="231" t="s">
        <v>1</v>
      </c>
      <c r="N3258" s="232" t="s">
        <v>38</v>
      </c>
      <c r="O3258" s="86"/>
      <c r="P3258" s="233">
        <f>O3258*H3258</f>
        <v>0</v>
      </c>
      <c r="Q3258" s="233">
        <v>0.00025</v>
      </c>
      <c r="R3258" s="233">
        <f>Q3258*H3258</f>
        <v>0.0005</v>
      </c>
      <c r="S3258" s="233">
        <v>0</v>
      </c>
      <c r="T3258" s="234">
        <f>S3258*H3258</f>
        <v>0</v>
      </c>
      <c r="AR3258" s="235" t="s">
        <v>224</v>
      </c>
      <c r="AT3258" s="235" t="s">
        <v>135</v>
      </c>
      <c r="AU3258" s="235" t="s">
        <v>83</v>
      </c>
      <c r="AY3258" s="17" t="s">
        <v>133</v>
      </c>
      <c r="BE3258" s="236">
        <f>IF(N3258="základní",J3258,0)</f>
        <v>0</v>
      </c>
      <c r="BF3258" s="236">
        <f>IF(N3258="snížená",J3258,0)</f>
        <v>0</v>
      </c>
      <c r="BG3258" s="236">
        <f>IF(N3258="zákl. přenesená",J3258,0)</f>
        <v>0</v>
      </c>
      <c r="BH3258" s="236">
        <f>IF(N3258="sníž. přenesená",J3258,0)</f>
        <v>0</v>
      </c>
      <c r="BI3258" s="236">
        <f>IF(N3258="nulová",J3258,0)</f>
        <v>0</v>
      </c>
      <c r="BJ3258" s="17" t="s">
        <v>81</v>
      </c>
      <c r="BK3258" s="236">
        <f>ROUND(I3258*H3258,2)</f>
        <v>0</v>
      </c>
      <c r="BL3258" s="17" t="s">
        <v>224</v>
      </c>
      <c r="BM3258" s="235" t="s">
        <v>4502</v>
      </c>
    </row>
    <row r="3259" spans="2:51" s="12" customFormat="1" ht="12">
      <c r="B3259" s="237"/>
      <c r="C3259" s="238"/>
      <c r="D3259" s="239" t="s">
        <v>142</v>
      </c>
      <c r="E3259" s="240" t="s">
        <v>1</v>
      </c>
      <c r="F3259" s="241" t="s">
        <v>4503</v>
      </c>
      <c r="G3259" s="238"/>
      <c r="H3259" s="242">
        <v>2</v>
      </c>
      <c r="I3259" s="243"/>
      <c r="J3259" s="238"/>
      <c r="K3259" s="238"/>
      <c r="L3259" s="244"/>
      <c r="M3259" s="245"/>
      <c r="N3259" s="246"/>
      <c r="O3259" s="246"/>
      <c r="P3259" s="246"/>
      <c r="Q3259" s="246"/>
      <c r="R3259" s="246"/>
      <c r="S3259" s="246"/>
      <c r="T3259" s="247"/>
      <c r="AT3259" s="248" t="s">
        <v>142</v>
      </c>
      <c r="AU3259" s="248" t="s">
        <v>83</v>
      </c>
      <c r="AV3259" s="12" t="s">
        <v>83</v>
      </c>
      <c r="AW3259" s="12" t="s">
        <v>30</v>
      </c>
      <c r="AX3259" s="12" t="s">
        <v>73</v>
      </c>
      <c r="AY3259" s="248" t="s">
        <v>133</v>
      </c>
    </row>
    <row r="3260" spans="2:51" s="13" customFormat="1" ht="12">
      <c r="B3260" s="249"/>
      <c r="C3260" s="250"/>
      <c r="D3260" s="239" t="s">
        <v>142</v>
      </c>
      <c r="E3260" s="251" t="s">
        <v>1</v>
      </c>
      <c r="F3260" s="252" t="s">
        <v>144</v>
      </c>
      <c r="G3260" s="250"/>
      <c r="H3260" s="253">
        <v>2</v>
      </c>
      <c r="I3260" s="254"/>
      <c r="J3260" s="250"/>
      <c r="K3260" s="250"/>
      <c r="L3260" s="255"/>
      <c r="M3260" s="256"/>
      <c r="N3260" s="257"/>
      <c r="O3260" s="257"/>
      <c r="P3260" s="257"/>
      <c r="Q3260" s="257"/>
      <c r="R3260" s="257"/>
      <c r="S3260" s="257"/>
      <c r="T3260" s="258"/>
      <c r="AT3260" s="259" t="s">
        <v>142</v>
      </c>
      <c r="AU3260" s="259" t="s">
        <v>83</v>
      </c>
      <c r="AV3260" s="13" t="s">
        <v>140</v>
      </c>
      <c r="AW3260" s="13" t="s">
        <v>30</v>
      </c>
      <c r="AX3260" s="13" t="s">
        <v>81</v>
      </c>
      <c r="AY3260" s="259" t="s">
        <v>133</v>
      </c>
    </row>
    <row r="3261" spans="2:65" s="1" customFormat="1" ht="24" customHeight="1">
      <c r="B3261" s="38"/>
      <c r="C3261" s="224" t="s">
        <v>4504</v>
      </c>
      <c r="D3261" s="224" t="s">
        <v>135</v>
      </c>
      <c r="E3261" s="225" t="s">
        <v>4505</v>
      </c>
      <c r="F3261" s="226" t="s">
        <v>4506</v>
      </c>
      <c r="G3261" s="227" t="s">
        <v>171</v>
      </c>
      <c r="H3261" s="228">
        <v>1</v>
      </c>
      <c r="I3261" s="229"/>
      <c r="J3261" s="230">
        <f>ROUND(I3261*H3261,2)</f>
        <v>0</v>
      </c>
      <c r="K3261" s="226" t="s">
        <v>1</v>
      </c>
      <c r="L3261" s="43"/>
      <c r="M3261" s="231" t="s">
        <v>1</v>
      </c>
      <c r="N3261" s="232" t="s">
        <v>38</v>
      </c>
      <c r="O3261" s="86"/>
      <c r="P3261" s="233">
        <f>O3261*H3261</f>
        <v>0</v>
      </c>
      <c r="Q3261" s="233">
        <v>0.00025</v>
      </c>
      <c r="R3261" s="233">
        <f>Q3261*H3261</f>
        <v>0.00025</v>
      </c>
      <c r="S3261" s="233">
        <v>0</v>
      </c>
      <c r="T3261" s="234">
        <f>S3261*H3261</f>
        <v>0</v>
      </c>
      <c r="AR3261" s="235" t="s">
        <v>224</v>
      </c>
      <c r="AT3261" s="235" t="s">
        <v>135</v>
      </c>
      <c r="AU3261" s="235" t="s">
        <v>83</v>
      </c>
      <c r="AY3261" s="17" t="s">
        <v>133</v>
      </c>
      <c r="BE3261" s="236">
        <f>IF(N3261="základní",J3261,0)</f>
        <v>0</v>
      </c>
      <c r="BF3261" s="236">
        <f>IF(N3261="snížená",J3261,0)</f>
        <v>0</v>
      </c>
      <c r="BG3261" s="236">
        <f>IF(N3261="zákl. přenesená",J3261,0)</f>
        <v>0</v>
      </c>
      <c r="BH3261" s="236">
        <f>IF(N3261="sníž. přenesená",J3261,0)</f>
        <v>0</v>
      </c>
      <c r="BI3261" s="236">
        <f>IF(N3261="nulová",J3261,0)</f>
        <v>0</v>
      </c>
      <c r="BJ3261" s="17" t="s">
        <v>81</v>
      </c>
      <c r="BK3261" s="236">
        <f>ROUND(I3261*H3261,2)</f>
        <v>0</v>
      </c>
      <c r="BL3261" s="17" t="s">
        <v>224</v>
      </c>
      <c r="BM3261" s="235" t="s">
        <v>4507</v>
      </c>
    </row>
    <row r="3262" spans="2:51" s="12" customFormat="1" ht="12">
      <c r="B3262" s="237"/>
      <c r="C3262" s="238"/>
      <c r="D3262" s="239" t="s">
        <v>142</v>
      </c>
      <c r="E3262" s="240" t="s">
        <v>1</v>
      </c>
      <c r="F3262" s="241" t="s">
        <v>4508</v>
      </c>
      <c r="G3262" s="238"/>
      <c r="H3262" s="242">
        <v>1</v>
      </c>
      <c r="I3262" s="243"/>
      <c r="J3262" s="238"/>
      <c r="K3262" s="238"/>
      <c r="L3262" s="244"/>
      <c r="M3262" s="245"/>
      <c r="N3262" s="246"/>
      <c r="O3262" s="246"/>
      <c r="P3262" s="246"/>
      <c r="Q3262" s="246"/>
      <c r="R3262" s="246"/>
      <c r="S3262" s="246"/>
      <c r="T3262" s="247"/>
      <c r="AT3262" s="248" t="s">
        <v>142</v>
      </c>
      <c r="AU3262" s="248" t="s">
        <v>83</v>
      </c>
      <c r="AV3262" s="12" t="s">
        <v>83</v>
      </c>
      <c r="AW3262" s="12" t="s">
        <v>30</v>
      </c>
      <c r="AX3262" s="12" t="s">
        <v>73</v>
      </c>
      <c r="AY3262" s="248" t="s">
        <v>133</v>
      </c>
    </row>
    <row r="3263" spans="2:51" s="13" customFormat="1" ht="12">
      <c r="B3263" s="249"/>
      <c r="C3263" s="250"/>
      <c r="D3263" s="239" t="s">
        <v>142</v>
      </c>
      <c r="E3263" s="251" t="s">
        <v>1</v>
      </c>
      <c r="F3263" s="252" t="s">
        <v>144</v>
      </c>
      <c r="G3263" s="250"/>
      <c r="H3263" s="253">
        <v>1</v>
      </c>
      <c r="I3263" s="254"/>
      <c r="J3263" s="250"/>
      <c r="K3263" s="250"/>
      <c r="L3263" s="255"/>
      <c r="M3263" s="256"/>
      <c r="N3263" s="257"/>
      <c r="O3263" s="257"/>
      <c r="P3263" s="257"/>
      <c r="Q3263" s="257"/>
      <c r="R3263" s="257"/>
      <c r="S3263" s="257"/>
      <c r="T3263" s="258"/>
      <c r="AT3263" s="259" t="s">
        <v>142</v>
      </c>
      <c r="AU3263" s="259" t="s">
        <v>83</v>
      </c>
      <c r="AV3263" s="13" t="s">
        <v>140</v>
      </c>
      <c r="AW3263" s="13" t="s">
        <v>30</v>
      </c>
      <c r="AX3263" s="13" t="s">
        <v>81</v>
      </c>
      <c r="AY3263" s="259" t="s">
        <v>133</v>
      </c>
    </row>
    <row r="3264" spans="2:65" s="1" customFormat="1" ht="24" customHeight="1">
      <c r="B3264" s="38"/>
      <c r="C3264" s="224" t="s">
        <v>4509</v>
      </c>
      <c r="D3264" s="224" t="s">
        <v>135</v>
      </c>
      <c r="E3264" s="225" t="s">
        <v>4510</v>
      </c>
      <c r="F3264" s="226" t="s">
        <v>4511</v>
      </c>
      <c r="G3264" s="227" t="s">
        <v>171</v>
      </c>
      <c r="H3264" s="228">
        <v>6</v>
      </c>
      <c r="I3264" s="229"/>
      <c r="J3264" s="230">
        <f>ROUND(I3264*H3264,2)</f>
        <v>0</v>
      </c>
      <c r="K3264" s="226" t="s">
        <v>1</v>
      </c>
      <c r="L3264" s="43"/>
      <c r="M3264" s="231" t="s">
        <v>1</v>
      </c>
      <c r="N3264" s="232" t="s">
        <v>38</v>
      </c>
      <c r="O3264" s="86"/>
      <c r="P3264" s="233">
        <f>O3264*H3264</f>
        <v>0</v>
      </c>
      <c r="Q3264" s="233">
        <v>0.00025</v>
      </c>
      <c r="R3264" s="233">
        <f>Q3264*H3264</f>
        <v>0.0015</v>
      </c>
      <c r="S3264" s="233">
        <v>0</v>
      </c>
      <c r="T3264" s="234">
        <f>S3264*H3264</f>
        <v>0</v>
      </c>
      <c r="AR3264" s="235" t="s">
        <v>224</v>
      </c>
      <c r="AT3264" s="235" t="s">
        <v>135</v>
      </c>
      <c r="AU3264" s="235" t="s">
        <v>83</v>
      </c>
      <c r="AY3264" s="17" t="s">
        <v>133</v>
      </c>
      <c r="BE3264" s="236">
        <f>IF(N3264="základní",J3264,0)</f>
        <v>0</v>
      </c>
      <c r="BF3264" s="236">
        <f>IF(N3264="snížená",J3264,0)</f>
        <v>0</v>
      </c>
      <c r="BG3264" s="236">
        <f>IF(N3264="zákl. přenesená",J3264,0)</f>
        <v>0</v>
      </c>
      <c r="BH3264" s="236">
        <f>IF(N3264="sníž. přenesená",J3264,0)</f>
        <v>0</v>
      </c>
      <c r="BI3264" s="236">
        <f>IF(N3264="nulová",J3264,0)</f>
        <v>0</v>
      </c>
      <c r="BJ3264" s="17" t="s">
        <v>81</v>
      </c>
      <c r="BK3264" s="236">
        <f>ROUND(I3264*H3264,2)</f>
        <v>0</v>
      </c>
      <c r="BL3264" s="17" t="s">
        <v>224</v>
      </c>
      <c r="BM3264" s="235" t="s">
        <v>4512</v>
      </c>
    </row>
    <row r="3265" spans="2:51" s="12" customFormat="1" ht="12">
      <c r="B3265" s="237"/>
      <c r="C3265" s="238"/>
      <c r="D3265" s="239" t="s">
        <v>142</v>
      </c>
      <c r="E3265" s="240" t="s">
        <v>1</v>
      </c>
      <c r="F3265" s="241" t="s">
        <v>4513</v>
      </c>
      <c r="G3265" s="238"/>
      <c r="H3265" s="242">
        <v>6</v>
      </c>
      <c r="I3265" s="243"/>
      <c r="J3265" s="238"/>
      <c r="K3265" s="238"/>
      <c r="L3265" s="244"/>
      <c r="M3265" s="245"/>
      <c r="N3265" s="246"/>
      <c r="O3265" s="246"/>
      <c r="P3265" s="246"/>
      <c r="Q3265" s="246"/>
      <c r="R3265" s="246"/>
      <c r="S3265" s="246"/>
      <c r="T3265" s="247"/>
      <c r="AT3265" s="248" t="s">
        <v>142</v>
      </c>
      <c r="AU3265" s="248" t="s">
        <v>83</v>
      </c>
      <c r="AV3265" s="12" t="s">
        <v>83</v>
      </c>
      <c r="AW3265" s="12" t="s">
        <v>30</v>
      </c>
      <c r="AX3265" s="12" t="s">
        <v>73</v>
      </c>
      <c r="AY3265" s="248" t="s">
        <v>133</v>
      </c>
    </row>
    <row r="3266" spans="2:51" s="13" customFormat="1" ht="12">
      <c r="B3266" s="249"/>
      <c r="C3266" s="250"/>
      <c r="D3266" s="239" t="s">
        <v>142</v>
      </c>
      <c r="E3266" s="251" t="s">
        <v>1</v>
      </c>
      <c r="F3266" s="252" t="s">
        <v>144</v>
      </c>
      <c r="G3266" s="250"/>
      <c r="H3266" s="253">
        <v>6</v>
      </c>
      <c r="I3266" s="254"/>
      <c r="J3266" s="250"/>
      <c r="K3266" s="250"/>
      <c r="L3266" s="255"/>
      <c r="M3266" s="256"/>
      <c r="N3266" s="257"/>
      <c r="O3266" s="257"/>
      <c r="P3266" s="257"/>
      <c r="Q3266" s="257"/>
      <c r="R3266" s="257"/>
      <c r="S3266" s="257"/>
      <c r="T3266" s="258"/>
      <c r="AT3266" s="259" t="s">
        <v>142</v>
      </c>
      <c r="AU3266" s="259" t="s">
        <v>83</v>
      </c>
      <c r="AV3266" s="13" t="s">
        <v>140</v>
      </c>
      <c r="AW3266" s="13" t="s">
        <v>30</v>
      </c>
      <c r="AX3266" s="13" t="s">
        <v>81</v>
      </c>
      <c r="AY3266" s="259" t="s">
        <v>133</v>
      </c>
    </row>
    <row r="3267" spans="2:65" s="1" customFormat="1" ht="24" customHeight="1">
      <c r="B3267" s="38"/>
      <c r="C3267" s="224" t="s">
        <v>4514</v>
      </c>
      <c r="D3267" s="224" t="s">
        <v>135</v>
      </c>
      <c r="E3267" s="225" t="s">
        <v>4515</v>
      </c>
      <c r="F3267" s="226" t="s">
        <v>4516</v>
      </c>
      <c r="G3267" s="227" t="s">
        <v>165</v>
      </c>
      <c r="H3267" s="228">
        <v>5.2</v>
      </c>
      <c r="I3267" s="229"/>
      <c r="J3267" s="230">
        <f>ROUND(I3267*H3267,2)</f>
        <v>0</v>
      </c>
      <c r="K3267" s="226" t="s">
        <v>1</v>
      </c>
      <c r="L3267" s="43"/>
      <c r="M3267" s="231" t="s">
        <v>1</v>
      </c>
      <c r="N3267" s="232" t="s">
        <v>38</v>
      </c>
      <c r="O3267" s="86"/>
      <c r="P3267" s="233">
        <f>O3267*H3267</f>
        <v>0</v>
      </c>
      <c r="Q3267" s="233">
        <v>0.00182</v>
      </c>
      <c r="R3267" s="233">
        <f>Q3267*H3267</f>
        <v>0.009464</v>
      </c>
      <c r="S3267" s="233">
        <v>0</v>
      </c>
      <c r="T3267" s="234">
        <f>S3267*H3267</f>
        <v>0</v>
      </c>
      <c r="AR3267" s="235" t="s">
        <v>224</v>
      </c>
      <c r="AT3267" s="235" t="s">
        <v>135</v>
      </c>
      <c r="AU3267" s="235" t="s">
        <v>83</v>
      </c>
      <c r="AY3267" s="17" t="s">
        <v>133</v>
      </c>
      <c r="BE3267" s="236">
        <f>IF(N3267="základní",J3267,0)</f>
        <v>0</v>
      </c>
      <c r="BF3267" s="236">
        <f>IF(N3267="snížená",J3267,0)</f>
        <v>0</v>
      </c>
      <c r="BG3267" s="236">
        <f>IF(N3267="zákl. přenesená",J3267,0)</f>
        <v>0</v>
      </c>
      <c r="BH3267" s="236">
        <f>IF(N3267="sníž. přenesená",J3267,0)</f>
        <v>0</v>
      </c>
      <c r="BI3267" s="236">
        <f>IF(N3267="nulová",J3267,0)</f>
        <v>0</v>
      </c>
      <c r="BJ3267" s="17" t="s">
        <v>81</v>
      </c>
      <c r="BK3267" s="236">
        <f>ROUND(I3267*H3267,2)</f>
        <v>0</v>
      </c>
      <c r="BL3267" s="17" t="s">
        <v>224</v>
      </c>
      <c r="BM3267" s="235" t="s">
        <v>4517</v>
      </c>
    </row>
    <row r="3268" spans="2:51" s="12" customFormat="1" ht="12">
      <c r="B3268" s="237"/>
      <c r="C3268" s="238"/>
      <c r="D3268" s="239" t="s">
        <v>142</v>
      </c>
      <c r="E3268" s="240" t="s">
        <v>1</v>
      </c>
      <c r="F3268" s="241" t="s">
        <v>4518</v>
      </c>
      <c r="G3268" s="238"/>
      <c r="H3268" s="242">
        <v>4.7</v>
      </c>
      <c r="I3268" s="243"/>
      <c r="J3268" s="238"/>
      <c r="K3268" s="238"/>
      <c r="L3268" s="244"/>
      <c r="M3268" s="245"/>
      <c r="N3268" s="246"/>
      <c r="O3268" s="246"/>
      <c r="P3268" s="246"/>
      <c r="Q3268" s="246"/>
      <c r="R3268" s="246"/>
      <c r="S3268" s="246"/>
      <c r="T3268" s="247"/>
      <c r="AT3268" s="248" t="s">
        <v>142</v>
      </c>
      <c r="AU3268" s="248" t="s">
        <v>83</v>
      </c>
      <c r="AV3268" s="12" t="s">
        <v>83</v>
      </c>
      <c r="AW3268" s="12" t="s">
        <v>30</v>
      </c>
      <c r="AX3268" s="12" t="s">
        <v>73</v>
      </c>
      <c r="AY3268" s="248" t="s">
        <v>133</v>
      </c>
    </row>
    <row r="3269" spans="2:51" s="12" customFormat="1" ht="12">
      <c r="B3269" s="237"/>
      <c r="C3269" s="238"/>
      <c r="D3269" s="239" t="s">
        <v>142</v>
      </c>
      <c r="E3269" s="240" t="s">
        <v>1</v>
      </c>
      <c r="F3269" s="241" t="s">
        <v>4519</v>
      </c>
      <c r="G3269" s="238"/>
      <c r="H3269" s="242">
        <v>0.5</v>
      </c>
      <c r="I3269" s="243"/>
      <c r="J3269" s="238"/>
      <c r="K3269" s="238"/>
      <c r="L3269" s="244"/>
      <c r="M3269" s="245"/>
      <c r="N3269" s="246"/>
      <c r="O3269" s="246"/>
      <c r="P3269" s="246"/>
      <c r="Q3269" s="246"/>
      <c r="R3269" s="246"/>
      <c r="S3269" s="246"/>
      <c r="T3269" s="247"/>
      <c r="AT3269" s="248" t="s">
        <v>142</v>
      </c>
      <c r="AU3269" s="248" t="s">
        <v>83</v>
      </c>
      <c r="AV3269" s="12" t="s">
        <v>83</v>
      </c>
      <c r="AW3269" s="12" t="s">
        <v>30</v>
      </c>
      <c r="AX3269" s="12" t="s">
        <v>73</v>
      </c>
      <c r="AY3269" s="248" t="s">
        <v>133</v>
      </c>
    </row>
    <row r="3270" spans="2:51" s="13" customFormat="1" ht="12">
      <c r="B3270" s="249"/>
      <c r="C3270" s="250"/>
      <c r="D3270" s="239" t="s">
        <v>142</v>
      </c>
      <c r="E3270" s="251" t="s">
        <v>1</v>
      </c>
      <c r="F3270" s="252" t="s">
        <v>144</v>
      </c>
      <c r="G3270" s="250"/>
      <c r="H3270" s="253">
        <v>5.2</v>
      </c>
      <c r="I3270" s="254"/>
      <c r="J3270" s="250"/>
      <c r="K3270" s="250"/>
      <c r="L3270" s="255"/>
      <c r="M3270" s="256"/>
      <c r="N3270" s="257"/>
      <c r="O3270" s="257"/>
      <c r="P3270" s="257"/>
      <c r="Q3270" s="257"/>
      <c r="R3270" s="257"/>
      <c r="S3270" s="257"/>
      <c r="T3270" s="258"/>
      <c r="AT3270" s="259" t="s">
        <v>142</v>
      </c>
      <c r="AU3270" s="259" t="s">
        <v>83</v>
      </c>
      <c r="AV3270" s="13" t="s">
        <v>140</v>
      </c>
      <c r="AW3270" s="13" t="s">
        <v>30</v>
      </c>
      <c r="AX3270" s="13" t="s">
        <v>81</v>
      </c>
      <c r="AY3270" s="259" t="s">
        <v>133</v>
      </c>
    </row>
    <row r="3271" spans="2:65" s="1" customFormat="1" ht="24" customHeight="1">
      <c r="B3271" s="38"/>
      <c r="C3271" s="224" t="s">
        <v>4520</v>
      </c>
      <c r="D3271" s="224" t="s">
        <v>135</v>
      </c>
      <c r="E3271" s="225" t="s">
        <v>4521</v>
      </c>
      <c r="F3271" s="226" t="s">
        <v>4522</v>
      </c>
      <c r="G3271" s="227" t="s">
        <v>165</v>
      </c>
      <c r="H3271" s="228">
        <v>9.8</v>
      </c>
      <c r="I3271" s="229"/>
      <c r="J3271" s="230">
        <f>ROUND(I3271*H3271,2)</f>
        <v>0</v>
      </c>
      <c r="K3271" s="226" t="s">
        <v>139</v>
      </c>
      <c r="L3271" s="43"/>
      <c r="M3271" s="231" t="s">
        <v>1</v>
      </c>
      <c r="N3271" s="232" t="s">
        <v>38</v>
      </c>
      <c r="O3271" s="86"/>
      <c r="P3271" s="233">
        <f>O3271*H3271</f>
        <v>0</v>
      </c>
      <c r="Q3271" s="233">
        <v>0.00182</v>
      </c>
      <c r="R3271" s="233">
        <f>Q3271*H3271</f>
        <v>0.017836</v>
      </c>
      <c r="S3271" s="233">
        <v>0</v>
      </c>
      <c r="T3271" s="234">
        <f>S3271*H3271</f>
        <v>0</v>
      </c>
      <c r="AR3271" s="235" t="s">
        <v>224</v>
      </c>
      <c r="AT3271" s="235" t="s">
        <v>135</v>
      </c>
      <c r="AU3271" s="235" t="s">
        <v>83</v>
      </c>
      <c r="AY3271" s="17" t="s">
        <v>133</v>
      </c>
      <c r="BE3271" s="236">
        <f>IF(N3271="základní",J3271,0)</f>
        <v>0</v>
      </c>
      <c r="BF3271" s="236">
        <f>IF(N3271="snížená",J3271,0)</f>
        <v>0</v>
      </c>
      <c r="BG3271" s="236">
        <f>IF(N3271="zákl. přenesená",J3271,0)</f>
        <v>0</v>
      </c>
      <c r="BH3271" s="236">
        <f>IF(N3271="sníž. přenesená",J3271,0)</f>
        <v>0</v>
      </c>
      <c r="BI3271" s="236">
        <f>IF(N3271="nulová",J3271,0)</f>
        <v>0</v>
      </c>
      <c r="BJ3271" s="17" t="s">
        <v>81</v>
      </c>
      <c r="BK3271" s="236">
        <f>ROUND(I3271*H3271,2)</f>
        <v>0</v>
      </c>
      <c r="BL3271" s="17" t="s">
        <v>224</v>
      </c>
      <c r="BM3271" s="235" t="s">
        <v>4523</v>
      </c>
    </row>
    <row r="3272" spans="2:51" s="12" customFormat="1" ht="12">
      <c r="B3272" s="237"/>
      <c r="C3272" s="238"/>
      <c r="D3272" s="239" t="s">
        <v>142</v>
      </c>
      <c r="E3272" s="240" t="s">
        <v>1</v>
      </c>
      <c r="F3272" s="241" t="s">
        <v>4524</v>
      </c>
      <c r="G3272" s="238"/>
      <c r="H3272" s="242">
        <v>8.8</v>
      </c>
      <c r="I3272" s="243"/>
      <c r="J3272" s="238"/>
      <c r="K3272" s="238"/>
      <c r="L3272" s="244"/>
      <c r="M3272" s="245"/>
      <c r="N3272" s="246"/>
      <c r="O3272" s="246"/>
      <c r="P3272" s="246"/>
      <c r="Q3272" s="246"/>
      <c r="R3272" s="246"/>
      <c r="S3272" s="246"/>
      <c r="T3272" s="247"/>
      <c r="AT3272" s="248" t="s">
        <v>142</v>
      </c>
      <c r="AU3272" s="248" t="s">
        <v>83</v>
      </c>
      <c r="AV3272" s="12" t="s">
        <v>83</v>
      </c>
      <c r="AW3272" s="12" t="s">
        <v>30</v>
      </c>
      <c r="AX3272" s="12" t="s">
        <v>73</v>
      </c>
      <c r="AY3272" s="248" t="s">
        <v>133</v>
      </c>
    </row>
    <row r="3273" spans="2:51" s="12" customFormat="1" ht="12">
      <c r="B3273" s="237"/>
      <c r="C3273" s="238"/>
      <c r="D3273" s="239" t="s">
        <v>142</v>
      </c>
      <c r="E3273" s="240" t="s">
        <v>1</v>
      </c>
      <c r="F3273" s="241" t="s">
        <v>4525</v>
      </c>
      <c r="G3273" s="238"/>
      <c r="H3273" s="242">
        <v>1</v>
      </c>
      <c r="I3273" s="243"/>
      <c r="J3273" s="238"/>
      <c r="K3273" s="238"/>
      <c r="L3273" s="244"/>
      <c r="M3273" s="245"/>
      <c r="N3273" s="246"/>
      <c r="O3273" s="246"/>
      <c r="P3273" s="246"/>
      <c r="Q3273" s="246"/>
      <c r="R3273" s="246"/>
      <c r="S3273" s="246"/>
      <c r="T3273" s="247"/>
      <c r="AT3273" s="248" t="s">
        <v>142</v>
      </c>
      <c r="AU3273" s="248" t="s">
        <v>83</v>
      </c>
      <c r="AV3273" s="12" t="s">
        <v>83</v>
      </c>
      <c r="AW3273" s="12" t="s">
        <v>30</v>
      </c>
      <c r="AX3273" s="12" t="s">
        <v>73</v>
      </c>
      <c r="AY3273" s="248" t="s">
        <v>133</v>
      </c>
    </row>
    <row r="3274" spans="2:51" s="13" customFormat="1" ht="12">
      <c r="B3274" s="249"/>
      <c r="C3274" s="250"/>
      <c r="D3274" s="239" t="s">
        <v>142</v>
      </c>
      <c r="E3274" s="251" t="s">
        <v>1</v>
      </c>
      <c r="F3274" s="252" t="s">
        <v>144</v>
      </c>
      <c r="G3274" s="250"/>
      <c r="H3274" s="253">
        <v>9.8</v>
      </c>
      <c r="I3274" s="254"/>
      <c r="J3274" s="250"/>
      <c r="K3274" s="250"/>
      <c r="L3274" s="255"/>
      <c r="M3274" s="256"/>
      <c r="N3274" s="257"/>
      <c r="O3274" s="257"/>
      <c r="P3274" s="257"/>
      <c r="Q3274" s="257"/>
      <c r="R3274" s="257"/>
      <c r="S3274" s="257"/>
      <c r="T3274" s="258"/>
      <c r="AT3274" s="259" t="s">
        <v>142</v>
      </c>
      <c r="AU3274" s="259" t="s">
        <v>83</v>
      </c>
      <c r="AV3274" s="13" t="s">
        <v>140</v>
      </c>
      <c r="AW3274" s="13" t="s">
        <v>30</v>
      </c>
      <c r="AX3274" s="13" t="s">
        <v>81</v>
      </c>
      <c r="AY3274" s="259" t="s">
        <v>133</v>
      </c>
    </row>
    <row r="3275" spans="2:65" s="1" customFormat="1" ht="24" customHeight="1">
      <c r="B3275" s="38"/>
      <c r="C3275" s="224" t="s">
        <v>4526</v>
      </c>
      <c r="D3275" s="224" t="s">
        <v>135</v>
      </c>
      <c r="E3275" s="225" t="s">
        <v>4527</v>
      </c>
      <c r="F3275" s="226" t="s">
        <v>4528</v>
      </c>
      <c r="G3275" s="227" t="s">
        <v>165</v>
      </c>
      <c r="H3275" s="228">
        <v>20.75</v>
      </c>
      <c r="I3275" s="229"/>
      <c r="J3275" s="230">
        <f>ROUND(I3275*H3275,2)</f>
        <v>0</v>
      </c>
      <c r="K3275" s="226" t="s">
        <v>139</v>
      </c>
      <c r="L3275" s="43"/>
      <c r="M3275" s="231" t="s">
        <v>1</v>
      </c>
      <c r="N3275" s="232" t="s">
        <v>38</v>
      </c>
      <c r="O3275" s="86"/>
      <c r="P3275" s="233">
        <f>O3275*H3275</f>
        <v>0</v>
      </c>
      <c r="Q3275" s="233">
        <v>0.00212</v>
      </c>
      <c r="R3275" s="233">
        <f>Q3275*H3275</f>
        <v>0.04399</v>
      </c>
      <c r="S3275" s="233">
        <v>0</v>
      </c>
      <c r="T3275" s="234">
        <f>S3275*H3275</f>
        <v>0</v>
      </c>
      <c r="AR3275" s="235" t="s">
        <v>224</v>
      </c>
      <c r="AT3275" s="235" t="s">
        <v>135</v>
      </c>
      <c r="AU3275" s="235" t="s">
        <v>83</v>
      </c>
      <c r="AY3275" s="17" t="s">
        <v>133</v>
      </c>
      <c r="BE3275" s="236">
        <f>IF(N3275="základní",J3275,0)</f>
        <v>0</v>
      </c>
      <c r="BF3275" s="236">
        <f>IF(N3275="snížená",J3275,0)</f>
        <v>0</v>
      </c>
      <c r="BG3275" s="236">
        <f>IF(N3275="zákl. přenesená",J3275,0)</f>
        <v>0</v>
      </c>
      <c r="BH3275" s="236">
        <f>IF(N3275="sníž. přenesená",J3275,0)</f>
        <v>0</v>
      </c>
      <c r="BI3275" s="236">
        <f>IF(N3275="nulová",J3275,0)</f>
        <v>0</v>
      </c>
      <c r="BJ3275" s="17" t="s">
        <v>81</v>
      </c>
      <c r="BK3275" s="236">
        <f>ROUND(I3275*H3275,2)</f>
        <v>0</v>
      </c>
      <c r="BL3275" s="17" t="s">
        <v>224</v>
      </c>
      <c r="BM3275" s="235" t="s">
        <v>4529</v>
      </c>
    </row>
    <row r="3276" spans="2:51" s="12" customFormat="1" ht="12">
      <c r="B3276" s="237"/>
      <c r="C3276" s="238"/>
      <c r="D3276" s="239" t="s">
        <v>142</v>
      </c>
      <c r="E3276" s="240" t="s">
        <v>1</v>
      </c>
      <c r="F3276" s="241" t="s">
        <v>4530</v>
      </c>
      <c r="G3276" s="238"/>
      <c r="H3276" s="242">
        <v>18.5</v>
      </c>
      <c r="I3276" s="243"/>
      <c r="J3276" s="238"/>
      <c r="K3276" s="238"/>
      <c r="L3276" s="244"/>
      <c r="M3276" s="245"/>
      <c r="N3276" s="246"/>
      <c r="O3276" s="246"/>
      <c r="P3276" s="246"/>
      <c r="Q3276" s="246"/>
      <c r="R3276" s="246"/>
      <c r="S3276" s="246"/>
      <c r="T3276" s="247"/>
      <c r="AT3276" s="248" t="s">
        <v>142</v>
      </c>
      <c r="AU3276" s="248" t="s">
        <v>83</v>
      </c>
      <c r="AV3276" s="12" t="s">
        <v>83</v>
      </c>
      <c r="AW3276" s="12" t="s">
        <v>30</v>
      </c>
      <c r="AX3276" s="12" t="s">
        <v>73</v>
      </c>
      <c r="AY3276" s="248" t="s">
        <v>133</v>
      </c>
    </row>
    <row r="3277" spans="2:51" s="12" customFormat="1" ht="12">
      <c r="B3277" s="237"/>
      <c r="C3277" s="238"/>
      <c r="D3277" s="239" t="s">
        <v>142</v>
      </c>
      <c r="E3277" s="240" t="s">
        <v>1</v>
      </c>
      <c r="F3277" s="241" t="s">
        <v>4531</v>
      </c>
      <c r="G3277" s="238"/>
      <c r="H3277" s="242">
        <v>2.25</v>
      </c>
      <c r="I3277" s="243"/>
      <c r="J3277" s="238"/>
      <c r="K3277" s="238"/>
      <c r="L3277" s="244"/>
      <c r="M3277" s="245"/>
      <c r="N3277" s="246"/>
      <c r="O3277" s="246"/>
      <c r="P3277" s="246"/>
      <c r="Q3277" s="246"/>
      <c r="R3277" s="246"/>
      <c r="S3277" s="246"/>
      <c r="T3277" s="247"/>
      <c r="AT3277" s="248" t="s">
        <v>142</v>
      </c>
      <c r="AU3277" s="248" t="s">
        <v>83</v>
      </c>
      <c r="AV3277" s="12" t="s">
        <v>83</v>
      </c>
      <c r="AW3277" s="12" t="s">
        <v>30</v>
      </c>
      <c r="AX3277" s="12" t="s">
        <v>73</v>
      </c>
      <c r="AY3277" s="248" t="s">
        <v>133</v>
      </c>
    </row>
    <row r="3278" spans="2:51" s="13" customFormat="1" ht="12">
      <c r="B3278" s="249"/>
      <c r="C3278" s="250"/>
      <c r="D3278" s="239" t="s">
        <v>142</v>
      </c>
      <c r="E3278" s="251" t="s">
        <v>1</v>
      </c>
      <c r="F3278" s="252" t="s">
        <v>144</v>
      </c>
      <c r="G3278" s="250"/>
      <c r="H3278" s="253">
        <v>20.75</v>
      </c>
      <c r="I3278" s="254"/>
      <c r="J3278" s="250"/>
      <c r="K3278" s="250"/>
      <c r="L3278" s="255"/>
      <c r="M3278" s="256"/>
      <c r="N3278" s="257"/>
      <c r="O3278" s="257"/>
      <c r="P3278" s="257"/>
      <c r="Q3278" s="257"/>
      <c r="R3278" s="257"/>
      <c r="S3278" s="257"/>
      <c r="T3278" s="258"/>
      <c r="AT3278" s="259" t="s">
        <v>142</v>
      </c>
      <c r="AU3278" s="259" t="s">
        <v>83</v>
      </c>
      <c r="AV3278" s="13" t="s">
        <v>140</v>
      </c>
      <c r="AW3278" s="13" t="s">
        <v>30</v>
      </c>
      <c r="AX3278" s="13" t="s">
        <v>81</v>
      </c>
      <c r="AY3278" s="259" t="s">
        <v>133</v>
      </c>
    </row>
    <row r="3279" spans="2:65" s="1" customFormat="1" ht="24" customHeight="1">
      <c r="B3279" s="38"/>
      <c r="C3279" s="224" t="s">
        <v>4532</v>
      </c>
      <c r="D3279" s="224" t="s">
        <v>135</v>
      </c>
      <c r="E3279" s="225" t="s">
        <v>4533</v>
      </c>
      <c r="F3279" s="226" t="s">
        <v>4534</v>
      </c>
      <c r="G3279" s="227" t="s">
        <v>165</v>
      </c>
      <c r="H3279" s="228">
        <v>38.75</v>
      </c>
      <c r="I3279" s="229"/>
      <c r="J3279" s="230">
        <f>ROUND(I3279*H3279,2)</f>
        <v>0</v>
      </c>
      <c r="K3279" s="226" t="s">
        <v>1</v>
      </c>
      <c r="L3279" s="43"/>
      <c r="M3279" s="231" t="s">
        <v>1</v>
      </c>
      <c r="N3279" s="232" t="s">
        <v>38</v>
      </c>
      <c r="O3279" s="86"/>
      <c r="P3279" s="233">
        <f>O3279*H3279</f>
        <v>0</v>
      </c>
      <c r="Q3279" s="233">
        <v>0.00286</v>
      </c>
      <c r="R3279" s="233">
        <f>Q3279*H3279</f>
        <v>0.110825</v>
      </c>
      <c r="S3279" s="233">
        <v>0</v>
      </c>
      <c r="T3279" s="234">
        <f>S3279*H3279</f>
        <v>0</v>
      </c>
      <c r="AR3279" s="235" t="s">
        <v>224</v>
      </c>
      <c r="AT3279" s="235" t="s">
        <v>135</v>
      </c>
      <c r="AU3279" s="235" t="s">
        <v>83</v>
      </c>
      <c r="AY3279" s="17" t="s">
        <v>133</v>
      </c>
      <c r="BE3279" s="236">
        <f>IF(N3279="základní",J3279,0)</f>
        <v>0</v>
      </c>
      <c r="BF3279" s="236">
        <f>IF(N3279="snížená",J3279,0)</f>
        <v>0</v>
      </c>
      <c r="BG3279" s="236">
        <f>IF(N3279="zákl. přenesená",J3279,0)</f>
        <v>0</v>
      </c>
      <c r="BH3279" s="236">
        <f>IF(N3279="sníž. přenesená",J3279,0)</f>
        <v>0</v>
      </c>
      <c r="BI3279" s="236">
        <f>IF(N3279="nulová",J3279,0)</f>
        <v>0</v>
      </c>
      <c r="BJ3279" s="17" t="s">
        <v>81</v>
      </c>
      <c r="BK3279" s="236">
        <f>ROUND(I3279*H3279,2)</f>
        <v>0</v>
      </c>
      <c r="BL3279" s="17" t="s">
        <v>224</v>
      </c>
      <c r="BM3279" s="235" t="s">
        <v>4535</v>
      </c>
    </row>
    <row r="3280" spans="2:51" s="12" customFormat="1" ht="12">
      <c r="B3280" s="237"/>
      <c r="C3280" s="238"/>
      <c r="D3280" s="239" t="s">
        <v>142</v>
      </c>
      <c r="E3280" s="240" t="s">
        <v>1</v>
      </c>
      <c r="F3280" s="241" t="s">
        <v>4536</v>
      </c>
      <c r="G3280" s="238"/>
      <c r="H3280" s="242">
        <v>35</v>
      </c>
      <c r="I3280" s="243"/>
      <c r="J3280" s="238"/>
      <c r="K3280" s="238"/>
      <c r="L3280" s="244"/>
      <c r="M3280" s="245"/>
      <c r="N3280" s="246"/>
      <c r="O3280" s="246"/>
      <c r="P3280" s="246"/>
      <c r="Q3280" s="246"/>
      <c r="R3280" s="246"/>
      <c r="S3280" s="246"/>
      <c r="T3280" s="247"/>
      <c r="AT3280" s="248" t="s">
        <v>142</v>
      </c>
      <c r="AU3280" s="248" t="s">
        <v>83</v>
      </c>
      <c r="AV3280" s="12" t="s">
        <v>83</v>
      </c>
      <c r="AW3280" s="12" t="s">
        <v>30</v>
      </c>
      <c r="AX3280" s="12" t="s">
        <v>73</v>
      </c>
      <c r="AY3280" s="248" t="s">
        <v>133</v>
      </c>
    </row>
    <row r="3281" spans="2:51" s="12" customFormat="1" ht="12">
      <c r="B3281" s="237"/>
      <c r="C3281" s="238"/>
      <c r="D3281" s="239" t="s">
        <v>142</v>
      </c>
      <c r="E3281" s="240" t="s">
        <v>1</v>
      </c>
      <c r="F3281" s="241" t="s">
        <v>4537</v>
      </c>
      <c r="G3281" s="238"/>
      <c r="H3281" s="242">
        <v>3.75</v>
      </c>
      <c r="I3281" s="243"/>
      <c r="J3281" s="238"/>
      <c r="K3281" s="238"/>
      <c r="L3281" s="244"/>
      <c r="M3281" s="245"/>
      <c r="N3281" s="246"/>
      <c r="O3281" s="246"/>
      <c r="P3281" s="246"/>
      <c r="Q3281" s="246"/>
      <c r="R3281" s="246"/>
      <c r="S3281" s="246"/>
      <c r="T3281" s="247"/>
      <c r="AT3281" s="248" t="s">
        <v>142</v>
      </c>
      <c r="AU3281" s="248" t="s">
        <v>83</v>
      </c>
      <c r="AV3281" s="12" t="s">
        <v>83</v>
      </c>
      <c r="AW3281" s="12" t="s">
        <v>30</v>
      </c>
      <c r="AX3281" s="12" t="s">
        <v>73</v>
      </c>
      <c r="AY3281" s="248" t="s">
        <v>133</v>
      </c>
    </row>
    <row r="3282" spans="2:51" s="13" customFormat="1" ht="12">
      <c r="B3282" s="249"/>
      <c r="C3282" s="250"/>
      <c r="D3282" s="239" t="s">
        <v>142</v>
      </c>
      <c r="E3282" s="251" t="s">
        <v>1</v>
      </c>
      <c r="F3282" s="252" t="s">
        <v>144</v>
      </c>
      <c r="G3282" s="250"/>
      <c r="H3282" s="253">
        <v>38.75</v>
      </c>
      <c r="I3282" s="254"/>
      <c r="J3282" s="250"/>
      <c r="K3282" s="250"/>
      <c r="L3282" s="255"/>
      <c r="M3282" s="256"/>
      <c r="N3282" s="257"/>
      <c r="O3282" s="257"/>
      <c r="P3282" s="257"/>
      <c r="Q3282" s="257"/>
      <c r="R3282" s="257"/>
      <c r="S3282" s="257"/>
      <c r="T3282" s="258"/>
      <c r="AT3282" s="259" t="s">
        <v>142</v>
      </c>
      <c r="AU3282" s="259" t="s">
        <v>83</v>
      </c>
      <c r="AV3282" s="13" t="s">
        <v>140</v>
      </c>
      <c r="AW3282" s="13" t="s">
        <v>30</v>
      </c>
      <c r="AX3282" s="13" t="s">
        <v>81</v>
      </c>
      <c r="AY3282" s="259" t="s">
        <v>133</v>
      </c>
    </row>
    <row r="3283" spans="2:65" s="1" customFormat="1" ht="16.5" customHeight="1">
      <c r="B3283" s="38"/>
      <c r="C3283" s="224" t="s">
        <v>4538</v>
      </c>
      <c r="D3283" s="224" t="s">
        <v>135</v>
      </c>
      <c r="E3283" s="225" t="s">
        <v>4539</v>
      </c>
      <c r="F3283" s="226" t="s">
        <v>4540</v>
      </c>
      <c r="G3283" s="227" t="s">
        <v>171</v>
      </c>
      <c r="H3283" s="228">
        <v>350</v>
      </c>
      <c r="I3283" s="229"/>
      <c r="J3283" s="230">
        <f>ROUND(I3283*H3283,2)</f>
        <v>0</v>
      </c>
      <c r="K3283" s="226" t="s">
        <v>1</v>
      </c>
      <c r="L3283" s="43"/>
      <c r="M3283" s="231" t="s">
        <v>1</v>
      </c>
      <c r="N3283" s="232" t="s">
        <v>38</v>
      </c>
      <c r="O3283" s="86"/>
      <c r="P3283" s="233">
        <f>O3283*H3283</f>
        <v>0</v>
      </c>
      <c r="Q3283" s="233">
        <v>0</v>
      </c>
      <c r="R3283" s="233">
        <f>Q3283*H3283</f>
        <v>0</v>
      </c>
      <c r="S3283" s="233">
        <v>0</v>
      </c>
      <c r="T3283" s="234">
        <f>S3283*H3283</f>
        <v>0</v>
      </c>
      <c r="AR3283" s="235" t="s">
        <v>224</v>
      </c>
      <c r="AT3283" s="235" t="s">
        <v>135</v>
      </c>
      <c r="AU3283" s="235" t="s">
        <v>83</v>
      </c>
      <c r="AY3283" s="17" t="s">
        <v>133</v>
      </c>
      <c r="BE3283" s="236">
        <f>IF(N3283="základní",J3283,0)</f>
        <v>0</v>
      </c>
      <c r="BF3283" s="236">
        <f>IF(N3283="snížená",J3283,0)</f>
        <v>0</v>
      </c>
      <c r="BG3283" s="236">
        <f>IF(N3283="zákl. přenesená",J3283,0)</f>
        <v>0</v>
      </c>
      <c r="BH3283" s="236">
        <f>IF(N3283="sníž. přenesená",J3283,0)</f>
        <v>0</v>
      </c>
      <c r="BI3283" s="236">
        <f>IF(N3283="nulová",J3283,0)</f>
        <v>0</v>
      </c>
      <c r="BJ3283" s="17" t="s">
        <v>81</v>
      </c>
      <c r="BK3283" s="236">
        <f>ROUND(I3283*H3283,2)</f>
        <v>0</v>
      </c>
      <c r="BL3283" s="17" t="s">
        <v>224</v>
      </c>
      <c r="BM3283" s="235" t="s">
        <v>4541</v>
      </c>
    </row>
    <row r="3284" spans="2:51" s="12" customFormat="1" ht="12">
      <c r="B3284" s="237"/>
      <c r="C3284" s="238"/>
      <c r="D3284" s="239" t="s">
        <v>142</v>
      </c>
      <c r="E3284" s="240" t="s">
        <v>1</v>
      </c>
      <c r="F3284" s="241" t="s">
        <v>4542</v>
      </c>
      <c r="G3284" s="238"/>
      <c r="H3284" s="242">
        <v>350</v>
      </c>
      <c r="I3284" s="243"/>
      <c r="J3284" s="238"/>
      <c r="K3284" s="238"/>
      <c r="L3284" s="244"/>
      <c r="M3284" s="245"/>
      <c r="N3284" s="246"/>
      <c r="O3284" s="246"/>
      <c r="P3284" s="246"/>
      <c r="Q3284" s="246"/>
      <c r="R3284" s="246"/>
      <c r="S3284" s="246"/>
      <c r="T3284" s="247"/>
      <c r="AT3284" s="248" t="s">
        <v>142</v>
      </c>
      <c r="AU3284" s="248" t="s">
        <v>83</v>
      </c>
      <c r="AV3284" s="12" t="s">
        <v>83</v>
      </c>
      <c r="AW3284" s="12" t="s">
        <v>30</v>
      </c>
      <c r="AX3284" s="12" t="s">
        <v>73</v>
      </c>
      <c r="AY3284" s="248" t="s">
        <v>133</v>
      </c>
    </row>
    <row r="3285" spans="2:51" s="13" customFormat="1" ht="12">
      <c r="B3285" s="249"/>
      <c r="C3285" s="250"/>
      <c r="D3285" s="239" t="s">
        <v>142</v>
      </c>
      <c r="E3285" s="251" t="s">
        <v>1</v>
      </c>
      <c r="F3285" s="252" t="s">
        <v>144</v>
      </c>
      <c r="G3285" s="250"/>
      <c r="H3285" s="253">
        <v>350</v>
      </c>
      <c r="I3285" s="254"/>
      <c r="J3285" s="250"/>
      <c r="K3285" s="250"/>
      <c r="L3285" s="255"/>
      <c r="M3285" s="256"/>
      <c r="N3285" s="257"/>
      <c r="O3285" s="257"/>
      <c r="P3285" s="257"/>
      <c r="Q3285" s="257"/>
      <c r="R3285" s="257"/>
      <c r="S3285" s="257"/>
      <c r="T3285" s="258"/>
      <c r="AT3285" s="259" t="s">
        <v>142</v>
      </c>
      <c r="AU3285" s="259" t="s">
        <v>83</v>
      </c>
      <c r="AV3285" s="13" t="s">
        <v>140</v>
      </c>
      <c r="AW3285" s="13" t="s">
        <v>30</v>
      </c>
      <c r="AX3285" s="13" t="s">
        <v>81</v>
      </c>
      <c r="AY3285" s="259" t="s">
        <v>133</v>
      </c>
    </row>
    <row r="3286" spans="2:65" s="1" customFormat="1" ht="24" customHeight="1">
      <c r="B3286" s="38"/>
      <c r="C3286" s="224" t="s">
        <v>4543</v>
      </c>
      <c r="D3286" s="224" t="s">
        <v>135</v>
      </c>
      <c r="E3286" s="225" t="s">
        <v>4544</v>
      </c>
      <c r="F3286" s="226" t="s">
        <v>4545</v>
      </c>
      <c r="G3286" s="227" t="s">
        <v>171</v>
      </c>
      <c r="H3286" s="228">
        <v>3</v>
      </c>
      <c r="I3286" s="229"/>
      <c r="J3286" s="230">
        <f>ROUND(I3286*H3286,2)</f>
        <v>0</v>
      </c>
      <c r="K3286" s="226" t="s">
        <v>1</v>
      </c>
      <c r="L3286" s="43"/>
      <c r="M3286" s="231" t="s">
        <v>1</v>
      </c>
      <c r="N3286" s="232" t="s">
        <v>38</v>
      </c>
      <c r="O3286" s="86"/>
      <c r="P3286" s="233">
        <f>O3286*H3286</f>
        <v>0</v>
      </c>
      <c r="Q3286" s="233">
        <v>0</v>
      </c>
      <c r="R3286" s="233">
        <f>Q3286*H3286</f>
        <v>0</v>
      </c>
      <c r="S3286" s="233">
        <v>0</v>
      </c>
      <c r="T3286" s="234">
        <f>S3286*H3286</f>
        <v>0</v>
      </c>
      <c r="AR3286" s="235" t="s">
        <v>224</v>
      </c>
      <c r="AT3286" s="235" t="s">
        <v>135</v>
      </c>
      <c r="AU3286" s="235" t="s">
        <v>83</v>
      </c>
      <c r="AY3286" s="17" t="s">
        <v>133</v>
      </c>
      <c r="BE3286" s="236">
        <f>IF(N3286="základní",J3286,0)</f>
        <v>0</v>
      </c>
      <c r="BF3286" s="236">
        <f>IF(N3286="snížená",J3286,0)</f>
        <v>0</v>
      </c>
      <c r="BG3286" s="236">
        <f>IF(N3286="zákl. přenesená",J3286,0)</f>
        <v>0</v>
      </c>
      <c r="BH3286" s="236">
        <f>IF(N3286="sníž. přenesená",J3286,0)</f>
        <v>0</v>
      </c>
      <c r="BI3286" s="236">
        <f>IF(N3286="nulová",J3286,0)</f>
        <v>0</v>
      </c>
      <c r="BJ3286" s="17" t="s">
        <v>81</v>
      </c>
      <c r="BK3286" s="236">
        <f>ROUND(I3286*H3286,2)</f>
        <v>0</v>
      </c>
      <c r="BL3286" s="17" t="s">
        <v>224</v>
      </c>
      <c r="BM3286" s="235" t="s">
        <v>4546</v>
      </c>
    </row>
    <row r="3287" spans="2:51" s="12" customFormat="1" ht="12">
      <c r="B3287" s="237"/>
      <c r="C3287" s="238"/>
      <c r="D3287" s="239" t="s">
        <v>142</v>
      </c>
      <c r="E3287" s="240" t="s">
        <v>1</v>
      </c>
      <c r="F3287" s="241" t="s">
        <v>4547</v>
      </c>
      <c r="G3287" s="238"/>
      <c r="H3287" s="242">
        <v>3</v>
      </c>
      <c r="I3287" s="243"/>
      <c r="J3287" s="238"/>
      <c r="K3287" s="238"/>
      <c r="L3287" s="244"/>
      <c r="M3287" s="245"/>
      <c r="N3287" s="246"/>
      <c r="O3287" s="246"/>
      <c r="P3287" s="246"/>
      <c r="Q3287" s="246"/>
      <c r="R3287" s="246"/>
      <c r="S3287" s="246"/>
      <c r="T3287" s="247"/>
      <c r="AT3287" s="248" t="s">
        <v>142</v>
      </c>
      <c r="AU3287" s="248" t="s">
        <v>83</v>
      </c>
      <c r="AV3287" s="12" t="s">
        <v>83</v>
      </c>
      <c r="AW3287" s="12" t="s">
        <v>30</v>
      </c>
      <c r="AX3287" s="12" t="s">
        <v>73</v>
      </c>
      <c r="AY3287" s="248" t="s">
        <v>133</v>
      </c>
    </row>
    <row r="3288" spans="2:51" s="13" customFormat="1" ht="12">
      <c r="B3288" s="249"/>
      <c r="C3288" s="250"/>
      <c r="D3288" s="239" t="s">
        <v>142</v>
      </c>
      <c r="E3288" s="251" t="s">
        <v>1</v>
      </c>
      <c r="F3288" s="252" t="s">
        <v>144</v>
      </c>
      <c r="G3288" s="250"/>
      <c r="H3288" s="253">
        <v>3</v>
      </c>
      <c r="I3288" s="254"/>
      <c r="J3288" s="250"/>
      <c r="K3288" s="250"/>
      <c r="L3288" s="255"/>
      <c r="M3288" s="256"/>
      <c r="N3288" s="257"/>
      <c r="O3288" s="257"/>
      <c r="P3288" s="257"/>
      <c r="Q3288" s="257"/>
      <c r="R3288" s="257"/>
      <c r="S3288" s="257"/>
      <c r="T3288" s="258"/>
      <c r="AT3288" s="259" t="s">
        <v>142</v>
      </c>
      <c r="AU3288" s="259" t="s">
        <v>83</v>
      </c>
      <c r="AV3288" s="13" t="s">
        <v>140</v>
      </c>
      <c r="AW3288" s="13" t="s">
        <v>30</v>
      </c>
      <c r="AX3288" s="13" t="s">
        <v>81</v>
      </c>
      <c r="AY3288" s="259" t="s">
        <v>133</v>
      </c>
    </row>
    <row r="3289" spans="2:65" s="1" customFormat="1" ht="24" customHeight="1">
      <c r="B3289" s="38"/>
      <c r="C3289" s="224" t="s">
        <v>4548</v>
      </c>
      <c r="D3289" s="224" t="s">
        <v>135</v>
      </c>
      <c r="E3289" s="225" t="s">
        <v>4549</v>
      </c>
      <c r="F3289" s="226" t="s">
        <v>4550</v>
      </c>
      <c r="G3289" s="227" t="s">
        <v>171</v>
      </c>
      <c r="H3289" s="228">
        <v>2</v>
      </c>
      <c r="I3289" s="229"/>
      <c r="J3289" s="230">
        <f>ROUND(I3289*H3289,2)</f>
        <v>0</v>
      </c>
      <c r="K3289" s="226" t="s">
        <v>1</v>
      </c>
      <c r="L3289" s="43"/>
      <c r="M3289" s="231" t="s">
        <v>1</v>
      </c>
      <c r="N3289" s="232" t="s">
        <v>38</v>
      </c>
      <c r="O3289" s="86"/>
      <c r="P3289" s="233">
        <f>O3289*H3289</f>
        <v>0</v>
      </c>
      <c r="Q3289" s="233">
        <v>0</v>
      </c>
      <c r="R3289" s="233">
        <f>Q3289*H3289</f>
        <v>0</v>
      </c>
      <c r="S3289" s="233">
        <v>0</v>
      </c>
      <c r="T3289" s="234">
        <f>S3289*H3289</f>
        <v>0</v>
      </c>
      <c r="AR3289" s="235" t="s">
        <v>224</v>
      </c>
      <c r="AT3289" s="235" t="s">
        <v>135</v>
      </c>
      <c r="AU3289" s="235" t="s">
        <v>83</v>
      </c>
      <c r="AY3289" s="17" t="s">
        <v>133</v>
      </c>
      <c r="BE3289" s="236">
        <f>IF(N3289="základní",J3289,0)</f>
        <v>0</v>
      </c>
      <c r="BF3289" s="236">
        <f>IF(N3289="snížená",J3289,0)</f>
        <v>0</v>
      </c>
      <c r="BG3289" s="236">
        <f>IF(N3289="zákl. přenesená",J3289,0)</f>
        <v>0</v>
      </c>
      <c r="BH3289" s="236">
        <f>IF(N3289="sníž. přenesená",J3289,0)</f>
        <v>0</v>
      </c>
      <c r="BI3289" s="236">
        <f>IF(N3289="nulová",J3289,0)</f>
        <v>0</v>
      </c>
      <c r="BJ3289" s="17" t="s">
        <v>81</v>
      </c>
      <c r="BK3289" s="236">
        <f>ROUND(I3289*H3289,2)</f>
        <v>0</v>
      </c>
      <c r="BL3289" s="17" t="s">
        <v>224</v>
      </c>
      <c r="BM3289" s="235" t="s">
        <v>4551</v>
      </c>
    </row>
    <row r="3290" spans="2:51" s="12" customFormat="1" ht="12">
      <c r="B3290" s="237"/>
      <c r="C3290" s="238"/>
      <c r="D3290" s="239" t="s">
        <v>142</v>
      </c>
      <c r="E3290" s="240" t="s">
        <v>1</v>
      </c>
      <c r="F3290" s="241" t="s">
        <v>4552</v>
      </c>
      <c r="G3290" s="238"/>
      <c r="H3290" s="242">
        <v>2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142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133</v>
      </c>
    </row>
    <row r="3291" spans="2:51" s="13" customFormat="1" ht="12">
      <c r="B3291" s="249"/>
      <c r="C3291" s="250"/>
      <c r="D3291" s="239" t="s">
        <v>142</v>
      </c>
      <c r="E3291" s="251" t="s">
        <v>1</v>
      </c>
      <c r="F3291" s="252" t="s">
        <v>144</v>
      </c>
      <c r="G3291" s="250"/>
      <c r="H3291" s="253">
        <v>2</v>
      </c>
      <c r="I3291" s="254"/>
      <c r="J3291" s="250"/>
      <c r="K3291" s="250"/>
      <c r="L3291" s="255"/>
      <c r="M3291" s="256"/>
      <c r="N3291" s="257"/>
      <c r="O3291" s="257"/>
      <c r="P3291" s="257"/>
      <c r="Q3291" s="257"/>
      <c r="R3291" s="257"/>
      <c r="S3291" s="257"/>
      <c r="T3291" s="258"/>
      <c r="AT3291" s="259" t="s">
        <v>142</v>
      </c>
      <c r="AU3291" s="259" t="s">
        <v>83</v>
      </c>
      <c r="AV3291" s="13" t="s">
        <v>140</v>
      </c>
      <c r="AW3291" s="13" t="s">
        <v>30</v>
      </c>
      <c r="AX3291" s="13" t="s">
        <v>81</v>
      </c>
      <c r="AY3291" s="259" t="s">
        <v>133</v>
      </c>
    </row>
    <row r="3292" spans="2:65" s="1" customFormat="1" ht="24" customHeight="1">
      <c r="B3292" s="38"/>
      <c r="C3292" s="224" t="s">
        <v>4553</v>
      </c>
      <c r="D3292" s="224" t="s">
        <v>135</v>
      </c>
      <c r="E3292" s="225" t="s">
        <v>4554</v>
      </c>
      <c r="F3292" s="226" t="s">
        <v>4555</v>
      </c>
      <c r="G3292" s="227" t="s">
        <v>171</v>
      </c>
      <c r="H3292" s="228">
        <v>1</v>
      </c>
      <c r="I3292" s="229"/>
      <c r="J3292" s="230">
        <f>ROUND(I3292*H3292,2)</f>
        <v>0</v>
      </c>
      <c r="K3292" s="226" t="s">
        <v>1</v>
      </c>
      <c r="L3292" s="43"/>
      <c r="M3292" s="231" t="s">
        <v>1</v>
      </c>
      <c r="N3292" s="232" t="s">
        <v>38</v>
      </c>
      <c r="O3292" s="86"/>
      <c r="P3292" s="233">
        <f>O3292*H3292</f>
        <v>0</v>
      </c>
      <c r="Q3292" s="233">
        <v>0</v>
      </c>
      <c r="R3292" s="233">
        <f>Q3292*H3292</f>
        <v>0</v>
      </c>
      <c r="S3292" s="233">
        <v>0</v>
      </c>
      <c r="T3292" s="234">
        <f>S3292*H3292</f>
        <v>0</v>
      </c>
      <c r="AR3292" s="235" t="s">
        <v>224</v>
      </c>
      <c r="AT3292" s="235" t="s">
        <v>135</v>
      </c>
      <c r="AU3292" s="235" t="s">
        <v>83</v>
      </c>
      <c r="AY3292" s="17" t="s">
        <v>133</v>
      </c>
      <c r="BE3292" s="236">
        <f>IF(N3292="základní",J3292,0)</f>
        <v>0</v>
      </c>
      <c r="BF3292" s="236">
        <f>IF(N3292="snížená",J3292,0)</f>
        <v>0</v>
      </c>
      <c r="BG3292" s="236">
        <f>IF(N3292="zákl. přenesená",J3292,0)</f>
        <v>0</v>
      </c>
      <c r="BH3292" s="236">
        <f>IF(N3292="sníž. přenesená",J3292,0)</f>
        <v>0</v>
      </c>
      <c r="BI3292" s="236">
        <f>IF(N3292="nulová",J3292,0)</f>
        <v>0</v>
      </c>
      <c r="BJ3292" s="17" t="s">
        <v>81</v>
      </c>
      <c r="BK3292" s="236">
        <f>ROUND(I3292*H3292,2)</f>
        <v>0</v>
      </c>
      <c r="BL3292" s="17" t="s">
        <v>224</v>
      </c>
      <c r="BM3292" s="235" t="s">
        <v>4556</v>
      </c>
    </row>
    <row r="3293" spans="2:51" s="12" customFormat="1" ht="12">
      <c r="B3293" s="237"/>
      <c r="C3293" s="238"/>
      <c r="D3293" s="239" t="s">
        <v>142</v>
      </c>
      <c r="E3293" s="240" t="s">
        <v>1</v>
      </c>
      <c r="F3293" s="241" t="s">
        <v>4557</v>
      </c>
      <c r="G3293" s="238"/>
      <c r="H3293" s="242">
        <v>1</v>
      </c>
      <c r="I3293" s="243"/>
      <c r="J3293" s="238"/>
      <c r="K3293" s="238"/>
      <c r="L3293" s="244"/>
      <c r="M3293" s="245"/>
      <c r="N3293" s="246"/>
      <c r="O3293" s="246"/>
      <c r="P3293" s="246"/>
      <c r="Q3293" s="246"/>
      <c r="R3293" s="246"/>
      <c r="S3293" s="246"/>
      <c r="T3293" s="247"/>
      <c r="AT3293" s="248" t="s">
        <v>142</v>
      </c>
      <c r="AU3293" s="248" t="s">
        <v>83</v>
      </c>
      <c r="AV3293" s="12" t="s">
        <v>83</v>
      </c>
      <c r="AW3293" s="12" t="s">
        <v>30</v>
      </c>
      <c r="AX3293" s="12" t="s">
        <v>73</v>
      </c>
      <c r="AY3293" s="248" t="s">
        <v>133</v>
      </c>
    </row>
    <row r="3294" spans="2:51" s="13" customFormat="1" ht="12">
      <c r="B3294" s="249"/>
      <c r="C3294" s="250"/>
      <c r="D3294" s="239" t="s">
        <v>142</v>
      </c>
      <c r="E3294" s="251" t="s">
        <v>1</v>
      </c>
      <c r="F3294" s="252" t="s">
        <v>144</v>
      </c>
      <c r="G3294" s="250"/>
      <c r="H3294" s="253">
        <v>1</v>
      </c>
      <c r="I3294" s="254"/>
      <c r="J3294" s="250"/>
      <c r="K3294" s="250"/>
      <c r="L3294" s="255"/>
      <c r="M3294" s="256"/>
      <c r="N3294" s="257"/>
      <c r="O3294" s="257"/>
      <c r="P3294" s="257"/>
      <c r="Q3294" s="257"/>
      <c r="R3294" s="257"/>
      <c r="S3294" s="257"/>
      <c r="T3294" s="258"/>
      <c r="AT3294" s="259" t="s">
        <v>142</v>
      </c>
      <c r="AU3294" s="259" t="s">
        <v>83</v>
      </c>
      <c r="AV3294" s="13" t="s">
        <v>140</v>
      </c>
      <c r="AW3294" s="13" t="s">
        <v>30</v>
      </c>
      <c r="AX3294" s="13" t="s">
        <v>81</v>
      </c>
      <c r="AY3294" s="259" t="s">
        <v>133</v>
      </c>
    </row>
    <row r="3295" spans="2:65" s="1" customFormat="1" ht="24" customHeight="1">
      <c r="B3295" s="38"/>
      <c r="C3295" s="224" t="s">
        <v>4558</v>
      </c>
      <c r="D3295" s="224" t="s">
        <v>135</v>
      </c>
      <c r="E3295" s="225" t="s">
        <v>4559</v>
      </c>
      <c r="F3295" s="226" t="s">
        <v>4560</v>
      </c>
      <c r="G3295" s="227" t="s">
        <v>171</v>
      </c>
      <c r="H3295" s="228">
        <v>6</v>
      </c>
      <c r="I3295" s="229"/>
      <c r="J3295" s="230">
        <f>ROUND(I3295*H3295,2)</f>
        <v>0</v>
      </c>
      <c r="K3295" s="226" t="s">
        <v>1</v>
      </c>
      <c r="L3295" s="43"/>
      <c r="M3295" s="231" t="s">
        <v>1</v>
      </c>
      <c r="N3295" s="232" t="s">
        <v>38</v>
      </c>
      <c r="O3295" s="86"/>
      <c r="P3295" s="233">
        <f>O3295*H3295</f>
        <v>0</v>
      </c>
      <c r="Q3295" s="233">
        <v>0</v>
      </c>
      <c r="R3295" s="233">
        <f>Q3295*H3295</f>
        <v>0</v>
      </c>
      <c r="S3295" s="233">
        <v>0</v>
      </c>
      <c r="T3295" s="234">
        <f>S3295*H3295</f>
        <v>0</v>
      </c>
      <c r="AR3295" s="235" t="s">
        <v>224</v>
      </c>
      <c r="AT3295" s="235" t="s">
        <v>135</v>
      </c>
      <c r="AU3295" s="235" t="s">
        <v>83</v>
      </c>
      <c r="AY3295" s="17" t="s">
        <v>133</v>
      </c>
      <c r="BE3295" s="236">
        <f>IF(N3295="základní",J3295,0)</f>
        <v>0</v>
      </c>
      <c r="BF3295" s="236">
        <f>IF(N3295="snížená",J3295,0)</f>
        <v>0</v>
      </c>
      <c r="BG3295" s="236">
        <f>IF(N3295="zákl. přenesená",J3295,0)</f>
        <v>0</v>
      </c>
      <c r="BH3295" s="236">
        <f>IF(N3295="sníž. přenesená",J3295,0)</f>
        <v>0</v>
      </c>
      <c r="BI3295" s="236">
        <f>IF(N3295="nulová",J3295,0)</f>
        <v>0</v>
      </c>
      <c r="BJ3295" s="17" t="s">
        <v>81</v>
      </c>
      <c r="BK3295" s="236">
        <f>ROUND(I3295*H3295,2)</f>
        <v>0</v>
      </c>
      <c r="BL3295" s="17" t="s">
        <v>224</v>
      </c>
      <c r="BM3295" s="235" t="s">
        <v>4561</v>
      </c>
    </row>
    <row r="3296" spans="2:51" s="12" customFormat="1" ht="12">
      <c r="B3296" s="237"/>
      <c r="C3296" s="238"/>
      <c r="D3296" s="239" t="s">
        <v>142</v>
      </c>
      <c r="E3296" s="240" t="s">
        <v>1</v>
      </c>
      <c r="F3296" s="241" t="s">
        <v>4562</v>
      </c>
      <c r="G3296" s="238"/>
      <c r="H3296" s="242">
        <v>6</v>
      </c>
      <c r="I3296" s="243"/>
      <c r="J3296" s="238"/>
      <c r="K3296" s="238"/>
      <c r="L3296" s="244"/>
      <c r="M3296" s="245"/>
      <c r="N3296" s="246"/>
      <c r="O3296" s="246"/>
      <c r="P3296" s="246"/>
      <c r="Q3296" s="246"/>
      <c r="R3296" s="246"/>
      <c r="S3296" s="246"/>
      <c r="T3296" s="247"/>
      <c r="AT3296" s="248" t="s">
        <v>142</v>
      </c>
      <c r="AU3296" s="248" t="s">
        <v>83</v>
      </c>
      <c r="AV3296" s="12" t="s">
        <v>83</v>
      </c>
      <c r="AW3296" s="12" t="s">
        <v>30</v>
      </c>
      <c r="AX3296" s="12" t="s">
        <v>73</v>
      </c>
      <c r="AY3296" s="248" t="s">
        <v>133</v>
      </c>
    </row>
    <row r="3297" spans="2:51" s="13" customFormat="1" ht="12">
      <c r="B3297" s="249"/>
      <c r="C3297" s="250"/>
      <c r="D3297" s="239" t="s">
        <v>142</v>
      </c>
      <c r="E3297" s="251" t="s">
        <v>1</v>
      </c>
      <c r="F3297" s="252" t="s">
        <v>144</v>
      </c>
      <c r="G3297" s="250"/>
      <c r="H3297" s="253">
        <v>6</v>
      </c>
      <c r="I3297" s="254"/>
      <c r="J3297" s="250"/>
      <c r="K3297" s="250"/>
      <c r="L3297" s="255"/>
      <c r="M3297" s="256"/>
      <c r="N3297" s="257"/>
      <c r="O3297" s="257"/>
      <c r="P3297" s="257"/>
      <c r="Q3297" s="257"/>
      <c r="R3297" s="257"/>
      <c r="S3297" s="257"/>
      <c r="T3297" s="258"/>
      <c r="AT3297" s="259" t="s">
        <v>142</v>
      </c>
      <c r="AU3297" s="259" t="s">
        <v>83</v>
      </c>
      <c r="AV3297" s="13" t="s">
        <v>140</v>
      </c>
      <c r="AW3297" s="13" t="s">
        <v>30</v>
      </c>
      <c r="AX3297" s="13" t="s">
        <v>81</v>
      </c>
      <c r="AY3297" s="259" t="s">
        <v>133</v>
      </c>
    </row>
    <row r="3298" spans="2:65" s="1" customFormat="1" ht="24" customHeight="1">
      <c r="B3298" s="38"/>
      <c r="C3298" s="224" t="s">
        <v>4563</v>
      </c>
      <c r="D3298" s="224" t="s">
        <v>135</v>
      </c>
      <c r="E3298" s="225" t="s">
        <v>4564</v>
      </c>
      <c r="F3298" s="226" t="s">
        <v>4565</v>
      </c>
      <c r="G3298" s="227" t="s">
        <v>171</v>
      </c>
      <c r="H3298" s="228">
        <v>16.9</v>
      </c>
      <c r="I3298" s="229"/>
      <c r="J3298" s="230">
        <f>ROUND(I3298*H3298,2)</f>
        <v>0</v>
      </c>
      <c r="K3298" s="226" t="s">
        <v>1</v>
      </c>
      <c r="L3298" s="43"/>
      <c r="M3298" s="231" t="s">
        <v>1</v>
      </c>
      <c r="N3298" s="232" t="s">
        <v>38</v>
      </c>
      <c r="O3298" s="86"/>
      <c r="P3298" s="233">
        <f>O3298*H3298</f>
        <v>0</v>
      </c>
      <c r="Q3298" s="233">
        <v>0</v>
      </c>
      <c r="R3298" s="233">
        <f>Q3298*H3298</f>
        <v>0</v>
      </c>
      <c r="S3298" s="233">
        <v>0</v>
      </c>
      <c r="T3298" s="234">
        <f>S3298*H3298</f>
        <v>0</v>
      </c>
      <c r="AR3298" s="235" t="s">
        <v>224</v>
      </c>
      <c r="AT3298" s="235" t="s">
        <v>135</v>
      </c>
      <c r="AU3298" s="235" t="s">
        <v>83</v>
      </c>
      <c r="AY3298" s="17" t="s">
        <v>133</v>
      </c>
      <c r="BE3298" s="236">
        <f>IF(N3298="základní",J3298,0)</f>
        <v>0</v>
      </c>
      <c r="BF3298" s="236">
        <f>IF(N3298="snížená",J3298,0)</f>
        <v>0</v>
      </c>
      <c r="BG3298" s="236">
        <f>IF(N3298="zákl. přenesená",J3298,0)</f>
        <v>0</v>
      </c>
      <c r="BH3298" s="236">
        <f>IF(N3298="sníž. přenesená",J3298,0)</f>
        <v>0</v>
      </c>
      <c r="BI3298" s="236">
        <f>IF(N3298="nulová",J3298,0)</f>
        <v>0</v>
      </c>
      <c r="BJ3298" s="17" t="s">
        <v>81</v>
      </c>
      <c r="BK3298" s="236">
        <f>ROUND(I3298*H3298,2)</f>
        <v>0</v>
      </c>
      <c r="BL3298" s="17" t="s">
        <v>224</v>
      </c>
      <c r="BM3298" s="235" t="s">
        <v>4566</v>
      </c>
    </row>
    <row r="3299" spans="2:51" s="12" customFormat="1" ht="12">
      <c r="B3299" s="237"/>
      <c r="C3299" s="238"/>
      <c r="D3299" s="239" t="s">
        <v>142</v>
      </c>
      <c r="E3299" s="240" t="s">
        <v>1</v>
      </c>
      <c r="F3299" s="241" t="s">
        <v>4567</v>
      </c>
      <c r="G3299" s="238"/>
      <c r="H3299" s="242">
        <v>16.9</v>
      </c>
      <c r="I3299" s="243"/>
      <c r="J3299" s="238"/>
      <c r="K3299" s="238"/>
      <c r="L3299" s="244"/>
      <c r="M3299" s="245"/>
      <c r="N3299" s="246"/>
      <c r="O3299" s="246"/>
      <c r="P3299" s="246"/>
      <c r="Q3299" s="246"/>
      <c r="R3299" s="246"/>
      <c r="S3299" s="246"/>
      <c r="T3299" s="247"/>
      <c r="AT3299" s="248" t="s">
        <v>142</v>
      </c>
      <c r="AU3299" s="248" t="s">
        <v>83</v>
      </c>
      <c r="AV3299" s="12" t="s">
        <v>83</v>
      </c>
      <c r="AW3299" s="12" t="s">
        <v>30</v>
      </c>
      <c r="AX3299" s="12" t="s">
        <v>73</v>
      </c>
      <c r="AY3299" s="248" t="s">
        <v>133</v>
      </c>
    </row>
    <row r="3300" spans="2:51" s="13" customFormat="1" ht="12">
      <c r="B3300" s="249"/>
      <c r="C3300" s="250"/>
      <c r="D3300" s="239" t="s">
        <v>142</v>
      </c>
      <c r="E3300" s="251" t="s">
        <v>1</v>
      </c>
      <c r="F3300" s="252" t="s">
        <v>144</v>
      </c>
      <c r="G3300" s="250"/>
      <c r="H3300" s="253">
        <v>16.9</v>
      </c>
      <c r="I3300" s="254"/>
      <c r="J3300" s="250"/>
      <c r="K3300" s="250"/>
      <c r="L3300" s="255"/>
      <c r="M3300" s="256"/>
      <c r="N3300" s="257"/>
      <c r="O3300" s="257"/>
      <c r="P3300" s="257"/>
      <c r="Q3300" s="257"/>
      <c r="R3300" s="257"/>
      <c r="S3300" s="257"/>
      <c r="T3300" s="258"/>
      <c r="AT3300" s="259" t="s">
        <v>142</v>
      </c>
      <c r="AU3300" s="259" t="s">
        <v>83</v>
      </c>
      <c r="AV3300" s="13" t="s">
        <v>140</v>
      </c>
      <c r="AW3300" s="13" t="s">
        <v>30</v>
      </c>
      <c r="AX3300" s="13" t="s">
        <v>81</v>
      </c>
      <c r="AY3300" s="259" t="s">
        <v>133</v>
      </c>
    </row>
    <row r="3301" spans="2:65" s="1" customFormat="1" ht="24" customHeight="1">
      <c r="B3301" s="38"/>
      <c r="C3301" s="224" t="s">
        <v>4568</v>
      </c>
      <c r="D3301" s="224" t="s">
        <v>135</v>
      </c>
      <c r="E3301" s="225" t="s">
        <v>4569</v>
      </c>
      <c r="F3301" s="226" t="s">
        <v>4570</v>
      </c>
      <c r="G3301" s="227" t="s">
        <v>413</v>
      </c>
      <c r="H3301" s="228">
        <v>36.354</v>
      </c>
      <c r="I3301" s="229"/>
      <c r="J3301" s="230">
        <f>ROUND(I3301*H3301,2)</f>
        <v>0</v>
      </c>
      <c r="K3301" s="226" t="s">
        <v>1</v>
      </c>
      <c r="L3301" s="43"/>
      <c r="M3301" s="231" t="s">
        <v>1</v>
      </c>
      <c r="N3301" s="232" t="s">
        <v>38</v>
      </c>
      <c r="O3301" s="86"/>
      <c r="P3301" s="233">
        <f>O3301*H3301</f>
        <v>0</v>
      </c>
      <c r="Q3301" s="233">
        <v>0</v>
      </c>
      <c r="R3301" s="233">
        <f>Q3301*H3301</f>
        <v>0</v>
      </c>
      <c r="S3301" s="233">
        <v>0</v>
      </c>
      <c r="T3301" s="234">
        <f>S3301*H3301</f>
        <v>0</v>
      </c>
      <c r="AR3301" s="235" t="s">
        <v>224</v>
      </c>
      <c r="AT3301" s="235" t="s">
        <v>135</v>
      </c>
      <c r="AU3301" s="235" t="s">
        <v>83</v>
      </c>
      <c r="AY3301" s="17" t="s">
        <v>133</v>
      </c>
      <c r="BE3301" s="236">
        <f>IF(N3301="základní",J3301,0)</f>
        <v>0</v>
      </c>
      <c r="BF3301" s="236">
        <f>IF(N3301="snížená",J3301,0)</f>
        <v>0</v>
      </c>
      <c r="BG3301" s="236">
        <f>IF(N3301="zákl. přenesená",J3301,0)</f>
        <v>0</v>
      </c>
      <c r="BH3301" s="236">
        <f>IF(N3301="sníž. přenesená",J3301,0)</f>
        <v>0</v>
      </c>
      <c r="BI3301" s="236">
        <f>IF(N3301="nulová",J3301,0)</f>
        <v>0</v>
      </c>
      <c r="BJ3301" s="17" t="s">
        <v>81</v>
      </c>
      <c r="BK3301" s="236">
        <f>ROUND(I3301*H3301,2)</f>
        <v>0</v>
      </c>
      <c r="BL3301" s="17" t="s">
        <v>224</v>
      </c>
      <c r="BM3301" s="235" t="s">
        <v>4571</v>
      </c>
    </row>
    <row r="3302" spans="2:51" s="14" customFormat="1" ht="12">
      <c r="B3302" s="276"/>
      <c r="C3302" s="277"/>
      <c r="D3302" s="239" t="s">
        <v>142</v>
      </c>
      <c r="E3302" s="278" t="s">
        <v>1</v>
      </c>
      <c r="F3302" s="279" t="s">
        <v>732</v>
      </c>
      <c r="G3302" s="277"/>
      <c r="H3302" s="278" t="s">
        <v>1</v>
      </c>
      <c r="I3302" s="280"/>
      <c r="J3302" s="277"/>
      <c r="K3302" s="277"/>
      <c r="L3302" s="281"/>
      <c r="M3302" s="282"/>
      <c r="N3302" s="283"/>
      <c r="O3302" s="283"/>
      <c r="P3302" s="283"/>
      <c r="Q3302" s="283"/>
      <c r="R3302" s="283"/>
      <c r="S3302" s="283"/>
      <c r="T3302" s="284"/>
      <c r="AT3302" s="285" t="s">
        <v>142</v>
      </c>
      <c r="AU3302" s="285" t="s">
        <v>83</v>
      </c>
      <c r="AV3302" s="14" t="s">
        <v>81</v>
      </c>
      <c r="AW3302" s="14" t="s">
        <v>30</v>
      </c>
      <c r="AX3302" s="14" t="s">
        <v>73</v>
      </c>
      <c r="AY3302" s="285" t="s">
        <v>133</v>
      </c>
    </row>
    <row r="3303" spans="2:51" s="12" customFormat="1" ht="12">
      <c r="B3303" s="237"/>
      <c r="C3303" s="238"/>
      <c r="D3303" s="239" t="s">
        <v>142</v>
      </c>
      <c r="E3303" s="240" t="s">
        <v>1</v>
      </c>
      <c r="F3303" s="241" t="s">
        <v>4126</v>
      </c>
      <c r="G3303" s="238"/>
      <c r="H3303" s="242">
        <v>36.354</v>
      </c>
      <c r="I3303" s="243"/>
      <c r="J3303" s="238"/>
      <c r="K3303" s="238"/>
      <c r="L3303" s="244"/>
      <c r="M3303" s="245"/>
      <c r="N3303" s="246"/>
      <c r="O3303" s="246"/>
      <c r="P3303" s="246"/>
      <c r="Q3303" s="246"/>
      <c r="R3303" s="246"/>
      <c r="S3303" s="246"/>
      <c r="T3303" s="247"/>
      <c r="AT3303" s="248" t="s">
        <v>142</v>
      </c>
      <c r="AU3303" s="248" t="s">
        <v>83</v>
      </c>
      <c r="AV3303" s="12" t="s">
        <v>83</v>
      </c>
      <c r="AW3303" s="12" t="s">
        <v>30</v>
      </c>
      <c r="AX3303" s="12" t="s">
        <v>73</v>
      </c>
      <c r="AY3303" s="248" t="s">
        <v>133</v>
      </c>
    </row>
    <row r="3304" spans="2:51" s="13" customFormat="1" ht="12">
      <c r="B3304" s="249"/>
      <c r="C3304" s="250"/>
      <c r="D3304" s="239" t="s">
        <v>142</v>
      </c>
      <c r="E3304" s="251" t="s">
        <v>1</v>
      </c>
      <c r="F3304" s="252" t="s">
        <v>144</v>
      </c>
      <c r="G3304" s="250"/>
      <c r="H3304" s="253">
        <v>36.354</v>
      </c>
      <c r="I3304" s="254"/>
      <c r="J3304" s="250"/>
      <c r="K3304" s="250"/>
      <c r="L3304" s="255"/>
      <c r="M3304" s="256"/>
      <c r="N3304" s="257"/>
      <c r="O3304" s="257"/>
      <c r="P3304" s="257"/>
      <c r="Q3304" s="257"/>
      <c r="R3304" s="257"/>
      <c r="S3304" s="257"/>
      <c r="T3304" s="258"/>
      <c r="AT3304" s="259" t="s">
        <v>142</v>
      </c>
      <c r="AU3304" s="259" t="s">
        <v>83</v>
      </c>
      <c r="AV3304" s="13" t="s">
        <v>140</v>
      </c>
      <c r="AW3304" s="13" t="s">
        <v>30</v>
      </c>
      <c r="AX3304" s="13" t="s">
        <v>81</v>
      </c>
      <c r="AY3304" s="259" t="s">
        <v>133</v>
      </c>
    </row>
    <row r="3305" spans="2:65" s="1" customFormat="1" ht="24" customHeight="1">
      <c r="B3305" s="38"/>
      <c r="C3305" s="224" t="s">
        <v>4572</v>
      </c>
      <c r="D3305" s="224" t="s">
        <v>135</v>
      </c>
      <c r="E3305" s="225" t="s">
        <v>4573</v>
      </c>
      <c r="F3305" s="226" t="s">
        <v>4574</v>
      </c>
      <c r="G3305" s="227" t="s">
        <v>286</v>
      </c>
      <c r="H3305" s="270"/>
      <c r="I3305" s="229"/>
      <c r="J3305" s="230">
        <f>ROUND(I3305*H3305,2)</f>
        <v>0</v>
      </c>
      <c r="K3305" s="226" t="s">
        <v>139</v>
      </c>
      <c r="L3305" s="43"/>
      <c r="M3305" s="231" t="s">
        <v>1</v>
      </c>
      <c r="N3305" s="232" t="s">
        <v>38</v>
      </c>
      <c r="O3305" s="86"/>
      <c r="P3305" s="233">
        <f>O3305*H3305</f>
        <v>0</v>
      </c>
      <c r="Q3305" s="233">
        <v>0</v>
      </c>
      <c r="R3305" s="233">
        <f>Q3305*H3305</f>
        <v>0</v>
      </c>
      <c r="S3305" s="233">
        <v>0</v>
      </c>
      <c r="T3305" s="234">
        <f>S3305*H3305</f>
        <v>0</v>
      </c>
      <c r="AR3305" s="235" t="s">
        <v>224</v>
      </c>
      <c r="AT3305" s="235" t="s">
        <v>135</v>
      </c>
      <c r="AU3305" s="235" t="s">
        <v>83</v>
      </c>
      <c r="AY3305" s="17" t="s">
        <v>133</v>
      </c>
      <c r="BE3305" s="236">
        <f>IF(N3305="základní",J3305,0)</f>
        <v>0</v>
      </c>
      <c r="BF3305" s="236">
        <f>IF(N3305="snížená",J3305,0)</f>
        <v>0</v>
      </c>
      <c r="BG3305" s="236">
        <f>IF(N3305="zákl. přenesená",J3305,0)</f>
        <v>0</v>
      </c>
      <c r="BH3305" s="236">
        <f>IF(N3305="sníž. přenesená",J3305,0)</f>
        <v>0</v>
      </c>
      <c r="BI3305" s="236">
        <f>IF(N3305="nulová",J3305,0)</f>
        <v>0</v>
      </c>
      <c r="BJ3305" s="17" t="s">
        <v>81</v>
      </c>
      <c r="BK3305" s="236">
        <f>ROUND(I3305*H3305,2)</f>
        <v>0</v>
      </c>
      <c r="BL3305" s="17" t="s">
        <v>224</v>
      </c>
      <c r="BM3305" s="235" t="s">
        <v>4575</v>
      </c>
    </row>
    <row r="3306" spans="2:65" s="1" customFormat="1" ht="24" customHeight="1">
      <c r="B3306" s="38"/>
      <c r="C3306" s="224" t="s">
        <v>4576</v>
      </c>
      <c r="D3306" s="224" t="s">
        <v>135</v>
      </c>
      <c r="E3306" s="225" t="s">
        <v>4577</v>
      </c>
      <c r="F3306" s="226" t="s">
        <v>4578</v>
      </c>
      <c r="G3306" s="227" t="s">
        <v>286</v>
      </c>
      <c r="H3306" s="270"/>
      <c r="I3306" s="229"/>
      <c r="J3306" s="230">
        <f>ROUND(I3306*H3306,2)</f>
        <v>0</v>
      </c>
      <c r="K3306" s="226" t="s">
        <v>139</v>
      </c>
      <c r="L3306" s="43"/>
      <c r="M3306" s="231" t="s">
        <v>1</v>
      </c>
      <c r="N3306" s="232" t="s">
        <v>38</v>
      </c>
      <c r="O3306" s="86"/>
      <c r="P3306" s="233">
        <f>O3306*H3306</f>
        <v>0</v>
      </c>
      <c r="Q3306" s="233">
        <v>0</v>
      </c>
      <c r="R3306" s="233">
        <f>Q3306*H3306</f>
        <v>0</v>
      </c>
      <c r="S3306" s="233">
        <v>0</v>
      </c>
      <c r="T3306" s="234">
        <f>S3306*H3306</f>
        <v>0</v>
      </c>
      <c r="AR3306" s="235" t="s">
        <v>224</v>
      </c>
      <c r="AT3306" s="235" t="s">
        <v>135</v>
      </c>
      <c r="AU3306" s="235" t="s">
        <v>83</v>
      </c>
      <c r="AY3306" s="17" t="s">
        <v>133</v>
      </c>
      <c r="BE3306" s="236">
        <f>IF(N3306="základní",J3306,0)</f>
        <v>0</v>
      </c>
      <c r="BF3306" s="236">
        <f>IF(N3306="snížená",J3306,0)</f>
        <v>0</v>
      </c>
      <c r="BG3306" s="236">
        <f>IF(N3306="zákl. přenesená",J3306,0)</f>
        <v>0</v>
      </c>
      <c r="BH3306" s="236">
        <f>IF(N3306="sníž. přenesená",J3306,0)</f>
        <v>0</v>
      </c>
      <c r="BI3306" s="236">
        <f>IF(N3306="nulová",J3306,0)</f>
        <v>0</v>
      </c>
      <c r="BJ3306" s="17" t="s">
        <v>81</v>
      </c>
      <c r="BK3306" s="236">
        <f>ROUND(I3306*H3306,2)</f>
        <v>0</v>
      </c>
      <c r="BL3306" s="17" t="s">
        <v>224</v>
      </c>
      <c r="BM3306" s="235" t="s">
        <v>4579</v>
      </c>
    </row>
    <row r="3307" spans="2:63" s="11" customFormat="1" ht="22.8" customHeight="1">
      <c r="B3307" s="208"/>
      <c r="C3307" s="209"/>
      <c r="D3307" s="210" t="s">
        <v>72</v>
      </c>
      <c r="E3307" s="222" t="s">
        <v>4580</v>
      </c>
      <c r="F3307" s="222" t="s">
        <v>4581</v>
      </c>
      <c r="G3307" s="209"/>
      <c r="H3307" s="209"/>
      <c r="I3307" s="212"/>
      <c r="J3307" s="223">
        <f>BK3307</f>
        <v>0</v>
      </c>
      <c r="K3307" s="209"/>
      <c r="L3307" s="214"/>
      <c r="M3307" s="215"/>
      <c r="N3307" s="216"/>
      <c r="O3307" s="216"/>
      <c r="P3307" s="217">
        <f>SUM(P3308:P3343)</f>
        <v>0</v>
      </c>
      <c r="Q3307" s="216"/>
      <c r="R3307" s="217">
        <f>SUM(R3308:R3343)</f>
        <v>13.959075129999999</v>
      </c>
      <c r="S3307" s="216"/>
      <c r="T3307" s="218">
        <f>SUM(T3308:T3343)</f>
        <v>0</v>
      </c>
      <c r="AR3307" s="219" t="s">
        <v>83</v>
      </c>
      <c r="AT3307" s="220" t="s">
        <v>72</v>
      </c>
      <c r="AU3307" s="220" t="s">
        <v>81</v>
      </c>
      <c r="AY3307" s="219" t="s">
        <v>133</v>
      </c>
      <c r="BK3307" s="221">
        <f>SUM(BK3308:BK3343)</f>
        <v>0</v>
      </c>
    </row>
    <row r="3308" spans="2:65" s="1" customFormat="1" ht="24" customHeight="1">
      <c r="B3308" s="38"/>
      <c r="C3308" s="224" t="s">
        <v>4582</v>
      </c>
      <c r="D3308" s="224" t="s">
        <v>135</v>
      </c>
      <c r="E3308" s="225" t="s">
        <v>4583</v>
      </c>
      <c r="F3308" s="226" t="s">
        <v>4584</v>
      </c>
      <c r="G3308" s="227" t="s">
        <v>413</v>
      </c>
      <c r="H3308" s="228">
        <v>344.108</v>
      </c>
      <c r="I3308" s="229"/>
      <c r="J3308" s="230">
        <f>ROUND(I3308*H3308,2)</f>
        <v>0</v>
      </c>
      <c r="K3308" s="226" t="s">
        <v>139</v>
      </c>
      <c r="L3308" s="43"/>
      <c r="M3308" s="231" t="s">
        <v>1</v>
      </c>
      <c r="N3308" s="232" t="s">
        <v>38</v>
      </c>
      <c r="O3308" s="86"/>
      <c r="P3308" s="233">
        <f>O3308*H3308</f>
        <v>0</v>
      </c>
      <c r="Q3308" s="233">
        <v>0</v>
      </c>
      <c r="R3308" s="233">
        <f>Q3308*H3308</f>
        <v>0</v>
      </c>
      <c r="S3308" s="233">
        <v>0</v>
      </c>
      <c r="T3308" s="234">
        <f>S3308*H3308</f>
        <v>0</v>
      </c>
      <c r="AR3308" s="235" t="s">
        <v>224</v>
      </c>
      <c r="AT3308" s="235" t="s">
        <v>135</v>
      </c>
      <c r="AU3308" s="235" t="s">
        <v>83</v>
      </c>
      <c r="AY3308" s="17" t="s">
        <v>133</v>
      </c>
      <c r="BE3308" s="236">
        <f>IF(N3308="základní",J3308,0)</f>
        <v>0</v>
      </c>
      <c r="BF3308" s="236">
        <f>IF(N3308="snížená",J3308,0)</f>
        <v>0</v>
      </c>
      <c r="BG3308" s="236">
        <f>IF(N3308="zákl. přenesená",J3308,0)</f>
        <v>0</v>
      </c>
      <c r="BH3308" s="236">
        <f>IF(N3308="sníž. přenesená",J3308,0)</f>
        <v>0</v>
      </c>
      <c r="BI3308" s="236">
        <f>IF(N3308="nulová",J3308,0)</f>
        <v>0</v>
      </c>
      <c r="BJ3308" s="17" t="s">
        <v>81</v>
      </c>
      <c r="BK3308" s="236">
        <f>ROUND(I3308*H3308,2)</f>
        <v>0</v>
      </c>
      <c r="BL3308" s="17" t="s">
        <v>224</v>
      </c>
      <c r="BM3308" s="235" t="s">
        <v>4585</v>
      </c>
    </row>
    <row r="3309" spans="2:65" s="1" customFormat="1" ht="24" customHeight="1">
      <c r="B3309" s="38"/>
      <c r="C3309" s="224" t="s">
        <v>4586</v>
      </c>
      <c r="D3309" s="224" t="s">
        <v>135</v>
      </c>
      <c r="E3309" s="225" t="s">
        <v>4587</v>
      </c>
      <c r="F3309" s="226" t="s">
        <v>4588</v>
      </c>
      <c r="G3309" s="227" t="s">
        <v>165</v>
      </c>
      <c r="H3309" s="228">
        <v>45.145</v>
      </c>
      <c r="I3309" s="229"/>
      <c r="J3309" s="230">
        <f>ROUND(I3309*H3309,2)</f>
        <v>0</v>
      </c>
      <c r="K3309" s="226" t="s">
        <v>139</v>
      </c>
      <c r="L3309" s="43"/>
      <c r="M3309" s="231" t="s">
        <v>1</v>
      </c>
      <c r="N3309" s="232" t="s">
        <v>38</v>
      </c>
      <c r="O3309" s="86"/>
      <c r="P3309" s="233">
        <f>O3309*H3309</f>
        <v>0</v>
      </c>
      <c r="Q3309" s="233">
        <v>0</v>
      </c>
      <c r="R3309" s="233">
        <f>Q3309*H3309</f>
        <v>0</v>
      </c>
      <c r="S3309" s="233">
        <v>0</v>
      </c>
      <c r="T3309" s="234">
        <f>S3309*H3309</f>
        <v>0</v>
      </c>
      <c r="AR3309" s="235" t="s">
        <v>224</v>
      </c>
      <c r="AT3309" s="235" t="s">
        <v>135</v>
      </c>
      <c r="AU3309" s="235" t="s">
        <v>83</v>
      </c>
      <c r="AY3309" s="17" t="s">
        <v>133</v>
      </c>
      <c r="BE3309" s="236">
        <f>IF(N3309="základní",J3309,0)</f>
        <v>0</v>
      </c>
      <c r="BF3309" s="236">
        <f>IF(N3309="snížená",J3309,0)</f>
        <v>0</v>
      </c>
      <c r="BG3309" s="236">
        <f>IF(N3309="zákl. přenesená",J3309,0)</f>
        <v>0</v>
      </c>
      <c r="BH3309" s="236">
        <f>IF(N3309="sníž. přenesená",J3309,0)</f>
        <v>0</v>
      </c>
      <c r="BI3309" s="236">
        <f>IF(N3309="nulová",J3309,0)</f>
        <v>0</v>
      </c>
      <c r="BJ3309" s="17" t="s">
        <v>81</v>
      </c>
      <c r="BK3309" s="236">
        <f>ROUND(I3309*H3309,2)</f>
        <v>0</v>
      </c>
      <c r="BL3309" s="17" t="s">
        <v>224</v>
      </c>
      <c r="BM3309" s="235" t="s">
        <v>4589</v>
      </c>
    </row>
    <row r="3310" spans="2:65" s="1" customFormat="1" ht="24" customHeight="1">
      <c r="B3310" s="38"/>
      <c r="C3310" s="224" t="s">
        <v>4590</v>
      </c>
      <c r="D3310" s="224" t="s">
        <v>135</v>
      </c>
      <c r="E3310" s="225" t="s">
        <v>4591</v>
      </c>
      <c r="F3310" s="226" t="s">
        <v>4592</v>
      </c>
      <c r="G3310" s="227" t="s">
        <v>413</v>
      </c>
      <c r="H3310" s="228">
        <v>308.782</v>
      </c>
      <c r="I3310" s="229"/>
      <c r="J3310" s="230">
        <f>ROUND(I3310*H3310,2)</f>
        <v>0</v>
      </c>
      <c r="K3310" s="226" t="s">
        <v>139</v>
      </c>
      <c r="L3310" s="43"/>
      <c r="M3310" s="231" t="s">
        <v>1</v>
      </c>
      <c r="N3310" s="232" t="s">
        <v>38</v>
      </c>
      <c r="O3310" s="86"/>
      <c r="P3310" s="233">
        <f>O3310*H3310</f>
        <v>0</v>
      </c>
      <c r="Q3310" s="233">
        <v>0.04349</v>
      </c>
      <c r="R3310" s="233">
        <f>Q3310*H3310</f>
        <v>13.428929179999999</v>
      </c>
      <c r="S3310" s="233">
        <v>0</v>
      </c>
      <c r="T3310" s="234">
        <f>S3310*H3310</f>
        <v>0</v>
      </c>
      <c r="AR3310" s="235" t="s">
        <v>224</v>
      </c>
      <c r="AT3310" s="235" t="s">
        <v>135</v>
      </c>
      <c r="AU3310" s="235" t="s">
        <v>83</v>
      </c>
      <c r="AY3310" s="17" t="s">
        <v>133</v>
      </c>
      <c r="BE3310" s="236">
        <f>IF(N3310="základní",J3310,0)</f>
        <v>0</v>
      </c>
      <c r="BF3310" s="236">
        <f>IF(N3310="snížená",J3310,0)</f>
        <v>0</v>
      </c>
      <c r="BG3310" s="236">
        <f>IF(N3310="zákl. přenesená",J3310,0)</f>
        <v>0</v>
      </c>
      <c r="BH3310" s="236">
        <f>IF(N3310="sníž. přenesená",J3310,0)</f>
        <v>0</v>
      </c>
      <c r="BI3310" s="236">
        <f>IF(N3310="nulová",J3310,0)</f>
        <v>0</v>
      </c>
      <c r="BJ3310" s="17" t="s">
        <v>81</v>
      </c>
      <c r="BK3310" s="236">
        <f>ROUND(I3310*H3310,2)</f>
        <v>0</v>
      </c>
      <c r="BL3310" s="17" t="s">
        <v>224</v>
      </c>
      <c r="BM3310" s="235" t="s">
        <v>4593</v>
      </c>
    </row>
    <row r="3311" spans="2:51" s="14" customFormat="1" ht="12">
      <c r="B3311" s="276"/>
      <c r="C3311" s="277"/>
      <c r="D3311" s="239" t="s">
        <v>142</v>
      </c>
      <c r="E3311" s="278" t="s">
        <v>1</v>
      </c>
      <c r="F3311" s="279" t="s">
        <v>2734</v>
      </c>
      <c r="G3311" s="277"/>
      <c r="H3311" s="278" t="s">
        <v>1</v>
      </c>
      <c r="I3311" s="280"/>
      <c r="J3311" s="277"/>
      <c r="K3311" s="277"/>
      <c r="L3311" s="281"/>
      <c r="M3311" s="282"/>
      <c r="N3311" s="283"/>
      <c r="O3311" s="283"/>
      <c r="P3311" s="283"/>
      <c r="Q3311" s="283"/>
      <c r="R3311" s="283"/>
      <c r="S3311" s="283"/>
      <c r="T3311" s="284"/>
      <c r="AT3311" s="285" t="s">
        <v>142</v>
      </c>
      <c r="AU3311" s="285" t="s">
        <v>83</v>
      </c>
      <c r="AV3311" s="14" t="s">
        <v>81</v>
      </c>
      <c r="AW3311" s="14" t="s">
        <v>30</v>
      </c>
      <c r="AX3311" s="14" t="s">
        <v>73</v>
      </c>
      <c r="AY3311" s="285" t="s">
        <v>133</v>
      </c>
    </row>
    <row r="3312" spans="2:51" s="12" customFormat="1" ht="12">
      <c r="B3312" s="237"/>
      <c r="C3312" s="238"/>
      <c r="D3312" s="239" t="s">
        <v>142</v>
      </c>
      <c r="E3312" s="240" t="s">
        <v>1</v>
      </c>
      <c r="F3312" s="241" t="s">
        <v>2735</v>
      </c>
      <c r="G3312" s="238"/>
      <c r="H3312" s="242">
        <v>329.68</v>
      </c>
      <c r="I3312" s="243"/>
      <c r="J3312" s="238"/>
      <c r="K3312" s="238"/>
      <c r="L3312" s="244"/>
      <c r="M3312" s="245"/>
      <c r="N3312" s="246"/>
      <c r="O3312" s="246"/>
      <c r="P3312" s="246"/>
      <c r="Q3312" s="246"/>
      <c r="R3312" s="246"/>
      <c r="S3312" s="246"/>
      <c r="T3312" s="247"/>
      <c r="AT3312" s="248" t="s">
        <v>142</v>
      </c>
      <c r="AU3312" s="248" t="s">
        <v>83</v>
      </c>
      <c r="AV3312" s="12" t="s">
        <v>83</v>
      </c>
      <c r="AW3312" s="12" t="s">
        <v>30</v>
      </c>
      <c r="AX3312" s="12" t="s">
        <v>73</v>
      </c>
      <c r="AY3312" s="248" t="s">
        <v>133</v>
      </c>
    </row>
    <row r="3313" spans="2:51" s="12" customFormat="1" ht="12">
      <c r="B3313" s="237"/>
      <c r="C3313" s="238"/>
      <c r="D3313" s="239" t="s">
        <v>142</v>
      </c>
      <c r="E3313" s="240" t="s">
        <v>1</v>
      </c>
      <c r="F3313" s="241" t="s">
        <v>2736</v>
      </c>
      <c r="G3313" s="238"/>
      <c r="H3313" s="242">
        <v>-25.6</v>
      </c>
      <c r="I3313" s="243"/>
      <c r="J3313" s="238"/>
      <c r="K3313" s="238"/>
      <c r="L3313" s="244"/>
      <c r="M3313" s="245"/>
      <c r="N3313" s="246"/>
      <c r="O3313" s="246"/>
      <c r="P3313" s="246"/>
      <c r="Q3313" s="246"/>
      <c r="R3313" s="246"/>
      <c r="S3313" s="246"/>
      <c r="T3313" s="247"/>
      <c r="AT3313" s="248" t="s">
        <v>142</v>
      </c>
      <c r="AU3313" s="248" t="s">
        <v>83</v>
      </c>
      <c r="AV3313" s="12" t="s">
        <v>83</v>
      </c>
      <c r="AW3313" s="12" t="s">
        <v>30</v>
      </c>
      <c r="AX3313" s="12" t="s">
        <v>73</v>
      </c>
      <c r="AY3313" s="248" t="s">
        <v>133</v>
      </c>
    </row>
    <row r="3314" spans="2:51" s="12" customFormat="1" ht="12">
      <c r="B3314" s="237"/>
      <c r="C3314" s="238"/>
      <c r="D3314" s="239" t="s">
        <v>142</v>
      </c>
      <c r="E3314" s="240" t="s">
        <v>1</v>
      </c>
      <c r="F3314" s="241" t="s">
        <v>2737</v>
      </c>
      <c r="G3314" s="238"/>
      <c r="H3314" s="242">
        <v>-12.8</v>
      </c>
      <c r="I3314" s="243"/>
      <c r="J3314" s="238"/>
      <c r="K3314" s="238"/>
      <c r="L3314" s="244"/>
      <c r="M3314" s="245"/>
      <c r="N3314" s="246"/>
      <c r="O3314" s="246"/>
      <c r="P3314" s="246"/>
      <c r="Q3314" s="246"/>
      <c r="R3314" s="246"/>
      <c r="S3314" s="246"/>
      <c r="T3314" s="247"/>
      <c r="AT3314" s="248" t="s">
        <v>142</v>
      </c>
      <c r="AU3314" s="248" t="s">
        <v>83</v>
      </c>
      <c r="AV3314" s="12" t="s">
        <v>83</v>
      </c>
      <c r="AW3314" s="12" t="s">
        <v>30</v>
      </c>
      <c r="AX3314" s="12" t="s">
        <v>73</v>
      </c>
      <c r="AY3314" s="248" t="s">
        <v>133</v>
      </c>
    </row>
    <row r="3315" spans="2:51" s="12" customFormat="1" ht="12">
      <c r="B3315" s="237"/>
      <c r="C3315" s="238"/>
      <c r="D3315" s="239" t="s">
        <v>142</v>
      </c>
      <c r="E3315" s="240" t="s">
        <v>1</v>
      </c>
      <c r="F3315" s="241" t="s">
        <v>2738</v>
      </c>
      <c r="G3315" s="238"/>
      <c r="H3315" s="242">
        <v>39.552</v>
      </c>
      <c r="I3315" s="243"/>
      <c r="J3315" s="238"/>
      <c r="K3315" s="238"/>
      <c r="L3315" s="244"/>
      <c r="M3315" s="245"/>
      <c r="N3315" s="246"/>
      <c r="O3315" s="246"/>
      <c r="P3315" s="246"/>
      <c r="Q3315" s="246"/>
      <c r="R3315" s="246"/>
      <c r="S3315" s="246"/>
      <c r="T3315" s="247"/>
      <c r="AT3315" s="248" t="s">
        <v>142</v>
      </c>
      <c r="AU3315" s="248" t="s">
        <v>83</v>
      </c>
      <c r="AV3315" s="12" t="s">
        <v>83</v>
      </c>
      <c r="AW3315" s="12" t="s">
        <v>30</v>
      </c>
      <c r="AX3315" s="12" t="s">
        <v>73</v>
      </c>
      <c r="AY3315" s="248" t="s">
        <v>133</v>
      </c>
    </row>
    <row r="3316" spans="2:51" s="12" customFormat="1" ht="12">
      <c r="B3316" s="237"/>
      <c r="C3316" s="238"/>
      <c r="D3316" s="239" t="s">
        <v>142</v>
      </c>
      <c r="E3316" s="240" t="s">
        <v>1</v>
      </c>
      <c r="F3316" s="241" t="s">
        <v>2739</v>
      </c>
      <c r="G3316" s="238"/>
      <c r="H3316" s="242">
        <v>4.998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142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133</v>
      </c>
    </row>
    <row r="3317" spans="2:51" s="12" customFormat="1" ht="12">
      <c r="B3317" s="237"/>
      <c r="C3317" s="238"/>
      <c r="D3317" s="239" t="s">
        <v>142</v>
      </c>
      <c r="E3317" s="240" t="s">
        <v>1</v>
      </c>
      <c r="F3317" s="241" t="s">
        <v>2740</v>
      </c>
      <c r="G3317" s="238"/>
      <c r="H3317" s="242">
        <v>8.278</v>
      </c>
      <c r="I3317" s="243"/>
      <c r="J3317" s="238"/>
      <c r="K3317" s="238"/>
      <c r="L3317" s="244"/>
      <c r="M3317" s="245"/>
      <c r="N3317" s="246"/>
      <c r="O3317" s="246"/>
      <c r="P3317" s="246"/>
      <c r="Q3317" s="246"/>
      <c r="R3317" s="246"/>
      <c r="S3317" s="246"/>
      <c r="T3317" s="247"/>
      <c r="AT3317" s="248" t="s">
        <v>142</v>
      </c>
      <c r="AU3317" s="248" t="s">
        <v>83</v>
      </c>
      <c r="AV3317" s="12" t="s">
        <v>83</v>
      </c>
      <c r="AW3317" s="12" t="s">
        <v>30</v>
      </c>
      <c r="AX3317" s="12" t="s">
        <v>73</v>
      </c>
      <c r="AY3317" s="248" t="s">
        <v>133</v>
      </c>
    </row>
    <row r="3318" spans="2:51" s="12" customFormat="1" ht="12">
      <c r="B3318" s="237"/>
      <c r="C3318" s="238"/>
      <c r="D3318" s="239" t="s">
        <v>142</v>
      </c>
      <c r="E3318" s="240" t="s">
        <v>1</v>
      </c>
      <c r="F3318" s="241" t="s">
        <v>2741</v>
      </c>
      <c r="G3318" s="238"/>
      <c r="H3318" s="242">
        <v>-27.048</v>
      </c>
      <c r="I3318" s="243"/>
      <c r="J3318" s="238"/>
      <c r="K3318" s="238"/>
      <c r="L3318" s="244"/>
      <c r="M3318" s="245"/>
      <c r="N3318" s="246"/>
      <c r="O3318" s="246"/>
      <c r="P3318" s="246"/>
      <c r="Q3318" s="246"/>
      <c r="R3318" s="246"/>
      <c r="S3318" s="246"/>
      <c r="T3318" s="247"/>
      <c r="AT3318" s="248" t="s">
        <v>142</v>
      </c>
      <c r="AU3318" s="248" t="s">
        <v>83</v>
      </c>
      <c r="AV3318" s="12" t="s">
        <v>83</v>
      </c>
      <c r="AW3318" s="12" t="s">
        <v>30</v>
      </c>
      <c r="AX3318" s="12" t="s">
        <v>73</v>
      </c>
      <c r="AY3318" s="248" t="s">
        <v>133</v>
      </c>
    </row>
    <row r="3319" spans="2:51" s="12" customFormat="1" ht="12">
      <c r="B3319" s="237"/>
      <c r="C3319" s="238"/>
      <c r="D3319" s="239" t="s">
        <v>142</v>
      </c>
      <c r="E3319" s="240" t="s">
        <v>1</v>
      </c>
      <c r="F3319" s="241" t="s">
        <v>2742</v>
      </c>
      <c r="G3319" s="238"/>
      <c r="H3319" s="242">
        <v>-8.278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142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133</v>
      </c>
    </row>
    <row r="3320" spans="2:51" s="13" customFormat="1" ht="12">
      <c r="B3320" s="249"/>
      <c r="C3320" s="250"/>
      <c r="D3320" s="239" t="s">
        <v>142</v>
      </c>
      <c r="E3320" s="251" t="s">
        <v>1</v>
      </c>
      <c r="F3320" s="252" t="s">
        <v>144</v>
      </c>
      <c r="G3320" s="250"/>
      <c r="H3320" s="253">
        <v>308.782</v>
      </c>
      <c r="I3320" s="254"/>
      <c r="J3320" s="250"/>
      <c r="K3320" s="250"/>
      <c r="L3320" s="255"/>
      <c r="M3320" s="256"/>
      <c r="N3320" s="257"/>
      <c r="O3320" s="257"/>
      <c r="P3320" s="257"/>
      <c r="Q3320" s="257"/>
      <c r="R3320" s="257"/>
      <c r="S3320" s="257"/>
      <c r="T3320" s="258"/>
      <c r="AT3320" s="259" t="s">
        <v>142</v>
      </c>
      <c r="AU3320" s="259" t="s">
        <v>83</v>
      </c>
      <c r="AV3320" s="13" t="s">
        <v>140</v>
      </c>
      <c r="AW3320" s="13" t="s">
        <v>30</v>
      </c>
      <c r="AX3320" s="13" t="s">
        <v>81</v>
      </c>
      <c r="AY3320" s="259" t="s">
        <v>133</v>
      </c>
    </row>
    <row r="3321" spans="2:65" s="1" customFormat="1" ht="24" customHeight="1">
      <c r="B3321" s="38"/>
      <c r="C3321" s="224" t="s">
        <v>4594</v>
      </c>
      <c r="D3321" s="224" t="s">
        <v>135</v>
      </c>
      <c r="E3321" s="225" t="s">
        <v>4595</v>
      </c>
      <c r="F3321" s="226" t="s">
        <v>4596</v>
      </c>
      <c r="G3321" s="227" t="s">
        <v>165</v>
      </c>
      <c r="H3321" s="228">
        <v>45.145</v>
      </c>
      <c r="I3321" s="229"/>
      <c r="J3321" s="230">
        <f>ROUND(I3321*H3321,2)</f>
        <v>0</v>
      </c>
      <c r="K3321" s="226" t="s">
        <v>139</v>
      </c>
      <c r="L3321" s="43"/>
      <c r="M3321" s="231" t="s">
        <v>1</v>
      </c>
      <c r="N3321" s="232" t="s">
        <v>38</v>
      </c>
      <c r="O3321" s="86"/>
      <c r="P3321" s="233">
        <f>O3321*H3321</f>
        <v>0</v>
      </c>
      <c r="Q3321" s="233">
        <v>0.01147</v>
      </c>
      <c r="R3321" s="233">
        <f>Q3321*H3321</f>
        <v>0.51781315</v>
      </c>
      <c r="S3321" s="233">
        <v>0</v>
      </c>
      <c r="T3321" s="234">
        <f>S3321*H3321</f>
        <v>0</v>
      </c>
      <c r="AR3321" s="235" t="s">
        <v>224</v>
      </c>
      <c r="AT3321" s="235" t="s">
        <v>135</v>
      </c>
      <c r="AU3321" s="235" t="s">
        <v>83</v>
      </c>
      <c r="AY3321" s="17" t="s">
        <v>133</v>
      </c>
      <c r="BE3321" s="236">
        <f>IF(N3321="základní",J3321,0)</f>
        <v>0</v>
      </c>
      <c r="BF3321" s="236">
        <f>IF(N3321="snížená",J3321,0)</f>
        <v>0</v>
      </c>
      <c r="BG3321" s="236">
        <f>IF(N3321="zákl. přenesená",J3321,0)</f>
        <v>0</v>
      </c>
      <c r="BH3321" s="236">
        <f>IF(N3321="sníž. přenesená",J3321,0)</f>
        <v>0</v>
      </c>
      <c r="BI3321" s="236">
        <f>IF(N3321="nulová",J3321,0)</f>
        <v>0</v>
      </c>
      <c r="BJ3321" s="17" t="s">
        <v>81</v>
      </c>
      <c r="BK3321" s="236">
        <f>ROUND(I3321*H3321,2)</f>
        <v>0</v>
      </c>
      <c r="BL3321" s="17" t="s">
        <v>224</v>
      </c>
      <c r="BM3321" s="235" t="s">
        <v>4597</v>
      </c>
    </row>
    <row r="3322" spans="2:51" s="14" customFormat="1" ht="12">
      <c r="B3322" s="276"/>
      <c r="C3322" s="277"/>
      <c r="D3322" s="239" t="s">
        <v>142</v>
      </c>
      <c r="E3322" s="278" t="s">
        <v>1</v>
      </c>
      <c r="F3322" s="279" t="s">
        <v>2734</v>
      </c>
      <c r="G3322" s="277"/>
      <c r="H3322" s="278" t="s">
        <v>1</v>
      </c>
      <c r="I3322" s="280"/>
      <c r="J3322" s="277"/>
      <c r="K3322" s="277"/>
      <c r="L3322" s="281"/>
      <c r="M3322" s="282"/>
      <c r="N3322" s="283"/>
      <c r="O3322" s="283"/>
      <c r="P3322" s="283"/>
      <c r="Q3322" s="283"/>
      <c r="R3322" s="283"/>
      <c r="S3322" s="283"/>
      <c r="T3322" s="284"/>
      <c r="AT3322" s="285" t="s">
        <v>142</v>
      </c>
      <c r="AU3322" s="285" t="s">
        <v>83</v>
      </c>
      <c r="AV3322" s="14" t="s">
        <v>81</v>
      </c>
      <c r="AW3322" s="14" t="s">
        <v>30</v>
      </c>
      <c r="AX3322" s="14" t="s">
        <v>73</v>
      </c>
      <c r="AY3322" s="285" t="s">
        <v>133</v>
      </c>
    </row>
    <row r="3323" spans="2:51" s="12" customFormat="1" ht="12">
      <c r="B3323" s="237"/>
      <c r="C3323" s="238"/>
      <c r="D3323" s="239" t="s">
        <v>142</v>
      </c>
      <c r="E3323" s="240" t="s">
        <v>1</v>
      </c>
      <c r="F3323" s="241" t="s">
        <v>4598</v>
      </c>
      <c r="G3323" s="238"/>
      <c r="H3323" s="242">
        <v>17.745</v>
      </c>
      <c r="I3323" s="243"/>
      <c r="J3323" s="238"/>
      <c r="K3323" s="238"/>
      <c r="L3323" s="244"/>
      <c r="M3323" s="245"/>
      <c r="N3323" s="246"/>
      <c r="O3323" s="246"/>
      <c r="P3323" s="246"/>
      <c r="Q3323" s="246"/>
      <c r="R3323" s="246"/>
      <c r="S3323" s="246"/>
      <c r="T3323" s="247"/>
      <c r="AT3323" s="248" t="s">
        <v>142</v>
      </c>
      <c r="AU3323" s="248" t="s">
        <v>83</v>
      </c>
      <c r="AV3323" s="12" t="s">
        <v>83</v>
      </c>
      <c r="AW3323" s="12" t="s">
        <v>30</v>
      </c>
      <c r="AX3323" s="12" t="s">
        <v>73</v>
      </c>
      <c r="AY3323" s="248" t="s">
        <v>133</v>
      </c>
    </row>
    <row r="3324" spans="2:51" s="12" customFormat="1" ht="12">
      <c r="B3324" s="237"/>
      <c r="C3324" s="238"/>
      <c r="D3324" s="239" t="s">
        <v>142</v>
      </c>
      <c r="E3324" s="240" t="s">
        <v>1</v>
      </c>
      <c r="F3324" s="241" t="s">
        <v>4599</v>
      </c>
      <c r="G3324" s="238"/>
      <c r="H3324" s="242">
        <v>27.4</v>
      </c>
      <c r="I3324" s="243"/>
      <c r="J3324" s="238"/>
      <c r="K3324" s="238"/>
      <c r="L3324" s="244"/>
      <c r="M3324" s="245"/>
      <c r="N3324" s="246"/>
      <c r="O3324" s="246"/>
      <c r="P3324" s="246"/>
      <c r="Q3324" s="246"/>
      <c r="R3324" s="246"/>
      <c r="S3324" s="246"/>
      <c r="T3324" s="247"/>
      <c r="AT3324" s="248" t="s">
        <v>142</v>
      </c>
      <c r="AU3324" s="248" t="s">
        <v>83</v>
      </c>
      <c r="AV3324" s="12" t="s">
        <v>83</v>
      </c>
      <c r="AW3324" s="12" t="s">
        <v>30</v>
      </c>
      <c r="AX3324" s="12" t="s">
        <v>73</v>
      </c>
      <c r="AY3324" s="248" t="s">
        <v>133</v>
      </c>
    </row>
    <row r="3325" spans="2:51" s="13" customFormat="1" ht="12">
      <c r="B3325" s="249"/>
      <c r="C3325" s="250"/>
      <c r="D3325" s="239" t="s">
        <v>142</v>
      </c>
      <c r="E3325" s="251" t="s">
        <v>1</v>
      </c>
      <c r="F3325" s="252" t="s">
        <v>144</v>
      </c>
      <c r="G3325" s="250"/>
      <c r="H3325" s="253">
        <v>45.145</v>
      </c>
      <c r="I3325" s="254"/>
      <c r="J3325" s="250"/>
      <c r="K3325" s="250"/>
      <c r="L3325" s="255"/>
      <c r="M3325" s="256"/>
      <c r="N3325" s="257"/>
      <c r="O3325" s="257"/>
      <c r="P3325" s="257"/>
      <c r="Q3325" s="257"/>
      <c r="R3325" s="257"/>
      <c r="S3325" s="257"/>
      <c r="T3325" s="258"/>
      <c r="AT3325" s="259" t="s">
        <v>142</v>
      </c>
      <c r="AU3325" s="259" t="s">
        <v>83</v>
      </c>
      <c r="AV3325" s="13" t="s">
        <v>140</v>
      </c>
      <c r="AW3325" s="13" t="s">
        <v>30</v>
      </c>
      <c r="AX3325" s="13" t="s">
        <v>81</v>
      </c>
      <c r="AY3325" s="259" t="s">
        <v>133</v>
      </c>
    </row>
    <row r="3326" spans="2:65" s="1" customFormat="1" ht="16.5" customHeight="1">
      <c r="B3326" s="38"/>
      <c r="C3326" s="224" t="s">
        <v>4600</v>
      </c>
      <c r="D3326" s="224" t="s">
        <v>135</v>
      </c>
      <c r="E3326" s="225" t="s">
        <v>4601</v>
      </c>
      <c r="F3326" s="226" t="s">
        <v>4602</v>
      </c>
      <c r="G3326" s="227" t="s">
        <v>171</v>
      </c>
      <c r="H3326" s="228">
        <v>401.417</v>
      </c>
      <c r="I3326" s="229"/>
      <c r="J3326" s="230">
        <f>ROUND(I3326*H3326,2)</f>
        <v>0</v>
      </c>
      <c r="K3326" s="226" t="s">
        <v>1</v>
      </c>
      <c r="L3326" s="43"/>
      <c r="M3326" s="231" t="s">
        <v>1</v>
      </c>
      <c r="N3326" s="232" t="s">
        <v>38</v>
      </c>
      <c r="O3326" s="86"/>
      <c r="P3326" s="233">
        <f>O3326*H3326</f>
        <v>0</v>
      </c>
      <c r="Q3326" s="233">
        <v>0</v>
      </c>
      <c r="R3326" s="233">
        <f>Q3326*H3326</f>
        <v>0</v>
      </c>
      <c r="S3326" s="233">
        <v>0</v>
      </c>
      <c r="T3326" s="234">
        <f>S3326*H3326</f>
        <v>0</v>
      </c>
      <c r="AR3326" s="235" t="s">
        <v>224</v>
      </c>
      <c r="AT3326" s="235" t="s">
        <v>135</v>
      </c>
      <c r="AU3326" s="235" t="s">
        <v>83</v>
      </c>
      <c r="AY3326" s="17" t="s">
        <v>133</v>
      </c>
      <c r="BE3326" s="236">
        <f>IF(N3326="základní",J3326,0)</f>
        <v>0</v>
      </c>
      <c r="BF3326" s="236">
        <f>IF(N3326="snížená",J3326,0)</f>
        <v>0</v>
      </c>
      <c r="BG3326" s="236">
        <f>IF(N3326="zákl. přenesená",J3326,0)</f>
        <v>0</v>
      </c>
      <c r="BH3326" s="236">
        <f>IF(N3326="sníž. přenesená",J3326,0)</f>
        <v>0</v>
      </c>
      <c r="BI3326" s="236">
        <f>IF(N3326="nulová",J3326,0)</f>
        <v>0</v>
      </c>
      <c r="BJ3326" s="17" t="s">
        <v>81</v>
      </c>
      <c r="BK3326" s="236">
        <f>ROUND(I3326*H3326,2)</f>
        <v>0</v>
      </c>
      <c r="BL3326" s="17" t="s">
        <v>224</v>
      </c>
      <c r="BM3326" s="235" t="s">
        <v>4603</v>
      </c>
    </row>
    <row r="3327" spans="2:51" s="12" customFormat="1" ht="12">
      <c r="B3327" s="237"/>
      <c r="C3327" s="238"/>
      <c r="D3327" s="239" t="s">
        <v>142</v>
      </c>
      <c r="E3327" s="240" t="s">
        <v>1</v>
      </c>
      <c r="F3327" s="241" t="s">
        <v>4604</v>
      </c>
      <c r="G3327" s="238"/>
      <c r="H3327" s="242">
        <v>401.417</v>
      </c>
      <c r="I3327" s="243"/>
      <c r="J3327" s="238"/>
      <c r="K3327" s="238"/>
      <c r="L3327" s="244"/>
      <c r="M3327" s="245"/>
      <c r="N3327" s="246"/>
      <c r="O3327" s="246"/>
      <c r="P3327" s="246"/>
      <c r="Q3327" s="246"/>
      <c r="R3327" s="246"/>
      <c r="S3327" s="246"/>
      <c r="T3327" s="247"/>
      <c r="AT3327" s="248" t="s">
        <v>142</v>
      </c>
      <c r="AU3327" s="248" t="s">
        <v>83</v>
      </c>
      <c r="AV3327" s="12" t="s">
        <v>83</v>
      </c>
      <c r="AW3327" s="12" t="s">
        <v>30</v>
      </c>
      <c r="AX3327" s="12" t="s">
        <v>73</v>
      </c>
      <c r="AY3327" s="248" t="s">
        <v>133</v>
      </c>
    </row>
    <row r="3328" spans="2:51" s="13" customFormat="1" ht="12">
      <c r="B3328" s="249"/>
      <c r="C3328" s="250"/>
      <c r="D3328" s="239" t="s">
        <v>142</v>
      </c>
      <c r="E3328" s="251" t="s">
        <v>1</v>
      </c>
      <c r="F3328" s="252" t="s">
        <v>144</v>
      </c>
      <c r="G3328" s="250"/>
      <c r="H3328" s="253">
        <v>401.417</v>
      </c>
      <c r="I3328" s="254"/>
      <c r="J3328" s="250"/>
      <c r="K3328" s="250"/>
      <c r="L3328" s="255"/>
      <c r="M3328" s="256"/>
      <c r="N3328" s="257"/>
      <c r="O3328" s="257"/>
      <c r="P3328" s="257"/>
      <c r="Q3328" s="257"/>
      <c r="R3328" s="257"/>
      <c r="S3328" s="257"/>
      <c r="T3328" s="258"/>
      <c r="AT3328" s="259" t="s">
        <v>142</v>
      </c>
      <c r="AU3328" s="259" t="s">
        <v>83</v>
      </c>
      <c r="AV3328" s="13" t="s">
        <v>140</v>
      </c>
      <c r="AW3328" s="13" t="s">
        <v>30</v>
      </c>
      <c r="AX3328" s="13" t="s">
        <v>81</v>
      </c>
      <c r="AY3328" s="259" t="s">
        <v>133</v>
      </c>
    </row>
    <row r="3329" spans="2:65" s="1" customFormat="1" ht="16.5" customHeight="1">
      <c r="B3329" s="38"/>
      <c r="C3329" s="224" t="s">
        <v>4605</v>
      </c>
      <c r="D3329" s="224" t="s">
        <v>135</v>
      </c>
      <c r="E3329" s="225" t="s">
        <v>4606</v>
      </c>
      <c r="F3329" s="226" t="s">
        <v>4607</v>
      </c>
      <c r="G3329" s="227" t="s">
        <v>223</v>
      </c>
      <c r="H3329" s="228">
        <v>1</v>
      </c>
      <c r="I3329" s="229"/>
      <c r="J3329" s="230">
        <f>ROUND(I3329*H3329,2)</f>
        <v>0</v>
      </c>
      <c r="K3329" s="226" t="s">
        <v>1</v>
      </c>
      <c r="L3329" s="43"/>
      <c r="M3329" s="231" t="s">
        <v>1</v>
      </c>
      <c r="N3329" s="232" t="s">
        <v>38</v>
      </c>
      <c r="O3329" s="86"/>
      <c r="P3329" s="233">
        <f>O3329*H3329</f>
        <v>0</v>
      </c>
      <c r="Q3329" s="233">
        <v>0.00755</v>
      </c>
      <c r="R3329" s="233">
        <f>Q3329*H3329</f>
        <v>0.00755</v>
      </c>
      <c r="S3329" s="233">
        <v>0</v>
      </c>
      <c r="T3329" s="234">
        <f>S3329*H3329</f>
        <v>0</v>
      </c>
      <c r="AR3329" s="235" t="s">
        <v>224</v>
      </c>
      <c r="AT3329" s="235" t="s">
        <v>135</v>
      </c>
      <c r="AU3329" s="235" t="s">
        <v>83</v>
      </c>
      <c r="AY3329" s="17" t="s">
        <v>133</v>
      </c>
      <c r="BE3329" s="236">
        <f>IF(N3329="základní",J3329,0)</f>
        <v>0</v>
      </c>
      <c r="BF3329" s="236">
        <f>IF(N3329="snížená",J3329,0)</f>
        <v>0</v>
      </c>
      <c r="BG3329" s="236">
        <f>IF(N3329="zákl. přenesená",J3329,0)</f>
        <v>0</v>
      </c>
      <c r="BH3329" s="236">
        <f>IF(N3329="sníž. přenesená",J3329,0)</f>
        <v>0</v>
      </c>
      <c r="BI3329" s="236">
        <f>IF(N3329="nulová",J3329,0)</f>
        <v>0</v>
      </c>
      <c r="BJ3329" s="17" t="s">
        <v>81</v>
      </c>
      <c r="BK3329" s="236">
        <f>ROUND(I3329*H3329,2)</f>
        <v>0</v>
      </c>
      <c r="BL3329" s="17" t="s">
        <v>224</v>
      </c>
      <c r="BM3329" s="235" t="s">
        <v>4608</v>
      </c>
    </row>
    <row r="3330" spans="2:65" s="1" customFormat="1" ht="24" customHeight="1">
      <c r="B3330" s="38"/>
      <c r="C3330" s="224" t="s">
        <v>4609</v>
      </c>
      <c r="D3330" s="224" t="s">
        <v>135</v>
      </c>
      <c r="E3330" s="225" t="s">
        <v>4610</v>
      </c>
      <c r="F3330" s="226" t="s">
        <v>4611</v>
      </c>
      <c r="G3330" s="227" t="s">
        <v>165</v>
      </c>
      <c r="H3330" s="228">
        <v>48.21</v>
      </c>
      <c r="I3330" s="229"/>
      <c r="J3330" s="230">
        <f>ROUND(I3330*H3330,2)</f>
        <v>0</v>
      </c>
      <c r="K3330" s="226" t="s">
        <v>1</v>
      </c>
      <c r="L3330" s="43"/>
      <c r="M3330" s="231" t="s">
        <v>1</v>
      </c>
      <c r="N3330" s="232" t="s">
        <v>38</v>
      </c>
      <c r="O3330" s="86"/>
      <c r="P3330" s="233">
        <f>O3330*H3330</f>
        <v>0</v>
      </c>
      <c r="Q3330" s="233">
        <v>8E-05</v>
      </c>
      <c r="R3330" s="233">
        <f>Q3330*H3330</f>
        <v>0.0038568000000000005</v>
      </c>
      <c r="S3330" s="233">
        <v>0</v>
      </c>
      <c r="T3330" s="234">
        <f>S3330*H3330</f>
        <v>0</v>
      </c>
      <c r="AR3330" s="235" t="s">
        <v>224</v>
      </c>
      <c r="AT3330" s="235" t="s">
        <v>135</v>
      </c>
      <c r="AU3330" s="235" t="s">
        <v>83</v>
      </c>
      <c r="AY3330" s="17" t="s">
        <v>133</v>
      </c>
      <c r="BE3330" s="236">
        <f>IF(N3330="základní",J3330,0)</f>
        <v>0</v>
      </c>
      <c r="BF3330" s="236">
        <f>IF(N3330="snížená",J3330,0)</f>
        <v>0</v>
      </c>
      <c r="BG3330" s="236">
        <f>IF(N3330="zákl. přenesená",J3330,0)</f>
        <v>0</v>
      </c>
      <c r="BH3330" s="236">
        <f>IF(N3330="sníž. přenesená",J3330,0)</f>
        <v>0</v>
      </c>
      <c r="BI3330" s="236">
        <f>IF(N3330="nulová",J3330,0)</f>
        <v>0</v>
      </c>
      <c r="BJ3330" s="17" t="s">
        <v>81</v>
      </c>
      <c r="BK3330" s="236">
        <f>ROUND(I3330*H3330,2)</f>
        <v>0</v>
      </c>
      <c r="BL3330" s="17" t="s">
        <v>224</v>
      </c>
      <c r="BM3330" s="235" t="s">
        <v>4612</v>
      </c>
    </row>
    <row r="3331" spans="2:51" s="12" customFormat="1" ht="12">
      <c r="B3331" s="237"/>
      <c r="C3331" s="238"/>
      <c r="D3331" s="239" t="s">
        <v>142</v>
      </c>
      <c r="E3331" s="240" t="s">
        <v>1</v>
      </c>
      <c r="F3331" s="241" t="s">
        <v>4613</v>
      </c>
      <c r="G3331" s="238"/>
      <c r="H3331" s="242">
        <v>14.205</v>
      </c>
      <c r="I3331" s="243"/>
      <c r="J3331" s="238"/>
      <c r="K3331" s="238"/>
      <c r="L3331" s="244"/>
      <c r="M3331" s="245"/>
      <c r="N3331" s="246"/>
      <c r="O3331" s="246"/>
      <c r="P3331" s="246"/>
      <c r="Q3331" s="246"/>
      <c r="R3331" s="246"/>
      <c r="S3331" s="246"/>
      <c r="T3331" s="247"/>
      <c r="AT3331" s="248" t="s">
        <v>142</v>
      </c>
      <c r="AU3331" s="248" t="s">
        <v>83</v>
      </c>
      <c r="AV3331" s="12" t="s">
        <v>83</v>
      </c>
      <c r="AW3331" s="12" t="s">
        <v>30</v>
      </c>
      <c r="AX3331" s="12" t="s">
        <v>73</v>
      </c>
      <c r="AY3331" s="248" t="s">
        <v>133</v>
      </c>
    </row>
    <row r="3332" spans="2:51" s="12" customFormat="1" ht="12">
      <c r="B3332" s="237"/>
      <c r="C3332" s="238"/>
      <c r="D3332" s="239" t="s">
        <v>142</v>
      </c>
      <c r="E3332" s="240" t="s">
        <v>1</v>
      </c>
      <c r="F3332" s="241" t="s">
        <v>4614</v>
      </c>
      <c r="G3332" s="238"/>
      <c r="H3332" s="242">
        <v>20.605</v>
      </c>
      <c r="I3332" s="243"/>
      <c r="J3332" s="238"/>
      <c r="K3332" s="238"/>
      <c r="L3332" s="244"/>
      <c r="M3332" s="245"/>
      <c r="N3332" s="246"/>
      <c r="O3332" s="246"/>
      <c r="P3332" s="246"/>
      <c r="Q3332" s="246"/>
      <c r="R3332" s="246"/>
      <c r="S3332" s="246"/>
      <c r="T3332" s="247"/>
      <c r="AT3332" s="248" t="s">
        <v>142</v>
      </c>
      <c r="AU3332" s="248" t="s">
        <v>83</v>
      </c>
      <c r="AV3332" s="12" t="s">
        <v>83</v>
      </c>
      <c r="AW3332" s="12" t="s">
        <v>30</v>
      </c>
      <c r="AX3332" s="12" t="s">
        <v>73</v>
      </c>
      <c r="AY3332" s="248" t="s">
        <v>133</v>
      </c>
    </row>
    <row r="3333" spans="2:51" s="12" customFormat="1" ht="12">
      <c r="B3333" s="237"/>
      <c r="C3333" s="238"/>
      <c r="D3333" s="239" t="s">
        <v>142</v>
      </c>
      <c r="E3333" s="240" t="s">
        <v>1</v>
      </c>
      <c r="F3333" s="241" t="s">
        <v>4615</v>
      </c>
      <c r="G3333" s="238"/>
      <c r="H3333" s="242">
        <v>13.4</v>
      </c>
      <c r="I3333" s="243"/>
      <c r="J3333" s="238"/>
      <c r="K3333" s="238"/>
      <c r="L3333" s="244"/>
      <c r="M3333" s="245"/>
      <c r="N3333" s="246"/>
      <c r="O3333" s="246"/>
      <c r="P3333" s="246"/>
      <c r="Q3333" s="246"/>
      <c r="R3333" s="246"/>
      <c r="S3333" s="246"/>
      <c r="T3333" s="247"/>
      <c r="AT3333" s="248" t="s">
        <v>142</v>
      </c>
      <c r="AU3333" s="248" t="s">
        <v>83</v>
      </c>
      <c r="AV3333" s="12" t="s">
        <v>83</v>
      </c>
      <c r="AW3333" s="12" t="s">
        <v>30</v>
      </c>
      <c r="AX3333" s="12" t="s">
        <v>73</v>
      </c>
      <c r="AY3333" s="248" t="s">
        <v>133</v>
      </c>
    </row>
    <row r="3334" spans="2:51" s="13" customFormat="1" ht="12">
      <c r="B3334" s="249"/>
      <c r="C3334" s="250"/>
      <c r="D3334" s="239" t="s">
        <v>142</v>
      </c>
      <c r="E3334" s="251" t="s">
        <v>1</v>
      </c>
      <c r="F3334" s="252" t="s">
        <v>144</v>
      </c>
      <c r="G3334" s="250"/>
      <c r="H3334" s="253">
        <v>48.21</v>
      </c>
      <c r="I3334" s="254"/>
      <c r="J3334" s="250"/>
      <c r="K3334" s="250"/>
      <c r="L3334" s="255"/>
      <c r="M3334" s="256"/>
      <c r="N3334" s="257"/>
      <c r="O3334" s="257"/>
      <c r="P3334" s="257"/>
      <c r="Q3334" s="257"/>
      <c r="R3334" s="257"/>
      <c r="S3334" s="257"/>
      <c r="T3334" s="258"/>
      <c r="AT3334" s="259" t="s">
        <v>142</v>
      </c>
      <c r="AU3334" s="259" t="s">
        <v>83</v>
      </c>
      <c r="AV3334" s="13" t="s">
        <v>140</v>
      </c>
      <c r="AW3334" s="13" t="s">
        <v>30</v>
      </c>
      <c r="AX3334" s="13" t="s">
        <v>81</v>
      </c>
      <c r="AY3334" s="259" t="s">
        <v>133</v>
      </c>
    </row>
    <row r="3335" spans="2:65" s="1" customFormat="1" ht="24" customHeight="1">
      <c r="B3335" s="38"/>
      <c r="C3335" s="224" t="s">
        <v>4616</v>
      </c>
      <c r="D3335" s="224" t="s">
        <v>135</v>
      </c>
      <c r="E3335" s="225" t="s">
        <v>4617</v>
      </c>
      <c r="F3335" s="226" t="s">
        <v>4618</v>
      </c>
      <c r="G3335" s="227" t="s">
        <v>165</v>
      </c>
      <c r="H3335" s="228">
        <v>92.6</v>
      </c>
      <c r="I3335" s="229"/>
      <c r="J3335" s="230">
        <f>ROUND(I3335*H3335,2)</f>
        <v>0</v>
      </c>
      <c r="K3335" s="226" t="s">
        <v>1</v>
      </c>
      <c r="L3335" s="43"/>
      <c r="M3335" s="231" t="s">
        <v>1</v>
      </c>
      <c r="N3335" s="232" t="s">
        <v>38</v>
      </c>
      <c r="O3335" s="86"/>
      <c r="P3335" s="233">
        <f>O3335*H3335</f>
        <v>0</v>
      </c>
      <c r="Q3335" s="233">
        <v>1E-05</v>
      </c>
      <c r="R3335" s="233">
        <f>Q3335*H3335</f>
        <v>0.0009260000000000001</v>
      </c>
      <c r="S3335" s="233">
        <v>0</v>
      </c>
      <c r="T3335" s="234">
        <f>S3335*H3335</f>
        <v>0</v>
      </c>
      <c r="AR3335" s="235" t="s">
        <v>224</v>
      </c>
      <c r="AT3335" s="235" t="s">
        <v>135</v>
      </c>
      <c r="AU3335" s="235" t="s">
        <v>83</v>
      </c>
      <c r="AY3335" s="17" t="s">
        <v>133</v>
      </c>
      <c r="BE3335" s="236">
        <f>IF(N3335="základní",J3335,0)</f>
        <v>0</v>
      </c>
      <c r="BF3335" s="236">
        <f>IF(N3335="snížená",J3335,0)</f>
        <v>0</v>
      </c>
      <c r="BG3335" s="236">
        <f>IF(N3335="zákl. přenesená",J3335,0)</f>
        <v>0</v>
      </c>
      <c r="BH3335" s="236">
        <f>IF(N3335="sníž. přenesená",J3335,0)</f>
        <v>0</v>
      </c>
      <c r="BI3335" s="236">
        <f>IF(N3335="nulová",J3335,0)</f>
        <v>0</v>
      </c>
      <c r="BJ3335" s="17" t="s">
        <v>81</v>
      </c>
      <c r="BK3335" s="236">
        <f>ROUND(I3335*H3335,2)</f>
        <v>0</v>
      </c>
      <c r="BL3335" s="17" t="s">
        <v>224</v>
      </c>
      <c r="BM3335" s="235" t="s">
        <v>4619</v>
      </c>
    </row>
    <row r="3336" spans="2:51" s="12" customFormat="1" ht="12">
      <c r="B3336" s="237"/>
      <c r="C3336" s="238"/>
      <c r="D3336" s="239" t="s">
        <v>142</v>
      </c>
      <c r="E3336" s="240" t="s">
        <v>1</v>
      </c>
      <c r="F3336" s="241" t="s">
        <v>4620</v>
      </c>
      <c r="G3336" s="238"/>
      <c r="H3336" s="242">
        <v>20.6</v>
      </c>
      <c r="I3336" s="243"/>
      <c r="J3336" s="238"/>
      <c r="K3336" s="238"/>
      <c r="L3336" s="244"/>
      <c r="M3336" s="245"/>
      <c r="N3336" s="246"/>
      <c r="O3336" s="246"/>
      <c r="P3336" s="246"/>
      <c r="Q3336" s="246"/>
      <c r="R3336" s="246"/>
      <c r="S3336" s="246"/>
      <c r="T3336" s="247"/>
      <c r="AT3336" s="248" t="s">
        <v>142</v>
      </c>
      <c r="AU3336" s="248" t="s">
        <v>83</v>
      </c>
      <c r="AV3336" s="12" t="s">
        <v>83</v>
      </c>
      <c r="AW3336" s="12" t="s">
        <v>30</v>
      </c>
      <c r="AX3336" s="12" t="s">
        <v>73</v>
      </c>
      <c r="AY3336" s="248" t="s">
        <v>133</v>
      </c>
    </row>
    <row r="3337" spans="2:51" s="12" customFormat="1" ht="12">
      <c r="B3337" s="237"/>
      <c r="C3337" s="238"/>
      <c r="D3337" s="239" t="s">
        <v>142</v>
      </c>
      <c r="E3337" s="240" t="s">
        <v>1</v>
      </c>
      <c r="F3337" s="241" t="s">
        <v>4621</v>
      </c>
      <c r="G3337" s="238"/>
      <c r="H3337" s="242">
        <v>10</v>
      </c>
      <c r="I3337" s="243"/>
      <c r="J3337" s="238"/>
      <c r="K3337" s="238"/>
      <c r="L3337" s="244"/>
      <c r="M3337" s="245"/>
      <c r="N3337" s="246"/>
      <c r="O3337" s="246"/>
      <c r="P3337" s="246"/>
      <c r="Q3337" s="246"/>
      <c r="R3337" s="246"/>
      <c r="S3337" s="246"/>
      <c r="T3337" s="247"/>
      <c r="AT3337" s="248" t="s">
        <v>142</v>
      </c>
      <c r="AU3337" s="248" t="s">
        <v>83</v>
      </c>
      <c r="AV3337" s="12" t="s">
        <v>83</v>
      </c>
      <c r="AW3337" s="12" t="s">
        <v>30</v>
      </c>
      <c r="AX3337" s="12" t="s">
        <v>73</v>
      </c>
      <c r="AY3337" s="248" t="s">
        <v>133</v>
      </c>
    </row>
    <row r="3338" spans="2:51" s="12" customFormat="1" ht="12">
      <c r="B3338" s="237"/>
      <c r="C3338" s="238"/>
      <c r="D3338" s="239" t="s">
        <v>142</v>
      </c>
      <c r="E3338" s="240" t="s">
        <v>1</v>
      </c>
      <c r="F3338" s="241" t="s">
        <v>4622</v>
      </c>
      <c r="G3338" s="238"/>
      <c r="H3338" s="242">
        <v>44.8</v>
      </c>
      <c r="I3338" s="243"/>
      <c r="J3338" s="238"/>
      <c r="K3338" s="238"/>
      <c r="L3338" s="244"/>
      <c r="M3338" s="245"/>
      <c r="N3338" s="246"/>
      <c r="O3338" s="246"/>
      <c r="P3338" s="246"/>
      <c r="Q3338" s="246"/>
      <c r="R3338" s="246"/>
      <c r="S3338" s="246"/>
      <c r="T3338" s="247"/>
      <c r="AT3338" s="248" t="s">
        <v>142</v>
      </c>
      <c r="AU3338" s="248" t="s">
        <v>83</v>
      </c>
      <c r="AV3338" s="12" t="s">
        <v>83</v>
      </c>
      <c r="AW3338" s="12" t="s">
        <v>30</v>
      </c>
      <c r="AX3338" s="12" t="s">
        <v>73</v>
      </c>
      <c r="AY3338" s="248" t="s">
        <v>133</v>
      </c>
    </row>
    <row r="3339" spans="2:51" s="12" customFormat="1" ht="12">
      <c r="B3339" s="237"/>
      <c r="C3339" s="238"/>
      <c r="D3339" s="239" t="s">
        <v>142</v>
      </c>
      <c r="E3339" s="240" t="s">
        <v>1</v>
      </c>
      <c r="F3339" s="241" t="s">
        <v>4623</v>
      </c>
      <c r="G3339" s="238"/>
      <c r="H3339" s="242">
        <v>4.4</v>
      </c>
      <c r="I3339" s="243"/>
      <c r="J3339" s="238"/>
      <c r="K3339" s="238"/>
      <c r="L3339" s="244"/>
      <c r="M3339" s="245"/>
      <c r="N3339" s="246"/>
      <c r="O3339" s="246"/>
      <c r="P3339" s="246"/>
      <c r="Q3339" s="246"/>
      <c r="R3339" s="246"/>
      <c r="S3339" s="246"/>
      <c r="T3339" s="247"/>
      <c r="AT3339" s="248" t="s">
        <v>142</v>
      </c>
      <c r="AU3339" s="248" t="s">
        <v>83</v>
      </c>
      <c r="AV3339" s="12" t="s">
        <v>83</v>
      </c>
      <c r="AW3339" s="12" t="s">
        <v>30</v>
      </c>
      <c r="AX3339" s="12" t="s">
        <v>73</v>
      </c>
      <c r="AY3339" s="248" t="s">
        <v>133</v>
      </c>
    </row>
    <row r="3340" spans="2:51" s="12" customFormat="1" ht="12">
      <c r="B3340" s="237"/>
      <c r="C3340" s="238"/>
      <c r="D3340" s="239" t="s">
        <v>142</v>
      </c>
      <c r="E3340" s="240" t="s">
        <v>1</v>
      </c>
      <c r="F3340" s="241" t="s">
        <v>4624</v>
      </c>
      <c r="G3340" s="238"/>
      <c r="H3340" s="242">
        <v>12.8</v>
      </c>
      <c r="I3340" s="243"/>
      <c r="J3340" s="238"/>
      <c r="K3340" s="238"/>
      <c r="L3340" s="244"/>
      <c r="M3340" s="245"/>
      <c r="N3340" s="246"/>
      <c r="O3340" s="246"/>
      <c r="P3340" s="246"/>
      <c r="Q3340" s="246"/>
      <c r="R3340" s="246"/>
      <c r="S3340" s="246"/>
      <c r="T3340" s="247"/>
      <c r="AT3340" s="248" t="s">
        <v>142</v>
      </c>
      <c r="AU3340" s="248" t="s">
        <v>83</v>
      </c>
      <c r="AV3340" s="12" t="s">
        <v>83</v>
      </c>
      <c r="AW3340" s="12" t="s">
        <v>30</v>
      </c>
      <c r="AX3340" s="12" t="s">
        <v>73</v>
      </c>
      <c r="AY3340" s="248" t="s">
        <v>133</v>
      </c>
    </row>
    <row r="3341" spans="2:51" s="13" customFormat="1" ht="12">
      <c r="B3341" s="249"/>
      <c r="C3341" s="250"/>
      <c r="D3341" s="239" t="s">
        <v>142</v>
      </c>
      <c r="E3341" s="251" t="s">
        <v>1</v>
      </c>
      <c r="F3341" s="252" t="s">
        <v>144</v>
      </c>
      <c r="G3341" s="250"/>
      <c r="H3341" s="253">
        <v>92.6</v>
      </c>
      <c r="I3341" s="254"/>
      <c r="J3341" s="250"/>
      <c r="K3341" s="250"/>
      <c r="L3341" s="255"/>
      <c r="M3341" s="256"/>
      <c r="N3341" s="257"/>
      <c r="O3341" s="257"/>
      <c r="P3341" s="257"/>
      <c r="Q3341" s="257"/>
      <c r="R3341" s="257"/>
      <c r="S3341" s="257"/>
      <c r="T3341" s="258"/>
      <c r="AT3341" s="259" t="s">
        <v>142</v>
      </c>
      <c r="AU3341" s="259" t="s">
        <v>83</v>
      </c>
      <c r="AV3341" s="13" t="s">
        <v>140</v>
      </c>
      <c r="AW3341" s="13" t="s">
        <v>30</v>
      </c>
      <c r="AX3341" s="13" t="s">
        <v>81</v>
      </c>
      <c r="AY3341" s="259" t="s">
        <v>133</v>
      </c>
    </row>
    <row r="3342" spans="2:65" s="1" customFormat="1" ht="24" customHeight="1">
      <c r="B3342" s="38"/>
      <c r="C3342" s="224" t="s">
        <v>4625</v>
      </c>
      <c r="D3342" s="224" t="s">
        <v>135</v>
      </c>
      <c r="E3342" s="225" t="s">
        <v>4626</v>
      </c>
      <c r="F3342" s="226" t="s">
        <v>4627</v>
      </c>
      <c r="G3342" s="227" t="s">
        <v>286</v>
      </c>
      <c r="H3342" s="270"/>
      <c r="I3342" s="229"/>
      <c r="J3342" s="230">
        <f>ROUND(I3342*H3342,2)</f>
        <v>0</v>
      </c>
      <c r="K3342" s="226" t="s">
        <v>139</v>
      </c>
      <c r="L3342" s="43"/>
      <c r="M3342" s="231" t="s">
        <v>1</v>
      </c>
      <c r="N3342" s="232" t="s">
        <v>38</v>
      </c>
      <c r="O3342" s="86"/>
      <c r="P3342" s="233">
        <f>O3342*H3342</f>
        <v>0</v>
      </c>
      <c r="Q3342" s="233">
        <v>0</v>
      </c>
      <c r="R3342" s="233">
        <f>Q3342*H3342</f>
        <v>0</v>
      </c>
      <c r="S3342" s="233">
        <v>0</v>
      </c>
      <c r="T3342" s="234">
        <f>S3342*H3342</f>
        <v>0</v>
      </c>
      <c r="AR3342" s="235" t="s">
        <v>224</v>
      </c>
      <c r="AT3342" s="235" t="s">
        <v>135</v>
      </c>
      <c r="AU3342" s="235" t="s">
        <v>83</v>
      </c>
      <c r="AY3342" s="17" t="s">
        <v>133</v>
      </c>
      <c r="BE3342" s="236">
        <f>IF(N3342="základní",J3342,0)</f>
        <v>0</v>
      </c>
      <c r="BF3342" s="236">
        <f>IF(N3342="snížená",J3342,0)</f>
        <v>0</v>
      </c>
      <c r="BG3342" s="236">
        <f>IF(N3342="zákl. přenesená",J3342,0)</f>
        <v>0</v>
      </c>
      <c r="BH3342" s="236">
        <f>IF(N3342="sníž. přenesená",J3342,0)</f>
        <v>0</v>
      </c>
      <c r="BI3342" s="236">
        <f>IF(N3342="nulová",J3342,0)</f>
        <v>0</v>
      </c>
      <c r="BJ3342" s="17" t="s">
        <v>81</v>
      </c>
      <c r="BK3342" s="236">
        <f>ROUND(I3342*H3342,2)</f>
        <v>0</v>
      </c>
      <c r="BL3342" s="17" t="s">
        <v>224</v>
      </c>
      <c r="BM3342" s="235" t="s">
        <v>4628</v>
      </c>
    </row>
    <row r="3343" spans="2:65" s="1" customFormat="1" ht="24" customHeight="1">
      <c r="B3343" s="38"/>
      <c r="C3343" s="224" t="s">
        <v>4629</v>
      </c>
      <c r="D3343" s="224" t="s">
        <v>135</v>
      </c>
      <c r="E3343" s="225" t="s">
        <v>4630</v>
      </c>
      <c r="F3343" s="226" t="s">
        <v>4631</v>
      </c>
      <c r="G3343" s="227" t="s">
        <v>286</v>
      </c>
      <c r="H3343" s="270"/>
      <c r="I3343" s="229"/>
      <c r="J3343" s="230">
        <f>ROUND(I3343*H3343,2)</f>
        <v>0</v>
      </c>
      <c r="K3343" s="226" t="s">
        <v>139</v>
      </c>
      <c r="L3343" s="43"/>
      <c r="M3343" s="231" t="s">
        <v>1</v>
      </c>
      <c r="N3343" s="232" t="s">
        <v>38</v>
      </c>
      <c r="O3343" s="86"/>
      <c r="P3343" s="233">
        <f>O3343*H3343</f>
        <v>0</v>
      </c>
      <c r="Q3343" s="233">
        <v>0</v>
      </c>
      <c r="R3343" s="233">
        <f>Q3343*H3343</f>
        <v>0</v>
      </c>
      <c r="S3343" s="233">
        <v>0</v>
      </c>
      <c r="T3343" s="234">
        <f>S3343*H3343</f>
        <v>0</v>
      </c>
      <c r="AR3343" s="235" t="s">
        <v>224</v>
      </c>
      <c r="AT3343" s="235" t="s">
        <v>135</v>
      </c>
      <c r="AU3343" s="235" t="s">
        <v>83</v>
      </c>
      <c r="AY3343" s="17" t="s">
        <v>133</v>
      </c>
      <c r="BE3343" s="236">
        <f>IF(N3343="základní",J3343,0)</f>
        <v>0</v>
      </c>
      <c r="BF3343" s="236">
        <f>IF(N3343="snížená",J3343,0)</f>
        <v>0</v>
      </c>
      <c r="BG3343" s="236">
        <f>IF(N3343="zákl. přenesená",J3343,0)</f>
        <v>0</v>
      </c>
      <c r="BH3343" s="236">
        <f>IF(N3343="sníž. přenesená",J3343,0)</f>
        <v>0</v>
      </c>
      <c r="BI3343" s="236">
        <f>IF(N3343="nulová",J3343,0)</f>
        <v>0</v>
      </c>
      <c r="BJ3343" s="17" t="s">
        <v>81</v>
      </c>
      <c r="BK3343" s="236">
        <f>ROUND(I3343*H3343,2)</f>
        <v>0</v>
      </c>
      <c r="BL3343" s="17" t="s">
        <v>224</v>
      </c>
      <c r="BM3343" s="235" t="s">
        <v>4632</v>
      </c>
    </row>
    <row r="3344" spans="2:63" s="11" customFormat="1" ht="22.8" customHeight="1">
      <c r="B3344" s="208"/>
      <c r="C3344" s="209"/>
      <c r="D3344" s="210" t="s">
        <v>72</v>
      </c>
      <c r="E3344" s="222" t="s">
        <v>4633</v>
      </c>
      <c r="F3344" s="222" t="s">
        <v>4634</v>
      </c>
      <c r="G3344" s="209"/>
      <c r="H3344" s="209"/>
      <c r="I3344" s="212"/>
      <c r="J3344" s="223">
        <f>BK3344</f>
        <v>0</v>
      </c>
      <c r="K3344" s="209"/>
      <c r="L3344" s="214"/>
      <c r="M3344" s="215"/>
      <c r="N3344" s="216"/>
      <c r="O3344" s="216"/>
      <c r="P3344" s="217">
        <f>SUM(P3345:P3509)</f>
        <v>0</v>
      </c>
      <c r="Q3344" s="216"/>
      <c r="R3344" s="217">
        <f>SUM(R3345:R3509)</f>
        <v>0.02842</v>
      </c>
      <c r="S3344" s="216"/>
      <c r="T3344" s="218">
        <f>SUM(T3345:T3509)</f>
        <v>0</v>
      </c>
      <c r="AR3344" s="219" t="s">
        <v>83</v>
      </c>
      <c r="AT3344" s="220" t="s">
        <v>72</v>
      </c>
      <c r="AU3344" s="220" t="s">
        <v>81</v>
      </c>
      <c r="AY3344" s="219" t="s">
        <v>133</v>
      </c>
      <c r="BK3344" s="221">
        <f>SUM(BK3345:BK3509)</f>
        <v>0</v>
      </c>
    </row>
    <row r="3345" spans="2:65" s="1" customFormat="1" ht="36" customHeight="1">
      <c r="B3345" s="38"/>
      <c r="C3345" s="224" t="s">
        <v>4635</v>
      </c>
      <c r="D3345" s="224" t="s">
        <v>135</v>
      </c>
      <c r="E3345" s="225" t="s">
        <v>4636</v>
      </c>
      <c r="F3345" s="226" t="s">
        <v>4637</v>
      </c>
      <c r="G3345" s="227" t="s">
        <v>413</v>
      </c>
      <c r="H3345" s="228">
        <v>1</v>
      </c>
      <c r="I3345" s="229"/>
      <c r="J3345" s="230">
        <f>ROUND(I3345*H3345,2)</f>
        <v>0</v>
      </c>
      <c r="K3345" s="226" t="s">
        <v>1</v>
      </c>
      <c r="L3345" s="43"/>
      <c r="M3345" s="231" t="s">
        <v>1</v>
      </c>
      <c r="N3345" s="232" t="s">
        <v>38</v>
      </c>
      <c r="O3345" s="86"/>
      <c r="P3345" s="233">
        <f>O3345*H3345</f>
        <v>0</v>
      </c>
      <c r="Q3345" s="233">
        <v>0</v>
      </c>
      <c r="R3345" s="233">
        <f>Q3345*H3345</f>
        <v>0</v>
      </c>
      <c r="S3345" s="233">
        <v>0</v>
      </c>
      <c r="T3345" s="234">
        <f>S3345*H3345</f>
        <v>0</v>
      </c>
      <c r="AR3345" s="235" t="s">
        <v>224</v>
      </c>
      <c r="AT3345" s="235" t="s">
        <v>135</v>
      </c>
      <c r="AU3345" s="235" t="s">
        <v>83</v>
      </c>
      <c r="AY3345" s="17" t="s">
        <v>133</v>
      </c>
      <c r="BE3345" s="236">
        <f>IF(N3345="základní",J3345,0)</f>
        <v>0</v>
      </c>
      <c r="BF3345" s="236">
        <f>IF(N3345="snížená",J3345,0)</f>
        <v>0</v>
      </c>
      <c r="BG3345" s="236">
        <f>IF(N3345="zákl. přenesená",J3345,0)</f>
        <v>0</v>
      </c>
      <c r="BH3345" s="236">
        <f>IF(N3345="sníž. přenesená",J3345,0)</f>
        <v>0</v>
      </c>
      <c r="BI3345" s="236">
        <f>IF(N3345="nulová",J3345,0)</f>
        <v>0</v>
      </c>
      <c r="BJ3345" s="17" t="s">
        <v>81</v>
      </c>
      <c r="BK3345" s="236">
        <f>ROUND(I3345*H3345,2)</f>
        <v>0</v>
      </c>
      <c r="BL3345" s="17" t="s">
        <v>224</v>
      </c>
      <c r="BM3345" s="235" t="s">
        <v>4638</v>
      </c>
    </row>
    <row r="3346" spans="2:51" s="12" customFormat="1" ht="12">
      <c r="B3346" s="237"/>
      <c r="C3346" s="238"/>
      <c r="D3346" s="239" t="s">
        <v>142</v>
      </c>
      <c r="E3346" s="240" t="s">
        <v>1</v>
      </c>
      <c r="F3346" s="241" t="s">
        <v>81</v>
      </c>
      <c r="G3346" s="238"/>
      <c r="H3346" s="242">
        <v>1</v>
      </c>
      <c r="I3346" s="243"/>
      <c r="J3346" s="238"/>
      <c r="K3346" s="238"/>
      <c r="L3346" s="244"/>
      <c r="M3346" s="245"/>
      <c r="N3346" s="246"/>
      <c r="O3346" s="246"/>
      <c r="P3346" s="246"/>
      <c r="Q3346" s="246"/>
      <c r="R3346" s="246"/>
      <c r="S3346" s="246"/>
      <c r="T3346" s="247"/>
      <c r="AT3346" s="248" t="s">
        <v>142</v>
      </c>
      <c r="AU3346" s="248" t="s">
        <v>83</v>
      </c>
      <c r="AV3346" s="12" t="s">
        <v>83</v>
      </c>
      <c r="AW3346" s="12" t="s">
        <v>30</v>
      </c>
      <c r="AX3346" s="12" t="s">
        <v>81</v>
      </c>
      <c r="AY3346" s="248" t="s">
        <v>133</v>
      </c>
    </row>
    <row r="3347" spans="2:65" s="1" customFormat="1" ht="36" customHeight="1">
      <c r="B3347" s="38"/>
      <c r="C3347" s="224" t="s">
        <v>4639</v>
      </c>
      <c r="D3347" s="224" t="s">
        <v>135</v>
      </c>
      <c r="E3347" s="225" t="s">
        <v>4640</v>
      </c>
      <c r="F3347" s="226" t="s">
        <v>4641</v>
      </c>
      <c r="G3347" s="227" t="s">
        <v>413</v>
      </c>
      <c r="H3347" s="228">
        <v>1</v>
      </c>
      <c r="I3347" s="229"/>
      <c r="J3347" s="230">
        <f>ROUND(I3347*H3347,2)</f>
        <v>0</v>
      </c>
      <c r="K3347" s="226" t="s">
        <v>1</v>
      </c>
      <c r="L3347" s="43"/>
      <c r="M3347" s="231" t="s">
        <v>1</v>
      </c>
      <c r="N3347" s="232" t="s">
        <v>38</v>
      </c>
      <c r="O3347" s="86"/>
      <c r="P3347" s="233">
        <f>O3347*H3347</f>
        <v>0</v>
      </c>
      <c r="Q3347" s="233">
        <v>0</v>
      </c>
      <c r="R3347" s="233">
        <f>Q3347*H3347</f>
        <v>0</v>
      </c>
      <c r="S3347" s="233">
        <v>0</v>
      </c>
      <c r="T3347" s="234">
        <f>S3347*H3347</f>
        <v>0</v>
      </c>
      <c r="AR3347" s="235" t="s">
        <v>224</v>
      </c>
      <c r="AT3347" s="235" t="s">
        <v>135</v>
      </c>
      <c r="AU3347" s="235" t="s">
        <v>83</v>
      </c>
      <c r="AY3347" s="17" t="s">
        <v>133</v>
      </c>
      <c r="BE3347" s="236">
        <f>IF(N3347="základní",J3347,0)</f>
        <v>0</v>
      </c>
      <c r="BF3347" s="236">
        <f>IF(N3347="snížená",J3347,0)</f>
        <v>0</v>
      </c>
      <c r="BG3347" s="236">
        <f>IF(N3347="zákl. přenesená",J3347,0)</f>
        <v>0</v>
      </c>
      <c r="BH3347" s="236">
        <f>IF(N3347="sníž. přenesená",J3347,0)</f>
        <v>0</v>
      </c>
      <c r="BI3347" s="236">
        <f>IF(N3347="nulová",J3347,0)</f>
        <v>0</v>
      </c>
      <c r="BJ3347" s="17" t="s">
        <v>81</v>
      </c>
      <c r="BK3347" s="236">
        <f>ROUND(I3347*H3347,2)</f>
        <v>0</v>
      </c>
      <c r="BL3347" s="17" t="s">
        <v>224</v>
      </c>
      <c r="BM3347" s="235" t="s">
        <v>4642</v>
      </c>
    </row>
    <row r="3348" spans="2:51" s="12" customFormat="1" ht="12">
      <c r="B3348" s="237"/>
      <c r="C3348" s="238"/>
      <c r="D3348" s="239" t="s">
        <v>142</v>
      </c>
      <c r="E3348" s="240" t="s">
        <v>1</v>
      </c>
      <c r="F3348" s="241" t="s">
        <v>81</v>
      </c>
      <c r="G3348" s="238"/>
      <c r="H3348" s="242">
        <v>1</v>
      </c>
      <c r="I3348" s="243"/>
      <c r="J3348" s="238"/>
      <c r="K3348" s="238"/>
      <c r="L3348" s="244"/>
      <c r="M3348" s="245"/>
      <c r="N3348" s="246"/>
      <c r="O3348" s="246"/>
      <c r="P3348" s="246"/>
      <c r="Q3348" s="246"/>
      <c r="R3348" s="246"/>
      <c r="S3348" s="246"/>
      <c r="T3348" s="247"/>
      <c r="AT3348" s="248" t="s">
        <v>142</v>
      </c>
      <c r="AU3348" s="248" t="s">
        <v>83</v>
      </c>
      <c r="AV3348" s="12" t="s">
        <v>83</v>
      </c>
      <c r="AW3348" s="12" t="s">
        <v>30</v>
      </c>
      <c r="AX3348" s="12" t="s">
        <v>81</v>
      </c>
      <c r="AY3348" s="248" t="s">
        <v>133</v>
      </c>
    </row>
    <row r="3349" spans="2:65" s="1" customFormat="1" ht="36" customHeight="1">
      <c r="B3349" s="38"/>
      <c r="C3349" s="224" t="s">
        <v>4643</v>
      </c>
      <c r="D3349" s="224" t="s">
        <v>135</v>
      </c>
      <c r="E3349" s="225" t="s">
        <v>4644</v>
      </c>
      <c r="F3349" s="226" t="s">
        <v>4645</v>
      </c>
      <c r="G3349" s="227" t="s">
        <v>413</v>
      </c>
      <c r="H3349" s="228">
        <v>1</v>
      </c>
      <c r="I3349" s="229"/>
      <c r="J3349" s="230">
        <f>ROUND(I3349*H3349,2)</f>
        <v>0</v>
      </c>
      <c r="K3349" s="226" t="s">
        <v>1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</v>
      </c>
      <c r="R3349" s="233">
        <f>Q3349*H3349</f>
        <v>0</v>
      </c>
      <c r="S3349" s="233">
        <v>0</v>
      </c>
      <c r="T3349" s="234">
        <f>S3349*H3349</f>
        <v>0</v>
      </c>
      <c r="AR3349" s="235" t="s">
        <v>224</v>
      </c>
      <c r="AT3349" s="235" t="s">
        <v>135</v>
      </c>
      <c r="AU3349" s="235" t="s">
        <v>83</v>
      </c>
      <c r="AY3349" s="17" t="s">
        <v>133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224</v>
      </c>
      <c r="BM3349" s="235" t="s">
        <v>4646</v>
      </c>
    </row>
    <row r="3350" spans="2:51" s="12" customFormat="1" ht="12">
      <c r="B3350" s="237"/>
      <c r="C3350" s="238"/>
      <c r="D3350" s="239" t="s">
        <v>142</v>
      </c>
      <c r="E3350" s="240" t="s">
        <v>1</v>
      </c>
      <c r="F3350" s="241" t="s">
        <v>81</v>
      </c>
      <c r="G3350" s="238"/>
      <c r="H3350" s="242">
        <v>1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142</v>
      </c>
      <c r="AU3350" s="248" t="s">
        <v>83</v>
      </c>
      <c r="AV3350" s="12" t="s">
        <v>83</v>
      </c>
      <c r="AW3350" s="12" t="s">
        <v>30</v>
      </c>
      <c r="AX3350" s="12" t="s">
        <v>81</v>
      </c>
      <c r="AY3350" s="248" t="s">
        <v>133</v>
      </c>
    </row>
    <row r="3351" spans="2:65" s="1" customFormat="1" ht="24" customHeight="1">
      <c r="B3351" s="38"/>
      <c r="C3351" s="224" t="s">
        <v>4647</v>
      </c>
      <c r="D3351" s="224" t="s">
        <v>135</v>
      </c>
      <c r="E3351" s="225" t="s">
        <v>4648</v>
      </c>
      <c r="F3351" s="226" t="s">
        <v>4649</v>
      </c>
      <c r="G3351" s="227" t="s">
        <v>413</v>
      </c>
      <c r="H3351" s="228">
        <v>1</v>
      </c>
      <c r="I3351" s="229"/>
      <c r="J3351" s="230">
        <f>ROUND(I3351*H3351,2)</f>
        <v>0</v>
      </c>
      <c r="K3351" s="226" t="s">
        <v>1</v>
      </c>
      <c r="L3351" s="43"/>
      <c r="M3351" s="231" t="s">
        <v>1</v>
      </c>
      <c r="N3351" s="232" t="s">
        <v>38</v>
      </c>
      <c r="O3351" s="86"/>
      <c r="P3351" s="233">
        <f>O3351*H3351</f>
        <v>0</v>
      </c>
      <c r="Q3351" s="233">
        <v>0</v>
      </c>
      <c r="R3351" s="233">
        <f>Q3351*H3351</f>
        <v>0</v>
      </c>
      <c r="S3351" s="233">
        <v>0</v>
      </c>
      <c r="T3351" s="234">
        <f>S3351*H3351</f>
        <v>0</v>
      </c>
      <c r="AR3351" s="235" t="s">
        <v>224</v>
      </c>
      <c r="AT3351" s="235" t="s">
        <v>135</v>
      </c>
      <c r="AU3351" s="235" t="s">
        <v>83</v>
      </c>
      <c r="AY3351" s="17" t="s">
        <v>133</v>
      </c>
      <c r="BE3351" s="236">
        <f>IF(N3351="základní",J3351,0)</f>
        <v>0</v>
      </c>
      <c r="BF3351" s="236">
        <f>IF(N3351="snížená",J3351,0)</f>
        <v>0</v>
      </c>
      <c r="BG3351" s="236">
        <f>IF(N3351="zákl. přenesená",J3351,0)</f>
        <v>0</v>
      </c>
      <c r="BH3351" s="236">
        <f>IF(N3351="sníž. přenesená",J3351,0)</f>
        <v>0</v>
      </c>
      <c r="BI3351" s="236">
        <f>IF(N3351="nulová",J3351,0)</f>
        <v>0</v>
      </c>
      <c r="BJ3351" s="17" t="s">
        <v>81</v>
      </c>
      <c r="BK3351" s="236">
        <f>ROUND(I3351*H3351,2)</f>
        <v>0</v>
      </c>
      <c r="BL3351" s="17" t="s">
        <v>224</v>
      </c>
      <c r="BM3351" s="235" t="s">
        <v>4650</v>
      </c>
    </row>
    <row r="3352" spans="2:51" s="12" customFormat="1" ht="12">
      <c r="B3352" s="237"/>
      <c r="C3352" s="238"/>
      <c r="D3352" s="239" t="s">
        <v>142</v>
      </c>
      <c r="E3352" s="240" t="s">
        <v>1</v>
      </c>
      <c r="F3352" s="241" t="s">
        <v>81</v>
      </c>
      <c r="G3352" s="238"/>
      <c r="H3352" s="242">
        <v>1</v>
      </c>
      <c r="I3352" s="243"/>
      <c r="J3352" s="238"/>
      <c r="K3352" s="238"/>
      <c r="L3352" s="244"/>
      <c r="M3352" s="245"/>
      <c r="N3352" s="246"/>
      <c r="O3352" s="246"/>
      <c r="P3352" s="246"/>
      <c r="Q3352" s="246"/>
      <c r="R3352" s="246"/>
      <c r="S3352" s="246"/>
      <c r="T3352" s="247"/>
      <c r="AT3352" s="248" t="s">
        <v>142</v>
      </c>
      <c r="AU3352" s="248" t="s">
        <v>83</v>
      </c>
      <c r="AV3352" s="12" t="s">
        <v>83</v>
      </c>
      <c r="AW3352" s="12" t="s">
        <v>30</v>
      </c>
      <c r="AX3352" s="12" t="s">
        <v>81</v>
      </c>
      <c r="AY3352" s="248" t="s">
        <v>133</v>
      </c>
    </row>
    <row r="3353" spans="2:65" s="1" customFormat="1" ht="24" customHeight="1">
      <c r="B3353" s="38"/>
      <c r="C3353" s="224" t="s">
        <v>4651</v>
      </c>
      <c r="D3353" s="224" t="s">
        <v>135</v>
      </c>
      <c r="E3353" s="225" t="s">
        <v>4652</v>
      </c>
      <c r="F3353" s="226" t="s">
        <v>4653</v>
      </c>
      <c r="G3353" s="227" t="s">
        <v>413</v>
      </c>
      <c r="H3353" s="228">
        <v>1</v>
      </c>
      <c r="I3353" s="229"/>
      <c r="J3353" s="230">
        <f>ROUND(I3353*H3353,2)</f>
        <v>0</v>
      </c>
      <c r="K3353" s="226" t="s">
        <v>1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</v>
      </c>
      <c r="R3353" s="233">
        <f>Q3353*H3353</f>
        <v>0</v>
      </c>
      <c r="S3353" s="233">
        <v>0</v>
      </c>
      <c r="T3353" s="234">
        <f>S3353*H3353</f>
        <v>0</v>
      </c>
      <c r="AR3353" s="235" t="s">
        <v>224</v>
      </c>
      <c r="AT3353" s="235" t="s">
        <v>135</v>
      </c>
      <c r="AU3353" s="235" t="s">
        <v>83</v>
      </c>
      <c r="AY3353" s="17" t="s">
        <v>133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224</v>
      </c>
      <c r="BM3353" s="235" t="s">
        <v>4654</v>
      </c>
    </row>
    <row r="3354" spans="2:51" s="12" customFormat="1" ht="12">
      <c r="B3354" s="237"/>
      <c r="C3354" s="238"/>
      <c r="D3354" s="239" t="s">
        <v>142</v>
      </c>
      <c r="E3354" s="240" t="s">
        <v>1</v>
      </c>
      <c r="F3354" s="241" t="s">
        <v>81</v>
      </c>
      <c r="G3354" s="238"/>
      <c r="H3354" s="242">
        <v>1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142</v>
      </c>
      <c r="AU3354" s="248" t="s">
        <v>83</v>
      </c>
      <c r="AV3354" s="12" t="s">
        <v>83</v>
      </c>
      <c r="AW3354" s="12" t="s">
        <v>30</v>
      </c>
      <c r="AX3354" s="12" t="s">
        <v>81</v>
      </c>
      <c r="AY3354" s="248" t="s">
        <v>133</v>
      </c>
    </row>
    <row r="3355" spans="2:65" s="1" customFormat="1" ht="36" customHeight="1">
      <c r="B3355" s="38"/>
      <c r="C3355" s="224" t="s">
        <v>4655</v>
      </c>
      <c r="D3355" s="224" t="s">
        <v>135</v>
      </c>
      <c r="E3355" s="225" t="s">
        <v>4656</v>
      </c>
      <c r="F3355" s="226" t="s">
        <v>4657</v>
      </c>
      <c r="G3355" s="227" t="s">
        <v>413</v>
      </c>
      <c r="H3355" s="228">
        <v>1</v>
      </c>
      <c r="I3355" s="229"/>
      <c r="J3355" s="230">
        <f>ROUND(I3355*H3355,2)</f>
        <v>0</v>
      </c>
      <c r="K3355" s="226" t="s">
        <v>1</v>
      </c>
      <c r="L3355" s="43"/>
      <c r="M3355" s="231" t="s">
        <v>1</v>
      </c>
      <c r="N3355" s="232" t="s">
        <v>38</v>
      </c>
      <c r="O3355" s="86"/>
      <c r="P3355" s="233">
        <f>O3355*H3355</f>
        <v>0</v>
      </c>
      <c r="Q3355" s="233">
        <v>0</v>
      </c>
      <c r="R3355" s="233">
        <f>Q3355*H3355</f>
        <v>0</v>
      </c>
      <c r="S3355" s="233">
        <v>0</v>
      </c>
      <c r="T3355" s="234">
        <f>S3355*H3355</f>
        <v>0</v>
      </c>
      <c r="AR3355" s="235" t="s">
        <v>224</v>
      </c>
      <c r="AT3355" s="235" t="s">
        <v>135</v>
      </c>
      <c r="AU3355" s="235" t="s">
        <v>83</v>
      </c>
      <c r="AY3355" s="17" t="s">
        <v>133</v>
      </c>
      <c r="BE3355" s="236">
        <f>IF(N3355="základní",J3355,0)</f>
        <v>0</v>
      </c>
      <c r="BF3355" s="236">
        <f>IF(N3355="snížená",J3355,0)</f>
        <v>0</v>
      </c>
      <c r="BG3355" s="236">
        <f>IF(N3355="zákl. přenesená",J3355,0)</f>
        <v>0</v>
      </c>
      <c r="BH3355" s="236">
        <f>IF(N3355="sníž. přenesená",J3355,0)</f>
        <v>0</v>
      </c>
      <c r="BI3355" s="236">
        <f>IF(N3355="nulová",J3355,0)</f>
        <v>0</v>
      </c>
      <c r="BJ3355" s="17" t="s">
        <v>81</v>
      </c>
      <c r="BK3355" s="236">
        <f>ROUND(I3355*H3355,2)</f>
        <v>0</v>
      </c>
      <c r="BL3355" s="17" t="s">
        <v>224</v>
      </c>
      <c r="BM3355" s="235" t="s">
        <v>4658</v>
      </c>
    </row>
    <row r="3356" spans="2:51" s="12" customFormat="1" ht="12">
      <c r="B3356" s="237"/>
      <c r="C3356" s="238"/>
      <c r="D3356" s="239" t="s">
        <v>142</v>
      </c>
      <c r="E3356" s="240" t="s">
        <v>1</v>
      </c>
      <c r="F3356" s="241" t="s">
        <v>81</v>
      </c>
      <c r="G3356" s="238"/>
      <c r="H3356" s="242">
        <v>1</v>
      </c>
      <c r="I3356" s="243"/>
      <c r="J3356" s="238"/>
      <c r="K3356" s="238"/>
      <c r="L3356" s="244"/>
      <c r="M3356" s="245"/>
      <c r="N3356" s="246"/>
      <c r="O3356" s="246"/>
      <c r="P3356" s="246"/>
      <c r="Q3356" s="246"/>
      <c r="R3356" s="246"/>
      <c r="S3356" s="246"/>
      <c r="T3356" s="247"/>
      <c r="AT3356" s="248" t="s">
        <v>142</v>
      </c>
      <c r="AU3356" s="248" t="s">
        <v>83</v>
      </c>
      <c r="AV3356" s="12" t="s">
        <v>83</v>
      </c>
      <c r="AW3356" s="12" t="s">
        <v>30</v>
      </c>
      <c r="AX3356" s="12" t="s">
        <v>81</v>
      </c>
      <c r="AY3356" s="248" t="s">
        <v>133</v>
      </c>
    </row>
    <row r="3357" spans="2:65" s="1" customFormat="1" ht="24" customHeight="1">
      <c r="B3357" s="38"/>
      <c r="C3357" s="224" t="s">
        <v>4659</v>
      </c>
      <c r="D3357" s="224" t="s">
        <v>135</v>
      </c>
      <c r="E3357" s="225" t="s">
        <v>4660</v>
      </c>
      <c r="F3357" s="226" t="s">
        <v>4661</v>
      </c>
      <c r="G3357" s="227" t="s">
        <v>413</v>
      </c>
      <c r="H3357" s="228">
        <v>1</v>
      </c>
      <c r="I3357" s="229"/>
      <c r="J3357" s="230">
        <f>ROUND(I3357*H3357,2)</f>
        <v>0</v>
      </c>
      <c r="K3357" s="226" t="s">
        <v>1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</v>
      </c>
      <c r="R3357" s="233">
        <f>Q3357*H3357</f>
        <v>0</v>
      </c>
      <c r="S3357" s="233">
        <v>0</v>
      </c>
      <c r="T3357" s="234">
        <f>S3357*H3357</f>
        <v>0</v>
      </c>
      <c r="AR3357" s="235" t="s">
        <v>224</v>
      </c>
      <c r="AT3357" s="235" t="s">
        <v>135</v>
      </c>
      <c r="AU3357" s="235" t="s">
        <v>83</v>
      </c>
      <c r="AY3357" s="17" t="s">
        <v>133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224</v>
      </c>
      <c r="BM3357" s="235" t="s">
        <v>4662</v>
      </c>
    </row>
    <row r="3358" spans="2:51" s="12" customFormat="1" ht="12">
      <c r="B3358" s="237"/>
      <c r="C3358" s="238"/>
      <c r="D3358" s="239" t="s">
        <v>142</v>
      </c>
      <c r="E3358" s="240" t="s">
        <v>1</v>
      </c>
      <c r="F3358" s="241" t="s">
        <v>81</v>
      </c>
      <c r="G3358" s="238"/>
      <c r="H3358" s="242">
        <v>1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142</v>
      </c>
      <c r="AU3358" s="248" t="s">
        <v>83</v>
      </c>
      <c r="AV3358" s="12" t="s">
        <v>83</v>
      </c>
      <c r="AW3358" s="12" t="s">
        <v>30</v>
      </c>
      <c r="AX3358" s="12" t="s">
        <v>81</v>
      </c>
      <c r="AY3358" s="248" t="s">
        <v>133</v>
      </c>
    </row>
    <row r="3359" spans="2:65" s="1" customFormat="1" ht="24" customHeight="1">
      <c r="B3359" s="38"/>
      <c r="C3359" s="224" t="s">
        <v>4663</v>
      </c>
      <c r="D3359" s="224" t="s">
        <v>135</v>
      </c>
      <c r="E3359" s="225" t="s">
        <v>4664</v>
      </c>
      <c r="F3359" s="226" t="s">
        <v>4665</v>
      </c>
      <c r="G3359" s="227" t="s">
        <v>413</v>
      </c>
      <c r="H3359" s="228">
        <v>1</v>
      </c>
      <c r="I3359" s="229"/>
      <c r="J3359" s="230">
        <f>ROUND(I3359*H3359,2)</f>
        <v>0</v>
      </c>
      <c r="K3359" s="226" t="s">
        <v>1</v>
      </c>
      <c r="L3359" s="43"/>
      <c r="M3359" s="231" t="s">
        <v>1</v>
      </c>
      <c r="N3359" s="232" t="s">
        <v>38</v>
      </c>
      <c r="O3359" s="86"/>
      <c r="P3359" s="233">
        <f>O3359*H3359</f>
        <v>0</v>
      </c>
      <c r="Q3359" s="233">
        <v>0</v>
      </c>
      <c r="R3359" s="233">
        <f>Q3359*H3359</f>
        <v>0</v>
      </c>
      <c r="S3359" s="233">
        <v>0</v>
      </c>
      <c r="T3359" s="234">
        <f>S3359*H3359</f>
        <v>0</v>
      </c>
      <c r="AR3359" s="235" t="s">
        <v>224</v>
      </c>
      <c r="AT3359" s="235" t="s">
        <v>135</v>
      </c>
      <c r="AU3359" s="235" t="s">
        <v>83</v>
      </c>
      <c r="AY3359" s="17" t="s">
        <v>133</v>
      </c>
      <c r="BE3359" s="236">
        <f>IF(N3359="základní",J3359,0)</f>
        <v>0</v>
      </c>
      <c r="BF3359" s="236">
        <f>IF(N3359="snížená",J3359,0)</f>
        <v>0</v>
      </c>
      <c r="BG3359" s="236">
        <f>IF(N3359="zákl. přenesená",J3359,0)</f>
        <v>0</v>
      </c>
      <c r="BH3359" s="236">
        <f>IF(N3359="sníž. přenesená",J3359,0)</f>
        <v>0</v>
      </c>
      <c r="BI3359" s="236">
        <f>IF(N3359="nulová",J3359,0)</f>
        <v>0</v>
      </c>
      <c r="BJ3359" s="17" t="s">
        <v>81</v>
      </c>
      <c r="BK3359" s="236">
        <f>ROUND(I3359*H3359,2)</f>
        <v>0</v>
      </c>
      <c r="BL3359" s="17" t="s">
        <v>224</v>
      </c>
      <c r="BM3359" s="235" t="s">
        <v>4666</v>
      </c>
    </row>
    <row r="3360" spans="2:51" s="12" customFormat="1" ht="12">
      <c r="B3360" s="237"/>
      <c r="C3360" s="238"/>
      <c r="D3360" s="239" t="s">
        <v>142</v>
      </c>
      <c r="E3360" s="240" t="s">
        <v>1</v>
      </c>
      <c r="F3360" s="241" t="s">
        <v>81</v>
      </c>
      <c r="G3360" s="238"/>
      <c r="H3360" s="242">
        <v>1</v>
      </c>
      <c r="I3360" s="243"/>
      <c r="J3360" s="238"/>
      <c r="K3360" s="238"/>
      <c r="L3360" s="244"/>
      <c r="M3360" s="245"/>
      <c r="N3360" s="246"/>
      <c r="O3360" s="246"/>
      <c r="P3360" s="246"/>
      <c r="Q3360" s="246"/>
      <c r="R3360" s="246"/>
      <c r="S3360" s="246"/>
      <c r="T3360" s="247"/>
      <c r="AT3360" s="248" t="s">
        <v>142</v>
      </c>
      <c r="AU3360" s="248" t="s">
        <v>83</v>
      </c>
      <c r="AV3360" s="12" t="s">
        <v>83</v>
      </c>
      <c r="AW3360" s="12" t="s">
        <v>30</v>
      </c>
      <c r="AX3360" s="12" t="s">
        <v>81</v>
      </c>
      <c r="AY3360" s="248" t="s">
        <v>133</v>
      </c>
    </row>
    <row r="3361" spans="2:65" s="1" customFormat="1" ht="24" customHeight="1">
      <c r="B3361" s="38"/>
      <c r="C3361" s="224" t="s">
        <v>4667</v>
      </c>
      <c r="D3361" s="224" t="s">
        <v>135</v>
      </c>
      <c r="E3361" s="225" t="s">
        <v>4668</v>
      </c>
      <c r="F3361" s="226" t="s">
        <v>4669</v>
      </c>
      <c r="G3361" s="227" t="s">
        <v>413</v>
      </c>
      <c r="H3361" s="228">
        <v>1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</v>
      </c>
      <c r="R3361" s="233">
        <f>Q3361*H3361</f>
        <v>0</v>
      </c>
      <c r="S3361" s="233">
        <v>0</v>
      </c>
      <c r="T3361" s="234">
        <f>S3361*H3361</f>
        <v>0</v>
      </c>
      <c r="AR3361" s="235" t="s">
        <v>224</v>
      </c>
      <c r="AT3361" s="235" t="s">
        <v>135</v>
      </c>
      <c r="AU3361" s="235" t="s">
        <v>83</v>
      </c>
      <c r="AY3361" s="17" t="s">
        <v>133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224</v>
      </c>
      <c r="BM3361" s="235" t="s">
        <v>4670</v>
      </c>
    </row>
    <row r="3362" spans="2:51" s="12" customFormat="1" ht="12">
      <c r="B3362" s="237"/>
      <c r="C3362" s="238"/>
      <c r="D3362" s="239" t="s">
        <v>142</v>
      </c>
      <c r="E3362" s="240" t="s">
        <v>1</v>
      </c>
      <c r="F3362" s="241" t="s">
        <v>81</v>
      </c>
      <c r="G3362" s="238"/>
      <c r="H3362" s="242">
        <v>1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142</v>
      </c>
      <c r="AU3362" s="248" t="s">
        <v>83</v>
      </c>
      <c r="AV3362" s="12" t="s">
        <v>83</v>
      </c>
      <c r="AW3362" s="12" t="s">
        <v>30</v>
      </c>
      <c r="AX3362" s="12" t="s">
        <v>81</v>
      </c>
      <c r="AY3362" s="248" t="s">
        <v>133</v>
      </c>
    </row>
    <row r="3363" spans="2:65" s="1" customFormat="1" ht="24" customHeight="1">
      <c r="B3363" s="38"/>
      <c r="C3363" s="224" t="s">
        <v>4671</v>
      </c>
      <c r="D3363" s="224" t="s">
        <v>135</v>
      </c>
      <c r="E3363" s="225" t="s">
        <v>4672</v>
      </c>
      <c r="F3363" s="226" t="s">
        <v>4673</v>
      </c>
      <c r="G3363" s="227" t="s">
        <v>413</v>
      </c>
      <c r="H3363" s="228">
        <v>1</v>
      </c>
      <c r="I3363" s="229"/>
      <c r="J3363" s="230">
        <f>ROUND(I3363*H3363,2)</f>
        <v>0</v>
      </c>
      <c r="K3363" s="226" t="s">
        <v>1</v>
      </c>
      <c r="L3363" s="43"/>
      <c r="M3363" s="231" t="s">
        <v>1</v>
      </c>
      <c r="N3363" s="232" t="s">
        <v>38</v>
      </c>
      <c r="O3363" s="86"/>
      <c r="P3363" s="233">
        <f>O3363*H3363</f>
        <v>0</v>
      </c>
      <c r="Q3363" s="233">
        <v>0</v>
      </c>
      <c r="R3363" s="233">
        <f>Q3363*H3363</f>
        <v>0</v>
      </c>
      <c r="S3363" s="233">
        <v>0</v>
      </c>
      <c r="T3363" s="234">
        <f>S3363*H3363</f>
        <v>0</v>
      </c>
      <c r="AR3363" s="235" t="s">
        <v>224</v>
      </c>
      <c r="AT3363" s="235" t="s">
        <v>135</v>
      </c>
      <c r="AU3363" s="235" t="s">
        <v>83</v>
      </c>
      <c r="AY3363" s="17" t="s">
        <v>133</v>
      </c>
      <c r="BE3363" s="236">
        <f>IF(N3363="základní",J3363,0)</f>
        <v>0</v>
      </c>
      <c r="BF3363" s="236">
        <f>IF(N3363="snížená",J3363,0)</f>
        <v>0</v>
      </c>
      <c r="BG3363" s="236">
        <f>IF(N3363="zákl. přenesená",J3363,0)</f>
        <v>0</v>
      </c>
      <c r="BH3363" s="236">
        <f>IF(N3363="sníž. přenesená",J3363,0)</f>
        <v>0</v>
      </c>
      <c r="BI3363" s="236">
        <f>IF(N3363="nulová",J3363,0)</f>
        <v>0</v>
      </c>
      <c r="BJ3363" s="17" t="s">
        <v>81</v>
      </c>
      <c r="BK3363" s="236">
        <f>ROUND(I3363*H3363,2)</f>
        <v>0</v>
      </c>
      <c r="BL3363" s="17" t="s">
        <v>224</v>
      </c>
      <c r="BM3363" s="235" t="s">
        <v>4674</v>
      </c>
    </row>
    <row r="3364" spans="2:51" s="12" customFormat="1" ht="12">
      <c r="B3364" s="237"/>
      <c r="C3364" s="238"/>
      <c r="D3364" s="239" t="s">
        <v>142</v>
      </c>
      <c r="E3364" s="240" t="s">
        <v>1</v>
      </c>
      <c r="F3364" s="241" t="s">
        <v>81</v>
      </c>
      <c r="G3364" s="238"/>
      <c r="H3364" s="242">
        <v>1</v>
      </c>
      <c r="I3364" s="243"/>
      <c r="J3364" s="238"/>
      <c r="K3364" s="238"/>
      <c r="L3364" s="244"/>
      <c r="M3364" s="245"/>
      <c r="N3364" s="246"/>
      <c r="O3364" s="246"/>
      <c r="P3364" s="246"/>
      <c r="Q3364" s="246"/>
      <c r="R3364" s="246"/>
      <c r="S3364" s="246"/>
      <c r="T3364" s="247"/>
      <c r="AT3364" s="248" t="s">
        <v>142</v>
      </c>
      <c r="AU3364" s="248" t="s">
        <v>83</v>
      </c>
      <c r="AV3364" s="12" t="s">
        <v>83</v>
      </c>
      <c r="AW3364" s="12" t="s">
        <v>30</v>
      </c>
      <c r="AX3364" s="12" t="s">
        <v>81</v>
      </c>
      <c r="AY3364" s="248" t="s">
        <v>133</v>
      </c>
    </row>
    <row r="3365" spans="2:65" s="1" customFormat="1" ht="24" customHeight="1">
      <c r="B3365" s="38"/>
      <c r="C3365" s="224" t="s">
        <v>4675</v>
      </c>
      <c r="D3365" s="224" t="s">
        <v>135</v>
      </c>
      <c r="E3365" s="225" t="s">
        <v>4676</v>
      </c>
      <c r="F3365" s="226" t="s">
        <v>4677</v>
      </c>
      <c r="G3365" s="227" t="s">
        <v>413</v>
      </c>
      <c r="H3365" s="228">
        <v>1</v>
      </c>
      <c r="I3365" s="229"/>
      <c r="J3365" s="230">
        <f>ROUND(I3365*H3365,2)</f>
        <v>0</v>
      </c>
      <c r="K3365" s="226" t="s">
        <v>1</v>
      </c>
      <c r="L3365" s="43"/>
      <c r="M3365" s="231" t="s">
        <v>1</v>
      </c>
      <c r="N3365" s="232" t="s">
        <v>38</v>
      </c>
      <c r="O3365" s="86"/>
      <c r="P3365" s="233">
        <f>O3365*H3365</f>
        <v>0</v>
      </c>
      <c r="Q3365" s="233">
        <v>0</v>
      </c>
      <c r="R3365" s="233">
        <f>Q3365*H3365</f>
        <v>0</v>
      </c>
      <c r="S3365" s="233">
        <v>0</v>
      </c>
      <c r="T3365" s="234">
        <f>S3365*H3365</f>
        <v>0</v>
      </c>
      <c r="AR3365" s="235" t="s">
        <v>224</v>
      </c>
      <c r="AT3365" s="235" t="s">
        <v>135</v>
      </c>
      <c r="AU3365" s="235" t="s">
        <v>83</v>
      </c>
      <c r="AY3365" s="17" t="s">
        <v>133</v>
      </c>
      <c r="BE3365" s="236">
        <f>IF(N3365="základní",J3365,0)</f>
        <v>0</v>
      </c>
      <c r="BF3365" s="236">
        <f>IF(N3365="snížená",J3365,0)</f>
        <v>0</v>
      </c>
      <c r="BG3365" s="236">
        <f>IF(N3365="zákl. přenesená",J3365,0)</f>
        <v>0</v>
      </c>
      <c r="BH3365" s="236">
        <f>IF(N3365="sníž. přenesená",J3365,0)</f>
        <v>0</v>
      </c>
      <c r="BI3365" s="236">
        <f>IF(N3365="nulová",J3365,0)</f>
        <v>0</v>
      </c>
      <c r="BJ3365" s="17" t="s">
        <v>81</v>
      </c>
      <c r="BK3365" s="236">
        <f>ROUND(I3365*H3365,2)</f>
        <v>0</v>
      </c>
      <c r="BL3365" s="17" t="s">
        <v>224</v>
      </c>
      <c r="BM3365" s="235" t="s">
        <v>4678</v>
      </c>
    </row>
    <row r="3366" spans="2:51" s="12" customFormat="1" ht="12">
      <c r="B3366" s="237"/>
      <c r="C3366" s="238"/>
      <c r="D3366" s="239" t="s">
        <v>142</v>
      </c>
      <c r="E3366" s="240" t="s">
        <v>1</v>
      </c>
      <c r="F3366" s="241" t="s">
        <v>81</v>
      </c>
      <c r="G3366" s="238"/>
      <c r="H3366" s="242">
        <v>1</v>
      </c>
      <c r="I3366" s="243"/>
      <c r="J3366" s="238"/>
      <c r="K3366" s="238"/>
      <c r="L3366" s="244"/>
      <c r="M3366" s="245"/>
      <c r="N3366" s="246"/>
      <c r="O3366" s="246"/>
      <c r="P3366" s="246"/>
      <c r="Q3366" s="246"/>
      <c r="R3366" s="246"/>
      <c r="S3366" s="246"/>
      <c r="T3366" s="247"/>
      <c r="AT3366" s="248" t="s">
        <v>142</v>
      </c>
      <c r="AU3366" s="248" t="s">
        <v>83</v>
      </c>
      <c r="AV3366" s="12" t="s">
        <v>83</v>
      </c>
      <c r="AW3366" s="12" t="s">
        <v>30</v>
      </c>
      <c r="AX3366" s="12" t="s">
        <v>81</v>
      </c>
      <c r="AY3366" s="248" t="s">
        <v>133</v>
      </c>
    </row>
    <row r="3367" spans="2:65" s="1" customFormat="1" ht="24" customHeight="1">
      <c r="B3367" s="38"/>
      <c r="C3367" s="224" t="s">
        <v>4679</v>
      </c>
      <c r="D3367" s="224" t="s">
        <v>135</v>
      </c>
      <c r="E3367" s="225" t="s">
        <v>4680</v>
      </c>
      <c r="F3367" s="226" t="s">
        <v>4681</v>
      </c>
      <c r="G3367" s="227" t="s">
        <v>413</v>
      </c>
      <c r="H3367" s="228">
        <v>1</v>
      </c>
      <c r="I3367" s="229"/>
      <c r="J3367" s="230">
        <f>ROUND(I3367*H3367,2)</f>
        <v>0</v>
      </c>
      <c r="K3367" s="226" t="s">
        <v>1</v>
      </c>
      <c r="L3367" s="43"/>
      <c r="M3367" s="231" t="s">
        <v>1</v>
      </c>
      <c r="N3367" s="232" t="s">
        <v>38</v>
      </c>
      <c r="O3367" s="86"/>
      <c r="P3367" s="233">
        <f>O3367*H3367</f>
        <v>0</v>
      </c>
      <c r="Q3367" s="233">
        <v>0</v>
      </c>
      <c r="R3367" s="233">
        <f>Q3367*H3367</f>
        <v>0</v>
      </c>
      <c r="S3367" s="233">
        <v>0</v>
      </c>
      <c r="T3367" s="234">
        <f>S3367*H3367</f>
        <v>0</v>
      </c>
      <c r="AR3367" s="235" t="s">
        <v>224</v>
      </c>
      <c r="AT3367" s="235" t="s">
        <v>135</v>
      </c>
      <c r="AU3367" s="235" t="s">
        <v>83</v>
      </c>
      <c r="AY3367" s="17" t="s">
        <v>133</v>
      </c>
      <c r="BE3367" s="236">
        <f>IF(N3367="základní",J3367,0)</f>
        <v>0</v>
      </c>
      <c r="BF3367" s="236">
        <f>IF(N3367="snížená",J3367,0)</f>
        <v>0</v>
      </c>
      <c r="BG3367" s="236">
        <f>IF(N3367="zákl. přenesená",J3367,0)</f>
        <v>0</v>
      </c>
      <c r="BH3367" s="236">
        <f>IF(N3367="sníž. přenesená",J3367,0)</f>
        <v>0</v>
      </c>
      <c r="BI3367" s="236">
        <f>IF(N3367="nulová",J3367,0)</f>
        <v>0</v>
      </c>
      <c r="BJ3367" s="17" t="s">
        <v>81</v>
      </c>
      <c r="BK3367" s="236">
        <f>ROUND(I3367*H3367,2)</f>
        <v>0</v>
      </c>
      <c r="BL3367" s="17" t="s">
        <v>224</v>
      </c>
      <c r="BM3367" s="235" t="s">
        <v>4682</v>
      </c>
    </row>
    <row r="3368" spans="2:51" s="12" customFormat="1" ht="12">
      <c r="B3368" s="237"/>
      <c r="C3368" s="238"/>
      <c r="D3368" s="239" t="s">
        <v>142</v>
      </c>
      <c r="E3368" s="240" t="s">
        <v>1</v>
      </c>
      <c r="F3368" s="241" t="s">
        <v>81</v>
      </c>
      <c r="G3368" s="238"/>
      <c r="H3368" s="242">
        <v>1</v>
      </c>
      <c r="I3368" s="243"/>
      <c r="J3368" s="238"/>
      <c r="K3368" s="238"/>
      <c r="L3368" s="244"/>
      <c r="M3368" s="245"/>
      <c r="N3368" s="246"/>
      <c r="O3368" s="246"/>
      <c r="P3368" s="246"/>
      <c r="Q3368" s="246"/>
      <c r="R3368" s="246"/>
      <c r="S3368" s="246"/>
      <c r="T3368" s="247"/>
      <c r="AT3368" s="248" t="s">
        <v>142</v>
      </c>
      <c r="AU3368" s="248" t="s">
        <v>83</v>
      </c>
      <c r="AV3368" s="12" t="s">
        <v>83</v>
      </c>
      <c r="AW3368" s="12" t="s">
        <v>30</v>
      </c>
      <c r="AX3368" s="12" t="s">
        <v>81</v>
      </c>
      <c r="AY3368" s="248" t="s">
        <v>133</v>
      </c>
    </row>
    <row r="3369" spans="2:65" s="1" customFormat="1" ht="24" customHeight="1">
      <c r="B3369" s="38"/>
      <c r="C3369" s="224" t="s">
        <v>4683</v>
      </c>
      <c r="D3369" s="224" t="s">
        <v>135</v>
      </c>
      <c r="E3369" s="225" t="s">
        <v>4684</v>
      </c>
      <c r="F3369" s="226" t="s">
        <v>4685</v>
      </c>
      <c r="G3369" s="227" t="s">
        <v>413</v>
      </c>
      <c r="H3369" s="228">
        <v>1</v>
      </c>
      <c r="I3369" s="229"/>
      <c r="J3369" s="230">
        <f>ROUND(I3369*H3369,2)</f>
        <v>0</v>
      </c>
      <c r="K3369" s="226" t="s">
        <v>1</v>
      </c>
      <c r="L3369" s="43"/>
      <c r="M3369" s="231" t="s">
        <v>1</v>
      </c>
      <c r="N3369" s="232" t="s">
        <v>38</v>
      </c>
      <c r="O3369" s="86"/>
      <c r="P3369" s="233">
        <f>O3369*H3369</f>
        <v>0</v>
      </c>
      <c r="Q3369" s="233">
        <v>0</v>
      </c>
      <c r="R3369" s="233">
        <f>Q3369*H3369</f>
        <v>0</v>
      </c>
      <c r="S3369" s="233">
        <v>0</v>
      </c>
      <c r="T3369" s="234">
        <f>S3369*H3369</f>
        <v>0</v>
      </c>
      <c r="AR3369" s="235" t="s">
        <v>224</v>
      </c>
      <c r="AT3369" s="235" t="s">
        <v>135</v>
      </c>
      <c r="AU3369" s="235" t="s">
        <v>83</v>
      </c>
      <c r="AY3369" s="17" t="s">
        <v>133</v>
      </c>
      <c r="BE3369" s="236">
        <f>IF(N3369="základní",J3369,0)</f>
        <v>0</v>
      </c>
      <c r="BF3369" s="236">
        <f>IF(N3369="snížená",J3369,0)</f>
        <v>0</v>
      </c>
      <c r="BG3369" s="236">
        <f>IF(N3369="zákl. přenesená",J3369,0)</f>
        <v>0</v>
      </c>
      <c r="BH3369" s="236">
        <f>IF(N3369="sníž. přenesená",J3369,0)</f>
        <v>0</v>
      </c>
      <c r="BI3369" s="236">
        <f>IF(N3369="nulová",J3369,0)</f>
        <v>0</v>
      </c>
      <c r="BJ3369" s="17" t="s">
        <v>81</v>
      </c>
      <c r="BK3369" s="236">
        <f>ROUND(I3369*H3369,2)</f>
        <v>0</v>
      </c>
      <c r="BL3369" s="17" t="s">
        <v>224</v>
      </c>
      <c r="BM3369" s="235" t="s">
        <v>4686</v>
      </c>
    </row>
    <row r="3370" spans="2:51" s="12" customFormat="1" ht="12">
      <c r="B3370" s="237"/>
      <c r="C3370" s="238"/>
      <c r="D3370" s="239" t="s">
        <v>142</v>
      </c>
      <c r="E3370" s="240" t="s">
        <v>1</v>
      </c>
      <c r="F3370" s="241" t="s">
        <v>81</v>
      </c>
      <c r="G3370" s="238"/>
      <c r="H3370" s="242">
        <v>1</v>
      </c>
      <c r="I3370" s="243"/>
      <c r="J3370" s="238"/>
      <c r="K3370" s="238"/>
      <c r="L3370" s="244"/>
      <c r="M3370" s="245"/>
      <c r="N3370" s="246"/>
      <c r="O3370" s="246"/>
      <c r="P3370" s="246"/>
      <c r="Q3370" s="246"/>
      <c r="R3370" s="246"/>
      <c r="S3370" s="246"/>
      <c r="T3370" s="247"/>
      <c r="AT3370" s="248" t="s">
        <v>142</v>
      </c>
      <c r="AU3370" s="248" t="s">
        <v>83</v>
      </c>
      <c r="AV3370" s="12" t="s">
        <v>83</v>
      </c>
      <c r="AW3370" s="12" t="s">
        <v>30</v>
      </c>
      <c r="AX3370" s="12" t="s">
        <v>81</v>
      </c>
      <c r="AY3370" s="248" t="s">
        <v>133</v>
      </c>
    </row>
    <row r="3371" spans="2:65" s="1" customFormat="1" ht="24" customHeight="1">
      <c r="B3371" s="38"/>
      <c r="C3371" s="224" t="s">
        <v>4687</v>
      </c>
      <c r="D3371" s="224" t="s">
        <v>135</v>
      </c>
      <c r="E3371" s="225" t="s">
        <v>4688</v>
      </c>
      <c r="F3371" s="226" t="s">
        <v>4689</v>
      </c>
      <c r="G3371" s="227" t="s">
        <v>413</v>
      </c>
      <c r="H3371" s="228">
        <v>1</v>
      </c>
      <c r="I3371" s="229"/>
      <c r="J3371" s="230">
        <f>ROUND(I3371*H3371,2)</f>
        <v>0</v>
      </c>
      <c r="K3371" s="226" t="s">
        <v>1</v>
      </c>
      <c r="L3371" s="43"/>
      <c r="M3371" s="231" t="s">
        <v>1</v>
      </c>
      <c r="N3371" s="232" t="s">
        <v>38</v>
      </c>
      <c r="O3371" s="86"/>
      <c r="P3371" s="233">
        <f>O3371*H3371</f>
        <v>0</v>
      </c>
      <c r="Q3371" s="233">
        <v>0</v>
      </c>
      <c r="R3371" s="233">
        <f>Q3371*H3371</f>
        <v>0</v>
      </c>
      <c r="S3371" s="233">
        <v>0</v>
      </c>
      <c r="T3371" s="234">
        <f>S3371*H3371</f>
        <v>0</v>
      </c>
      <c r="AR3371" s="235" t="s">
        <v>224</v>
      </c>
      <c r="AT3371" s="235" t="s">
        <v>135</v>
      </c>
      <c r="AU3371" s="235" t="s">
        <v>83</v>
      </c>
      <c r="AY3371" s="17" t="s">
        <v>133</v>
      </c>
      <c r="BE3371" s="236">
        <f>IF(N3371="základní",J3371,0)</f>
        <v>0</v>
      </c>
      <c r="BF3371" s="236">
        <f>IF(N3371="snížená",J3371,0)</f>
        <v>0</v>
      </c>
      <c r="BG3371" s="236">
        <f>IF(N3371="zákl. přenesená",J3371,0)</f>
        <v>0</v>
      </c>
      <c r="BH3371" s="236">
        <f>IF(N3371="sníž. přenesená",J3371,0)</f>
        <v>0</v>
      </c>
      <c r="BI3371" s="236">
        <f>IF(N3371="nulová",J3371,0)</f>
        <v>0</v>
      </c>
      <c r="BJ3371" s="17" t="s">
        <v>81</v>
      </c>
      <c r="BK3371" s="236">
        <f>ROUND(I3371*H3371,2)</f>
        <v>0</v>
      </c>
      <c r="BL3371" s="17" t="s">
        <v>224</v>
      </c>
      <c r="BM3371" s="235" t="s">
        <v>4690</v>
      </c>
    </row>
    <row r="3372" spans="2:51" s="12" customFormat="1" ht="12">
      <c r="B3372" s="237"/>
      <c r="C3372" s="238"/>
      <c r="D3372" s="239" t="s">
        <v>142</v>
      </c>
      <c r="E3372" s="240" t="s">
        <v>1</v>
      </c>
      <c r="F3372" s="241" t="s">
        <v>81</v>
      </c>
      <c r="G3372" s="238"/>
      <c r="H3372" s="242">
        <v>1</v>
      </c>
      <c r="I3372" s="243"/>
      <c r="J3372" s="238"/>
      <c r="K3372" s="238"/>
      <c r="L3372" s="244"/>
      <c r="M3372" s="245"/>
      <c r="N3372" s="246"/>
      <c r="O3372" s="246"/>
      <c r="P3372" s="246"/>
      <c r="Q3372" s="246"/>
      <c r="R3372" s="246"/>
      <c r="S3372" s="246"/>
      <c r="T3372" s="247"/>
      <c r="AT3372" s="248" t="s">
        <v>142</v>
      </c>
      <c r="AU3372" s="248" t="s">
        <v>83</v>
      </c>
      <c r="AV3372" s="12" t="s">
        <v>83</v>
      </c>
      <c r="AW3372" s="12" t="s">
        <v>30</v>
      </c>
      <c r="AX3372" s="12" t="s">
        <v>81</v>
      </c>
      <c r="AY3372" s="248" t="s">
        <v>133</v>
      </c>
    </row>
    <row r="3373" spans="2:65" s="1" customFormat="1" ht="24" customHeight="1">
      <c r="B3373" s="38"/>
      <c r="C3373" s="224" t="s">
        <v>4691</v>
      </c>
      <c r="D3373" s="224" t="s">
        <v>135</v>
      </c>
      <c r="E3373" s="225" t="s">
        <v>4692</v>
      </c>
      <c r="F3373" s="226" t="s">
        <v>4693</v>
      </c>
      <c r="G3373" s="227" t="s">
        <v>413</v>
      </c>
      <c r="H3373" s="228">
        <v>1</v>
      </c>
      <c r="I3373" s="229"/>
      <c r="J3373" s="230">
        <f>ROUND(I3373*H3373,2)</f>
        <v>0</v>
      </c>
      <c r="K3373" s="226" t="s">
        <v>1</v>
      </c>
      <c r="L3373" s="43"/>
      <c r="M3373" s="231" t="s">
        <v>1</v>
      </c>
      <c r="N3373" s="232" t="s">
        <v>38</v>
      </c>
      <c r="O3373" s="86"/>
      <c r="P3373" s="233">
        <f>O3373*H3373</f>
        <v>0</v>
      </c>
      <c r="Q3373" s="233">
        <v>0</v>
      </c>
      <c r="R3373" s="233">
        <f>Q3373*H3373</f>
        <v>0</v>
      </c>
      <c r="S3373" s="233">
        <v>0</v>
      </c>
      <c r="T3373" s="234">
        <f>S3373*H3373</f>
        <v>0</v>
      </c>
      <c r="AR3373" s="235" t="s">
        <v>224</v>
      </c>
      <c r="AT3373" s="235" t="s">
        <v>135</v>
      </c>
      <c r="AU3373" s="235" t="s">
        <v>83</v>
      </c>
      <c r="AY3373" s="17" t="s">
        <v>133</v>
      </c>
      <c r="BE3373" s="236">
        <f>IF(N3373="základní",J3373,0)</f>
        <v>0</v>
      </c>
      <c r="BF3373" s="236">
        <f>IF(N3373="snížená",J3373,0)</f>
        <v>0</v>
      </c>
      <c r="BG3373" s="236">
        <f>IF(N3373="zákl. přenesená",J3373,0)</f>
        <v>0</v>
      </c>
      <c r="BH3373" s="236">
        <f>IF(N3373="sníž. přenesená",J3373,0)</f>
        <v>0</v>
      </c>
      <c r="BI3373" s="236">
        <f>IF(N3373="nulová",J3373,0)</f>
        <v>0</v>
      </c>
      <c r="BJ3373" s="17" t="s">
        <v>81</v>
      </c>
      <c r="BK3373" s="236">
        <f>ROUND(I3373*H3373,2)</f>
        <v>0</v>
      </c>
      <c r="BL3373" s="17" t="s">
        <v>224</v>
      </c>
      <c r="BM3373" s="235" t="s">
        <v>4694</v>
      </c>
    </row>
    <row r="3374" spans="2:51" s="12" customFormat="1" ht="12">
      <c r="B3374" s="237"/>
      <c r="C3374" s="238"/>
      <c r="D3374" s="239" t="s">
        <v>142</v>
      </c>
      <c r="E3374" s="240" t="s">
        <v>1</v>
      </c>
      <c r="F3374" s="241" t="s">
        <v>81</v>
      </c>
      <c r="G3374" s="238"/>
      <c r="H3374" s="242">
        <v>1</v>
      </c>
      <c r="I3374" s="243"/>
      <c r="J3374" s="238"/>
      <c r="K3374" s="238"/>
      <c r="L3374" s="244"/>
      <c r="M3374" s="245"/>
      <c r="N3374" s="246"/>
      <c r="O3374" s="246"/>
      <c r="P3374" s="246"/>
      <c r="Q3374" s="246"/>
      <c r="R3374" s="246"/>
      <c r="S3374" s="246"/>
      <c r="T3374" s="247"/>
      <c r="AT3374" s="248" t="s">
        <v>142</v>
      </c>
      <c r="AU3374" s="248" t="s">
        <v>83</v>
      </c>
      <c r="AV3374" s="12" t="s">
        <v>83</v>
      </c>
      <c r="AW3374" s="12" t="s">
        <v>30</v>
      </c>
      <c r="AX3374" s="12" t="s">
        <v>81</v>
      </c>
      <c r="AY3374" s="248" t="s">
        <v>133</v>
      </c>
    </row>
    <row r="3375" spans="2:65" s="1" customFormat="1" ht="24" customHeight="1">
      <c r="B3375" s="38"/>
      <c r="C3375" s="224" t="s">
        <v>4695</v>
      </c>
      <c r="D3375" s="224" t="s">
        <v>135</v>
      </c>
      <c r="E3375" s="225" t="s">
        <v>4696</v>
      </c>
      <c r="F3375" s="226" t="s">
        <v>4697</v>
      </c>
      <c r="G3375" s="227" t="s">
        <v>413</v>
      </c>
      <c r="H3375" s="228">
        <v>1</v>
      </c>
      <c r="I3375" s="229"/>
      <c r="J3375" s="230">
        <f>ROUND(I3375*H3375,2)</f>
        <v>0</v>
      </c>
      <c r="K3375" s="226" t="s">
        <v>1</v>
      </c>
      <c r="L3375" s="43"/>
      <c r="M3375" s="231" t="s">
        <v>1</v>
      </c>
      <c r="N3375" s="232" t="s">
        <v>38</v>
      </c>
      <c r="O3375" s="86"/>
      <c r="P3375" s="233">
        <f>O3375*H3375</f>
        <v>0</v>
      </c>
      <c r="Q3375" s="233">
        <v>0</v>
      </c>
      <c r="R3375" s="233">
        <f>Q3375*H3375</f>
        <v>0</v>
      </c>
      <c r="S3375" s="233">
        <v>0</v>
      </c>
      <c r="T3375" s="234">
        <f>S3375*H3375</f>
        <v>0</v>
      </c>
      <c r="AR3375" s="235" t="s">
        <v>224</v>
      </c>
      <c r="AT3375" s="235" t="s">
        <v>135</v>
      </c>
      <c r="AU3375" s="235" t="s">
        <v>83</v>
      </c>
      <c r="AY3375" s="17" t="s">
        <v>133</v>
      </c>
      <c r="BE3375" s="236">
        <f>IF(N3375="základní",J3375,0)</f>
        <v>0</v>
      </c>
      <c r="BF3375" s="236">
        <f>IF(N3375="snížená",J3375,0)</f>
        <v>0</v>
      </c>
      <c r="BG3375" s="236">
        <f>IF(N3375="zákl. přenesená",J3375,0)</f>
        <v>0</v>
      </c>
      <c r="BH3375" s="236">
        <f>IF(N3375="sníž. přenesená",J3375,0)</f>
        <v>0</v>
      </c>
      <c r="BI3375" s="236">
        <f>IF(N3375="nulová",J3375,0)</f>
        <v>0</v>
      </c>
      <c r="BJ3375" s="17" t="s">
        <v>81</v>
      </c>
      <c r="BK3375" s="236">
        <f>ROUND(I3375*H3375,2)</f>
        <v>0</v>
      </c>
      <c r="BL3375" s="17" t="s">
        <v>224</v>
      </c>
      <c r="BM3375" s="235" t="s">
        <v>4698</v>
      </c>
    </row>
    <row r="3376" spans="2:51" s="12" customFormat="1" ht="12">
      <c r="B3376" s="237"/>
      <c r="C3376" s="238"/>
      <c r="D3376" s="239" t="s">
        <v>142</v>
      </c>
      <c r="E3376" s="240" t="s">
        <v>1</v>
      </c>
      <c r="F3376" s="241" t="s">
        <v>81</v>
      </c>
      <c r="G3376" s="238"/>
      <c r="H3376" s="242">
        <v>1</v>
      </c>
      <c r="I3376" s="243"/>
      <c r="J3376" s="238"/>
      <c r="K3376" s="238"/>
      <c r="L3376" s="244"/>
      <c r="M3376" s="245"/>
      <c r="N3376" s="246"/>
      <c r="O3376" s="246"/>
      <c r="P3376" s="246"/>
      <c r="Q3376" s="246"/>
      <c r="R3376" s="246"/>
      <c r="S3376" s="246"/>
      <c r="T3376" s="247"/>
      <c r="AT3376" s="248" t="s">
        <v>142</v>
      </c>
      <c r="AU3376" s="248" t="s">
        <v>83</v>
      </c>
      <c r="AV3376" s="12" t="s">
        <v>83</v>
      </c>
      <c r="AW3376" s="12" t="s">
        <v>30</v>
      </c>
      <c r="AX3376" s="12" t="s">
        <v>81</v>
      </c>
      <c r="AY3376" s="248" t="s">
        <v>133</v>
      </c>
    </row>
    <row r="3377" spans="2:65" s="1" customFormat="1" ht="24" customHeight="1">
      <c r="B3377" s="38"/>
      <c r="C3377" s="224" t="s">
        <v>4699</v>
      </c>
      <c r="D3377" s="224" t="s">
        <v>135</v>
      </c>
      <c r="E3377" s="225" t="s">
        <v>4700</v>
      </c>
      <c r="F3377" s="226" t="s">
        <v>4701</v>
      </c>
      <c r="G3377" s="227" t="s">
        <v>413</v>
      </c>
      <c r="H3377" s="228">
        <v>1</v>
      </c>
      <c r="I3377" s="229"/>
      <c r="J3377" s="230">
        <f>ROUND(I3377*H3377,2)</f>
        <v>0</v>
      </c>
      <c r="K3377" s="226" t="s">
        <v>1</v>
      </c>
      <c r="L3377" s="43"/>
      <c r="M3377" s="231" t="s">
        <v>1</v>
      </c>
      <c r="N3377" s="232" t="s">
        <v>38</v>
      </c>
      <c r="O3377" s="86"/>
      <c r="P3377" s="233">
        <f>O3377*H3377</f>
        <v>0</v>
      </c>
      <c r="Q3377" s="233">
        <v>0</v>
      </c>
      <c r="R3377" s="233">
        <f>Q3377*H3377</f>
        <v>0</v>
      </c>
      <c r="S3377" s="233">
        <v>0</v>
      </c>
      <c r="T3377" s="234">
        <f>S3377*H3377</f>
        <v>0</v>
      </c>
      <c r="AR3377" s="235" t="s">
        <v>224</v>
      </c>
      <c r="AT3377" s="235" t="s">
        <v>135</v>
      </c>
      <c r="AU3377" s="235" t="s">
        <v>83</v>
      </c>
      <c r="AY3377" s="17" t="s">
        <v>133</v>
      </c>
      <c r="BE3377" s="236">
        <f>IF(N3377="základní",J3377,0)</f>
        <v>0</v>
      </c>
      <c r="BF3377" s="236">
        <f>IF(N3377="snížená",J3377,0)</f>
        <v>0</v>
      </c>
      <c r="BG3377" s="236">
        <f>IF(N3377="zákl. přenesená",J3377,0)</f>
        <v>0</v>
      </c>
      <c r="BH3377" s="236">
        <f>IF(N3377="sníž. přenesená",J3377,0)</f>
        <v>0</v>
      </c>
      <c r="BI3377" s="236">
        <f>IF(N3377="nulová",J3377,0)</f>
        <v>0</v>
      </c>
      <c r="BJ3377" s="17" t="s">
        <v>81</v>
      </c>
      <c r="BK3377" s="236">
        <f>ROUND(I3377*H3377,2)</f>
        <v>0</v>
      </c>
      <c r="BL3377" s="17" t="s">
        <v>224</v>
      </c>
      <c r="BM3377" s="235" t="s">
        <v>4702</v>
      </c>
    </row>
    <row r="3378" spans="2:51" s="12" customFormat="1" ht="12">
      <c r="B3378" s="237"/>
      <c r="C3378" s="238"/>
      <c r="D3378" s="239" t="s">
        <v>142</v>
      </c>
      <c r="E3378" s="240" t="s">
        <v>1</v>
      </c>
      <c r="F3378" s="241" t="s">
        <v>81</v>
      </c>
      <c r="G3378" s="238"/>
      <c r="H3378" s="242">
        <v>1</v>
      </c>
      <c r="I3378" s="243"/>
      <c r="J3378" s="238"/>
      <c r="K3378" s="238"/>
      <c r="L3378" s="244"/>
      <c r="M3378" s="245"/>
      <c r="N3378" s="246"/>
      <c r="O3378" s="246"/>
      <c r="P3378" s="246"/>
      <c r="Q3378" s="246"/>
      <c r="R3378" s="246"/>
      <c r="S3378" s="246"/>
      <c r="T3378" s="247"/>
      <c r="AT3378" s="248" t="s">
        <v>142</v>
      </c>
      <c r="AU3378" s="248" t="s">
        <v>83</v>
      </c>
      <c r="AV3378" s="12" t="s">
        <v>83</v>
      </c>
      <c r="AW3378" s="12" t="s">
        <v>30</v>
      </c>
      <c r="AX3378" s="12" t="s">
        <v>81</v>
      </c>
      <c r="AY3378" s="248" t="s">
        <v>133</v>
      </c>
    </row>
    <row r="3379" spans="2:65" s="1" customFormat="1" ht="36" customHeight="1">
      <c r="B3379" s="38"/>
      <c r="C3379" s="224" t="s">
        <v>4703</v>
      </c>
      <c r="D3379" s="224" t="s">
        <v>135</v>
      </c>
      <c r="E3379" s="225" t="s">
        <v>4704</v>
      </c>
      <c r="F3379" s="226" t="s">
        <v>4705</v>
      </c>
      <c r="G3379" s="227" t="s">
        <v>413</v>
      </c>
      <c r="H3379" s="228">
        <v>1</v>
      </c>
      <c r="I3379" s="229"/>
      <c r="J3379" s="230">
        <f>ROUND(I3379*H3379,2)</f>
        <v>0</v>
      </c>
      <c r="K3379" s="226" t="s">
        <v>1</v>
      </c>
      <c r="L3379" s="43"/>
      <c r="M3379" s="231" t="s">
        <v>1</v>
      </c>
      <c r="N3379" s="232" t="s">
        <v>38</v>
      </c>
      <c r="O3379" s="86"/>
      <c r="P3379" s="233">
        <f>O3379*H3379</f>
        <v>0</v>
      </c>
      <c r="Q3379" s="233">
        <v>0</v>
      </c>
      <c r="R3379" s="233">
        <f>Q3379*H3379</f>
        <v>0</v>
      </c>
      <c r="S3379" s="233">
        <v>0</v>
      </c>
      <c r="T3379" s="234">
        <f>S3379*H3379</f>
        <v>0</v>
      </c>
      <c r="AR3379" s="235" t="s">
        <v>224</v>
      </c>
      <c r="AT3379" s="235" t="s">
        <v>135</v>
      </c>
      <c r="AU3379" s="235" t="s">
        <v>83</v>
      </c>
      <c r="AY3379" s="17" t="s">
        <v>133</v>
      </c>
      <c r="BE3379" s="236">
        <f>IF(N3379="základní",J3379,0)</f>
        <v>0</v>
      </c>
      <c r="BF3379" s="236">
        <f>IF(N3379="snížená",J3379,0)</f>
        <v>0</v>
      </c>
      <c r="BG3379" s="236">
        <f>IF(N3379="zákl. přenesená",J3379,0)</f>
        <v>0</v>
      </c>
      <c r="BH3379" s="236">
        <f>IF(N3379="sníž. přenesená",J3379,0)</f>
        <v>0</v>
      </c>
      <c r="BI3379" s="236">
        <f>IF(N3379="nulová",J3379,0)</f>
        <v>0</v>
      </c>
      <c r="BJ3379" s="17" t="s">
        <v>81</v>
      </c>
      <c r="BK3379" s="236">
        <f>ROUND(I3379*H3379,2)</f>
        <v>0</v>
      </c>
      <c r="BL3379" s="17" t="s">
        <v>224</v>
      </c>
      <c r="BM3379" s="235" t="s">
        <v>4706</v>
      </c>
    </row>
    <row r="3380" spans="2:51" s="12" customFormat="1" ht="12">
      <c r="B3380" s="237"/>
      <c r="C3380" s="238"/>
      <c r="D3380" s="239" t="s">
        <v>142</v>
      </c>
      <c r="E3380" s="240" t="s">
        <v>1</v>
      </c>
      <c r="F3380" s="241" t="s">
        <v>81</v>
      </c>
      <c r="G3380" s="238"/>
      <c r="H3380" s="242">
        <v>1</v>
      </c>
      <c r="I3380" s="243"/>
      <c r="J3380" s="238"/>
      <c r="K3380" s="238"/>
      <c r="L3380" s="244"/>
      <c r="M3380" s="245"/>
      <c r="N3380" s="246"/>
      <c r="O3380" s="246"/>
      <c r="P3380" s="246"/>
      <c r="Q3380" s="246"/>
      <c r="R3380" s="246"/>
      <c r="S3380" s="246"/>
      <c r="T3380" s="247"/>
      <c r="AT3380" s="248" t="s">
        <v>142</v>
      </c>
      <c r="AU3380" s="248" t="s">
        <v>83</v>
      </c>
      <c r="AV3380" s="12" t="s">
        <v>83</v>
      </c>
      <c r="AW3380" s="12" t="s">
        <v>30</v>
      </c>
      <c r="AX3380" s="12" t="s">
        <v>81</v>
      </c>
      <c r="AY3380" s="248" t="s">
        <v>133</v>
      </c>
    </row>
    <row r="3381" spans="2:65" s="1" customFormat="1" ht="36" customHeight="1">
      <c r="B3381" s="38"/>
      <c r="C3381" s="224" t="s">
        <v>2535</v>
      </c>
      <c r="D3381" s="224" t="s">
        <v>135</v>
      </c>
      <c r="E3381" s="225" t="s">
        <v>4707</v>
      </c>
      <c r="F3381" s="226" t="s">
        <v>4708</v>
      </c>
      <c r="G3381" s="227" t="s">
        <v>413</v>
      </c>
      <c r="H3381" s="228">
        <v>1</v>
      </c>
      <c r="I3381" s="229"/>
      <c r="J3381" s="230">
        <f>ROUND(I3381*H3381,2)</f>
        <v>0</v>
      </c>
      <c r="K3381" s="226" t="s">
        <v>1</v>
      </c>
      <c r="L3381" s="43"/>
      <c r="M3381" s="231" t="s">
        <v>1</v>
      </c>
      <c r="N3381" s="232" t="s">
        <v>38</v>
      </c>
      <c r="O3381" s="86"/>
      <c r="P3381" s="233">
        <f>O3381*H3381</f>
        <v>0</v>
      </c>
      <c r="Q3381" s="233">
        <v>0</v>
      </c>
      <c r="R3381" s="233">
        <f>Q3381*H3381</f>
        <v>0</v>
      </c>
      <c r="S3381" s="233">
        <v>0</v>
      </c>
      <c r="T3381" s="234">
        <f>S3381*H3381</f>
        <v>0</v>
      </c>
      <c r="AR3381" s="235" t="s">
        <v>224</v>
      </c>
      <c r="AT3381" s="235" t="s">
        <v>135</v>
      </c>
      <c r="AU3381" s="235" t="s">
        <v>83</v>
      </c>
      <c r="AY3381" s="17" t="s">
        <v>133</v>
      </c>
      <c r="BE3381" s="236">
        <f>IF(N3381="základní",J3381,0)</f>
        <v>0</v>
      </c>
      <c r="BF3381" s="236">
        <f>IF(N3381="snížená",J3381,0)</f>
        <v>0</v>
      </c>
      <c r="BG3381" s="236">
        <f>IF(N3381="zákl. přenesená",J3381,0)</f>
        <v>0</v>
      </c>
      <c r="BH3381" s="236">
        <f>IF(N3381="sníž. přenesená",J3381,0)</f>
        <v>0</v>
      </c>
      <c r="BI3381" s="236">
        <f>IF(N3381="nulová",J3381,0)</f>
        <v>0</v>
      </c>
      <c r="BJ3381" s="17" t="s">
        <v>81</v>
      </c>
      <c r="BK3381" s="236">
        <f>ROUND(I3381*H3381,2)</f>
        <v>0</v>
      </c>
      <c r="BL3381" s="17" t="s">
        <v>224</v>
      </c>
      <c r="BM3381" s="235" t="s">
        <v>4709</v>
      </c>
    </row>
    <row r="3382" spans="2:51" s="12" customFormat="1" ht="12">
      <c r="B3382" s="237"/>
      <c r="C3382" s="238"/>
      <c r="D3382" s="239" t="s">
        <v>142</v>
      </c>
      <c r="E3382" s="240" t="s">
        <v>1</v>
      </c>
      <c r="F3382" s="241" t="s">
        <v>81</v>
      </c>
      <c r="G3382" s="238"/>
      <c r="H3382" s="242">
        <v>1</v>
      </c>
      <c r="I3382" s="243"/>
      <c r="J3382" s="238"/>
      <c r="K3382" s="238"/>
      <c r="L3382" s="244"/>
      <c r="M3382" s="245"/>
      <c r="N3382" s="246"/>
      <c r="O3382" s="246"/>
      <c r="P3382" s="246"/>
      <c r="Q3382" s="246"/>
      <c r="R3382" s="246"/>
      <c r="S3382" s="246"/>
      <c r="T3382" s="247"/>
      <c r="AT3382" s="248" t="s">
        <v>142</v>
      </c>
      <c r="AU3382" s="248" t="s">
        <v>83</v>
      </c>
      <c r="AV3382" s="12" t="s">
        <v>83</v>
      </c>
      <c r="AW3382" s="12" t="s">
        <v>30</v>
      </c>
      <c r="AX3382" s="12" t="s">
        <v>81</v>
      </c>
      <c r="AY3382" s="248" t="s">
        <v>133</v>
      </c>
    </row>
    <row r="3383" spans="2:65" s="1" customFormat="1" ht="36" customHeight="1">
      <c r="B3383" s="38"/>
      <c r="C3383" s="224" t="s">
        <v>2663</v>
      </c>
      <c r="D3383" s="224" t="s">
        <v>135</v>
      </c>
      <c r="E3383" s="225" t="s">
        <v>4710</v>
      </c>
      <c r="F3383" s="226" t="s">
        <v>4711</v>
      </c>
      <c r="G3383" s="227" t="s">
        <v>413</v>
      </c>
      <c r="H3383" s="228">
        <v>1</v>
      </c>
      <c r="I3383" s="229"/>
      <c r="J3383" s="230">
        <f>ROUND(I3383*H3383,2)</f>
        <v>0</v>
      </c>
      <c r="K3383" s="226" t="s">
        <v>1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224</v>
      </c>
      <c r="AT3383" s="235" t="s">
        <v>135</v>
      </c>
      <c r="AU3383" s="235" t="s">
        <v>83</v>
      </c>
      <c r="AY3383" s="17" t="s">
        <v>133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224</v>
      </c>
      <c r="BM3383" s="235" t="s">
        <v>4712</v>
      </c>
    </row>
    <row r="3384" spans="2:51" s="12" customFormat="1" ht="12">
      <c r="B3384" s="237"/>
      <c r="C3384" s="238"/>
      <c r="D3384" s="239" t="s">
        <v>142</v>
      </c>
      <c r="E3384" s="240" t="s">
        <v>1</v>
      </c>
      <c r="F3384" s="241" t="s">
        <v>81</v>
      </c>
      <c r="G3384" s="238"/>
      <c r="H3384" s="242">
        <v>1</v>
      </c>
      <c r="I3384" s="243"/>
      <c r="J3384" s="238"/>
      <c r="K3384" s="238"/>
      <c r="L3384" s="244"/>
      <c r="M3384" s="245"/>
      <c r="N3384" s="246"/>
      <c r="O3384" s="246"/>
      <c r="P3384" s="246"/>
      <c r="Q3384" s="246"/>
      <c r="R3384" s="246"/>
      <c r="S3384" s="246"/>
      <c r="T3384" s="247"/>
      <c r="AT3384" s="248" t="s">
        <v>142</v>
      </c>
      <c r="AU3384" s="248" t="s">
        <v>83</v>
      </c>
      <c r="AV3384" s="12" t="s">
        <v>83</v>
      </c>
      <c r="AW3384" s="12" t="s">
        <v>30</v>
      </c>
      <c r="AX3384" s="12" t="s">
        <v>81</v>
      </c>
      <c r="AY3384" s="248" t="s">
        <v>133</v>
      </c>
    </row>
    <row r="3385" spans="2:65" s="1" customFormat="1" ht="24" customHeight="1">
      <c r="B3385" s="38"/>
      <c r="C3385" s="224" t="s">
        <v>2795</v>
      </c>
      <c r="D3385" s="224" t="s">
        <v>135</v>
      </c>
      <c r="E3385" s="225" t="s">
        <v>4713</v>
      </c>
      <c r="F3385" s="226" t="s">
        <v>4714</v>
      </c>
      <c r="G3385" s="227" t="s">
        <v>413</v>
      </c>
      <c r="H3385" s="228">
        <v>1</v>
      </c>
      <c r="I3385" s="229"/>
      <c r="J3385" s="230">
        <f>ROUND(I3385*H3385,2)</f>
        <v>0</v>
      </c>
      <c r="K3385" s="226" t="s">
        <v>1</v>
      </c>
      <c r="L3385" s="43"/>
      <c r="M3385" s="231" t="s">
        <v>1</v>
      </c>
      <c r="N3385" s="232" t="s">
        <v>38</v>
      </c>
      <c r="O3385" s="86"/>
      <c r="P3385" s="233">
        <f>O3385*H3385</f>
        <v>0</v>
      </c>
      <c r="Q3385" s="233">
        <v>0</v>
      </c>
      <c r="R3385" s="233">
        <f>Q3385*H3385</f>
        <v>0</v>
      </c>
      <c r="S3385" s="233">
        <v>0</v>
      </c>
      <c r="T3385" s="234">
        <f>S3385*H3385</f>
        <v>0</v>
      </c>
      <c r="AR3385" s="235" t="s">
        <v>224</v>
      </c>
      <c r="AT3385" s="235" t="s">
        <v>135</v>
      </c>
      <c r="AU3385" s="235" t="s">
        <v>83</v>
      </c>
      <c r="AY3385" s="17" t="s">
        <v>133</v>
      </c>
      <c r="BE3385" s="236">
        <f>IF(N3385="základní",J3385,0)</f>
        <v>0</v>
      </c>
      <c r="BF3385" s="236">
        <f>IF(N3385="snížená",J3385,0)</f>
        <v>0</v>
      </c>
      <c r="BG3385" s="236">
        <f>IF(N3385="zákl. přenesená",J3385,0)</f>
        <v>0</v>
      </c>
      <c r="BH3385" s="236">
        <f>IF(N3385="sníž. přenesená",J3385,0)</f>
        <v>0</v>
      </c>
      <c r="BI3385" s="236">
        <f>IF(N3385="nulová",J3385,0)</f>
        <v>0</v>
      </c>
      <c r="BJ3385" s="17" t="s">
        <v>81</v>
      </c>
      <c r="BK3385" s="236">
        <f>ROUND(I3385*H3385,2)</f>
        <v>0</v>
      </c>
      <c r="BL3385" s="17" t="s">
        <v>224</v>
      </c>
      <c r="BM3385" s="235" t="s">
        <v>4715</v>
      </c>
    </row>
    <row r="3386" spans="2:51" s="12" customFormat="1" ht="12">
      <c r="B3386" s="237"/>
      <c r="C3386" s="238"/>
      <c r="D3386" s="239" t="s">
        <v>142</v>
      </c>
      <c r="E3386" s="240" t="s">
        <v>1</v>
      </c>
      <c r="F3386" s="241" t="s">
        <v>81</v>
      </c>
      <c r="G3386" s="238"/>
      <c r="H3386" s="242">
        <v>1</v>
      </c>
      <c r="I3386" s="243"/>
      <c r="J3386" s="238"/>
      <c r="K3386" s="238"/>
      <c r="L3386" s="244"/>
      <c r="M3386" s="245"/>
      <c r="N3386" s="246"/>
      <c r="O3386" s="246"/>
      <c r="P3386" s="246"/>
      <c r="Q3386" s="246"/>
      <c r="R3386" s="246"/>
      <c r="S3386" s="246"/>
      <c r="T3386" s="247"/>
      <c r="AT3386" s="248" t="s">
        <v>142</v>
      </c>
      <c r="AU3386" s="248" t="s">
        <v>83</v>
      </c>
      <c r="AV3386" s="12" t="s">
        <v>83</v>
      </c>
      <c r="AW3386" s="12" t="s">
        <v>30</v>
      </c>
      <c r="AX3386" s="12" t="s">
        <v>81</v>
      </c>
      <c r="AY3386" s="248" t="s">
        <v>133</v>
      </c>
    </row>
    <row r="3387" spans="2:65" s="1" customFormat="1" ht="24" customHeight="1">
      <c r="B3387" s="38"/>
      <c r="C3387" s="224" t="s">
        <v>4716</v>
      </c>
      <c r="D3387" s="224" t="s">
        <v>135</v>
      </c>
      <c r="E3387" s="225" t="s">
        <v>4717</v>
      </c>
      <c r="F3387" s="226" t="s">
        <v>4718</v>
      </c>
      <c r="G3387" s="227" t="s">
        <v>413</v>
      </c>
      <c r="H3387" s="228">
        <v>1</v>
      </c>
      <c r="I3387" s="229"/>
      <c r="J3387" s="230">
        <f>ROUND(I3387*H3387,2)</f>
        <v>0</v>
      </c>
      <c r="K3387" s="226" t="s">
        <v>1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224</v>
      </c>
      <c r="AT3387" s="235" t="s">
        <v>135</v>
      </c>
      <c r="AU3387" s="235" t="s">
        <v>83</v>
      </c>
      <c r="AY3387" s="17" t="s">
        <v>133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224</v>
      </c>
      <c r="BM3387" s="235" t="s">
        <v>4719</v>
      </c>
    </row>
    <row r="3388" spans="2:51" s="12" customFormat="1" ht="12">
      <c r="B3388" s="237"/>
      <c r="C3388" s="238"/>
      <c r="D3388" s="239" t="s">
        <v>142</v>
      </c>
      <c r="E3388" s="240" t="s">
        <v>1</v>
      </c>
      <c r="F3388" s="241" t="s">
        <v>81</v>
      </c>
      <c r="G3388" s="238"/>
      <c r="H3388" s="242">
        <v>1</v>
      </c>
      <c r="I3388" s="243"/>
      <c r="J3388" s="238"/>
      <c r="K3388" s="238"/>
      <c r="L3388" s="244"/>
      <c r="M3388" s="245"/>
      <c r="N3388" s="246"/>
      <c r="O3388" s="246"/>
      <c r="P3388" s="246"/>
      <c r="Q3388" s="246"/>
      <c r="R3388" s="246"/>
      <c r="S3388" s="246"/>
      <c r="T3388" s="247"/>
      <c r="AT3388" s="248" t="s">
        <v>142</v>
      </c>
      <c r="AU3388" s="248" t="s">
        <v>83</v>
      </c>
      <c r="AV3388" s="12" t="s">
        <v>83</v>
      </c>
      <c r="AW3388" s="12" t="s">
        <v>30</v>
      </c>
      <c r="AX3388" s="12" t="s">
        <v>81</v>
      </c>
      <c r="AY3388" s="248" t="s">
        <v>133</v>
      </c>
    </row>
    <row r="3389" spans="2:65" s="1" customFormat="1" ht="36" customHeight="1">
      <c r="B3389" s="38"/>
      <c r="C3389" s="224" t="s">
        <v>4720</v>
      </c>
      <c r="D3389" s="224" t="s">
        <v>135</v>
      </c>
      <c r="E3389" s="225" t="s">
        <v>4721</v>
      </c>
      <c r="F3389" s="226" t="s">
        <v>4722</v>
      </c>
      <c r="G3389" s="227" t="s">
        <v>413</v>
      </c>
      <c r="H3389" s="228">
        <v>1</v>
      </c>
      <c r="I3389" s="229"/>
      <c r="J3389" s="230">
        <f>ROUND(I3389*H3389,2)</f>
        <v>0</v>
      </c>
      <c r="K3389" s="226" t="s">
        <v>1</v>
      </c>
      <c r="L3389" s="43"/>
      <c r="M3389" s="231" t="s">
        <v>1</v>
      </c>
      <c r="N3389" s="232" t="s">
        <v>38</v>
      </c>
      <c r="O3389" s="86"/>
      <c r="P3389" s="233">
        <f>O3389*H3389</f>
        <v>0</v>
      </c>
      <c r="Q3389" s="233">
        <v>0</v>
      </c>
      <c r="R3389" s="233">
        <f>Q3389*H3389</f>
        <v>0</v>
      </c>
      <c r="S3389" s="233">
        <v>0</v>
      </c>
      <c r="T3389" s="234">
        <f>S3389*H3389</f>
        <v>0</v>
      </c>
      <c r="AR3389" s="235" t="s">
        <v>224</v>
      </c>
      <c r="AT3389" s="235" t="s">
        <v>135</v>
      </c>
      <c r="AU3389" s="235" t="s">
        <v>83</v>
      </c>
      <c r="AY3389" s="17" t="s">
        <v>133</v>
      </c>
      <c r="BE3389" s="236">
        <f>IF(N3389="základní",J3389,0)</f>
        <v>0</v>
      </c>
      <c r="BF3389" s="236">
        <f>IF(N3389="snížená",J3389,0)</f>
        <v>0</v>
      </c>
      <c r="BG3389" s="236">
        <f>IF(N3389="zákl. přenesená",J3389,0)</f>
        <v>0</v>
      </c>
      <c r="BH3389" s="236">
        <f>IF(N3389="sníž. přenesená",J3389,0)</f>
        <v>0</v>
      </c>
      <c r="BI3389" s="236">
        <f>IF(N3389="nulová",J3389,0)</f>
        <v>0</v>
      </c>
      <c r="BJ3389" s="17" t="s">
        <v>81</v>
      </c>
      <c r="BK3389" s="236">
        <f>ROUND(I3389*H3389,2)</f>
        <v>0</v>
      </c>
      <c r="BL3389" s="17" t="s">
        <v>224</v>
      </c>
      <c r="BM3389" s="235" t="s">
        <v>4723</v>
      </c>
    </row>
    <row r="3390" spans="2:51" s="12" customFormat="1" ht="12">
      <c r="B3390" s="237"/>
      <c r="C3390" s="238"/>
      <c r="D3390" s="239" t="s">
        <v>142</v>
      </c>
      <c r="E3390" s="240" t="s">
        <v>1</v>
      </c>
      <c r="F3390" s="241" t="s">
        <v>81</v>
      </c>
      <c r="G3390" s="238"/>
      <c r="H3390" s="242">
        <v>1</v>
      </c>
      <c r="I3390" s="243"/>
      <c r="J3390" s="238"/>
      <c r="K3390" s="238"/>
      <c r="L3390" s="244"/>
      <c r="M3390" s="245"/>
      <c r="N3390" s="246"/>
      <c r="O3390" s="246"/>
      <c r="P3390" s="246"/>
      <c r="Q3390" s="246"/>
      <c r="R3390" s="246"/>
      <c r="S3390" s="246"/>
      <c r="T3390" s="247"/>
      <c r="AT3390" s="248" t="s">
        <v>142</v>
      </c>
      <c r="AU3390" s="248" t="s">
        <v>83</v>
      </c>
      <c r="AV3390" s="12" t="s">
        <v>83</v>
      </c>
      <c r="AW3390" s="12" t="s">
        <v>30</v>
      </c>
      <c r="AX3390" s="12" t="s">
        <v>81</v>
      </c>
      <c r="AY3390" s="248" t="s">
        <v>133</v>
      </c>
    </row>
    <row r="3391" spans="2:65" s="1" customFormat="1" ht="36" customHeight="1">
      <c r="B3391" s="38"/>
      <c r="C3391" s="224" t="s">
        <v>4724</v>
      </c>
      <c r="D3391" s="224" t="s">
        <v>135</v>
      </c>
      <c r="E3391" s="225" t="s">
        <v>4725</v>
      </c>
      <c r="F3391" s="226" t="s">
        <v>4726</v>
      </c>
      <c r="G3391" s="227" t="s">
        <v>413</v>
      </c>
      <c r="H3391" s="228">
        <v>2</v>
      </c>
      <c r="I3391" s="229"/>
      <c r="J3391" s="230">
        <f>ROUND(I3391*H3391,2)</f>
        <v>0</v>
      </c>
      <c r="K3391" s="226" t="s">
        <v>1</v>
      </c>
      <c r="L3391" s="43"/>
      <c r="M3391" s="231" t="s">
        <v>1</v>
      </c>
      <c r="N3391" s="232" t="s">
        <v>38</v>
      </c>
      <c r="O3391" s="86"/>
      <c r="P3391" s="233">
        <f>O3391*H3391</f>
        <v>0</v>
      </c>
      <c r="Q3391" s="233">
        <v>0</v>
      </c>
      <c r="R3391" s="233">
        <f>Q3391*H3391</f>
        <v>0</v>
      </c>
      <c r="S3391" s="233">
        <v>0</v>
      </c>
      <c r="T3391" s="234">
        <f>S3391*H3391</f>
        <v>0</v>
      </c>
      <c r="AR3391" s="235" t="s">
        <v>224</v>
      </c>
      <c r="AT3391" s="235" t="s">
        <v>135</v>
      </c>
      <c r="AU3391" s="235" t="s">
        <v>83</v>
      </c>
      <c r="AY3391" s="17" t="s">
        <v>133</v>
      </c>
      <c r="BE3391" s="236">
        <f>IF(N3391="základní",J3391,0)</f>
        <v>0</v>
      </c>
      <c r="BF3391" s="236">
        <f>IF(N3391="snížená",J3391,0)</f>
        <v>0</v>
      </c>
      <c r="BG3391" s="236">
        <f>IF(N3391="zákl. přenesená",J3391,0)</f>
        <v>0</v>
      </c>
      <c r="BH3391" s="236">
        <f>IF(N3391="sníž. přenesená",J3391,0)</f>
        <v>0</v>
      </c>
      <c r="BI3391" s="236">
        <f>IF(N3391="nulová",J3391,0)</f>
        <v>0</v>
      </c>
      <c r="BJ3391" s="17" t="s">
        <v>81</v>
      </c>
      <c r="BK3391" s="236">
        <f>ROUND(I3391*H3391,2)</f>
        <v>0</v>
      </c>
      <c r="BL3391" s="17" t="s">
        <v>224</v>
      </c>
      <c r="BM3391" s="235" t="s">
        <v>4727</v>
      </c>
    </row>
    <row r="3392" spans="2:51" s="12" customFormat="1" ht="12">
      <c r="B3392" s="237"/>
      <c r="C3392" s="238"/>
      <c r="D3392" s="239" t="s">
        <v>142</v>
      </c>
      <c r="E3392" s="240" t="s">
        <v>1</v>
      </c>
      <c r="F3392" s="241" t="s">
        <v>83</v>
      </c>
      <c r="G3392" s="238"/>
      <c r="H3392" s="242">
        <v>2</v>
      </c>
      <c r="I3392" s="243"/>
      <c r="J3392" s="238"/>
      <c r="K3392" s="238"/>
      <c r="L3392" s="244"/>
      <c r="M3392" s="245"/>
      <c r="N3392" s="246"/>
      <c r="O3392" s="246"/>
      <c r="P3392" s="246"/>
      <c r="Q3392" s="246"/>
      <c r="R3392" s="246"/>
      <c r="S3392" s="246"/>
      <c r="T3392" s="247"/>
      <c r="AT3392" s="248" t="s">
        <v>142</v>
      </c>
      <c r="AU3392" s="248" t="s">
        <v>83</v>
      </c>
      <c r="AV3392" s="12" t="s">
        <v>83</v>
      </c>
      <c r="AW3392" s="12" t="s">
        <v>30</v>
      </c>
      <c r="AX3392" s="12" t="s">
        <v>81</v>
      </c>
      <c r="AY3392" s="248" t="s">
        <v>133</v>
      </c>
    </row>
    <row r="3393" spans="2:65" s="1" customFormat="1" ht="48" customHeight="1">
      <c r="B3393" s="38"/>
      <c r="C3393" s="224" t="s">
        <v>4728</v>
      </c>
      <c r="D3393" s="224" t="s">
        <v>135</v>
      </c>
      <c r="E3393" s="225" t="s">
        <v>4729</v>
      </c>
      <c r="F3393" s="226" t="s">
        <v>4730</v>
      </c>
      <c r="G3393" s="227" t="s">
        <v>413</v>
      </c>
      <c r="H3393" s="228">
        <v>1</v>
      </c>
      <c r="I3393" s="229"/>
      <c r="J3393" s="230">
        <f>ROUND(I3393*H3393,2)</f>
        <v>0</v>
      </c>
      <c r="K3393" s="226" t="s">
        <v>1</v>
      </c>
      <c r="L3393" s="43"/>
      <c r="M3393" s="231" t="s">
        <v>1</v>
      </c>
      <c r="N3393" s="232" t="s">
        <v>38</v>
      </c>
      <c r="O3393" s="86"/>
      <c r="P3393" s="233">
        <f>O3393*H3393</f>
        <v>0</v>
      </c>
      <c r="Q3393" s="233">
        <v>0</v>
      </c>
      <c r="R3393" s="233">
        <f>Q3393*H3393</f>
        <v>0</v>
      </c>
      <c r="S3393" s="233">
        <v>0</v>
      </c>
      <c r="T3393" s="234">
        <f>S3393*H3393</f>
        <v>0</v>
      </c>
      <c r="AR3393" s="235" t="s">
        <v>224</v>
      </c>
      <c r="AT3393" s="235" t="s">
        <v>135</v>
      </c>
      <c r="AU3393" s="235" t="s">
        <v>83</v>
      </c>
      <c r="AY3393" s="17" t="s">
        <v>133</v>
      </c>
      <c r="BE3393" s="236">
        <f>IF(N3393="základní",J3393,0)</f>
        <v>0</v>
      </c>
      <c r="BF3393" s="236">
        <f>IF(N3393="snížená",J3393,0)</f>
        <v>0</v>
      </c>
      <c r="BG3393" s="236">
        <f>IF(N3393="zákl. přenesená",J3393,0)</f>
        <v>0</v>
      </c>
      <c r="BH3393" s="236">
        <f>IF(N3393="sníž. přenesená",J3393,0)</f>
        <v>0</v>
      </c>
      <c r="BI3393" s="236">
        <f>IF(N3393="nulová",J3393,0)</f>
        <v>0</v>
      </c>
      <c r="BJ3393" s="17" t="s">
        <v>81</v>
      </c>
      <c r="BK3393" s="236">
        <f>ROUND(I3393*H3393,2)</f>
        <v>0</v>
      </c>
      <c r="BL3393" s="17" t="s">
        <v>224</v>
      </c>
      <c r="BM3393" s="235" t="s">
        <v>4731</v>
      </c>
    </row>
    <row r="3394" spans="2:51" s="12" customFormat="1" ht="12">
      <c r="B3394" s="237"/>
      <c r="C3394" s="238"/>
      <c r="D3394" s="239" t="s">
        <v>142</v>
      </c>
      <c r="E3394" s="240" t="s">
        <v>1</v>
      </c>
      <c r="F3394" s="241" t="s">
        <v>81</v>
      </c>
      <c r="G3394" s="238"/>
      <c r="H3394" s="242">
        <v>1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142</v>
      </c>
      <c r="AU3394" s="248" t="s">
        <v>83</v>
      </c>
      <c r="AV3394" s="12" t="s">
        <v>83</v>
      </c>
      <c r="AW3394" s="12" t="s">
        <v>30</v>
      </c>
      <c r="AX3394" s="12" t="s">
        <v>81</v>
      </c>
      <c r="AY3394" s="248" t="s">
        <v>133</v>
      </c>
    </row>
    <row r="3395" spans="2:65" s="1" customFormat="1" ht="36" customHeight="1">
      <c r="B3395" s="38"/>
      <c r="C3395" s="224" t="s">
        <v>4732</v>
      </c>
      <c r="D3395" s="224" t="s">
        <v>135</v>
      </c>
      <c r="E3395" s="225" t="s">
        <v>4733</v>
      </c>
      <c r="F3395" s="226" t="s">
        <v>4734</v>
      </c>
      <c r="G3395" s="227" t="s">
        <v>413</v>
      </c>
      <c r="H3395" s="228">
        <v>1</v>
      </c>
      <c r="I3395" s="229"/>
      <c r="J3395" s="230">
        <f>ROUND(I3395*H3395,2)</f>
        <v>0</v>
      </c>
      <c r="K3395" s="226" t="s">
        <v>1</v>
      </c>
      <c r="L3395" s="43"/>
      <c r="M3395" s="231" t="s">
        <v>1</v>
      </c>
      <c r="N3395" s="232" t="s">
        <v>38</v>
      </c>
      <c r="O3395" s="86"/>
      <c r="P3395" s="233">
        <f>O3395*H3395</f>
        <v>0</v>
      </c>
      <c r="Q3395" s="233">
        <v>0</v>
      </c>
      <c r="R3395" s="233">
        <f>Q3395*H3395</f>
        <v>0</v>
      </c>
      <c r="S3395" s="233">
        <v>0</v>
      </c>
      <c r="T3395" s="234">
        <f>S3395*H3395</f>
        <v>0</v>
      </c>
      <c r="AR3395" s="235" t="s">
        <v>224</v>
      </c>
      <c r="AT3395" s="235" t="s">
        <v>135</v>
      </c>
      <c r="AU3395" s="235" t="s">
        <v>83</v>
      </c>
      <c r="AY3395" s="17" t="s">
        <v>133</v>
      </c>
      <c r="BE3395" s="236">
        <f>IF(N3395="základní",J3395,0)</f>
        <v>0</v>
      </c>
      <c r="BF3395" s="236">
        <f>IF(N3395="snížená",J3395,0)</f>
        <v>0</v>
      </c>
      <c r="BG3395" s="236">
        <f>IF(N3395="zákl. přenesená",J3395,0)</f>
        <v>0</v>
      </c>
      <c r="BH3395" s="236">
        <f>IF(N3395="sníž. přenesená",J3395,0)</f>
        <v>0</v>
      </c>
      <c r="BI3395" s="236">
        <f>IF(N3395="nulová",J3395,0)</f>
        <v>0</v>
      </c>
      <c r="BJ3395" s="17" t="s">
        <v>81</v>
      </c>
      <c r="BK3395" s="236">
        <f>ROUND(I3395*H3395,2)</f>
        <v>0</v>
      </c>
      <c r="BL3395" s="17" t="s">
        <v>224</v>
      </c>
      <c r="BM3395" s="235" t="s">
        <v>4735</v>
      </c>
    </row>
    <row r="3396" spans="2:51" s="12" customFormat="1" ht="12">
      <c r="B3396" s="237"/>
      <c r="C3396" s="238"/>
      <c r="D3396" s="239" t="s">
        <v>142</v>
      </c>
      <c r="E3396" s="240" t="s">
        <v>1</v>
      </c>
      <c r="F3396" s="241" t="s">
        <v>81</v>
      </c>
      <c r="G3396" s="238"/>
      <c r="H3396" s="242">
        <v>1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142</v>
      </c>
      <c r="AU3396" s="248" t="s">
        <v>83</v>
      </c>
      <c r="AV3396" s="12" t="s">
        <v>83</v>
      </c>
      <c r="AW3396" s="12" t="s">
        <v>30</v>
      </c>
      <c r="AX3396" s="12" t="s">
        <v>81</v>
      </c>
      <c r="AY3396" s="248" t="s">
        <v>133</v>
      </c>
    </row>
    <row r="3397" spans="2:65" s="1" customFormat="1" ht="36" customHeight="1">
      <c r="B3397" s="38"/>
      <c r="C3397" s="224" t="s">
        <v>4736</v>
      </c>
      <c r="D3397" s="224" t="s">
        <v>135</v>
      </c>
      <c r="E3397" s="225" t="s">
        <v>4737</v>
      </c>
      <c r="F3397" s="226" t="s">
        <v>4738</v>
      </c>
      <c r="G3397" s="227" t="s">
        <v>413</v>
      </c>
      <c r="H3397" s="228">
        <v>4</v>
      </c>
      <c r="I3397" s="229"/>
      <c r="J3397" s="230">
        <f>ROUND(I3397*H3397,2)</f>
        <v>0</v>
      </c>
      <c r="K3397" s="226" t="s">
        <v>1</v>
      </c>
      <c r="L3397" s="43"/>
      <c r="M3397" s="231" t="s">
        <v>1</v>
      </c>
      <c r="N3397" s="232" t="s">
        <v>38</v>
      </c>
      <c r="O3397" s="86"/>
      <c r="P3397" s="233">
        <f>O3397*H3397</f>
        <v>0</v>
      </c>
      <c r="Q3397" s="233">
        <v>0</v>
      </c>
      <c r="R3397" s="233">
        <f>Q3397*H3397</f>
        <v>0</v>
      </c>
      <c r="S3397" s="233">
        <v>0</v>
      </c>
      <c r="T3397" s="234">
        <f>S3397*H3397</f>
        <v>0</v>
      </c>
      <c r="AR3397" s="235" t="s">
        <v>224</v>
      </c>
      <c r="AT3397" s="235" t="s">
        <v>135</v>
      </c>
      <c r="AU3397" s="235" t="s">
        <v>83</v>
      </c>
      <c r="AY3397" s="17" t="s">
        <v>133</v>
      </c>
      <c r="BE3397" s="236">
        <f>IF(N3397="základní",J3397,0)</f>
        <v>0</v>
      </c>
      <c r="BF3397" s="236">
        <f>IF(N3397="snížená",J3397,0)</f>
        <v>0</v>
      </c>
      <c r="BG3397" s="236">
        <f>IF(N3397="zákl. přenesená",J3397,0)</f>
        <v>0</v>
      </c>
      <c r="BH3397" s="236">
        <f>IF(N3397="sníž. přenesená",J3397,0)</f>
        <v>0</v>
      </c>
      <c r="BI3397" s="236">
        <f>IF(N3397="nulová",J3397,0)</f>
        <v>0</v>
      </c>
      <c r="BJ3397" s="17" t="s">
        <v>81</v>
      </c>
      <c r="BK3397" s="236">
        <f>ROUND(I3397*H3397,2)</f>
        <v>0</v>
      </c>
      <c r="BL3397" s="17" t="s">
        <v>224</v>
      </c>
      <c r="BM3397" s="235" t="s">
        <v>4739</v>
      </c>
    </row>
    <row r="3398" spans="2:51" s="12" customFormat="1" ht="12">
      <c r="B3398" s="237"/>
      <c r="C3398" s="238"/>
      <c r="D3398" s="239" t="s">
        <v>142</v>
      </c>
      <c r="E3398" s="240" t="s">
        <v>1</v>
      </c>
      <c r="F3398" s="241" t="s">
        <v>140</v>
      </c>
      <c r="G3398" s="238"/>
      <c r="H3398" s="242">
        <v>4</v>
      </c>
      <c r="I3398" s="243"/>
      <c r="J3398" s="238"/>
      <c r="K3398" s="238"/>
      <c r="L3398" s="244"/>
      <c r="M3398" s="245"/>
      <c r="N3398" s="246"/>
      <c r="O3398" s="246"/>
      <c r="P3398" s="246"/>
      <c r="Q3398" s="246"/>
      <c r="R3398" s="246"/>
      <c r="S3398" s="246"/>
      <c r="T3398" s="247"/>
      <c r="AT3398" s="248" t="s">
        <v>142</v>
      </c>
      <c r="AU3398" s="248" t="s">
        <v>83</v>
      </c>
      <c r="AV3398" s="12" t="s">
        <v>83</v>
      </c>
      <c r="AW3398" s="12" t="s">
        <v>30</v>
      </c>
      <c r="AX3398" s="12" t="s">
        <v>81</v>
      </c>
      <c r="AY3398" s="248" t="s">
        <v>133</v>
      </c>
    </row>
    <row r="3399" spans="2:65" s="1" customFormat="1" ht="36" customHeight="1">
      <c r="B3399" s="38"/>
      <c r="C3399" s="224" t="s">
        <v>2979</v>
      </c>
      <c r="D3399" s="224" t="s">
        <v>135</v>
      </c>
      <c r="E3399" s="225" t="s">
        <v>4740</v>
      </c>
      <c r="F3399" s="226" t="s">
        <v>4741</v>
      </c>
      <c r="G3399" s="227" t="s">
        <v>413</v>
      </c>
      <c r="H3399" s="228">
        <v>6</v>
      </c>
      <c r="I3399" s="229"/>
      <c r="J3399" s="230">
        <f>ROUND(I3399*H3399,2)</f>
        <v>0</v>
      </c>
      <c r="K3399" s="226" t="s">
        <v>1</v>
      </c>
      <c r="L3399" s="43"/>
      <c r="M3399" s="231" t="s">
        <v>1</v>
      </c>
      <c r="N3399" s="232" t="s">
        <v>38</v>
      </c>
      <c r="O3399" s="86"/>
      <c r="P3399" s="233">
        <f>O3399*H3399</f>
        <v>0</v>
      </c>
      <c r="Q3399" s="233">
        <v>0</v>
      </c>
      <c r="R3399" s="233">
        <f>Q3399*H3399</f>
        <v>0</v>
      </c>
      <c r="S3399" s="233">
        <v>0</v>
      </c>
      <c r="T3399" s="234">
        <f>S3399*H3399</f>
        <v>0</v>
      </c>
      <c r="AR3399" s="235" t="s">
        <v>224</v>
      </c>
      <c r="AT3399" s="235" t="s">
        <v>135</v>
      </c>
      <c r="AU3399" s="235" t="s">
        <v>83</v>
      </c>
      <c r="AY3399" s="17" t="s">
        <v>133</v>
      </c>
      <c r="BE3399" s="236">
        <f>IF(N3399="základní",J3399,0)</f>
        <v>0</v>
      </c>
      <c r="BF3399" s="236">
        <f>IF(N3399="snížená",J3399,0)</f>
        <v>0</v>
      </c>
      <c r="BG3399" s="236">
        <f>IF(N3399="zákl. přenesená",J3399,0)</f>
        <v>0</v>
      </c>
      <c r="BH3399" s="236">
        <f>IF(N3399="sníž. přenesená",J3399,0)</f>
        <v>0</v>
      </c>
      <c r="BI3399" s="236">
        <f>IF(N3399="nulová",J3399,0)</f>
        <v>0</v>
      </c>
      <c r="BJ3399" s="17" t="s">
        <v>81</v>
      </c>
      <c r="BK3399" s="236">
        <f>ROUND(I3399*H3399,2)</f>
        <v>0</v>
      </c>
      <c r="BL3399" s="17" t="s">
        <v>224</v>
      </c>
      <c r="BM3399" s="235" t="s">
        <v>4742</v>
      </c>
    </row>
    <row r="3400" spans="2:51" s="12" customFormat="1" ht="12">
      <c r="B3400" s="237"/>
      <c r="C3400" s="238"/>
      <c r="D3400" s="239" t="s">
        <v>142</v>
      </c>
      <c r="E3400" s="240" t="s">
        <v>1</v>
      </c>
      <c r="F3400" s="241" t="s">
        <v>162</v>
      </c>
      <c r="G3400" s="238"/>
      <c r="H3400" s="242">
        <v>6</v>
      </c>
      <c r="I3400" s="243"/>
      <c r="J3400" s="238"/>
      <c r="K3400" s="238"/>
      <c r="L3400" s="244"/>
      <c r="M3400" s="245"/>
      <c r="N3400" s="246"/>
      <c r="O3400" s="246"/>
      <c r="P3400" s="246"/>
      <c r="Q3400" s="246"/>
      <c r="R3400" s="246"/>
      <c r="S3400" s="246"/>
      <c r="T3400" s="247"/>
      <c r="AT3400" s="248" t="s">
        <v>142</v>
      </c>
      <c r="AU3400" s="248" t="s">
        <v>83</v>
      </c>
      <c r="AV3400" s="12" t="s">
        <v>83</v>
      </c>
      <c r="AW3400" s="12" t="s">
        <v>30</v>
      </c>
      <c r="AX3400" s="12" t="s">
        <v>81</v>
      </c>
      <c r="AY3400" s="248" t="s">
        <v>133</v>
      </c>
    </row>
    <row r="3401" spans="2:65" s="1" customFormat="1" ht="36" customHeight="1">
      <c r="B3401" s="38"/>
      <c r="C3401" s="224" t="s">
        <v>2986</v>
      </c>
      <c r="D3401" s="224" t="s">
        <v>135</v>
      </c>
      <c r="E3401" s="225" t="s">
        <v>4743</v>
      </c>
      <c r="F3401" s="226" t="s">
        <v>4744</v>
      </c>
      <c r="G3401" s="227" t="s">
        <v>413</v>
      </c>
      <c r="H3401" s="228">
        <v>2</v>
      </c>
      <c r="I3401" s="229"/>
      <c r="J3401" s="230">
        <f>ROUND(I3401*H3401,2)</f>
        <v>0</v>
      </c>
      <c r="K3401" s="226" t="s">
        <v>1</v>
      </c>
      <c r="L3401" s="43"/>
      <c r="M3401" s="231" t="s">
        <v>1</v>
      </c>
      <c r="N3401" s="232" t="s">
        <v>38</v>
      </c>
      <c r="O3401" s="86"/>
      <c r="P3401" s="233">
        <f>O3401*H3401</f>
        <v>0</v>
      </c>
      <c r="Q3401" s="233">
        <v>0</v>
      </c>
      <c r="R3401" s="233">
        <f>Q3401*H3401</f>
        <v>0</v>
      </c>
      <c r="S3401" s="233">
        <v>0</v>
      </c>
      <c r="T3401" s="234">
        <f>S3401*H3401</f>
        <v>0</v>
      </c>
      <c r="AR3401" s="235" t="s">
        <v>224</v>
      </c>
      <c r="AT3401" s="235" t="s">
        <v>135</v>
      </c>
      <c r="AU3401" s="235" t="s">
        <v>83</v>
      </c>
      <c r="AY3401" s="17" t="s">
        <v>133</v>
      </c>
      <c r="BE3401" s="236">
        <f>IF(N3401="základní",J3401,0)</f>
        <v>0</v>
      </c>
      <c r="BF3401" s="236">
        <f>IF(N3401="snížená",J3401,0)</f>
        <v>0</v>
      </c>
      <c r="BG3401" s="236">
        <f>IF(N3401="zákl. přenesená",J3401,0)</f>
        <v>0</v>
      </c>
      <c r="BH3401" s="236">
        <f>IF(N3401="sníž. přenesená",J3401,0)</f>
        <v>0</v>
      </c>
      <c r="BI3401" s="236">
        <f>IF(N3401="nulová",J3401,0)</f>
        <v>0</v>
      </c>
      <c r="BJ3401" s="17" t="s">
        <v>81</v>
      </c>
      <c r="BK3401" s="236">
        <f>ROUND(I3401*H3401,2)</f>
        <v>0</v>
      </c>
      <c r="BL3401" s="17" t="s">
        <v>224</v>
      </c>
      <c r="BM3401" s="235" t="s">
        <v>4745</v>
      </c>
    </row>
    <row r="3402" spans="2:51" s="12" customFormat="1" ht="12">
      <c r="B3402" s="237"/>
      <c r="C3402" s="238"/>
      <c r="D3402" s="239" t="s">
        <v>142</v>
      </c>
      <c r="E3402" s="240" t="s">
        <v>1</v>
      </c>
      <c r="F3402" s="241" t="s">
        <v>83</v>
      </c>
      <c r="G3402" s="238"/>
      <c r="H3402" s="242">
        <v>2</v>
      </c>
      <c r="I3402" s="243"/>
      <c r="J3402" s="238"/>
      <c r="K3402" s="238"/>
      <c r="L3402" s="244"/>
      <c r="M3402" s="245"/>
      <c r="N3402" s="246"/>
      <c r="O3402" s="246"/>
      <c r="P3402" s="246"/>
      <c r="Q3402" s="246"/>
      <c r="R3402" s="246"/>
      <c r="S3402" s="246"/>
      <c r="T3402" s="247"/>
      <c r="AT3402" s="248" t="s">
        <v>142</v>
      </c>
      <c r="AU3402" s="248" t="s">
        <v>83</v>
      </c>
      <c r="AV3402" s="12" t="s">
        <v>83</v>
      </c>
      <c r="AW3402" s="12" t="s">
        <v>30</v>
      </c>
      <c r="AX3402" s="12" t="s">
        <v>81</v>
      </c>
      <c r="AY3402" s="248" t="s">
        <v>133</v>
      </c>
    </row>
    <row r="3403" spans="2:65" s="1" customFormat="1" ht="36" customHeight="1">
      <c r="B3403" s="38"/>
      <c r="C3403" s="224" t="s">
        <v>3193</v>
      </c>
      <c r="D3403" s="224" t="s">
        <v>135</v>
      </c>
      <c r="E3403" s="225" t="s">
        <v>4746</v>
      </c>
      <c r="F3403" s="226" t="s">
        <v>4747</v>
      </c>
      <c r="G3403" s="227" t="s">
        <v>413</v>
      </c>
      <c r="H3403" s="228">
        <v>2</v>
      </c>
      <c r="I3403" s="229"/>
      <c r="J3403" s="230">
        <f>ROUND(I3403*H3403,2)</f>
        <v>0</v>
      </c>
      <c r="K3403" s="226" t="s">
        <v>1</v>
      </c>
      <c r="L3403" s="43"/>
      <c r="M3403" s="231" t="s">
        <v>1</v>
      </c>
      <c r="N3403" s="232" t="s">
        <v>38</v>
      </c>
      <c r="O3403" s="86"/>
      <c r="P3403" s="233">
        <f>O3403*H3403</f>
        <v>0</v>
      </c>
      <c r="Q3403" s="233">
        <v>0</v>
      </c>
      <c r="R3403" s="233">
        <f>Q3403*H3403</f>
        <v>0</v>
      </c>
      <c r="S3403" s="233">
        <v>0</v>
      </c>
      <c r="T3403" s="234">
        <f>S3403*H3403</f>
        <v>0</v>
      </c>
      <c r="AR3403" s="235" t="s">
        <v>224</v>
      </c>
      <c r="AT3403" s="235" t="s">
        <v>135</v>
      </c>
      <c r="AU3403" s="235" t="s">
        <v>83</v>
      </c>
      <c r="AY3403" s="17" t="s">
        <v>133</v>
      </c>
      <c r="BE3403" s="236">
        <f>IF(N3403="základní",J3403,0)</f>
        <v>0</v>
      </c>
      <c r="BF3403" s="236">
        <f>IF(N3403="snížená",J3403,0)</f>
        <v>0</v>
      </c>
      <c r="BG3403" s="236">
        <f>IF(N3403="zákl. přenesená",J3403,0)</f>
        <v>0</v>
      </c>
      <c r="BH3403" s="236">
        <f>IF(N3403="sníž. přenesená",J3403,0)</f>
        <v>0</v>
      </c>
      <c r="BI3403" s="236">
        <f>IF(N3403="nulová",J3403,0)</f>
        <v>0</v>
      </c>
      <c r="BJ3403" s="17" t="s">
        <v>81</v>
      </c>
      <c r="BK3403" s="236">
        <f>ROUND(I3403*H3403,2)</f>
        <v>0</v>
      </c>
      <c r="BL3403" s="17" t="s">
        <v>224</v>
      </c>
      <c r="BM3403" s="235" t="s">
        <v>4748</v>
      </c>
    </row>
    <row r="3404" spans="2:51" s="12" customFormat="1" ht="12">
      <c r="B3404" s="237"/>
      <c r="C3404" s="238"/>
      <c r="D3404" s="239" t="s">
        <v>142</v>
      </c>
      <c r="E3404" s="240" t="s">
        <v>1</v>
      </c>
      <c r="F3404" s="241" t="s">
        <v>83</v>
      </c>
      <c r="G3404" s="238"/>
      <c r="H3404" s="242">
        <v>2</v>
      </c>
      <c r="I3404" s="243"/>
      <c r="J3404" s="238"/>
      <c r="K3404" s="238"/>
      <c r="L3404" s="244"/>
      <c r="M3404" s="245"/>
      <c r="N3404" s="246"/>
      <c r="O3404" s="246"/>
      <c r="P3404" s="246"/>
      <c r="Q3404" s="246"/>
      <c r="R3404" s="246"/>
      <c r="S3404" s="246"/>
      <c r="T3404" s="247"/>
      <c r="AT3404" s="248" t="s">
        <v>142</v>
      </c>
      <c r="AU3404" s="248" t="s">
        <v>83</v>
      </c>
      <c r="AV3404" s="12" t="s">
        <v>83</v>
      </c>
      <c r="AW3404" s="12" t="s">
        <v>30</v>
      </c>
      <c r="AX3404" s="12" t="s">
        <v>81</v>
      </c>
      <c r="AY3404" s="248" t="s">
        <v>133</v>
      </c>
    </row>
    <row r="3405" spans="2:65" s="1" customFormat="1" ht="36" customHeight="1">
      <c r="B3405" s="38"/>
      <c r="C3405" s="224" t="s">
        <v>219</v>
      </c>
      <c r="D3405" s="224" t="s">
        <v>135</v>
      </c>
      <c r="E3405" s="225" t="s">
        <v>4749</v>
      </c>
      <c r="F3405" s="226" t="s">
        <v>4750</v>
      </c>
      <c r="G3405" s="227" t="s">
        <v>413</v>
      </c>
      <c r="H3405" s="228">
        <v>1</v>
      </c>
      <c r="I3405" s="229"/>
      <c r="J3405" s="230">
        <f>ROUND(I3405*H3405,2)</f>
        <v>0</v>
      </c>
      <c r="K3405" s="226" t="s">
        <v>1</v>
      </c>
      <c r="L3405" s="43"/>
      <c r="M3405" s="231" t="s">
        <v>1</v>
      </c>
      <c r="N3405" s="232" t="s">
        <v>38</v>
      </c>
      <c r="O3405" s="86"/>
      <c r="P3405" s="233">
        <f>O3405*H3405</f>
        <v>0</v>
      </c>
      <c r="Q3405" s="233">
        <v>0</v>
      </c>
      <c r="R3405" s="233">
        <f>Q3405*H3405</f>
        <v>0</v>
      </c>
      <c r="S3405" s="233">
        <v>0</v>
      </c>
      <c r="T3405" s="234">
        <f>S3405*H3405</f>
        <v>0</v>
      </c>
      <c r="AR3405" s="235" t="s">
        <v>224</v>
      </c>
      <c r="AT3405" s="235" t="s">
        <v>135</v>
      </c>
      <c r="AU3405" s="235" t="s">
        <v>83</v>
      </c>
      <c r="AY3405" s="17" t="s">
        <v>133</v>
      </c>
      <c r="BE3405" s="236">
        <f>IF(N3405="základní",J3405,0)</f>
        <v>0</v>
      </c>
      <c r="BF3405" s="236">
        <f>IF(N3405="snížená",J3405,0)</f>
        <v>0</v>
      </c>
      <c r="BG3405" s="236">
        <f>IF(N3405="zákl. přenesená",J3405,0)</f>
        <v>0</v>
      </c>
      <c r="BH3405" s="236">
        <f>IF(N3405="sníž. přenesená",J3405,0)</f>
        <v>0</v>
      </c>
      <c r="BI3405" s="236">
        <f>IF(N3405="nulová",J3405,0)</f>
        <v>0</v>
      </c>
      <c r="BJ3405" s="17" t="s">
        <v>81</v>
      </c>
      <c r="BK3405" s="236">
        <f>ROUND(I3405*H3405,2)</f>
        <v>0</v>
      </c>
      <c r="BL3405" s="17" t="s">
        <v>224</v>
      </c>
      <c r="BM3405" s="235" t="s">
        <v>4751</v>
      </c>
    </row>
    <row r="3406" spans="2:51" s="12" customFormat="1" ht="12">
      <c r="B3406" s="237"/>
      <c r="C3406" s="238"/>
      <c r="D3406" s="239" t="s">
        <v>142</v>
      </c>
      <c r="E3406" s="240" t="s">
        <v>1</v>
      </c>
      <c r="F3406" s="241" t="s">
        <v>81</v>
      </c>
      <c r="G3406" s="238"/>
      <c r="H3406" s="242">
        <v>1</v>
      </c>
      <c r="I3406" s="243"/>
      <c r="J3406" s="238"/>
      <c r="K3406" s="238"/>
      <c r="L3406" s="244"/>
      <c r="M3406" s="245"/>
      <c r="N3406" s="246"/>
      <c r="O3406" s="246"/>
      <c r="P3406" s="246"/>
      <c r="Q3406" s="246"/>
      <c r="R3406" s="246"/>
      <c r="S3406" s="246"/>
      <c r="T3406" s="247"/>
      <c r="AT3406" s="248" t="s">
        <v>142</v>
      </c>
      <c r="AU3406" s="248" t="s">
        <v>83</v>
      </c>
      <c r="AV3406" s="12" t="s">
        <v>83</v>
      </c>
      <c r="AW3406" s="12" t="s">
        <v>30</v>
      </c>
      <c r="AX3406" s="12" t="s">
        <v>81</v>
      </c>
      <c r="AY3406" s="248" t="s">
        <v>133</v>
      </c>
    </row>
    <row r="3407" spans="2:65" s="1" customFormat="1" ht="48" customHeight="1">
      <c r="B3407" s="38"/>
      <c r="C3407" s="224" t="s">
        <v>4752</v>
      </c>
      <c r="D3407" s="224" t="s">
        <v>135</v>
      </c>
      <c r="E3407" s="225" t="s">
        <v>4753</v>
      </c>
      <c r="F3407" s="226" t="s">
        <v>4754</v>
      </c>
      <c r="G3407" s="227" t="s">
        <v>413</v>
      </c>
      <c r="H3407" s="228">
        <v>1</v>
      </c>
      <c r="I3407" s="229"/>
      <c r="J3407" s="230">
        <f>ROUND(I3407*H3407,2)</f>
        <v>0</v>
      </c>
      <c r="K3407" s="226" t="s">
        <v>1</v>
      </c>
      <c r="L3407" s="43"/>
      <c r="M3407" s="231" t="s">
        <v>1</v>
      </c>
      <c r="N3407" s="232" t="s">
        <v>38</v>
      </c>
      <c r="O3407" s="86"/>
      <c r="P3407" s="233">
        <f>O3407*H3407</f>
        <v>0</v>
      </c>
      <c r="Q3407" s="233">
        <v>0</v>
      </c>
      <c r="R3407" s="233">
        <f>Q3407*H3407</f>
        <v>0</v>
      </c>
      <c r="S3407" s="233">
        <v>0</v>
      </c>
      <c r="T3407" s="234">
        <f>S3407*H3407</f>
        <v>0</v>
      </c>
      <c r="AR3407" s="235" t="s">
        <v>224</v>
      </c>
      <c r="AT3407" s="235" t="s">
        <v>135</v>
      </c>
      <c r="AU3407" s="235" t="s">
        <v>83</v>
      </c>
      <c r="AY3407" s="17" t="s">
        <v>133</v>
      </c>
      <c r="BE3407" s="236">
        <f>IF(N3407="základní",J3407,0)</f>
        <v>0</v>
      </c>
      <c r="BF3407" s="236">
        <f>IF(N3407="snížená",J3407,0)</f>
        <v>0</v>
      </c>
      <c r="BG3407" s="236">
        <f>IF(N3407="zákl. přenesená",J3407,0)</f>
        <v>0</v>
      </c>
      <c r="BH3407" s="236">
        <f>IF(N3407="sníž. přenesená",J3407,0)</f>
        <v>0</v>
      </c>
      <c r="BI3407" s="236">
        <f>IF(N3407="nulová",J3407,0)</f>
        <v>0</v>
      </c>
      <c r="BJ3407" s="17" t="s">
        <v>81</v>
      </c>
      <c r="BK3407" s="236">
        <f>ROUND(I3407*H3407,2)</f>
        <v>0</v>
      </c>
      <c r="BL3407" s="17" t="s">
        <v>224</v>
      </c>
      <c r="BM3407" s="235" t="s">
        <v>4755</v>
      </c>
    </row>
    <row r="3408" spans="2:51" s="12" customFormat="1" ht="12">
      <c r="B3408" s="237"/>
      <c r="C3408" s="238"/>
      <c r="D3408" s="239" t="s">
        <v>142</v>
      </c>
      <c r="E3408" s="240" t="s">
        <v>1</v>
      </c>
      <c r="F3408" s="241" t="s">
        <v>81</v>
      </c>
      <c r="G3408" s="238"/>
      <c r="H3408" s="242">
        <v>1</v>
      </c>
      <c r="I3408" s="243"/>
      <c r="J3408" s="238"/>
      <c r="K3408" s="238"/>
      <c r="L3408" s="244"/>
      <c r="M3408" s="245"/>
      <c r="N3408" s="246"/>
      <c r="O3408" s="246"/>
      <c r="P3408" s="246"/>
      <c r="Q3408" s="246"/>
      <c r="R3408" s="246"/>
      <c r="S3408" s="246"/>
      <c r="T3408" s="247"/>
      <c r="AT3408" s="248" t="s">
        <v>142</v>
      </c>
      <c r="AU3408" s="248" t="s">
        <v>83</v>
      </c>
      <c r="AV3408" s="12" t="s">
        <v>83</v>
      </c>
      <c r="AW3408" s="12" t="s">
        <v>30</v>
      </c>
      <c r="AX3408" s="12" t="s">
        <v>81</v>
      </c>
      <c r="AY3408" s="248" t="s">
        <v>133</v>
      </c>
    </row>
    <row r="3409" spans="2:65" s="1" customFormat="1" ht="48" customHeight="1">
      <c r="B3409" s="38"/>
      <c r="C3409" s="224" t="s">
        <v>3466</v>
      </c>
      <c r="D3409" s="224" t="s">
        <v>135</v>
      </c>
      <c r="E3409" s="225" t="s">
        <v>4756</v>
      </c>
      <c r="F3409" s="226" t="s">
        <v>4757</v>
      </c>
      <c r="G3409" s="227" t="s">
        <v>413</v>
      </c>
      <c r="H3409" s="228">
        <v>1</v>
      </c>
      <c r="I3409" s="229"/>
      <c r="J3409" s="230">
        <f>ROUND(I3409*H3409,2)</f>
        <v>0</v>
      </c>
      <c r="K3409" s="226" t="s">
        <v>1</v>
      </c>
      <c r="L3409" s="43"/>
      <c r="M3409" s="231" t="s">
        <v>1</v>
      </c>
      <c r="N3409" s="232" t="s">
        <v>38</v>
      </c>
      <c r="O3409" s="86"/>
      <c r="P3409" s="233">
        <f>O3409*H3409</f>
        <v>0</v>
      </c>
      <c r="Q3409" s="233">
        <v>0</v>
      </c>
      <c r="R3409" s="233">
        <f>Q3409*H3409</f>
        <v>0</v>
      </c>
      <c r="S3409" s="233">
        <v>0</v>
      </c>
      <c r="T3409" s="234">
        <f>S3409*H3409</f>
        <v>0</v>
      </c>
      <c r="AR3409" s="235" t="s">
        <v>224</v>
      </c>
      <c r="AT3409" s="235" t="s">
        <v>135</v>
      </c>
      <c r="AU3409" s="235" t="s">
        <v>83</v>
      </c>
      <c r="AY3409" s="17" t="s">
        <v>133</v>
      </c>
      <c r="BE3409" s="236">
        <f>IF(N3409="základní",J3409,0)</f>
        <v>0</v>
      </c>
      <c r="BF3409" s="236">
        <f>IF(N3409="snížená",J3409,0)</f>
        <v>0</v>
      </c>
      <c r="BG3409" s="236">
        <f>IF(N3409="zákl. přenesená",J3409,0)</f>
        <v>0</v>
      </c>
      <c r="BH3409" s="236">
        <f>IF(N3409="sníž. přenesená",J3409,0)</f>
        <v>0</v>
      </c>
      <c r="BI3409" s="236">
        <f>IF(N3409="nulová",J3409,0)</f>
        <v>0</v>
      </c>
      <c r="BJ3409" s="17" t="s">
        <v>81</v>
      </c>
      <c r="BK3409" s="236">
        <f>ROUND(I3409*H3409,2)</f>
        <v>0</v>
      </c>
      <c r="BL3409" s="17" t="s">
        <v>224</v>
      </c>
      <c r="BM3409" s="235" t="s">
        <v>4758</v>
      </c>
    </row>
    <row r="3410" spans="2:51" s="12" customFormat="1" ht="12">
      <c r="B3410" s="237"/>
      <c r="C3410" s="238"/>
      <c r="D3410" s="239" t="s">
        <v>142</v>
      </c>
      <c r="E3410" s="240" t="s">
        <v>1</v>
      </c>
      <c r="F3410" s="241" t="s">
        <v>81</v>
      </c>
      <c r="G3410" s="238"/>
      <c r="H3410" s="242">
        <v>1</v>
      </c>
      <c r="I3410" s="243"/>
      <c r="J3410" s="238"/>
      <c r="K3410" s="238"/>
      <c r="L3410" s="244"/>
      <c r="M3410" s="245"/>
      <c r="N3410" s="246"/>
      <c r="O3410" s="246"/>
      <c r="P3410" s="246"/>
      <c r="Q3410" s="246"/>
      <c r="R3410" s="246"/>
      <c r="S3410" s="246"/>
      <c r="T3410" s="247"/>
      <c r="AT3410" s="248" t="s">
        <v>142</v>
      </c>
      <c r="AU3410" s="248" t="s">
        <v>83</v>
      </c>
      <c r="AV3410" s="12" t="s">
        <v>83</v>
      </c>
      <c r="AW3410" s="12" t="s">
        <v>30</v>
      </c>
      <c r="AX3410" s="12" t="s">
        <v>81</v>
      </c>
      <c r="AY3410" s="248" t="s">
        <v>133</v>
      </c>
    </row>
    <row r="3411" spans="2:65" s="1" customFormat="1" ht="36" customHeight="1">
      <c r="B3411" s="38"/>
      <c r="C3411" s="224" t="s">
        <v>4759</v>
      </c>
      <c r="D3411" s="224" t="s">
        <v>135</v>
      </c>
      <c r="E3411" s="225" t="s">
        <v>4760</v>
      </c>
      <c r="F3411" s="226" t="s">
        <v>4761</v>
      </c>
      <c r="G3411" s="227" t="s">
        <v>413</v>
      </c>
      <c r="H3411" s="228">
        <v>1</v>
      </c>
      <c r="I3411" s="229"/>
      <c r="J3411" s="230">
        <f>ROUND(I3411*H3411,2)</f>
        <v>0</v>
      </c>
      <c r="K3411" s="226" t="s">
        <v>1</v>
      </c>
      <c r="L3411" s="43"/>
      <c r="M3411" s="231" t="s">
        <v>1</v>
      </c>
      <c r="N3411" s="232" t="s">
        <v>38</v>
      </c>
      <c r="O3411" s="86"/>
      <c r="P3411" s="233">
        <f>O3411*H3411</f>
        <v>0</v>
      </c>
      <c r="Q3411" s="233">
        <v>0</v>
      </c>
      <c r="R3411" s="233">
        <f>Q3411*H3411</f>
        <v>0</v>
      </c>
      <c r="S3411" s="233">
        <v>0</v>
      </c>
      <c r="T3411" s="234">
        <f>S3411*H3411</f>
        <v>0</v>
      </c>
      <c r="AR3411" s="235" t="s">
        <v>224</v>
      </c>
      <c r="AT3411" s="235" t="s">
        <v>135</v>
      </c>
      <c r="AU3411" s="235" t="s">
        <v>83</v>
      </c>
      <c r="AY3411" s="17" t="s">
        <v>133</v>
      </c>
      <c r="BE3411" s="236">
        <f>IF(N3411="základní",J3411,0)</f>
        <v>0</v>
      </c>
      <c r="BF3411" s="236">
        <f>IF(N3411="snížená",J3411,0)</f>
        <v>0</v>
      </c>
      <c r="BG3411" s="236">
        <f>IF(N3411="zákl. přenesená",J3411,0)</f>
        <v>0</v>
      </c>
      <c r="BH3411" s="236">
        <f>IF(N3411="sníž. přenesená",J3411,0)</f>
        <v>0</v>
      </c>
      <c r="BI3411" s="236">
        <f>IF(N3411="nulová",J3411,0)</f>
        <v>0</v>
      </c>
      <c r="BJ3411" s="17" t="s">
        <v>81</v>
      </c>
      <c r="BK3411" s="236">
        <f>ROUND(I3411*H3411,2)</f>
        <v>0</v>
      </c>
      <c r="BL3411" s="17" t="s">
        <v>224</v>
      </c>
      <c r="BM3411" s="235" t="s">
        <v>4762</v>
      </c>
    </row>
    <row r="3412" spans="2:51" s="12" customFormat="1" ht="12">
      <c r="B3412" s="237"/>
      <c r="C3412" s="238"/>
      <c r="D3412" s="239" t="s">
        <v>142</v>
      </c>
      <c r="E3412" s="240" t="s">
        <v>1</v>
      </c>
      <c r="F3412" s="241" t="s">
        <v>81</v>
      </c>
      <c r="G3412" s="238"/>
      <c r="H3412" s="242">
        <v>1</v>
      </c>
      <c r="I3412" s="243"/>
      <c r="J3412" s="238"/>
      <c r="K3412" s="238"/>
      <c r="L3412" s="244"/>
      <c r="M3412" s="245"/>
      <c r="N3412" s="246"/>
      <c r="O3412" s="246"/>
      <c r="P3412" s="246"/>
      <c r="Q3412" s="246"/>
      <c r="R3412" s="246"/>
      <c r="S3412" s="246"/>
      <c r="T3412" s="247"/>
      <c r="AT3412" s="248" t="s">
        <v>142</v>
      </c>
      <c r="AU3412" s="248" t="s">
        <v>83</v>
      </c>
      <c r="AV3412" s="12" t="s">
        <v>83</v>
      </c>
      <c r="AW3412" s="12" t="s">
        <v>30</v>
      </c>
      <c r="AX3412" s="12" t="s">
        <v>81</v>
      </c>
      <c r="AY3412" s="248" t="s">
        <v>133</v>
      </c>
    </row>
    <row r="3413" spans="2:65" s="1" customFormat="1" ht="36" customHeight="1">
      <c r="B3413" s="38"/>
      <c r="C3413" s="224" t="s">
        <v>4763</v>
      </c>
      <c r="D3413" s="224" t="s">
        <v>135</v>
      </c>
      <c r="E3413" s="225" t="s">
        <v>4764</v>
      </c>
      <c r="F3413" s="226" t="s">
        <v>4765</v>
      </c>
      <c r="G3413" s="227" t="s">
        <v>413</v>
      </c>
      <c r="H3413" s="228">
        <v>1</v>
      </c>
      <c r="I3413" s="229"/>
      <c r="J3413" s="230">
        <f>ROUND(I3413*H3413,2)</f>
        <v>0</v>
      </c>
      <c r="K3413" s="226" t="s">
        <v>1</v>
      </c>
      <c r="L3413" s="43"/>
      <c r="M3413" s="231" t="s">
        <v>1</v>
      </c>
      <c r="N3413" s="232" t="s">
        <v>38</v>
      </c>
      <c r="O3413" s="86"/>
      <c r="P3413" s="233">
        <f>O3413*H3413</f>
        <v>0</v>
      </c>
      <c r="Q3413" s="233">
        <v>0</v>
      </c>
      <c r="R3413" s="233">
        <f>Q3413*H3413</f>
        <v>0</v>
      </c>
      <c r="S3413" s="233">
        <v>0</v>
      </c>
      <c r="T3413" s="234">
        <f>S3413*H3413</f>
        <v>0</v>
      </c>
      <c r="AR3413" s="235" t="s">
        <v>224</v>
      </c>
      <c r="AT3413" s="235" t="s">
        <v>135</v>
      </c>
      <c r="AU3413" s="235" t="s">
        <v>83</v>
      </c>
      <c r="AY3413" s="17" t="s">
        <v>133</v>
      </c>
      <c r="BE3413" s="236">
        <f>IF(N3413="základní",J3413,0)</f>
        <v>0</v>
      </c>
      <c r="BF3413" s="236">
        <f>IF(N3413="snížená",J3413,0)</f>
        <v>0</v>
      </c>
      <c r="BG3413" s="236">
        <f>IF(N3413="zákl. přenesená",J3413,0)</f>
        <v>0</v>
      </c>
      <c r="BH3413" s="236">
        <f>IF(N3413="sníž. přenesená",J3413,0)</f>
        <v>0</v>
      </c>
      <c r="BI3413" s="236">
        <f>IF(N3413="nulová",J3413,0)</f>
        <v>0</v>
      </c>
      <c r="BJ3413" s="17" t="s">
        <v>81</v>
      </c>
      <c r="BK3413" s="236">
        <f>ROUND(I3413*H3413,2)</f>
        <v>0</v>
      </c>
      <c r="BL3413" s="17" t="s">
        <v>224</v>
      </c>
      <c r="BM3413" s="235" t="s">
        <v>4766</v>
      </c>
    </row>
    <row r="3414" spans="2:51" s="12" customFormat="1" ht="12">
      <c r="B3414" s="237"/>
      <c r="C3414" s="238"/>
      <c r="D3414" s="239" t="s">
        <v>142</v>
      </c>
      <c r="E3414" s="240" t="s">
        <v>1</v>
      </c>
      <c r="F3414" s="241" t="s">
        <v>81</v>
      </c>
      <c r="G3414" s="238"/>
      <c r="H3414" s="242">
        <v>1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142</v>
      </c>
      <c r="AU3414" s="248" t="s">
        <v>83</v>
      </c>
      <c r="AV3414" s="12" t="s">
        <v>83</v>
      </c>
      <c r="AW3414" s="12" t="s">
        <v>30</v>
      </c>
      <c r="AX3414" s="12" t="s">
        <v>81</v>
      </c>
      <c r="AY3414" s="248" t="s">
        <v>133</v>
      </c>
    </row>
    <row r="3415" spans="2:65" s="1" customFormat="1" ht="36" customHeight="1">
      <c r="B3415" s="38"/>
      <c r="C3415" s="224" t="s">
        <v>4767</v>
      </c>
      <c r="D3415" s="224" t="s">
        <v>135</v>
      </c>
      <c r="E3415" s="225" t="s">
        <v>4768</v>
      </c>
      <c r="F3415" s="226" t="s">
        <v>4769</v>
      </c>
      <c r="G3415" s="227" t="s">
        <v>413</v>
      </c>
      <c r="H3415" s="228">
        <v>1</v>
      </c>
      <c r="I3415" s="229"/>
      <c r="J3415" s="230">
        <f>ROUND(I3415*H3415,2)</f>
        <v>0</v>
      </c>
      <c r="K3415" s="226" t="s">
        <v>1</v>
      </c>
      <c r="L3415" s="43"/>
      <c r="M3415" s="231" t="s">
        <v>1</v>
      </c>
      <c r="N3415" s="232" t="s">
        <v>38</v>
      </c>
      <c r="O3415" s="86"/>
      <c r="P3415" s="233">
        <f>O3415*H3415</f>
        <v>0</v>
      </c>
      <c r="Q3415" s="233">
        <v>0</v>
      </c>
      <c r="R3415" s="233">
        <f>Q3415*H3415</f>
        <v>0</v>
      </c>
      <c r="S3415" s="233">
        <v>0</v>
      </c>
      <c r="T3415" s="234">
        <f>S3415*H3415</f>
        <v>0</v>
      </c>
      <c r="AR3415" s="235" t="s">
        <v>224</v>
      </c>
      <c r="AT3415" s="235" t="s">
        <v>135</v>
      </c>
      <c r="AU3415" s="235" t="s">
        <v>83</v>
      </c>
      <c r="AY3415" s="17" t="s">
        <v>133</v>
      </c>
      <c r="BE3415" s="236">
        <f>IF(N3415="základní",J3415,0)</f>
        <v>0</v>
      </c>
      <c r="BF3415" s="236">
        <f>IF(N3415="snížená",J3415,0)</f>
        <v>0</v>
      </c>
      <c r="BG3415" s="236">
        <f>IF(N3415="zákl. přenesená",J3415,0)</f>
        <v>0</v>
      </c>
      <c r="BH3415" s="236">
        <f>IF(N3415="sníž. přenesená",J3415,0)</f>
        <v>0</v>
      </c>
      <c r="BI3415" s="236">
        <f>IF(N3415="nulová",J3415,0)</f>
        <v>0</v>
      </c>
      <c r="BJ3415" s="17" t="s">
        <v>81</v>
      </c>
      <c r="BK3415" s="236">
        <f>ROUND(I3415*H3415,2)</f>
        <v>0</v>
      </c>
      <c r="BL3415" s="17" t="s">
        <v>224</v>
      </c>
      <c r="BM3415" s="235" t="s">
        <v>4770</v>
      </c>
    </row>
    <row r="3416" spans="2:51" s="12" customFormat="1" ht="12">
      <c r="B3416" s="237"/>
      <c r="C3416" s="238"/>
      <c r="D3416" s="239" t="s">
        <v>142</v>
      </c>
      <c r="E3416" s="240" t="s">
        <v>1</v>
      </c>
      <c r="F3416" s="241" t="s">
        <v>81</v>
      </c>
      <c r="G3416" s="238"/>
      <c r="H3416" s="242">
        <v>1</v>
      </c>
      <c r="I3416" s="243"/>
      <c r="J3416" s="238"/>
      <c r="K3416" s="238"/>
      <c r="L3416" s="244"/>
      <c r="M3416" s="245"/>
      <c r="N3416" s="246"/>
      <c r="O3416" s="246"/>
      <c r="P3416" s="246"/>
      <c r="Q3416" s="246"/>
      <c r="R3416" s="246"/>
      <c r="S3416" s="246"/>
      <c r="T3416" s="247"/>
      <c r="AT3416" s="248" t="s">
        <v>142</v>
      </c>
      <c r="AU3416" s="248" t="s">
        <v>83</v>
      </c>
      <c r="AV3416" s="12" t="s">
        <v>83</v>
      </c>
      <c r="AW3416" s="12" t="s">
        <v>30</v>
      </c>
      <c r="AX3416" s="12" t="s">
        <v>81</v>
      </c>
      <c r="AY3416" s="248" t="s">
        <v>133</v>
      </c>
    </row>
    <row r="3417" spans="2:65" s="1" customFormat="1" ht="36" customHeight="1">
      <c r="B3417" s="38"/>
      <c r="C3417" s="224" t="s">
        <v>4771</v>
      </c>
      <c r="D3417" s="224" t="s">
        <v>135</v>
      </c>
      <c r="E3417" s="225" t="s">
        <v>4772</v>
      </c>
      <c r="F3417" s="226" t="s">
        <v>4773</v>
      </c>
      <c r="G3417" s="227" t="s">
        <v>413</v>
      </c>
      <c r="H3417" s="228">
        <v>1</v>
      </c>
      <c r="I3417" s="229"/>
      <c r="J3417" s="230">
        <f>ROUND(I3417*H3417,2)</f>
        <v>0</v>
      </c>
      <c r="K3417" s="226" t="s">
        <v>1</v>
      </c>
      <c r="L3417" s="43"/>
      <c r="M3417" s="231" t="s">
        <v>1</v>
      </c>
      <c r="N3417" s="232" t="s">
        <v>38</v>
      </c>
      <c r="O3417" s="86"/>
      <c r="P3417" s="233">
        <f>O3417*H3417</f>
        <v>0</v>
      </c>
      <c r="Q3417" s="233">
        <v>0</v>
      </c>
      <c r="R3417" s="233">
        <f>Q3417*H3417</f>
        <v>0</v>
      </c>
      <c r="S3417" s="233">
        <v>0</v>
      </c>
      <c r="T3417" s="234">
        <f>S3417*H3417</f>
        <v>0</v>
      </c>
      <c r="AR3417" s="235" t="s">
        <v>224</v>
      </c>
      <c r="AT3417" s="235" t="s">
        <v>135</v>
      </c>
      <c r="AU3417" s="235" t="s">
        <v>83</v>
      </c>
      <c r="AY3417" s="17" t="s">
        <v>133</v>
      </c>
      <c r="BE3417" s="236">
        <f>IF(N3417="základní",J3417,0)</f>
        <v>0</v>
      </c>
      <c r="BF3417" s="236">
        <f>IF(N3417="snížená",J3417,0)</f>
        <v>0</v>
      </c>
      <c r="BG3417" s="236">
        <f>IF(N3417="zákl. přenesená",J3417,0)</f>
        <v>0</v>
      </c>
      <c r="BH3417" s="236">
        <f>IF(N3417="sníž. přenesená",J3417,0)</f>
        <v>0</v>
      </c>
      <c r="BI3417" s="236">
        <f>IF(N3417="nulová",J3417,0)</f>
        <v>0</v>
      </c>
      <c r="BJ3417" s="17" t="s">
        <v>81</v>
      </c>
      <c r="BK3417" s="236">
        <f>ROUND(I3417*H3417,2)</f>
        <v>0</v>
      </c>
      <c r="BL3417" s="17" t="s">
        <v>224</v>
      </c>
      <c r="BM3417" s="235" t="s">
        <v>4774</v>
      </c>
    </row>
    <row r="3418" spans="2:51" s="12" customFormat="1" ht="12">
      <c r="B3418" s="237"/>
      <c r="C3418" s="238"/>
      <c r="D3418" s="239" t="s">
        <v>142</v>
      </c>
      <c r="E3418" s="240" t="s">
        <v>1</v>
      </c>
      <c r="F3418" s="241" t="s">
        <v>81</v>
      </c>
      <c r="G3418" s="238"/>
      <c r="H3418" s="242">
        <v>1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142</v>
      </c>
      <c r="AU3418" s="248" t="s">
        <v>83</v>
      </c>
      <c r="AV3418" s="12" t="s">
        <v>83</v>
      </c>
      <c r="AW3418" s="12" t="s">
        <v>30</v>
      </c>
      <c r="AX3418" s="12" t="s">
        <v>81</v>
      </c>
      <c r="AY3418" s="248" t="s">
        <v>133</v>
      </c>
    </row>
    <row r="3419" spans="2:65" s="1" customFormat="1" ht="36" customHeight="1">
      <c r="B3419" s="38"/>
      <c r="C3419" s="224" t="s">
        <v>3627</v>
      </c>
      <c r="D3419" s="224" t="s">
        <v>135</v>
      </c>
      <c r="E3419" s="225" t="s">
        <v>4775</v>
      </c>
      <c r="F3419" s="226" t="s">
        <v>4776</v>
      </c>
      <c r="G3419" s="227" t="s">
        <v>413</v>
      </c>
      <c r="H3419" s="228">
        <v>1</v>
      </c>
      <c r="I3419" s="229"/>
      <c r="J3419" s="230">
        <f>ROUND(I3419*H3419,2)</f>
        <v>0</v>
      </c>
      <c r="K3419" s="226" t="s">
        <v>1</v>
      </c>
      <c r="L3419" s="43"/>
      <c r="M3419" s="231" t="s">
        <v>1</v>
      </c>
      <c r="N3419" s="232" t="s">
        <v>38</v>
      </c>
      <c r="O3419" s="86"/>
      <c r="P3419" s="233">
        <f>O3419*H3419</f>
        <v>0</v>
      </c>
      <c r="Q3419" s="233">
        <v>0</v>
      </c>
      <c r="R3419" s="233">
        <f>Q3419*H3419</f>
        <v>0</v>
      </c>
      <c r="S3419" s="233">
        <v>0</v>
      </c>
      <c r="T3419" s="234">
        <f>S3419*H3419</f>
        <v>0</v>
      </c>
      <c r="AR3419" s="235" t="s">
        <v>224</v>
      </c>
      <c r="AT3419" s="235" t="s">
        <v>135</v>
      </c>
      <c r="AU3419" s="235" t="s">
        <v>83</v>
      </c>
      <c r="AY3419" s="17" t="s">
        <v>133</v>
      </c>
      <c r="BE3419" s="236">
        <f>IF(N3419="základní",J3419,0)</f>
        <v>0</v>
      </c>
      <c r="BF3419" s="236">
        <f>IF(N3419="snížená",J3419,0)</f>
        <v>0</v>
      </c>
      <c r="BG3419" s="236">
        <f>IF(N3419="zákl. přenesená",J3419,0)</f>
        <v>0</v>
      </c>
      <c r="BH3419" s="236">
        <f>IF(N3419="sníž. přenesená",J3419,0)</f>
        <v>0</v>
      </c>
      <c r="BI3419" s="236">
        <f>IF(N3419="nulová",J3419,0)</f>
        <v>0</v>
      </c>
      <c r="BJ3419" s="17" t="s">
        <v>81</v>
      </c>
      <c r="BK3419" s="236">
        <f>ROUND(I3419*H3419,2)</f>
        <v>0</v>
      </c>
      <c r="BL3419" s="17" t="s">
        <v>224</v>
      </c>
      <c r="BM3419" s="235" t="s">
        <v>4777</v>
      </c>
    </row>
    <row r="3420" spans="2:51" s="12" customFormat="1" ht="12">
      <c r="B3420" s="237"/>
      <c r="C3420" s="238"/>
      <c r="D3420" s="239" t="s">
        <v>142</v>
      </c>
      <c r="E3420" s="240" t="s">
        <v>1</v>
      </c>
      <c r="F3420" s="241" t="s">
        <v>81</v>
      </c>
      <c r="G3420" s="238"/>
      <c r="H3420" s="242">
        <v>1</v>
      </c>
      <c r="I3420" s="243"/>
      <c r="J3420" s="238"/>
      <c r="K3420" s="238"/>
      <c r="L3420" s="244"/>
      <c r="M3420" s="245"/>
      <c r="N3420" s="246"/>
      <c r="O3420" s="246"/>
      <c r="P3420" s="246"/>
      <c r="Q3420" s="246"/>
      <c r="R3420" s="246"/>
      <c r="S3420" s="246"/>
      <c r="T3420" s="247"/>
      <c r="AT3420" s="248" t="s">
        <v>142</v>
      </c>
      <c r="AU3420" s="248" t="s">
        <v>83</v>
      </c>
      <c r="AV3420" s="12" t="s">
        <v>83</v>
      </c>
      <c r="AW3420" s="12" t="s">
        <v>30</v>
      </c>
      <c r="AX3420" s="12" t="s">
        <v>81</v>
      </c>
      <c r="AY3420" s="248" t="s">
        <v>133</v>
      </c>
    </row>
    <row r="3421" spans="2:65" s="1" customFormat="1" ht="36" customHeight="1">
      <c r="B3421" s="38"/>
      <c r="C3421" s="224" t="s">
        <v>3632</v>
      </c>
      <c r="D3421" s="224" t="s">
        <v>135</v>
      </c>
      <c r="E3421" s="225" t="s">
        <v>4778</v>
      </c>
      <c r="F3421" s="226" t="s">
        <v>4779</v>
      </c>
      <c r="G3421" s="227" t="s">
        <v>413</v>
      </c>
      <c r="H3421" s="228">
        <v>3</v>
      </c>
      <c r="I3421" s="229"/>
      <c r="J3421" s="230">
        <f>ROUND(I3421*H3421,2)</f>
        <v>0</v>
      </c>
      <c r="K3421" s="226" t="s">
        <v>1</v>
      </c>
      <c r="L3421" s="43"/>
      <c r="M3421" s="231" t="s">
        <v>1</v>
      </c>
      <c r="N3421" s="232" t="s">
        <v>38</v>
      </c>
      <c r="O3421" s="86"/>
      <c r="P3421" s="233">
        <f>O3421*H3421</f>
        <v>0</v>
      </c>
      <c r="Q3421" s="233">
        <v>0</v>
      </c>
      <c r="R3421" s="233">
        <f>Q3421*H3421</f>
        <v>0</v>
      </c>
      <c r="S3421" s="233">
        <v>0</v>
      </c>
      <c r="T3421" s="234">
        <f>S3421*H3421</f>
        <v>0</v>
      </c>
      <c r="AR3421" s="235" t="s">
        <v>224</v>
      </c>
      <c r="AT3421" s="235" t="s">
        <v>135</v>
      </c>
      <c r="AU3421" s="235" t="s">
        <v>83</v>
      </c>
      <c r="AY3421" s="17" t="s">
        <v>133</v>
      </c>
      <c r="BE3421" s="236">
        <f>IF(N3421="základní",J3421,0)</f>
        <v>0</v>
      </c>
      <c r="BF3421" s="236">
        <f>IF(N3421="snížená",J3421,0)</f>
        <v>0</v>
      </c>
      <c r="BG3421" s="236">
        <f>IF(N3421="zákl. přenesená",J3421,0)</f>
        <v>0</v>
      </c>
      <c r="BH3421" s="236">
        <f>IF(N3421="sníž. přenesená",J3421,0)</f>
        <v>0</v>
      </c>
      <c r="BI3421" s="236">
        <f>IF(N3421="nulová",J3421,0)</f>
        <v>0</v>
      </c>
      <c r="BJ3421" s="17" t="s">
        <v>81</v>
      </c>
      <c r="BK3421" s="236">
        <f>ROUND(I3421*H3421,2)</f>
        <v>0</v>
      </c>
      <c r="BL3421" s="17" t="s">
        <v>224</v>
      </c>
      <c r="BM3421" s="235" t="s">
        <v>4780</v>
      </c>
    </row>
    <row r="3422" spans="2:51" s="12" customFormat="1" ht="12">
      <c r="B3422" s="237"/>
      <c r="C3422" s="238"/>
      <c r="D3422" s="239" t="s">
        <v>142</v>
      </c>
      <c r="E3422" s="240" t="s">
        <v>1</v>
      </c>
      <c r="F3422" s="241" t="s">
        <v>149</v>
      </c>
      <c r="G3422" s="238"/>
      <c r="H3422" s="242">
        <v>3</v>
      </c>
      <c r="I3422" s="243"/>
      <c r="J3422" s="238"/>
      <c r="K3422" s="238"/>
      <c r="L3422" s="244"/>
      <c r="M3422" s="245"/>
      <c r="N3422" s="246"/>
      <c r="O3422" s="246"/>
      <c r="P3422" s="246"/>
      <c r="Q3422" s="246"/>
      <c r="R3422" s="246"/>
      <c r="S3422" s="246"/>
      <c r="T3422" s="247"/>
      <c r="AT3422" s="248" t="s">
        <v>142</v>
      </c>
      <c r="AU3422" s="248" t="s">
        <v>83</v>
      </c>
      <c r="AV3422" s="12" t="s">
        <v>83</v>
      </c>
      <c r="AW3422" s="12" t="s">
        <v>30</v>
      </c>
      <c r="AX3422" s="12" t="s">
        <v>81</v>
      </c>
      <c r="AY3422" s="248" t="s">
        <v>133</v>
      </c>
    </row>
    <row r="3423" spans="2:65" s="1" customFormat="1" ht="36" customHeight="1">
      <c r="B3423" s="38"/>
      <c r="C3423" s="224" t="s">
        <v>4781</v>
      </c>
      <c r="D3423" s="224" t="s">
        <v>135</v>
      </c>
      <c r="E3423" s="225" t="s">
        <v>4782</v>
      </c>
      <c r="F3423" s="226" t="s">
        <v>4783</v>
      </c>
      <c r="G3423" s="227" t="s">
        <v>413</v>
      </c>
      <c r="H3423" s="228">
        <v>1</v>
      </c>
      <c r="I3423" s="229"/>
      <c r="J3423" s="230">
        <f>ROUND(I3423*H3423,2)</f>
        <v>0</v>
      </c>
      <c r="K3423" s="226" t="s">
        <v>1</v>
      </c>
      <c r="L3423" s="43"/>
      <c r="M3423" s="231" t="s">
        <v>1</v>
      </c>
      <c r="N3423" s="232" t="s">
        <v>38</v>
      </c>
      <c r="O3423" s="86"/>
      <c r="P3423" s="233">
        <f>O3423*H3423</f>
        <v>0</v>
      </c>
      <c r="Q3423" s="233">
        <v>0</v>
      </c>
      <c r="R3423" s="233">
        <f>Q3423*H3423</f>
        <v>0</v>
      </c>
      <c r="S3423" s="233">
        <v>0</v>
      </c>
      <c r="T3423" s="234">
        <f>S3423*H3423</f>
        <v>0</v>
      </c>
      <c r="AR3423" s="235" t="s">
        <v>224</v>
      </c>
      <c r="AT3423" s="235" t="s">
        <v>135</v>
      </c>
      <c r="AU3423" s="235" t="s">
        <v>83</v>
      </c>
      <c r="AY3423" s="17" t="s">
        <v>133</v>
      </c>
      <c r="BE3423" s="236">
        <f>IF(N3423="základní",J3423,0)</f>
        <v>0</v>
      </c>
      <c r="BF3423" s="236">
        <f>IF(N3423="snížená",J3423,0)</f>
        <v>0</v>
      </c>
      <c r="BG3423" s="236">
        <f>IF(N3423="zákl. přenesená",J3423,0)</f>
        <v>0</v>
      </c>
      <c r="BH3423" s="236">
        <f>IF(N3423="sníž. přenesená",J3423,0)</f>
        <v>0</v>
      </c>
      <c r="BI3423" s="236">
        <f>IF(N3423="nulová",J3423,0)</f>
        <v>0</v>
      </c>
      <c r="BJ3423" s="17" t="s">
        <v>81</v>
      </c>
      <c r="BK3423" s="236">
        <f>ROUND(I3423*H3423,2)</f>
        <v>0</v>
      </c>
      <c r="BL3423" s="17" t="s">
        <v>224</v>
      </c>
      <c r="BM3423" s="235" t="s">
        <v>4784</v>
      </c>
    </row>
    <row r="3424" spans="2:51" s="12" customFormat="1" ht="12">
      <c r="B3424" s="237"/>
      <c r="C3424" s="238"/>
      <c r="D3424" s="239" t="s">
        <v>142</v>
      </c>
      <c r="E3424" s="240" t="s">
        <v>1</v>
      </c>
      <c r="F3424" s="241" t="s">
        <v>81</v>
      </c>
      <c r="G3424" s="238"/>
      <c r="H3424" s="242">
        <v>1</v>
      </c>
      <c r="I3424" s="243"/>
      <c r="J3424" s="238"/>
      <c r="K3424" s="238"/>
      <c r="L3424" s="244"/>
      <c r="M3424" s="245"/>
      <c r="N3424" s="246"/>
      <c r="O3424" s="246"/>
      <c r="P3424" s="246"/>
      <c r="Q3424" s="246"/>
      <c r="R3424" s="246"/>
      <c r="S3424" s="246"/>
      <c r="T3424" s="247"/>
      <c r="AT3424" s="248" t="s">
        <v>142</v>
      </c>
      <c r="AU3424" s="248" t="s">
        <v>83</v>
      </c>
      <c r="AV3424" s="12" t="s">
        <v>83</v>
      </c>
      <c r="AW3424" s="12" t="s">
        <v>30</v>
      </c>
      <c r="AX3424" s="12" t="s">
        <v>81</v>
      </c>
      <c r="AY3424" s="248" t="s">
        <v>133</v>
      </c>
    </row>
    <row r="3425" spans="2:65" s="1" customFormat="1" ht="36" customHeight="1">
      <c r="B3425" s="38"/>
      <c r="C3425" s="224" t="s">
        <v>3734</v>
      </c>
      <c r="D3425" s="224" t="s">
        <v>135</v>
      </c>
      <c r="E3425" s="225" t="s">
        <v>4785</v>
      </c>
      <c r="F3425" s="226" t="s">
        <v>4786</v>
      </c>
      <c r="G3425" s="227" t="s">
        <v>413</v>
      </c>
      <c r="H3425" s="228">
        <v>1</v>
      </c>
      <c r="I3425" s="229"/>
      <c r="J3425" s="230">
        <f>ROUND(I3425*H3425,2)</f>
        <v>0</v>
      </c>
      <c r="K3425" s="226" t="s">
        <v>1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224</v>
      </c>
      <c r="AT3425" s="235" t="s">
        <v>135</v>
      </c>
      <c r="AU3425" s="235" t="s">
        <v>83</v>
      </c>
      <c r="AY3425" s="17" t="s">
        <v>133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224</v>
      </c>
      <c r="BM3425" s="235" t="s">
        <v>4787</v>
      </c>
    </row>
    <row r="3426" spans="2:51" s="12" customFormat="1" ht="12">
      <c r="B3426" s="237"/>
      <c r="C3426" s="238"/>
      <c r="D3426" s="239" t="s">
        <v>142</v>
      </c>
      <c r="E3426" s="240" t="s">
        <v>1</v>
      </c>
      <c r="F3426" s="241" t="s">
        <v>81</v>
      </c>
      <c r="G3426" s="238"/>
      <c r="H3426" s="242">
        <v>1</v>
      </c>
      <c r="I3426" s="243"/>
      <c r="J3426" s="238"/>
      <c r="K3426" s="238"/>
      <c r="L3426" s="244"/>
      <c r="M3426" s="245"/>
      <c r="N3426" s="246"/>
      <c r="O3426" s="246"/>
      <c r="P3426" s="246"/>
      <c r="Q3426" s="246"/>
      <c r="R3426" s="246"/>
      <c r="S3426" s="246"/>
      <c r="T3426" s="247"/>
      <c r="AT3426" s="248" t="s">
        <v>142</v>
      </c>
      <c r="AU3426" s="248" t="s">
        <v>83</v>
      </c>
      <c r="AV3426" s="12" t="s">
        <v>83</v>
      </c>
      <c r="AW3426" s="12" t="s">
        <v>30</v>
      </c>
      <c r="AX3426" s="12" t="s">
        <v>81</v>
      </c>
      <c r="AY3426" s="248" t="s">
        <v>133</v>
      </c>
    </row>
    <row r="3427" spans="2:65" s="1" customFormat="1" ht="36" customHeight="1">
      <c r="B3427" s="38"/>
      <c r="C3427" s="224" t="s">
        <v>3821</v>
      </c>
      <c r="D3427" s="224" t="s">
        <v>135</v>
      </c>
      <c r="E3427" s="225" t="s">
        <v>4788</v>
      </c>
      <c r="F3427" s="226" t="s">
        <v>4789</v>
      </c>
      <c r="G3427" s="227" t="s">
        <v>413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224</v>
      </c>
      <c r="AT3427" s="235" t="s">
        <v>135</v>
      </c>
      <c r="AU3427" s="235" t="s">
        <v>83</v>
      </c>
      <c r="AY3427" s="17" t="s">
        <v>133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224</v>
      </c>
      <c r="BM3427" s="235" t="s">
        <v>4790</v>
      </c>
    </row>
    <row r="3428" spans="2:51" s="12" customFormat="1" ht="12">
      <c r="B3428" s="237"/>
      <c r="C3428" s="238"/>
      <c r="D3428" s="239" t="s">
        <v>142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142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133</v>
      </c>
    </row>
    <row r="3429" spans="2:65" s="1" customFormat="1" ht="36" customHeight="1">
      <c r="B3429" s="38"/>
      <c r="C3429" s="224" t="s">
        <v>3915</v>
      </c>
      <c r="D3429" s="224" t="s">
        <v>135</v>
      </c>
      <c r="E3429" s="225" t="s">
        <v>4791</v>
      </c>
      <c r="F3429" s="226" t="s">
        <v>4792</v>
      </c>
      <c r="G3429" s="227" t="s">
        <v>413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224</v>
      </c>
      <c r="AT3429" s="235" t="s">
        <v>135</v>
      </c>
      <c r="AU3429" s="235" t="s">
        <v>83</v>
      </c>
      <c r="AY3429" s="17" t="s">
        <v>133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224</v>
      </c>
      <c r="BM3429" s="235" t="s">
        <v>4793</v>
      </c>
    </row>
    <row r="3430" spans="2:51" s="12" customFormat="1" ht="12">
      <c r="B3430" s="237"/>
      <c r="C3430" s="238"/>
      <c r="D3430" s="239" t="s">
        <v>142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142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133</v>
      </c>
    </row>
    <row r="3431" spans="2:65" s="1" customFormat="1" ht="48" customHeight="1">
      <c r="B3431" s="38"/>
      <c r="C3431" s="224" t="s">
        <v>4794</v>
      </c>
      <c r="D3431" s="224" t="s">
        <v>135</v>
      </c>
      <c r="E3431" s="225" t="s">
        <v>4795</v>
      </c>
      <c r="F3431" s="226" t="s">
        <v>4796</v>
      </c>
      <c r="G3431" s="227" t="s">
        <v>413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224</v>
      </c>
      <c r="AT3431" s="235" t="s">
        <v>135</v>
      </c>
      <c r="AU3431" s="235" t="s">
        <v>83</v>
      </c>
      <c r="AY3431" s="17" t="s">
        <v>133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224</v>
      </c>
      <c r="BM3431" s="235" t="s">
        <v>4797</v>
      </c>
    </row>
    <row r="3432" spans="2:51" s="12" customFormat="1" ht="12">
      <c r="B3432" s="237"/>
      <c r="C3432" s="238"/>
      <c r="D3432" s="239" t="s">
        <v>142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142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133</v>
      </c>
    </row>
    <row r="3433" spans="2:65" s="1" customFormat="1" ht="24" customHeight="1">
      <c r="B3433" s="38"/>
      <c r="C3433" s="224" t="s">
        <v>4798</v>
      </c>
      <c r="D3433" s="224" t="s">
        <v>135</v>
      </c>
      <c r="E3433" s="225" t="s">
        <v>4799</v>
      </c>
      <c r="F3433" s="226" t="s">
        <v>4800</v>
      </c>
      <c r="G3433" s="227" t="s">
        <v>413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224</v>
      </c>
      <c r="AT3433" s="235" t="s">
        <v>135</v>
      </c>
      <c r="AU3433" s="235" t="s">
        <v>83</v>
      </c>
      <c r="AY3433" s="17" t="s">
        <v>133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224</v>
      </c>
      <c r="BM3433" s="235" t="s">
        <v>4801</v>
      </c>
    </row>
    <row r="3434" spans="2:51" s="12" customFormat="1" ht="12">
      <c r="B3434" s="237"/>
      <c r="C3434" s="238"/>
      <c r="D3434" s="239" t="s">
        <v>142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142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133</v>
      </c>
    </row>
    <row r="3435" spans="2:65" s="1" customFormat="1" ht="24" customHeight="1">
      <c r="B3435" s="38"/>
      <c r="C3435" s="224" t="s">
        <v>4802</v>
      </c>
      <c r="D3435" s="224" t="s">
        <v>135</v>
      </c>
      <c r="E3435" s="225" t="s">
        <v>4803</v>
      </c>
      <c r="F3435" s="226" t="s">
        <v>4804</v>
      </c>
      <c r="G3435" s="227" t="s">
        <v>413</v>
      </c>
      <c r="H3435" s="228">
        <v>11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224</v>
      </c>
      <c r="AT3435" s="235" t="s">
        <v>135</v>
      </c>
      <c r="AU3435" s="235" t="s">
        <v>83</v>
      </c>
      <c r="AY3435" s="17" t="s">
        <v>133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224</v>
      </c>
      <c r="BM3435" s="235" t="s">
        <v>4805</v>
      </c>
    </row>
    <row r="3436" spans="2:51" s="12" customFormat="1" ht="12">
      <c r="B3436" s="237"/>
      <c r="C3436" s="238"/>
      <c r="D3436" s="239" t="s">
        <v>142</v>
      </c>
      <c r="E3436" s="240" t="s">
        <v>1</v>
      </c>
      <c r="F3436" s="241" t="s">
        <v>190</v>
      </c>
      <c r="G3436" s="238"/>
      <c r="H3436" s="242">
        <v>11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142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133</v>
      </c>
    </row>
    <row r="3437" spans="2:65" s="1" customFormat="1" ht="24" customHeight="1">
      <c r="B3437" s="38"/>
      <c r="C3437" s="224" t="s">
        <v>4806</v>
      </c>
      <c r="D3437" s="224" t="s">
        <v>135</v>
      </c>
      <c r="E3437" s="225" t="s">
        <v>4807</v>
      </c>
      <c r="F3437" s="226" t="s">
        <v>4808</v>
      </c>
      <c r="G3437" s="227" t="s">
        <v>413</v>
      </c>
      <c r="H3437" s="228">
        <v>11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224</v>
      </c>
      <c r="AT3437" s="235" t="s">
        <v>135</v>
      </c>
      <c r="AU3437" s="235" t="s">
        <v>83</v>
      </c>
      <c r="AY3437" s="17" t="s">
        <v>133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224</v>
      </c>
      <c r="BM3437" s="235" t="s">
        <v>4809</v>
      </c>
    </row>
    <row r="3438" spans="2:51" s="12" customFormat="1" ht="12">
      <c r="B3438" s="237"/>
      <c r="C3438" s="238"/>
      <c r="D3438" s="239" t="s">
        <v>142</v>
      </c>
      <c r="E3438" s="240" t="s">
        <v>1</v>
      </c>
      <c r="F3438" s="241" t="s">
        <v>190</v>
      </c>
      <c r="G3438" s="238"/>
      <c r="H3438" s="242">
        <v>11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142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133</v>
      </c>
    </row>
    <row r="3439" spans="2:65" s="1" customFormat="1" ht="24" customHeight="1">
      <c r="B3439" s="38"/>
      <c r="C3439" s="224" t="s">
        <v>4810</v>
      </c>
      <c r="D3439" s="224" t="s">
        <v>135</v>
      </c>
      <c r="E3439" s="225" t="s">
        <v>4811</v>
      </c>
      <c r="F3439" s="226" t="s">
        <v>4812</v>
      </c>
      <c r="G3439" s="227" t="s">
        <v>413</v>
      </c>
      <c r="H3439" s="228">
        <v>5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224</v>
      </c>
      <c r="AT3439" s="235" t="s">
        <v>135</v>
      </c>
      <c r="AU3439" s="235" t="s">
        <v>83</v>
      </c>
      <c r="AY3439" s="17" t="s">
        <v>133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224</v>
      </c>
      <c r="BM3439" s="235" t="s">
        <v>4813</v>
      </c>
    </row>
    <row r="3440" spans="2:51" s="12" customFormat="1" ht="12">
      <c r="B3440" s="237"/>
      <c r="C3440" s="238"/>
      <c r="D3440" s="239" t="s">
        <v>142</v>
      </c>
      <c r="E3440" s="240" t="s">
        <v>1</v>
      </c>
      <c r="F3440" s="241" t="s">
        <v>158</v>
      </c>
      <c r="G3440" s="238"/>
      <c r="H3440" s="242">
        <v>5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142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133</v>
      </c>
    </row>
    <row r="3441" spans="2:65" s="1" customFormat="1" ht="24" customHeight="1">
      <c r="B3441" s="38"/>
      <c r="C3441" s="224" t="s">
        <v>4814</v>
      </c>
      <c r="D3441" s="224" t="s">
        <v>135</v>
      </c>
      <c r="E3441" s="225" t="s">
        <v>4815</v>
      </c>
      <c r="F3441" s="226" t="s">
        <v>4816</v>
      </c>
      <c r="G3441" s="227" t="s">
        <v>413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224</v>
      </c>
      <c r="AT3441" s="235" t="s">
        <v>135</v>
      </c>
      <c r="AU3441" s="235" t="s">
        <v>83</v>
      </c>
      <c r="AY3441" s="17" t="s">
        <v>133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224</v>
      </c>
      <c r="BM3441" s="235" t="s">
        <v>4817</v>
      </c>
    </row>
    <row r="3442" spans="2:51" s="12" customFormat="1" ht="12">
      <c r="B3442" s="237"/>
      <c r="C3442" s="238"/>
      <c r="D3442" s="239" t="s">
        <v>142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142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133</v>
      </c>
    </row>
    <row r="3443" spans="2:65" s="1" customFormat="1" ht="24" customHeight="1">
      <c r="B3443" s="38"/>
      <c r="C3443" s="224" t="s">
        <v>4818</v>
      </c>
      <c r="D3443" s="224" t="s">
        <v>135</v>
      </c>
      <c r="E3443" s="225" t="s">
        <v>4819</v>
      </c>
      <c r="F3443" s="226" t="s">
        <v>4820</v>
      </c>
      <c r="G3443" s="227" t="s">
        <v>413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224</v>
      </c>
      <c r="AT3443" s="235" t="s">
        <v>135</v>
      </c>
      <c r="AU3443" s="235" t="s">
        <v>83</v>
      </c>
      <c r="AY3443" s="17" t="s">
        <v>133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224</v>
      </c>
      <c r="BM3443" s="235" t="s">
        <v>4821</v>
      </c>
    </row>
    <row r="3444" spans="2:51" s="12" customFormat="1" ht="12">
      <c r="B3444" s="237"/>
      <c r="C3444" s="238"/>
      <c r="D3444" s="239" t="s">
        <v>142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142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133</v>
      </c>
    </row>
    <row r="3445" spans="2:65" s="1" customFormat="1" ht="48" customHeight="1">
      <c r="B3445" s="38"/>
      <c r="C3445" s="224" t="s">
        <v>4822</v>
      </c>
      <c r="D3445" s="224" t="s">
        <v>135</v>
      </c>
      <c r="E3445" s="225" t="s">
        <v>4823</v>
      </c>
      <c r="F3445" s="226" t="s">
        <v>4824</v>
      </c>
      <c r="G3445" s="227" t="s">
        <v>413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224</v>
      </c>
      <c r="AT3445" s="235" t="s">
        <v>135</v>
      </c>
      <c r="AU3445" s="235" t="s">
        <v>83</v>
      </c>
      <c r="AY3445" s="17" t="s">
        <v>133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224</v>
      </c>
      <c r="BM3445" s="235" t="s">
        <v>4825</v>
      </c>
    </row>
    <row r="3446" spans="2:51" s="12" customFormat="1" ht="12">
      <c r="B3446" s="237"/>
      <c r="C3446" s="238"/>
      <c r="D3446" s="239" t="s">
        <v>142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142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133</v>
      </c>
    </row>
    <row r="3447" spans="2:65" s="1" customFormat="1" ht="48" customHeight="1">
      <c r="B3447" s="38"/>
      <c r="C3447" s="224" t="s">
        <v>4826</v>
      </c>
      <c r="D3447" s="224" t="s">
        <v>135</v>
      </c>
      <c r="E3447" s="225" t="s">
        <v>4827</v>
      </c>
      <c r="F3447" s="226" t="s">
        <v>4828</v>
      </c>
      <c r="G3447" s="227" t="s">
        <v>171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224</v>
      </c>
      <c r="AT3447" s="235" t="s">
        <v>135</v>
      </c>
      <c r="AU3447" s="235" t="s">
        <v>83</v>
      </c>
      <c r="AY3447" s="17" t="s">
        <v>133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224</v>
      </c>
      <c r="BM3447" s="235" t="s">
        <v>4829</v>
      </c>
    </row>
    <row r="3448" spans="2:51" s="12" customFormat="1" ht="12">
      <c r="B3448" s="237"/>
      <c r="C3448" s="238"/>
      <c r="D3448" s="239" t="s">
        <v>142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142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133</v>
      </c>
    </row>
    <row r="3449" spans="2:65" s="1" customFormat="1" ht="36" customHeight="1">
      <c r="B3449" s="38"/>
      <c r="C3449" s="224" t="s">
        <v>4830</v>
      </c>
      <c r="D3449" s="224" t="s">
        <v>135</v>
      </c>
      <c r="E3449" s="225" t="s">
        <v>4831</v>
      </c>
      <c r="F3449" s="226" t="s">
        <v>4832</v>
      </c>
      <c r="G3449" s="227" t="s">
        <v>171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224</v>
      </c>
      <c r="AT3449" s="235" t="s">
        <v>135</v>
      </c>
      <c r="AU3449" s="235" t="s">
        <v>83</v>
      </c>
      <c r="AY3449" s="17" t="s">
        <v>133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224</v>
      </c>
      <c r="BM3449" s="235" t="s">
        <v>4833</v>
      </c>
    </row>
    <row r="3450" spans="2:51" s="12" customFormat="1" ht="12">
      <c r="B3450" s="237"/>
      <c r="C3450" s="238"/>
      <c r="D3450" s="239" t="s">
        <v>142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142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133</v>
      </c>
    </row>
    <row r="3451" spans="2:65" s="1" customFormat="1" ht="48" customHeight="1">
      <c r="B3451" s="38"/>
      <c r="C3451" s="224" t="s">
        <v>4834</v>
      </c>
      <c r="D3451" s="224" t="s">
        <v>135</v>
      </c>
      <c r="E3451" s="225" t="s">
        <v>4835</v>
      </c>
      <c r="F3451" s="226" t="s">
        <v>4836</v>
      </c>
      <c r="G3451" s="227" t="s">
        <v>171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224</v>
      </c>
      <c r="AT3451" s="235" t="s">
        <v>135</v>
      </c>
      <c r="AU3451" s="235" t="s">
        <v>83</v>
      </c>
      <c r="AY3451" s="17" t="s">
        <v>133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224</v>
      </c>
      <c r="BM3451" s="235" t="s">
        <v>4837</v>
      </c>
    </row>
    <row r="3452" spans="2:51" s="12" customFormat="1" ht="12">
      <c r="B3452" s="237"/>
      <c r="C3452" s="238"/>
      <c r="D3452" s="239" t="s">
        <v>142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142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133</v>
      </c>
    </row>
    <row r="3453" spans="2:65" s="1" customFormat="1" ht="60" customHeight="1">
      <c r="B3453" s="38"/>
      <c r="C3453" s="224" t="s">
        <v>4838</v>
      </c>
      <c r="D3453" s="224" t="s">
        <v>135</v>
      </c>
      <c r="E3453" s="225" t="s">
        <v>4839</v>
      </c>
      <c r="F3453" s="226" t="s">
        <v>4840</v>
      </c>
      <c r="G3453" s="227" t="s">
        <v>171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224</v>
      </c>
      <c r="AT3453" s="235" t="s">
        <v>135</v>
      </c>
      <c r="AU3453" s="235" t="s">
        <v>83</v>
      </c>
      <c r="AY3453" s="17" t="s">
        <v>133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224</v>
      </c>
      <c r="BM3453" s="235" t="s">
        <v>4841</v>
      </c>
    </row>
    <row r="3454" spans="2:51" s="12" customFormat="1" ht="12">
      <c r="B3454" s="237"/>
      <c r="C3454" s="238"/>
      <c r="D3454" s="239" t="s">
        <v>142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142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133</v>
      </c>
    </row>
    <row r="3455" spans="2:65" s="1" customFormat="1" ht="48" customHeight="1">
      <c r="B3455" s="38"/>
      <c r="C3455" s="224" t="s">
        <v>4842</v>
      </c>
      <c r="D3455" s="224" t="s">
        <v>135</v>
      </c>
      <c r="E3455" s="225" t="s">
        <v>4843</v>
      </c>
      <c r="F3455" s="226" t="s">
        <v>4844</v>
      </c>
      <c r="G3455" s="227" t="s">
        <v>171</v>
      </c>
      <c r="H3455" s="228">
        <v>4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224</v>
      </c>
      <c r="AT3455" s="235" t="s">
        <v>135</v>
      </c>
      <c r="AU3455" s="235" t="s">
        <v>83</v>
      </c>
      <c r="AY3455" s="17" t="s">
        <v>133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224</v>
      </c>
      <c r="BM3455" s="235" t="s">
        <v>4845</v>
      </c>
    </row>
    <row r="3456" spans="2:51" s="12" customFormat="1" ht="12">
      <c r="B3456" s="237"/>
      <c r="C3456" s="238"/>
      <c r="D3456" s="239" t="s">
        <v>142</v>
      </c>
      <c r="E3456" s="240" t="s">
        <v>1</v>
      </c>
      <c r="F3456" s="241" t="s">
        <v>140</v>
      </c>
      <c r="G3456" s="238"/>
      <c r="H3456" s="242">
        <v>4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142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133</v>
      </c>
    </row>
    <row r="3457" spans="2:65" s="1" customFormat="1" ht="36" customHeight="1">
      <c r="B3457" s="38"/>
      <c r="C3457" s="224" t="s">
        <v>4846</v>
      </c>
      <c r="D3457" s="224" t="s">
        <v>135</v>
      </c>
      <c r="E3457" s="225" t="s">
        <v>4847</v>
      </c>
      <c r="F3457" s="226" t="s">
        <v>4848</v>
      </c>
      <c r="G3457" s="227" t="s">
        <v>171</v>
      </c>
      <c r="H3457" s="228">
        <v>3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224</v>
      </c>
      <c r="AT3457" s="235" t="s">
        <v>135</v>
      </c>
      <c r="AU3457" s="235" t="s">
        <v>83</v>
      </c>
      <c r="AY3457" s="17" t="s">
        <v>133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224</v>
      </c>
      <c r="BM3457" s="235" t="s">
        <v>4849</v>
      </c>
    </row>
    <row r="3458" spans="2:51" s="12" customFormat="1" ht="12">
      <c r="B3458" s="237"/>
      <c r="C3458" s="238"/>
      <c r="D3458" s="239" t="s">
        <v>142</v>
      </c>
      <c r="E3458" s="240" t="s">
        <v>1</v>
      </c>
      <c r="F3458" s="241" t="s">
        <v>149</v>
      </c>
      <c r="G3458" s="238"/>
      <c r="H3458" s="242">
        <v>3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142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133</v>
      </c>
    </row>
    <row r="3459" spans="2:65" s="1" customFormat="1" ht="48" customHeight="1">
      <c r="B3459" s="38"/>
      <c r="C3459" s="224" t="s">
        <v>4850</v>
      </c>
      <c r="D3459" s="224" t="s">
        <v>135</v>
      </c>
      <c r="E3459" s="225" t="s">
        <v>4851</v>
      </c>
      <c r="F3459" s="226" t="s">
        <v>4852</v>
      </c>
      <c r="G3459" s="227" t="s">
        <v>171</v>
      </c>
      <c r="H3459" s="228">
        <v>12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224</v>
      </c>
      <c r="AT3459" s="235" t="s">
        <v>135</v>
      </c>
      <c r="AU3459" s="235" t="s">
        <v>83</v>
      </c>
      <c r="AY3459" s="17" t="s">
        <v>133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224</v>
      </c>
      <c r="BM3459" s="235" t="s">
        <v>4853</v>
      </c>
    </row>
    <row r="3460" spans="2:51" s="12" customFormat="1" ht="12">
      <c r="B3460" s="237"/>
      <c r="C3460" s="238"/>
      <c r="D3460" s="239" t="s">
        <v>142</v>
      </c>
      <c r="E3460" s="240" t="s">
        <v>1</v>
      </c>
      <c r="F3460" s="241" t="s">
        <v>197</v>
      </c>
      <c r="G3460" s="238"/>
      <c r="H3460" s="242">
        <v>12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142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133</v>
      </c>
    </row>
    <row r="3461" spans="2:65" s="1" customFormat="1" ht="36" customHeight="1">
      <c r="B3461" s="38"/>
      <c r="C3461" s="224" t="s">
        <v>4854</v>
      </c>
      <c r="D3461" s="224" t="s">
        <v>135</v>
      </c>
      <c r="E3461" s="225" t="s">
        <v>4855</v>
      </c>
      <c r="F3461" s="226" t="s">
        <v>4856</v>
      </c>
      <c r="G3461" s="227" t="s">
        <v>171</v>
      </c>
      <c r="H3461" s="228">
        <v>2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224</v>
      </c>
      <c r="AT3461" s="235" t="s">
        <v>135</v>
      </c>
      <c r="AU3461" s="235" t="s">
        <v>83</v>
      </c>
      <c r="AY3461" s="17" t="s">
        <v>133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224</v>
      </c>
      <c r="BM3461" s="235" t="s">
        <v>4857</v>
      </c>
    </row>
    <row r="3462" spans="2:51" s="12" customFormat="1" ht="12">
      <c r="B3462" s="237"/>
      <c r="C3462" s="238"/>
      <c r="D3462" s="239" t="s">
        <v>142</v>
      </c>
      <c r="E3462" s="240" t="s">
        <v>1</v>
      </c>
      <c r="F3462" s="241" t="s">
        <v>83</v>
      </c>
      <c r="G3462" s="238"/>
      <c r="H3462" s="242">
        <v>2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142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133</v>
      </c>
    </row>
    <row r="3463" spans="2:65" s="1" customFormat="1" ht="48" customHeight="1">
      <c r="B3463" s="38"/>
      <c r="C3463" s="224" t="s">
        <v>4858</v>
      </c>
      <c r="D3463" s="224" t="s">
        <v>135</v>
      </c>
      <c r="E3463" s="225" t="s">
        <v>4859</v>
      </c>
      <c r="F3463" s="226" t="s">
        <v>4860</v>
      </c>
      <c r="G3463" s="227" t="s">
        <v>171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224</v>
      </c>
      <c r="AT3463" s="235" t="s">
        <v>135</v>
      </c>
      <c r="AU3463" s="235" t="s">
        <v>83</v>
      </c>
      <c r="AY3463" s="17" t="s">
        <v>133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224</v>
      </c>
      <c r="BM3463" s="235" t="s">
        <v>4861</v>
      </c>
    </row>
    <row r="3464" spans="2:51" s="12" customFormat="1" ht="12">
      <c r="B3464" s="237"/>
      <c r="C3464" s="238"/>
      <c r="D3464" s="239" t="s">
        <v>142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142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133</v>
      </c>
    </row>
    <row r="3465" spans="2:65" s="1" customFormat="1" ht="48" customHeight="1">
      <c r="B3465" s="38"/>
      <c r="C3465" s="224" t="s">
        <v>4862</v>
      </c>
      <c r="D3465" s="224" t="s">
        <v>135</v>
      </c>
      <c r="E3465" s="225" t="s">
        <v>4863</v>
      </c>
      <c r="F3465" s="226" t="s">
        <v>4864</v>
      </c>
      <c r="G3465" s="227" t="s">
        <v>171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224</v>
      </c>
      <c r="AT3465" s="235" t="s">
        <v>135</v>
      </c>
      <c r="AU3465" s="235" t="s">
        <v>83</v>
      </c>
      <c r="AY3465" s="17" t="s">
        <v>133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224</v>
      </c>
      <c r="BM3465" s="235" t="s">
        <v>4865</v>
      </c>
    </row>
    <row r="3466" spans="2:51" s="12" customFormat="1" ht="12">
      <c r="B3466" s="237"/>
      <c r="C3466" s="238"/>
      <c r="D3466" s="239" t="s">
        <v>142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142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133</v>
      </c>
    </row>
    <row r="3467" spans="2:65" s="1" customFormat="1" ht="48" customHeight="1">
      <c r="B3467" s="38"/>
      <c r="C3467" s="224" t="s">
        <v>4866</v>
      </c>
      <c r="D3467" s="224" t="s">
        <v>135</v>
      </c>
      <c r="E3467" s="225" t="s">
        <v>4867</v>
      </c>
      <c r="F3467" s="226" t="s">
        <v>4868</v>
      </c>
      <c r="G3467" s="227" t="s">
        <v>171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224</v>
      </c>
      <c r="AT3467" s="235" t="s">
        <v>135</v>
      </c>
      <c r="AU3467" s="235" t="s">
        <v>83</v>
      </c>
      <c r="AY3467" s="17" t="s">
        <v>133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224</v>
      </c>
      <c r="BM3467" s="235" t="s">
        <v>4869</v>
      </c>
    </row>
    <row r="3468" spans="2:51" s="12" customFormat="1" ht="12">
      <c r="B3468" s="237"/>
      <c r="C3468" s="238"/>
      <c r="D3468" s="239" t="s">
        <v>142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142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133</v>
      </c>
    </row>
    <row r="3469" spans="2:65" s="1" customFormat="1" ht="48" customHeight="1">
      <c r="B3469" s="38"/>
      <c r="C3469" s="224" t="s">
        <v>4870</v>
      </c>
      <c r="D3469" s="224" t="s">
        <v>135</v>
      </c>
      <c r="E3469" s="225" t="s">
        <v>4871</v>
      </c>
      <c r="F3469" s="226" t="s">
        <v>4872</v>
      </c>
      <c r="G3469" s="227" t="s">
        <v>171</v>
      </c>
      <c r="H3469" s="228">
        <v>4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224</v>
      </c>
      <c r="AT3469" s="235" t="s">
        <v>135</v>
      </c>
      <c r="AU3469" s="235" t="s">
        <v>83</v>
      </c>
      <c r="AY3469" s="17" t="s">
        <v>133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224</v>
      </c>
      <c r="BM3469" s="235" t="s">
        <v>4873</v>
      </c>
    </row>
    <row r="3470" spans="2:51" s="12" customFormat="1" ht="12">
      <c r="B3470" s="237"/>
      <c r="C3470" s="238"/>
      <c r="D3470" s="239" t="s">
        <v>142</v>
      </c>
      <c r="E3470" s="240" t="s">
        <v>1</v>
      </c>
      <c r="F3470" s="241" t="s">
        <v>140</v>
      </c>
      <c r="G3470" s="238"/>
      <c r="H3470" s="242">
        <v>4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142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133</v>
      </c>
    </row>
    <row r="3471" spans="2:65" s="1" customFormat="1" ht="48" customHeight="1">
      <c r="B3471" s="38"/>
      <c r="C3471" s="224" t="s">
        <v>4874</v>
      </c>
      <c r="D3471" s="224" t="s">
        <v>135</v>
      </c>
      <c r="E3471" s="225" t="s">
        <v>4875</v>
      </c>
      <c r="F3471" s="226" t="s">
        <v>4876</v>
      </c>
      <c r="G3471" s="227" t="s">
        <v>171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224</v>
      </c>
      <c r="AT3471" s="235" t="s">
        <v>135</v>
      </c>
      <c r="AU3471" s="235" t="s">
        <v>83</v>
      </c>
      <c r="AY3471" s="17" t="s">
        <v>133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224</v>
      </c>
      <c r="BM3471" s="235" t="s">
        <v>4877</v>
      </c>
    </row>
    <row r="3472" spans="2:51" s="12" customFormat="1" ht="12">
      <c r="B3472" s="237"/>
      <c r="C3472" s="238"/>
      <c r="D3472" s="239" t="s">
        <v>142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142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133</v>
      </c>
    </row>
    <row r="3473" spans="2:65" s="1" customFormat="1" ht="48" customHeight="1">
      <c r="B3473" s="38"/>
      <c r="C3473" s="224" t="s">
        <v>4878</v>
      </c>
      <c r="D3473" s="224" t="s">
        <v>135</v>
      </c>
      <c r="E3473" s="225" t="s">
        <v>4879</v>
      </c>
      <c r="F3473" s="226" t="s">
        <v>4880</v>
      </c>
      <c r="G3473" s="227" t="s">
        <v>171</v>
      </c>
      <c r="H3473" s="228">
        <v>1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224</v>
      </c>
      <c r="AT3473" s="235" t="s">
        <v>135</v>
      </c>
      <c r="AU3473" s="235" t="s">
        <v>83</v>
      </c>
      <c r="AY3473" s="17" t="s">
        <v>133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224</v>
      </c>
      <c r="BM3473" s="235" t="s">
        <v>4881</v>
      </c>
    </row>
    <row r="3474" spans="2:51" s="12" customFormat="1" ht="12">
      <c r="B3474" s="237"/>
      <c r="C3474" s="238"/>
      <c r="D3474" s="239" t="s">
        <v>142</v>
      </c>
      <c r="E3474" s="240" t="s">
        <v>1</v>
      </c>
      <c r="F3474" s="241" t="s">
        <v>81</v>
      </c>
      <c r="G3474" s="238"/>
      <c r="H3474" s="242">
        <v>1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142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133</v>
      </c>
    </row>
    <row r="3475" spans="2:65" s="1" customFormat="1" ht="36" customHeight="1">
      <c r="B3475" s="38"/>
      <c r="C3475" s="224" t="s">
        <v>4882</v>
      </c>
      <c r="D3475" s="224" t="s">
        <v>135</v>
      </c>
      <c r="E3475" s="225" t="s">
        <v>4883</v>
      </c>
      <c r="F3475" s="226" t="s">
        <v>4884</v>
      </c>
      <c r="G3475" s="227" t="s">
        <v>171</v>
      </c>
      <c r="H3475" s="228">
        <v>1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224</v>
      </c>
      <c r="AT3475" s="235" t="s">
        <v>135</v>
      </c>
      <c r="AU3475" s="235" t="s">
        <v>83</v>
      </c>
      <c r="AY3475" s="17" t="s">
        <v>133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224</v>
      </c>
      <c r="BM3475" s="235" t="s">
        <v>4885</v>
      </c>
    </row>
    <row r="3476" spans="2:51" s="12" customFormat="1" ht="12">
      <c r="B3476" s="237"/>
      <c r="C3476" s="238"/>
      <c r="D3476" s="239" t="s">
        <v>142</v>
      </c>
      <c r="E3476" s="240" t="s">
        <v>1</v>
      </c>
      <c r="F3476" s="241" t="s">
        <v>81</v>
      </c>
      <c r="G3476" s="238"/>
      <c r="H3476" s="242">
        <v>1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142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133</v>
      </c>
    </row>
    <row r="3477" spans="2:65" s="1" customFormat="1" ht="48" customHeight="1">
      <c r="B3477" s="38"/>
      <c r="C3477" s="224" t="s">
        <v>4886</v>
      </c>
      <c r="D3477" s="224" t="s">
        <v>135</v>
      </c>
      <c r="E3477" s="225" t="s">
        <v>4887</v>
      </c>
      <c r="F3477" s="226" t="s">
        <v>4888</v>
      </c>
      <c r="G3477" s="227" t="s">
        <v>171</v>
      </c>
      <c r="H3477" s="228">
        <v>2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224</v>
      </c>
      <c r="AT3477" s="235" t="s">
        <v>135</v>
      </c>
      <c r="AU3477" s="235" t="s">
        <v>83</v>
      </c>
      <c r="AY3477" s="17" t="s">
        <v>133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224</v>
      </c>
      <c r="BM3477" s="235" t="s">
        <v>4889</v>
      </c>
    </row>
    <row r="3478" spans="2:51" s="12" customFormat="1" ht="12">
      <c r="B3478" s="237"/>
      <c r="C3478" s="238"/>
      <c r="D3478" s="239" t="s">
        <v>142</v>
      </c>
      <c r="E3478" s="240" t="s">
        <v>1</v>
      </c>
      <c r="F3478" s="241" t="s">
        <v>83</v>
      </c>
      <c r="G3478" s="238"/>
      <c r="H3478" s="242">
        <v>2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142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133</v>
      </c>
    </row>
    <row r="3479" spans="2:65" s="1" customFormat="1" ht="36" customHeight="1">
      <c r="B3479" s="38"/>
      <c r="C3479" s="224" t="s">
        <v>4890</v>
      </c>
      <c r="D3479" s="224" t="s">
        <v>135</v>
      </c>
      <c r="E3479" s="225" t="s">
        <v>4891</v>
      </c>
      <c r="F3479" s="226" t="s">
        <v>4892</v>
      </c>
      <c r="G3479" s="227" t="s">
        <v>171</v>
      </c>
      <c r="H3479" s="228">
        <v>1</v>
      </c>
      <c r="I3479" s="229"/>
      <c r="J3479" s="230">
        <f>ROUND(I3479*H3479,2)</f>
        <v>0</v>
      </c>
      <c r="K3479" s="226" t="s">
        <v>139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0.00042</v>
      </c>
      <c r="R3479" s="233">
        <f>Q3479*H3479</f>
        <v>0.00042</v>
      </c>
      <c r="S3479" s="233">
        <v>0</v>
      </c>
      <c r="T3479" s="234">
        <f>S3479*H3479</f>
        <v>0</v>
      </c>
      <c r="AR3479" s="235" t="s">
        <v>224</v>
      </c>
      <c r="AT3479" s="235" t="s">
        <v>135</v>
      </c>
      <c r="AU3479" s="235" t="s">
        <v>83</v>
      </c>
      <c r="AY3479" s="17" t="s">
        <v>133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224</v>
      </c>
      <c r="BM3479" s="235" t="s">
        <v>4893</v>
      </c>
    </row>
    <row r="3480" spans="2:65" s="1" customFormat="1" ht="36" customHeight="1">
      <c r="B3480" s="38"/>
      <c r="C3480" s="260" t="s">
        <v>4894</v>
      </c>
      <c r="D3480" s="260" t="s">
        <v>168</v>
      </c>
      <c r="E3480" s="261" t="s">
        <v>4895</v>
      </c>
      <c r="F3480" s="262" t="s">
        <v>4896</v>
      </c>
      <c r="G3480" s="263" t="s">
        <v>171</v>
      </c>
      <c r="H3480" s="264">
        <v>1</v>
      </c>
      <c r="I3480" s="265"/>
      <c r="J3480" s="266">
        <f>ROUND(I3480*H3480,2)</f>
        <v>0</v>
      </c>
      <c r="K3480" s="262" t="s">
        <v>139</v>
      </c>
      <c r="L3480" s="267"/>
      <c r="M3480" s="268" t="s">
        <v>1</v>
      </c>
      <c r="N3480" s="269" t="s">
        <v>38</v>
      </c>
      <c r="O3480" s="86"/>
      <c r="P3480" s="233">
        <f>O3480*H3480</f>
        <v>0</v>
      </c>
      <c r="Q3480" s="233">
        <v>0.028</v>
      </c>
      <c r="R3480" s="233">
        <f>Q3480*H3480</f>
        <v>0.028</v>
      </c>
      <c r="S3480" s="233">
        <v>0</v>
      </c>
      <c r="T3480" s="234">
        <f>S3480*H3480</f>
        <v>0</v>
      </c>
      <c r="AR3480" s="235" t="s">
        <v>644</v>
      </c>
      <c r="AT3480" s="235" t="s">
        <v>168</v>
      </c>
      <c r="AU3480" s="235" t="s">
        <v>83</v>
      </c>
      <c r="AY3480" s="17" t="s">
        <v>133</v>
      </c>
      <c r="BE3480" s="236">
        <f>IF(N3480="základní",J3480,0)</f>
        <v>0</v>
      </c>
      <c r="BF3480" s="236">
        <f>IF(N3480="snížená",J3480,0)</f>
        <v>0</v>
      </c>
      <c r="BG3480" s="236">
        <f>IF(N3480="zákl. přenesená",J3480,0)</f>
        <v>0</v>
      </c>
      <c r="BH3480" s="236">
        <f>IF(N3480="sníž. přenesená",J3480,0)</f>
        <v>0</v>
      </c>
      <c r="BI3480" s="236">
        <f>IF(N3480="nulová",J3480,0)</f>
        <v>0</v>
      </c>
      <c r="BJ3480" s="17" t="s">
        <v>81</v>
      </c>
      <c r="BK3480" s="236">
        <f>ROUND(I3480*H3480,2)</f>
        <v>0</v>
      </c>
      <c r="BL3480" s="17" t="s">
        <v>224</v>
      </c>
      <c r="BM3480" s="235" t="s">
        <v>4897</v>
      </c>
    </row>
    <row r="3481" spans="2:65" s="1" customFormat="1" ht="36" customHeight="1">
      <c r="B3481" s="38"/>
      <c r="C3481" s="224" t="s">
        <v>4041</v>
      </c>
      <c r="D3481" s="224" t="s">
        <v>135</v>
      </c>
      <c r="E3481" s="225" t="s">
        <v>4898</v>
      </c>
      <c r="F3481" s="226" t="s">
        <v>4899</v>
      </c>
      <c r="G3481" s="227" t="s">
        <v>241</v>
      </c>
      <c r="H3481" s="228">
        <v>5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224</v>
      </c>
      <c r="AT3481" s="235" t="s">
        <v>135</v>
      </c>
      <c r="AU3481" s="235" t="s">
        <v>83</v>
      </c>
      <c r="AY3481" s="17" t="s">
        <v>133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224</v>
      </c>
      <c r="BM3481" s="235" t="s">
        <v>4900</v>
      </c>
    </row>
    <row r="3482" spans="2:51" s="12" customFormat="1" ht="12">
      <c r="B3482" s="237"/>
      <c r="C3482" s="238"/>
      <c r="D3482" s="239" t="s">
        <v>142</v>
      </c>
      <c r="E3482" s="240" t="s">
        <v>1</v>
      </c>
      <c r="F3482" s="241" t="s">
        <v>4901</v>
      </c>
      <c r="G3482" s="238"/>
      <c r="H3482" s="242">
        <v>5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142</v>
      </c>
      <c r="AU3482" s="248" t="s">
        <v>83</v>
      </c>
      <c r="AV3482" s="12" t="s">
        <v>83</v>
      </c>
      <c r="AW3482" s="12" t="s">
        <v>30</v>
      </c>
      <c r="AX3482" s="12" t="s">
        <v>73</v>
      </c>
      <c r="AY3482" s="248" t="s">
        <v>133</v>
      </c>
    </row>
    <row r="3483" spans="2:51" s="13" customFormat="1" ht="12">
      <c r="B3483" s="249"/>
      <c r="C3483" s="250"/>
      <c r="D3483" s="239" t="s">
        <v>142</v>
      </c>
      <c r="E3483" s="251" t="s">
        <v>1</v>
      </c>
      <c r="F3483" s="252" t="s">
        <v>144</v>
      </c>
      <c r="G3483" s="250"/>
      <c r="H3483" s="253">
        <v>5</v>
      </c>
      <c r="I3483" s="254"/>
      <c r="J3483" s="250"/>
      <c r="K3483" s="250"/>
      <c r="L3483" s="255"/>
      <c r="M3483" s="256"/>
      <c r="N3483" s="257"/>
      <c r="O3483" s="257"/>
      <c r="P3483" s="257"/>
      <c r="Q3483" s="257"/>
      <c r="R3483" s="257"/>
      <c r="S3483" s="257"/>
      <c r="T3483" s="258"/>
      <c r="AT3483" s="259" t="s">
        <v>142</v>
      </c>
      <c r="AU3483" s="259" t="s">
        <v>83</v>
      </c>
      <c r="AV3483" s="13" t="s">
        <v>140</v>
      </c>
      <c r="AW3483" s="13" t="s">
        <v>30</v>
      </c>
      <c r="AX3483" s="13" t="s">
        <v>81</v>
      </c>
      <c r="AY3483" s="259" t="s">
        <v>133</v>
      </c>
    </row>
    <row r="3484" spans="2:65" s="1" customFormat="1" ht="36" customHeight="1">
      <c r="B3484" s="38"/>
      <c r="C3484" s="224" t="s">
        <v>4235</v>
      </c>
      <c r="D3484" s="224" t="s">
        <v>135</v>
      </c>
      <c r="E3484" s="225" t="s">
        <v>4902</v>
      </c>
      <c r="F3484" s="226" t="s">
        <v>4903</v>
      </c>
      <c r="G3484" s="227" t="s">
        <v>241</v>
      </c>
      <c r="H3484" s="228">
        <v>5</v>
      </c>
      <c r="I3484" s="229"/>
      <c r="J3484" s="230">
        <f>ROUND(I3484*H3484,2)</f>
        <v>0</v>
      </c>
      <c r="K3484" s="226" t="s">
        <v>1</v>
      </c>
      <c r="L3484" s="43"/>
      <c r="M3484" s="231" t="s">
        <v>1</v>
      </c>
      <c r="N3484" s="232" t="s">
        <v>38</v>
      </c>
      <c r="O3484" s="86"/>
      <c r="P3484" s="233">
        <f>O3484*H3484</f>
        <v>0</v>
      </c>
      <c r="Q3484" s="233">
        <v>0</v>
      </c>
      <c r="R3484" s="233">
        <f>Q3484*H3484</f>
        <v>0</v>
      </c>
      <c r="S3484" s="233">
        <v>0</v>
      </c>
      <c r="T3484" s="234">
        <f>S3484*H3484</f>
        <v>0</v>
      </c>
      <c r="AR3484" s="235" t="s">
        <v>224</v>
      </c>
      <c r="AT3484" s="235" t="s">
        <v>135</v>
      </c>
      <c r="AU3484" s="235" t="s">
        <v>83</v>
      </c>
      <c r="AY3484" s="17" t="s">
        <v>133</v>
      </c>
      <c r="BE3484" s="236">
        <f>IF(N3484="základní",J3484,0)</f>
        <v>0</v>
      </c>
      <c r="BF3484" s="236">
        <f>IF(N3484="snížená",J3484,0)</f>
        <v>0</v>
      </c>
      <c r="BG3484" s="236">
        <f>IF(N3484="zákl. přenesená",J3484,0)</f>
        <v>0</v>
      </c>
      <c r="BH3484" s="236">
        <f>IF(N3484="sníž. přenesená",J3484,0)</f>
        <v>0</v>
      </c>
      <c r="BI3484" s="236">
        <f>IF(N3484="nulová",J3484,0)</f>
        <v>0</v>
      </c>
      <c r="BJ3484" s="17" t="s">
        <v>81</v>
      </c>
      <c r="BK3484" s="236">
        <f>ROUND(I3484*H3484,2)</f>
        <v>0</v>
      </c>
      <c r="BL3484" s="17" t="s">
        <v>224</v>
      </c>
      <c r="BM3484" s="235" t="s">
        <v>4904</v>
      </c>
    </row>
    <row r="3485" spans="2:51" s="12" customFormat="1" ht="12">
      <c r="B3485" s="237"/>
      <c r="C3485" s="238"/>
      <c r="D3485" s="239" t="s">
        <v>142</v>
      </c>
      <c r="E3485" s="240" t="s">
        <v>1</v>
      </c>
      <c r="F3485" s="241" t="s">
        <v>4905</v>
      </c>
      <c r="G3485" s="238"/>
      <c r="H3485" s="242">
        <v>5</v>
      </c>
      <c r="I3485" s="243"/>
      <c r="J3485" s="238"/>
      <c r="K3485" s="238"/>
      <c r="L3485" s="244"/>
      <c r="M3485" s="245"/>
      <c r="N3485" s="246"/>
      <c r="O3485" s="246"/>
      <c r="P3485" s="246"/>
      <c r="Q3485" s="246"/>
      <c r="R3485" s="246"/>
      <c r="S3485" s="246"/>
      <c r="T3485" s="247"/>
      <c r="AT3485" s="248" t="s">
        <v>142</v>
      </c>
      <c r="AU3485" s="248" t="s">
        <v>83</v>
      </c>
      <c r="AV3485" s="12" t="s">
        <v>83</v>
      </c>
      <c r="AW3485" s="12" t="s">
        <v>30</v>
      </c>
      <c r="AX3485" s="12" t="s">
        <v>73</v>
      </c>
      <c r="AY3485" s="248" t="s">
        <v>133</v>
      </c>
    </row>
    <row r="3486" spans="2:51" s="13" customFormat="1" ht="12">
      <c r="B3486" s="249"/>
      <c r="C3486" s="250"/>
      <c r="D3486" s="239" t="s">
        <v>142</v>
      </c>
      <c r="E3486" s="251" t="s">
        <v>1</v>
      </c>
      <c r="F3486" s="252" t="s">
        <v>144</v>
      </c>
      <c r="G3486" s="250"/>
      <c r="H3486" s="253">
        <v>5</v>
      </c>
      <c r="I3486" s="254"/>
      <c r="J3486" s="250"/>
      <c r="K3486" s="250"/>
      <c r="L3486" s="255"/>
      <c r="M3486" s="256"/>
      <c r="N3486" s="257"/>
      <c r="O3486" s="257"/>
      <c r="P3486" s="257"/>
      <c r="Q3486" s="257"/>
      <c r="R3486" s="257"/>
      <c r="S3486" s="257"/>
      <c r="T3486" s="258"/>
      <c r="AT3486" s="259" t="s">
        <v>142</v>
      </c>
      <c r="AU3486" s="259" t="s">
        <v>83</v>
      </c>
      <c r="AV3486" s="13" t="s">
        <v>140</v>
      </c>
      <c r="AW3486" s="13" t="s">
        <v>30</v>
      </c>
      <c r="AX3486" s="13" t="s">
        <v>81</v>
      </c>
      <c r="AY3486" s="259" t="s">
        <v>133</v>
      </c>
    </row>
    <row r="3487" spans="2:65" s="1" customFormat="1" ht="48" customHeight="1">
      <c r="B3487" s="38"/>
      <c r="C3487" s="224" t="s">
        <v>4328</v>
      </c>
      <c r="D3487" s="224" t="s">
        <v>135</v>
      </c>
      <c r="E3487" s="225" t="s">
        <v>4906</v>
      </c>
      <c r="F3487" s="226" t="s">
        <v>4907</v>
      </c>
      <c r="G3487" s="227" t="s">
        <v>413</v>
      </c>
      <c r="H3487" s="228">
        <v>246.28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224</v>
      </c>
      <c r="AT3487" s="235" t="s">
        <v>135</v>
      </c>
      <c r="AU3487" s="235" t="s">
        <v>83</v>
      </c>
      <c r="AY3487" s="17" t="s">
        <v>133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224</v>
      </c>
      <c r="BM3487" s="235" t="s">
        <v>4908</v>
      </c>
    </row>
    <row r="3488" spans="2:51" s="12" customFormat="1" ht="12">
      <c r="B3488" s="237"/>
      <c r="C3488" s="238"/>
      <c r="D3488" s="239" t="s">
        <v>142</v>
      </c>
      <c r="E3488" s="240" t="s">
        <v>1</v>
      </c>
      <c r="F3488" s="241" t="s">
        <v>1577</v>
      </c>
      <c r="G3488" s="238"/>
      <c r="H3488" s="242">
        <v>8.85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142</v>
      </c>
      <c r="AU3488" s="248" t="s">
        <v>83</v>
      </c>
      <c r="AV3488" s="12" t="s">
        <v>83</v>
      </c>
      <c r="AW3488" s="12" t="s">
        <v>30</v>
      </c>
      <c r="AX3488" s="12" t="s">
        <v>73</v>
      </c>
      <c r="AY3488" s="248" t="s">
        <v>133</v>
      </c>
    </row>
    <row r="3489" spans="2:51" s="12" customFormat="1" ht="12">
      <c r="B3489" s="237"/>
      <c r="C3489" s="238"/>
      <c r="D3489" s="239" t="s">
        <v>142</v>
      </c>
      <c r="E3489" s="240" t="s">
        <v>1</v>
      </c>
      <c r="F3489" s="241" t="s">
        <v>1578</v>
      </c>
      <c r="G3489" s="238"/>
      <c r="H3489" s="242">
        <v>16.637</v>
      </c>
      <c r="I3489" s="243"/>
      <c r="J3489" s="238"/>
      <c r="K3489" s="238"/>
      <c r="L3489" s="244"/>
      <c r="M3489" s="245"/>
      <c r="N3489" s="246"/>
      <c r="O3489" s="246"/>
      <c r="P3489" s="246"/>
      <c r="Q3489" s="246"/>
      <c r="R3489" s="246"/>
      <c r="S3489" s="246"/>
      <c r="T3489" s="247"/>
      <c r="AT3489" s="248" t="s">
        <v>142</v>
      </c>
      <c r="AU3489" s="248" t="s">
        <v>83</v>
      </c>
      <c r="AV3489" s="12" t="s">
        <v>83</v>
      </c>
      <c r="AW3489" s="12" t="s">
        <v>30</v>
      </c>
      <c r="AX3489" s="12" t="s">
        <v>73</v>
      </c>
      <c r="AY3489" s="248" t="s">
        <v>133</v>
      </c>
    </row>
    <row r="3490" spans="2:51" s="12" customFormat="1" ht="12">
      <c r="B3490" s="237"/>
      <c r="C3490" s="238"/>
      <c r="D3490" s="239" t="s">
        <v>142</v>
      </c>
      <c r="E3490" s="240" t="s">
        <v>1</v>
      </c>
      <c r="F3490" s="241" t="s">
        <v>1579</v>
      </c>
      <c r="G3490" s="238"/>
      <c r="H3490" s="242">
        <v>3.188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142</v>
      </c>
      <c r="AU3490" s="248" t="s">
        <v>83</v>
      </c>
      <c r="AV3490" s="12" t="s">
        <v>83</v>
      </c>
      <c r="AW3490" s="12" t="s">
        <v>30</v>
      </c>
      <c r="AX3490" s="12" t="s">
        <v>73</v>
      </c>
      <c r="AY3490" s="248" t="s">
        <v>133</v>
      </c>
    </row>
    <row r="3491" spans="2:51" s="12" customFormat="1" ht="12">
      <c r="B3491" s="237"/>
      <c r="C3491" s="238"/>
      <c r="D3491" s="239" t="s">
        <v>142</v>
      </c>
      <c r="E3491" s="240" t="s">
        <v>1</v>
      </c>
      <c r="F3491" s="241" t="s">
        <v>1580</v>
      </c>
      <c r="G3491" s="238"/>
      <c r="H3491" s="242">
        <v>20.25</v>
      </c>
      <c r="I3491" s="243"/>
      <c r="J3491" s="238"/>
      <c r="K3491" s="238"/>
      <c r="L3491" s="244"/>
      <c r="M3491" s="245"/>
      <c r="N3491" s="246"/>
      <c r="O3491" s="246"/>
      <c r="P3491" s="246"/>
      <c r="Q3491" s="246"/>
      <c r="R3491" s="246"/>
      <c r="S3491" s="246"/>
      <c r="T3491" s="247"/>
      <c r="AT3491" s="248" t="s">
        <v>142</v>
      </c>
      <c r="AU3491" s="248" t="s">
        <v>83</v>
      </c>
      <c r="AV3491" s="12" t="s">
        <v>83</v>
      </c>
      <c r="AW3491" s="12" t="s">
        <v>30</v>
      </c>
      <c r="AX3491" s="12" t="s">
        <v>73</v>
      </c>
      <c r="AY3491" s="248" t="s">
        <v>133</v>
      </c>
    </row>
    <row r="3492" spans="2:51" s="12" customFormat="1" ht="12">
      <c r="B3492" s="237"/>
      <c r="C3492" s="238"/>
      <c r="D3492" s="239" t="s">
        <v>142</v>
      </c>
      <c r="E3492" s="240" t="s">
        <v>1</v>
      </c>
      <c r="F3492" s="241" t="s">
        <v>1581</v>
      </c>
      <c r="G3492" s="238"/>
      <c r="H3492" s="242">
        <v>6.3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142</v>
      </c>
      <c r="AU3492" s="248" t="s">
        <v>83</v>
      </c>
      <c r="AV3492" s="12" t="s">
        <v>83</v>
      </c>
      <c r="AW3492" s="12" t="s">
        <v>30</v>
      </c>
      <c r="AX3492" s="12" t="s">
        <v>73</v>
      </c>
      <c r="AY3492" s="248" t="s">
        <v>133</v>
      </c>
    </row>
    <row r="3493" spans="2:51" s="12" customFormat="1" ht="12">
      <c r="B3493" s="237"/>
      <c r="C3493" s="238"/>
      <c r="D3493" s="239" t="s">
        <v>142</v>
      </c>
      <c r="E3493" s="240" t="s">
        <v>1</v>
      </c>
      <c r="F3493" s="241" t="s">
        <v>1582</v>
      </c>
      <c r="G3493" s="238"/>
      <c r="H3493" s="242">
        <v>5.727</v>
      </c>
      <c r="I3493" s="243"/>
      <c r="J3493" s="238"/>
      <c r="K3493" s="238"/>
      <c r="L3493" s="244"/>
      <c r="M3493" s="245"/>
      <c r="N3493" s="246"/>
      <c r="O3493" s="246"/>
      <c r="P3493" s="246"/>
      <c r="Q3493" s="246"/>
      <c r="R3493" s="246"/>
      <c r="S3493" s="246"/>
      <c r="T3493" s="247"/>
      <c r="AT3493" s="248" t="s">
        <v>142</v>
      </c>
      <c r="AU3493" s="248" t="s">
        <v>83</v>
      </c>
      <c r="AV3493" s="12" t="s">
        <v>83</v>
      </c>
      <c r="AW3493" s="12" t="s">
        <v>30</v>
      </c>
      <c r="AX3493" s="12" t="s">
        <v>73</v>
      </c>
      <c r="AY3493" s="248" t="s">
        <v>133</v>
      </c>
    </row>
    <row r="3494" spans="2:51" s="12" customFormat="1" ht="12">
      <c r="B3494" s="237"/>
      <c r="C3494" s="238"/>
      <c r="D3494" s="239" t="s">
        <v>142</v>
      </c>
      <c r="E3494" s="240" t="s">
        <v>1</v>
      </c>
      <c r="F3494" s="241" t="s">
        <v>1583</v>
      </c>
      <c r="G3494" s="238"/>
      <c r="H3494" s="242">
        <v>2.173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142</v>
      </c>
      <c r="AU3494" s="248" t="s">
        <v>83</v>
      </c>
      <c r="AV3494" s="12" t="s">
        <v>83</v>
      </c>
      <c r="AW3494" s="12" t="s">
        <v>30</v>
      </c>
      <c r="AX3494" s="12" t="s">
        <v>73</v>
      </c>
      <c r="AY3494" s="248" t="s">
        <v>133</v>
      </c>
    </row>
    <row r="3495" spans="2:51" s="12" customFormat="1" ht="12">
      <c r="B3495" s="237"/>
      <c r="C3495" s="238"/>
      <c r="D3495" s="239" t="s">
        <v>142</v>
      </c>
      <c r="E3495" s="240" t="s">
        <v>1</v>
      </c>
      <c r="F3495" s="241" t="s">
        <v>1584</v>
      </c>
      <c r="G3495" s="238"/>
      <c r="H3495" s="242">
        <v>46.113</v>
      </c>
      <c r="I3495" s="243"/>
      <c r="J3495" s="238"/>
      <c r="K3495" s="238"/>
      <c r="L3495" s="244"/>
      <c r="M3495" s="245"/>
      <c r="N3495" s="246"/>
      <c r="O3495" s="246"/>
      <c r="P3495" s="246"/>
      <c r="Q3495" s="246"/>
      <c r="R3495" s="246"/>
      <c r="S3495" s="246"/>
      <c r="T3495" s="247"/>
      <c r="AT3495" s="248" t="s">
        <v>142</v>
      </c>
      <c r="AU3495" s="248" t="s">
        <v>83</v>
      </c>
      <c r="AV3495" s="12" t="s">
        <v>83</v>
      </c>
      <c r="AW3495" s="12" t="s">
        <v>30</v>
      </c>
      <c r="AX3495" s="12" t="s">
        <v>73</v>
      </c>
      <c r="AY3495" s="248" t="s">
        <v>133</v>
      </c>
    </row>
    <row r="3496" spans="2:51" s="12" customFormat="1" ht="12">
      <c r="B3496" s="237"/>
      <c r="C3496" s="238"/>
      <c r="D3496" s="239" t="s">
        <v>142</v>
      </c>
      <c r="E3496" s="240" t="s">
        <v>1</v>
      </c>
      <c r="F3496" s="241" t="s">
        <v>1585</v>
      </c>
      <c r="G3496" s="238"/>
      <c r="H3496" s="242">
        <v>77.05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142</v>
      </c>
      <c r="AU3496" s="248" t="s">
        <v>83</v>
      </c>
      <c r="AV3496" s="12" t="s">
        <v>83</v>
      </c>
      <c r="AW3496" s="12" t="s">
        <v>30</v>
      </c>
      <c r="AX3496" s="12" t="s">
        <v>73</v>
      </c>
      <c r="AY3496" s="248" t="s">
        <v>133</v>
      </c>
    </row>
    <row r="3497" spans="2:51" s="12" customFormat="1" ht="12">
      <c r="B3497" s="237"/>
      <c r="C3497" s="238"/>
      <c r="D3497" s="239" t="s">
        <v>142</v>
      </c>
      <c r="E3497" s="240" t="s">
        <v>1</v>
      </c>
      <c r="F3497" s="241" t="s">
        <v>1586</v>
      </c>
      <c r="G3497" s="238"/>
      <c r="H3497" s="242">
        <v>29.097</v>
      </c>
      <c r="I3497" s="243"/>
      <c r="J3497" s="238"/>
      <c r="K3497" s="238"/>
      <c r="L3497" s="244"/>
      <c r="M3497" s="245"/>
      <c r="N3497" s="246"/>
      <c r="O3497" s="246"/>
      <c r="P3497" s="246"/>
      <c r="Q3497" s="246"/>
      <c r="R3497" s="246"/>
      <c r="S3497" s="246"/>
      <c r="T3497" s="247"/>
      <c r="AT3497" s="248" t="s">
        <v>142</v>
      </c>
      <c r="AU3497" s="248" t="s">
        <v>83</v>
      </c>
      <c r="AV3497" s="12" t="s">
        <v>83</v>
      </c>
      <c r="AW3497" s="12" t="s">
        <v>30</v>
      </c>
      <c r="AX3497" s="12" t="s">
        <v>73</v>
      </c>
      <c r="AY3497" s="248" t="s">
        <v>133</v>
      </c>
    </row>
    <row r="3498" spans="2:51" s="12" customFormat="1" ht="12">
      <c r="B3498" s="237"/>
      <c r="C3498" s="238"/>
      <c r="D3498" s="239" t="s">
        <v>142</v>
      </c>
      <c r="E3498" s="240" t="s">
        <v>1</v>
      </c>
      <c r="F3498" s="241" t="s">
        <v>1587</v>
      </c>
      <c r="G3498" s="238"/>
      <c r="H3498" s="242">
        <v>0.373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142</v>
      </c>
      <c r="AU3498" s="248" t="s">
        <v>83</v>
      </c>
      <c r="AV3498" s="12" t="s">
        <v>83</v>
      </c>
      <c r="AW3498" s="12" t="s">
        <v>30</v>
      </c>
      <c r="AX3498" s="12" t="s">
        <v>73</v>
      </c>
      <c r="AY3498" s="248" t="s">
        <v>133</v>
      </c>
    </row>
    <row r="3499" spans="2:51" s="12" customFormat="1" ht="12">
      <c r="B3499" s="237"/>
      <c r="C3499" s="238"/>
      <c r="D3499" s="239" t="s">
        <v>142</v>
      </c>
      <c r="E3499" s="240" t="s">
        <v>1</v>
      </c>
      <c r="F3499" s="241" t="s">
        <v>1588</v>
      </c>
      <c r="G3499" s="238"/>
      <c r="H3499" s="242">
        <v>0.297</v>
      </c>
      <c r="I3499" s="243"/>
      <c r="J3499" s="238"/>
      <c r="K3499" s="238"/>
      <c r="L3499" s="244"/>
      <c r="M3499" s="245"/>
      <c r="N3499" s="246"/>
      <c r="O3499" s="246"/>
      <c r="P3499" s="246"/>
      <c r="Q3499" s="246"/>
      <c r="R3499" s="246"/>
      <c r="S3499" s="246"/>
      <c r="T3499" s="247"/>
      <c r="AT3499" s="248" t="s">
        <v>142</v>
      </c>
      <c r="AU3499" s="248" t="s">
        <v>83</v>
      </c>
      <c r="AV3499" s="12" t="s">
        <v>83</v>
      </c>
      <c r="AW3499" s="12" t="s">
        <v>30</v>
      </c>
      <c r="AX3499" s="12" t="s">
        <v>73</v>
      </c>
      <c r="AY3499" s="248" t="s">
        <v>133</v>
      </c>
    </row>
    <row r="3500" spans="2:51" s="12" customFormat="1" ht="12">
      <c r="B3500" s="237"/>
      <c r="C3500" s="238"/>
      <c r="D3500" s="239" t="s">
        <v>142</v>
      </c>
      <c r="E3500" s="240" t="s">
        <v>1</v>
      </c>
      <c r="F3500" s="241" t="s">
        <v>1589</v>
      </c>
      <c r="G3500" s="238"/>
      <c r="H3500" s="242">
        <v>0.45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142</v>
      </c>
      <c r="AU3500" s="248" t="s">
        <v>83</v>
      </c>
      <c r="AV3500" s="12" t="s">
        <v>83</v>
      </c>
      <c r="AW3500" s="12" t="s">
        <v>30</v>
      </c>
      <c r="AX3500" s="12" t="s">
        <v>73</v>
      </c>
      <c r="AY3500" s="248" t="s">
        <v>133</v>
      </c>
    </row>
    <row r="3501" spans="2:51" s="12" customFormat="1" ht="12">
      <c r="B3501" s="237"/>
      <c r="C3501" s="238"/>
      <c r="D3501" s="239" t="s">
        <v>142</v>
      </c>
      <c r="E3501" s="240" t="s">
        <v>1</v>
      </c>
      <c r="F3501" s="241" t="s">
        <v>1590</v>
      </c>
      <c r="G3501" s="238"/>
      <c r="H3501" s="242">
        <v>21.263</v>
      </c>
      <c r="I3501" s="243"/>
      <c r="J3501" s="238"/>
      <c r="K3501" s="238"/>
      <c r="L3501" s="244"/>
      <c r="M3501" s="245"/>
      <c r="N3501" s="246"/>
      <c r="O3501" s="246"/>
      <c r="P3501" s="246"/>
      <c r="Q3501" s="246"/>
      <c r="R3501" s="246"/>
      <c r="S3501" s="246"/>
      <c r="T3501" s="247"/>
      <c r="AT3501" s="248" t="s">
        <v>142</v>
      </c>
      <c r="AU3501" s="248" t="s">
        <v>83</v>
      </c>
      <c r="AV3501" s="12" t="s">
        <v>83</v>
      </c>
      <c r="AW3501" s="12" t="s">
        <v>30</v>
      </c>
      <c r="AX3501" s="12" t="s">
        <v>73</v>
      </c>
      <c r="AY3501" s="248" t="s">
        <v>133</v>
      </c>
    </row>
    <row r="3502" spans="2:51" s="12" customFormat="1" ht="12">
      <c r="B3502" s="237"/>
      <c r="C3502" s="238"/>
      <c r="D3502" s="239" t="s">
        <v>142</v>
      </c>
      <c r="E3502" s="240" t="s">
        <v>1</v>
      </c>
      <c r="F3502" s="241" t="s">
        <v>1591</v>
      </c>
      <c r="G3502" s="238"/>
      <c r="H3502" s="242">
        <v>8.512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142</v>
      </c>
      <c r="AU3502" s="248" t="s">
        <v>83</v>
      </c>
      <c r="AV3502" s="12" t="s">
        <v>83</v>
      </c>
      <c r="AW3502" s="12" t="s">
        <v>30</v>
      </c>
      <c r="AX3502" s="12" t="s">
        <v>73</v>
      </c>
      <c r="AY3502" s="248" t="s">
        <v>133</v>
      </c>
    </row>
    <row r="3503" spans="2:51" s="13" customFormat="1" ht="12">
      <c r="B3503" s="249"/>
      <c r="C3503" s="250"/>
      <c r="D3503" s="239" t="s">
        <v>142</v>
      </c>
      <c r="E3503" s="251" t="s">
        <v>1</v>
      </c>
      <c r="F3503" s="252" t="s">
        <v>144</v>
      </c>
      <c r="G3503" s="250"/>
      <c r="H3503" s="253">
        <v>246.28</v>
      </c>
      <c r="I3503" s="254"/>
      <c r="J3503" s="250"/>
      <c r="K3503" s="250"/>
      <c r="L3503" s="255"/>
      <c r="M3503" s="256"/>
      <c r="N3503" s="257"/>
      <c r="O3503" s="257"/>
      <c r="P3503" s="257"/>
      <c r="Q3503" s="257"/>
      <c r="R3503" s="257"/>
      <c r="S3503" s="257"/>
      <c r="T3503" s="258"/>
      <c r="AT3503" s="259" t="s">
        <v>142</v>
      </c>
      <c r="AU3503" s="259" t="s">
        <v>83</v>
      </c>
      <c r="AV3503" s="13" t="s">
        <v>140</v>
      </c>
      <c r="AW3503" s="13" t="s">
        <v>30</v>
      </c>
      <c r="AX3503" s="13" t="s">
        <v>81</v>
      </c>
      <c r="AY3503" s="259" t="s">
        <v>133</v>
      </c>
    </row>
    <row r="3504" spans="2:65" s="1" customFormat="1" ht="24" customHeight="1">
      <c r="B3504" s="38"/>
      <c r="C3504" s="224" t="s">
        <v>4580</v>
      </c>
      <c r="D3504" s="224" t="s">
        <v>135</v>
      </c>
      <c r="E3504" s="225" t="s">
        <v>4909</v>
      </c>
      <c r="F3504" s="226" t="s">
        <v>4910</v>
      </c>
      <c r="G3504" s="227" t="s">
        <v>413</v>
      </c>
      <c r="H3504" s="228">
        <v>29.775</v>
      </c>
      <c r="I3504" s="229"/>
      <c r="J3504" s="230">
        <f>ROUND(I3504*H3504,2)</f>
        <v>0</v>
      </c>
      <c r="K3504" s="226" t="s">
        <v>1</v>
      </c>
      <c r="L3504" s="43"/>
      <c r="M3504" s="231" t="s">
        <v>1</v>
      </c>
      <c r="N3504" s="232" t="s">
        <v>38</v>
      </c>
      <c r="O3504" s="86"/>
      <c r="P3504" s="233">
        <f>O3504*H3504</f>
        <v>0</v>
      </c>
      <c r="Q3504" s="233">
        <v>0</v>
      </c>
      <c r="R3504" s="233">
        <f>Q3504*H3504</f>
        <v>0</v>
      </c>
      <c r="S3504" s="233">
        <v>0</v>
      </c>
      <c r="T3504" s="234">
        <f>S3504*H3504</f>
        <v>0</v>
      </c>
      <c r="AR3504" s="235" t="s">
        <v>224</v>
      </c>
      <c r="AT3504" s="235" t="s">
        <v>135</v>
      </c>
      <c r="AU3504" s="235" t="s">
        <v>83</v>
      </c>
      <c r="AY3504" s="17" t="s">
        <v>133</v>
      </c>
      <c r="BE3504" s="236">
        <f>IF(N3504="základní",J3504,0)</f>
        <v>0</v>
      </c>
      <c r="BF3504" s="236">
        <f>IF(N3504="snížená",J3504,0)</f>
        <v>0</v>
      </c>
      <c r="BG3504" s="236">
        <f>IF(N3504="zákl. přenesená",J3504,0)</f>
        <v>0</v>
      </c>
      <c r="BH3504" s="236">
        <f>IF(N3504="sníž. přenesená",J3504,0)</f>
        <v>0</v>
      </c>
      <c r="BI3504" s="236">
        <f>IF(N3504="nulová",J3504,0)</f>
        <v>0</v>
      </c>
      <c r="BJ3504" s="17" t="s">
        <v>81</v>
      </c>
      <c r="BK3504" s="236">
        <f>ROUND(I3504*H3504,2)</f>
        <v>0</v>
      </c>
      <c r="BL3504" s="17" t="s">
        <v>224</v>
      </c>
      <c r="BM3504" s="235" t="s">
        <v>4911</v>
      </c>
    </row>
    <row r="3505" spans="2:51" s="12" customFormat="1" ht="12">
      <c r="B3505" s="237"/>
      <c r="C3505" s="238"/>
      <c r="D3505" s="239" t="s">
        <v>142</v>
      </c>
      <c r="E3505" s="240" t="s">
        <v>1</v>
      </c>
      <c r="F3505" s="241" t="s">
        <v>1590</v>
      </c>
      <c r="G3505" s="238"/>
      <c r="H3505" s="242">
        <v>21.263</v>
      </c>
      <c r="I3505" s="243"/>
      <c r="J3505" s="238"/>
      <c r="K3505" s="238"/>
      <c r="L3505" s="244"/>
      <c r="M3505" s="245"/>
      <c r="N3505" s="246"/>
      <c r="O3505" s="246"/>
      <c r="P3505" s="246"/>
      <c r="Q3505" s="246"/>
      <c r="R3505" s="246"/>
      <c r="S3505" s="246"/>
      <c r="T3505" s="247"/>
      <c r="AT3505" s="248" t="s">
        <v>142</v>
      </c>
      <c r="AU3505" s="248" t="s">
        <v>83</v>
      </c>
      <c r="AV3505" s="12" t="s">
        <v>83</v>
      </c>
      <c r="AW3505" s="12" t="s">
        <v>30</v>
      </c>
      <c r="AX3505" s="12" t="s">
        <v>73</v>
      </c>
      <c r="AY3505" s="248" t="s">
        <v>133</v>
      </c>
    </row>
    <row r="3506" spans="2:51" s="12" customFormat="1" ht="12">
      <c r="B3506" s="237"/>
      <c r="C3506" s="238"/>
      <c r="D3506" s="239" t="s">
        <v>142</v>
      </c>
      <c r="E3506" s="240" t="s">
        <v>1</v>
      </c>
      <c r="F3506" s="241" t="s">
        <v>1591</v>
      </c>
      <c r="G3506" s="238"/>
      <c r="H3506" s="242">
        <v>8.512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142</v>
      </c>
      <c r="AU3506" s="248" t="s">
        <v>83</v>
      </c>
      <c r="AV3506" s="12" t="s">
        <v>83</v>
      </c>
      <c r="AW3506" s="12" t="s">
        <v>30</v>
      </c>
      <c r="AX3506" s="12" t="s">
        <v>73</v>
      </c>
      <c r="AY3506" s="248" t="s">
        <v>133</v>
      </c>
    </row>
    <row r="3507" spans="2:51" s="13" customFormat="1" ht="12">
      <c r="B3507" s="249"/>
      <c r="C3507" s="250"/>
      <c r="D3507" s="239" t="s">
        <v>142</v>
      </c>
      <c r="E3507" s="251" t="s">
        <v>1</v>
      </c>
      <c r="F3507" s="252" t="s">
        <v>144</v>
      </c>
      <c r="G3507" s="250"/>
      <c r="H3507" s="253">
        <v>29.775</v>
      </c>
      <c r="I3507" s="254"/>
      <c r="J3507" s="250"/>
      <c r="K3507" s="250"/>
      <c r="L3507" s="255"/>
      <c r="M3507" s="256"/>
      <c r="N3507" s="257"/>
      <c r="O3507" s="257"/>
      <c r="P3507" s="257"/>
      <c r="Q3507" s="257"/>
      <c r="R3507" s="257"/>
      <c r="S3507" s="257"/>
      <c r="T3507" s="258"/>
      <c r="AT3507" s="259" t="s">
        <v>142</v>
      </c>
      <c r="AU3507" s="259" t="s">
        <v>83</v>
      </c>
      <c r="AV3507" s="13" t="s">
        <v>140</v>
      </c>
      <c r="AW3507" s="13" t="s">
        <v>30</v>
      </c>
      <c r="AX3507" s="13" t="s">
        <v>81</v>
      </c>
      <c r="AY3507" s="259" t="s">
        <v>133</v>
      </c>
    </row>
    <row r="3508" spans="2:65" s="1" customFormat="1" ht="24" customHeight="1">
      <c r="B3508" s="38"/>
      <c r="C3508" s="224" t="s">
        <v>4633</v>
      </c>
      <c r="D3508" s="224" t="s">
        <v>135</v>
      </c>
      <c r="E3508" s="225" t="s">
        <v>4912</v>
      </c>
      <c r="F3508" s="226" t="s">
        <v>4913</v>
      </c>
      <c r="G3508" s="227" t="s">
        <v>286</v>
      </c>
      <c r="H3508" s="270"/>
      <c r="I3508" s="229"/>
      <c r="J3508" s="230">
        <f>ROUND(I3508*H3508,2)</f>
        <v>0</v>
      </c>
      <c r="K3508" s="226" t="s">
        <v>139</v>
      </c>
      <c r="L3508" s="43"/>
      <c r="M3508" s="231" t="s">
        <v>1</v>
      </c>
      <c r="N3508" s="232" t="s">
        <v>38</v>
      </c>
      <c r="O3508" s="86"/>
      <c r="P3508" s="233">
        <f>O3508*H3508</f>
        <v>0</v>
      </c>
      <c r="Q3508" s="233">
        <v>0</v>
      </c>
      <c r="R3508" s="233">
        <f>Q3508*H3508</f>
        <v>0</v>
      </c>
      <c r="S3508" s="233">
        <v>0</v>
      </c>
      <c r="T3508" s="234">
        <f>S3508*H3508</f>
        <v>0</v>
      </c>
      <c r="AR3508" s="235" t="s">
        <v>224</v>
      </c>
      <c r="AT3508" s="235" t="s">
        <v>135</v>
      </c>
      <c r="AU3508" s="235" t="s">
        <v>83</v>
      </c>
      <c r="AY3508" s="17" t="s">
        <v>133</v>
      </c>
      <c r="BE3508" s="236">
        <f>IF(N3508="základní",J3508,0)</f>
        <v>0</v>
      </c>
      <c r="BF3508" s="236">
        <f>IF(N3508="snížená",J3508,0)</f>
        <v>0</v>
      </c>
      <c r="BG3508" s="236">
        <f>IF(N3508="zákl. přenesená",J3508,0)</f>
        <v>0</v>
      </c>
      <c r="BH3508" s="236">
        <f>IF(N3508="sníž. přenesená",J3508,0)</f>
        <v>0</v>
      </c>
      <c r="BI3508" s="236">
        <f>IF(N3508="nulová",J3508,0)</f>
        <v>0</v>
      </c>
      <c r="BJ3508" s="17" t="s">
        <v>81</v>
      </c>
      <c r="BK3508" s="236">
        <f>ROUND(I3508*H3508,2)</f>
        <v>0</v>
      </c>
      <c r="BL3508" s="17" t="s">
        <v>224</v>
      </c>
      <c r="BM3508" s="235" t="s">
        <v>4914</v>
      </c>
    </row>
    <row r="3509" spans="2:65" s="1" customFormat="1" ht="24" customHeight="1">
      <c r="B3509" s="38"/>
      <c r="C3509" s="224" t="s">
        <v>4915</v>
      </c>
      <c r="D3509" s="224" t="s">
        <v>135</v>
      </c>
      <c r="E3509" s="225" t="s">
        <v>4916</v>
      </c>
      <c r="F3509" s="226" t="s">
        <v>4917</v>
      </c>
      <c r="G3509" s="227" t="s">
        <v>286</v>
      </c>
      <c r="H3509" s="270"/>
      <c r="I3509" s="229"/>
      <c r="J3509" s="230">
        <f>ROUND(I3509*H3509,2)</f>
        <v>0</v>
      </c>
      <c r="K3509" s="226" t="s">
        <v>139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224</v>
      </c>
      <c r="AT3509" s="235" t="s">
        <v>135</v>
      </c>
      <c r="AU3509" s="235" t="s">
        <v>83</v>
      </c>
      <c r="AY3509" s="17" t="s">
        <v>133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224</v>
      </c>
      <c r="BM3509" s="235" t="s">
        <v>4918</v>
      </c>
    </row>
    <row r="3510" spans="2:63" s="11" customFormat="1" ht="22.8" customHeight="1">
      <c r="B3510" s="208"/>
      <c r="C3510" s="209"/>
      <c r="D3510" s="210" t="s">
        <v>72</v>
      </c>
      <c r="E3510" s="222" t="s">
        <v>4915</v>
      </c>
      <c r="F3510" s="222" t="s">
        <v>4919</v>
      </c>
      <c r="G3510" s="209"/>
      <c r="H3510" s="209"/>
      <c r="I3510" s="212"/>
      <c r="J3510" s="223">
        <f>BK3510</f>
        <v>0</v>
      </c>
      <c r="K3510" s="209"/>
      <c r="L3510" s="214"/>
      <c r="M3510" s="215"/>
      <c r="N3510" s="216"/>
      <c r="O3510" s="216"/>
      <c r="P3510" s="217">
        <f>SUM(P3511:P3619)</f>
        <v>0</v>
      </c>
      <c r="Q3510" s="216"/>
      <c r="R3510" s="217">
        <f>SUM(R3511:R3619)</f>
        <v>0.00122</v>
      </c>
      <c r="S3510" s="216"/>
      <c r="T3510" s="218">
        <f>SUM(T3511:T3619)</f>
        <v>1.12695</v>
      </c>
      <c r="AR3510" s="219" t="s">
        <v>83</v>
      </c>
      <c r="AT3510" s="220" t="s">
        <v>72</v>
      </c>
      <c r="AU3510" s="220" t="s">
        <v>81</v>
      </c>
      <c r="AY3510" s="219" t="s">
        <v>133</v>
      </c>
      <c r="BK3510" s="221">
        <f>SUM(BK3511:BK3619)</f>
        <v>0</v>
      </c>
    </row>
    <row r="3511" spans="2:65" s="1" customFormat="1" ht="16.5" customHeight="1">
      <c r="B3511" s="38"/>
      <c r="C3511" s="224" t="s">
        <v>4920</v>
      </c>
      <c r="D3511" s="224" t="s">
        <v>135</v>
      </c>
      <c r="E3511" s="225" t="s">
        <v>4921</v>
      </c>
      <c r="F3511" s="226" t="s">
        <v>4922</v>
      </c>
      <c r="G3511" s="227" t="s">
        <v>4923</v>
      </c>
      <c r="H3511" s="228">
        <v>47734.062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224</v>
      </c>
      <c r="AT3511" s="235" t="s">
        <v>135</v>
      </c>
      <c r="AU3511" s="235" t="s">
        <v>83</v>
      </c>
      <c r="AY3511" s="17" t="s">
        <v>133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224</v>
      </c>
      <c r="BM3511" s="235" t="s">
        <v>4924</v>
      </c>
    </row>
    <row r="3512" spans="2:51" s="12" customFormat="1" ht="12">
      <c r="B3512" s="237"/>
      <c r="C3512" s="238"/>
      <c r="D3512" s="239" t="s">
        <v>142</v>
      </c>
      <c r="E3512" s="240" t="s">
        <v>1</v>
      </c>
      <c r="F3512" s="241" t="s">
        <v>4925</v>
      </c>
      <c r="G3512" s="238"/>
      <c r="H3512" s="242">
        <v>2073.6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142</v>
      </c>
      <c r="AU3512" s="248" t="s">
        <v>83</v>
      </c>
      <c r="AV3512" s="12" t="s">
        <v>83</v>
      </c>
      <c r="AW3512" s="12" t="s">
        <v>30</v>
      </c>
      <c r="AX3512" s="12" t="s">
        <v>73</v>
      </c>
      <c r="AY3512" s="248" t="s">
        <v>133</v>
      </c>
    </row>
    <row r="3513" spans="2:51" s="12" customFormat="1" ht="12">
      <c r="B3513" s="237"/>
      <c r="C3513" s="238"/>
      <c r="D3513" s="239" t="s">
        <v>142</v>
      </c>
      <c r="E3513" s="240" t="s">
        <v>1</v>
      </c>
      <c r="F3513" s="241" t="s">
        <v>4926</v>
      </c>
      <c r="G3513" s="238"/>
      <c r="H3513" s="242">
        <v>4536.854</v>
      </c>
      <c r="I3513" s="243"/>
      <c r="J3513" s="238"/>
      <c r="K3513" s="238"/>
      <c r="L3513" s="244"/>
      <c r="M3513" s="245"/>
      <c r="N3513" s="246"/>
      <c r="O3513" s="246"/>
      <c r="P3513" s="246"/>
      <c r="Q3513" s="246"/>
      <c r="R3513" s="246"/>
      <c r="S3513" s="246"/>
      <c r="T3513" s="247"/>
      <c r="AT3513" s="248" t="s">
        <v>142</v>
      </c>
      <c r="AU3513" s="248" t="s">
        <v>83</v>
      </c>
      <c r="AV3513" s="12" t="s">
        <v>83</v>
      </c>
      <c r="AW3513" s="12" t="s">
        <v>30</v>
      </c>
      <c r="AX3513" s="12" t="s">
        <v>73</v>
      </c>
      <c r="AY3513" s="248" t="s">
        <v>133</v>
      </c>
    </row>
    <row r="3514" spans="2:51" s="12" customFormat="1" ht="12">
      <c r="B3514" s="237"/>
      <c r="C3514" s="238"/>
      <c r="D3514" s="239" t="s">
        <v>142</v>
      </c>
      <c r="E3514" s="240" t="s">
        <v>1</v>
      </c>
      <c r="F3514" s="241" t="s">
        <v>4927</v>
      </c>
      <c r="G3514" s="238"/>
      <c r="H3514" s="242">
        <v>237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142</v>
      </c>
      <c r="AU3514" s="248" t="s">
        <v>83</v>
      </c>
      <c r="AV3514" s="12" t="s">
        <v>83</v>
      </c>
      <c r="AW3514" s="12" t="s">
        <v>30</v>
      </c>
      <c r="AX3514" s="12" t="s">
        <v>73</v>
      </c>
      <c r="AY3514" s="248" t="s">
        <v>133</v>
      </c>
    </row>
    <row r="3515" spans="2:51" s="12" customFormat="1" ht="12">
      <c r="B3515" s="237"/>
      <c r="C3515" s="238"/>
      <c r="D3515" s="239" t="s">
        <v>142</v>
      </c>
      <c r="E3515" s="240" t="s">
        <v>1</v>
      </c>
      <c r="F3515" s="241" t="s">
        <v>4928</v>
      </c>
      <c r="G3515" s="238"/>
      <c r="H3515" s="242">
        <v>148.9</v>
      </c>
      <c r="I3515" s="243"/>
      <c r="J3515" s="238"/>
      <c r="K3515" s="238"/>
      <c r="L3515" s="244"/>
      <c r="M3515" s="245"/>
      <c r="N3515" s="246"/>
      <c r="O3515" s="246"/>
      <c r="P3515" s="246"/>
      <c r="Q3515" s="246"/>
      <c r="R3515" s="246"/>
      <c r="S3515" s="246"/>
      <c r="T3515" s="247"/>
      <c r="AT3515" s="248" t="s">
        <v>142</v>
      </c>
      <c r="AU3515" s="248" t="s">
        <v>83</v>
      </c>
      <c r="AV3515" s="12" t="s">
        <v>83</v>
      </c>
      <c r="AW3515" s="12" t="s">
        <v>30</v>
      </c>
      <c r="AX3515" s="12" t="s">
        <v>73</v>
      </c>
      <c r="AY3515" s="248" t="s">
        <v>133</v>
      </c>
    </row>
    <row r="3516" spans="2:51" s="12" customFormat="1" ht="12">
      <c r="B3516" s="237"/>
      <c r="C3516" s="238"/>
      <c r="D3516" s="239" t="s">
        <v>142</v>
      </c>
      <c r="E3516" s="240" t="s">
        <v>1</v>
      </c>
      <c r="F3516" s="241" t="s">
        <v>4929</v>
      </c>
      <c r="G3516" s="238"/>
      <c r="H3516" s="242">
        <v>531.8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142</v>
      </c>
      <c r="AU3516" s="248" t="s">
        <v>83</v>
      </c>
      <c r="AV3516" s="12" t="s">
        <v>83</v>
      </c>
      <c r="AW3516" s="12" t="s">
        <v>30</v>
      </c>
      <c r="AX3516" s="12" t="s">
        <v>73</v>
      </c>
      <c r="AY3516" s="248" t="s">
        <v>133</v>
      </c>
    </row>
    <row r="3517" spans="2:51" s="12" customFormat="1" ht="12">
      <c r="B3517" s="237"/>
      <c r="C3517" s="238"/>
      <c r="D3517" s="239" t="s">
        <v>142</v>
      </c>
      <c r="E3517" s="240" t="s">
        <v>1</v>
      </c>
      <c r="F3517" s="241" t="s">
        <v>4930</v>
      </c>
      <c r="G3517" s="238"/>
      <c r="H3517" s="242">
        <v>4651.2</v>
      </c>
      <c r="I3517" s="243"/>
      <c r="J3517" s="238"/>
      <c r="K3517" s="238"/>
      <c r="L3517" s="244"/>
      <c r="M3517" s="245"/>
      <c r="N3517" s="246"/>
      <c r="O3517" s="246"/>
      <c r="P3517" s="246"/>
      <c r="Q3517" s="246"/>
      <c r="R3517" s="246"/>
      <c r="S3517" s="246"/>
      <c r="T3517" s="247"/>
      <c r="AT3517" s="248" t="s">
        <v>142</v>
      </c>
      <c r="AU3517" s="248" t="s">
        <v>83</v>
      </c>
      <c r="AV3517" s="12" t="s">
        <v>83</v>
      </c>
      <c r="AW3517" s="12" t="s">
        <v>30</v>
      </c>
      <c r="AX3517" s="12" t="s">
        <v>73</v>
      </c>
      <c r="AY3517" s="248" t="s">
        <v>133</v>
      </c>
    </row>
    <row r="3518" spans="2:51" s="12" customFormat="1" ht="12">
      <c r="B3518" s="237"/>
      <c r="C3518" s="238"/>
      <c r="D3518" s="239" t="s">
        <v>142</v>
      </c>
      <c r="E3518" s="240" t="s">
        <v>1</v>
      </c>
      <c r="F3518" s="241" t="s">
        <v>4931</v>
      </c>
      <c r="G3518" s="238"/>
      <c r="H3518" s="242">
        <v>1759.4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142</v>
      </c>
      <c r="AU3518" s="248" t="s">
        <v>83</v>
      </c>
      <c r="AV3518" s="12" t="s">
        <v>83</v>
      </c>
      <c r="AW3518" s="12" t="s">
        <v>30</v>
      </c>
      <c r="AX3518" s="12" t="s">
        <v>73</v>
      </c>
      <c r="AY3518" s="248" t="s">
        <v>133</v>
      </c>
    </row>
    <row r="3519" spans="2:51" s="12" customFormat="1" ht="12">
      <c r="B3519" s="237"/>
      <c r="C3519" s="238"/>
      <c r="D3519" s="239" t="s">
        <v>142</v>
      </c>
      <c r="E3519" s="240" t="s">
        <v>1</v>
      </c>
      <c r="F3519" s="241" t="s">
        <v>4932</v>
      </c>
      <c r="G3519" s="238"/>
      <c r="H3519" s="242">
        <v>113.6</v>
      </c>
      <c r="I3519" s="243"/>
      <c r="J3519" s="238"/>
      <c r="K3519" s="238"/>
      <c r="L3519" s="244"/>
      <c r="M3519" s="245"/>
      <c r="N3519" s="246"/>
      <c r="O3519" s="246"/>
      <c r="P3519" s="246"/>
      <c r="Q3519" s="246"/>
      <c r="R3519" s="246"/>
      <c r="S3519" s="246"/>
      <c r="T3519" s="247"/>
      <c r="AT3519" s="248" t="s">
        <v>142</v>
      </c>
      <c r="AU3519" s="248" t="s">
        <v>83</v>
      </c>
      <c r="AV3519" s="12" t="s">
        <v>83</v>
      </c>
      <c r="AW3519" s="12" t="s">
        <v>30</v>
      </c>
      <c r="AX3519" s="12" t="s">
        <v>73</v>
      </c>
      <c r="AY3519" s="248" t="s">
        <v>133</v>
      </c>
    </row>
    <row r="3520" spans="2:51" s="12" customFormat="1" ht="12">
      <c r="B3520" s="237"/>
      <c r="C3520" s="238"/>
      <c r="D3520" s="239" t="s">
        <v>142</v>
      </c>
      <c r="E3520" s="240" t="s">
        <v>1</v>
      </c>
      <c r="F3520" s="241" t="s">
        <v>4933</v>
      </c>
      <c r="G3520" s="238"/>
      <c r="H3520" s="242">
        <v>47.2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142</v>
      </c>
      <c r="AU3520" s="248" t="s">
        <v>83</v>
      </c>
      <c r="AV3520" s="12" t="s">
        <v>83</v>
      </c>
      <c r="AW3520" s="12" t="s">
        <v>30</v>
      </c>
      <c r="AX3520" s="12" t="s">
        <v>73</v>
      </c>
      <c r="AY3520" s="248" t="s">
        <v>133</v>
      </c>
    </row>
    <row r="3521" spans="2:51" s="12" customFormat="1" ht="12">
      <c r="B3521" s="237"/>
      <c r="C3521" s="238"/>
      <c r="D3521" s="239" t="s">
        <v>142</v>
      </c>
      <c r="E3521" s="240" t="s">
        <v>1</v>
      </c>
      <c r="F3521" s="241" t="s">
        <v>4934</v>
      </c>
      <c r="G3521" s="238"/>
      <c r="H3521" s="242">
        <v>1103.3</v>
      </c>
      <c r="I3521" s="243"/>
      <c r="J3521" s="238"/>
      <c r="K3521" s="238"/>
      <c r="L3521" s="244"/>
      <c r="M3521" s="245"/>
      <c r="N3521" s="246"/>
      <c r="O3521" s="246"/>
      <c r="P3521" s="246"/>
      <c r="Q3521" s="246"/>
      <c r="R3521" s="246"/>
      <c r="S3521" s="246"/>
      <c r="T3521" s="247"/>
      <c r="AT3521" s="248" t="s">
        <v>142</v>
      </c>
      <c r="AU3521" s="248" t="s">
        <v>83</v>
      </c>
      <c r="AV3521" s="12" t="s">
        <v>83</v>
      </c>
      <c r="AW3521" s="12" t="s">
        <v>30</v>
      </c>
      <c r="AX3521" s="12" t="s">
        <v>73</v>
      </c>
      <c r="AY3521" s="248" t="s">
        <v>133</v>
      </c>
    </row>
    <row r="3522" spans="2:51" s="12" customFormat="1" ht="12">
      <c r="B3522" s="237"/>
      <c r="C3522" s="238"/>
      <c r="D3522" s="239" t="s">
        <v>142</v>
      </c>
      <c r="E3522" s="240" t="s">
        <v>1</v>
      </c>
      <c r="F3522" s="241" t="s">
        <v>4935</v>
      </c>
      <c r="G3522" s="238"/>
      <c r="H3522" s="242">
        <v>334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142</v>
      </c>
      <c r="AU3522" s="248" t="s">
        <v>83</v>
      </c>
      <c r="AV3522" s="12" t="s">
        <v>83</v>
      </c>
      <c r="AW3522" s="12" t="s">
        <v>30</v>
      </c>
      <c r="AX3522" s="12" t="s">
        <v>73</v>
      </c>
      <c r="AY3522" s="248" t="s">
        <v>133</v>
      </c>
    </row>
    <row r="3523" spans="2:51" s="12" customFormat="1" ht="12">
      <c r="B3523" s="237"/>
      <c r="C3523" s="238"/>
      <c r="D3523" s="239" t="s">
        <v>142</v>
      </c>
      <c r="E3523" s="240" t="s">
        <v>1</v>
      </c>
      <c r="F3523" s="241" t="s">
        <v>4936</v>
      </c>
      <c r="G3523" s="238"/>
      <c r="H3523" s="242">
        <v>121.5</v>
      </c>
      <c r="I3523" s="243"/>
      <c r="J3523" s="238"/>
      <c r="K3523" s="238"/>
      <c r="L3523" s="244"/>
      <c r="M3523" s="245"/>
      <c r="N3523" s="246"/>
      <c r="O3523" s="246"/>
      <c r="P3523" s="246"/>
      <c r="Q3523" s="246"/>
      <c r="R3523" s="246"/>
      <c r="S3523" s="246"/>
      <c r="T3523" s="247"/>
      <c r="AT3523" s="248" t="s">
        <v>142</v>
      </c>
      <c r="AU3523" s="248" t="s">
        <v>83</v>
      </c>
      <c r="AV3523" s="12" t="s">
        <v>83</v>
      </c>
      <c r="AW3523" s="12" t="s">
        <v>30</v>
      </c>
      <c r="AX3523" s="12" t="s">
        <v>73</v>
      </c>
      <c r="AY3523" s="248" t="s">
        <v>133</v>
      </c>
    </row>
    <row r="3524" spans="2:51" s="12" customFormat="1" ht="12">
      <c r="B3524" s="237"/>
      <c r="C3524" s="238"/>
      <c r="D3524" s="239" t="s">
        <v>142</v>
      </c>
      <c r="E3524" s="240" t="s">
        <v>1</v>
      </c>
      <c r="F3524" s="241" t="s">
        <v>4937</v>
      </c>
      <c r="G3524" s="238"/>
      <c r="H3524" s="242">
        <v>60.8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142</v>
      </c>
      <c r="AU3524" s="248" t="s">
        <v>83</v>
      </c>
      <c r="AV3524" s="12" t="s">
        <v>83</v>
      </c>
      <c r="AW3524" s="12" t="s">
        <v>30</v>
      </c>
      <c r="AX3524" s="12" t="s">
        <v>73</v>
      </c>
      <c r="AY3524" s="248" t="s">
        <v>133</v>
      </c>
    </row>
    <row r="3525" spans="2:51" s="12" customFormat="1" ht="12">
      <c r="B3525" s="237"/>
      <c r="C3525" s="238"/>
      <c r="D3525" s="239" t="s">
        <v>142</v>
      </c>
      <c r="E3525" s="240" t="s">
        <v>1</v>
      </c>
      <c r="F3525" s="241" t="s">
        <v>4938</v>
      </c>
      <c r="G3525" s="238"/>
      <c r="H3525" s="242">
        <v>24</v>
      </c>
      <c r="I3525" s="243"/>
      <c r="J3525" s="238"/>
      <c r="K3525" s="238"/>
      <c r="L3525" s="244"/>
      <c r="M3525" s="245"/>
      <c r="N3525" s="246"/>
      <c r="O3525" s="246"/>
      <c r="P3525" s="246"/>
      <c r="Q3525" s="246"/>
      <c r="R3525" s="246"/>
      <c r="S3525" s="246"/>
      <c r="T3525" s="247"/>
      <c r="AT3525" s="248" t="s">
        <v>142</v>
      </c>
      <c r="AU3525" s="248" t="s">
        <v>83</v>
      </c>
      <c r="AV3525" s="12" t="s">
        <v>83</v>
      </c>
      <c r="AW3525" s="12" t="s">
        <v>30</v>
      </c>
      <c r="AX3525" s="12" t="s">
        <v>73</v>
      </c>
      <c r="AY3525" s="248" t="s">
        <v>133</v>
      </c>
    </row>
    <row r="3526" spans="2:51" s="12" customFormat="1" ht="12">
      <c r="B3526" s="237"/>
      <c r="C3526" s="238"/>
      <c r="D3526" s="239" t="s">
        <v>142</v>
      </c>
      <c r="E3526" s="240" t="s">
        <v>1</v>
      </c>
      <c r="F3526" s="241" t="s">
        <v>4939</v>
      </c>
      <c r="G3526" s="238"/>
      <c r="H3526" s="242">
        <v>391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142</v>
      </c>
      <c r="AU3526" s="248" t="s">
        <v>83</v>
      </c>
      <c r="AV3526" s="12" t="s">
        <v>83</v>
      </c>
      <c r="AW3526" s="12" t="s">
        <v>30</v>
      </c>
      <c r="AX3526" s="12" t="s">
        <v>73</v>
      </c>
      <c r="AY3526" s="248" t="s">
        <v>133</v>
      </c>
    </row>
    <row r="3527" spans="2:51" s="12" customFormat="1" ht="12">
      <c r="B3527" s="237"/>
      <c r="C3527" s="238"/>
      <c r="D3527" s="239" t="s">
        <v>142</v>
      </c>
      <c r="E3527" s="240" t="s">
        <v>1</v>
      </c>
      <c r="F3527" s="241" t="s">
        <v>4940</v>
      </c>
      <c r="G3527" s="238"/>
      <c r="H3527" s="242">
        <v>86.5</v>
      </c>
      <c r="I3527" s="243"/>
      <c r="J3527" s="238"/>
      <c r="K3527" s="238"/>
      <c r="L3527" s="244"/>
      <c r="M3527" s="245"/>
      <c r="N3527" s="246"/>
      <c r="O3527" s="246"/>
      <c r="P3527" s="246"/>
      <c r="Q3527" s="246"/>
      <c r="R3527" s="246"/>
      <c r="S3527" s="246"/>
      <c r="T3527" s="247"/>
      <c r="AT3527" s="248" t="s">
        <v>142</v>
      </c>
      <c r="AU3527" s="248" t="s">
        <v>83</v>
      </c>
      <c r="AV3527" s="12" t="s">
        <v>83</v>
      </c>
      <c r="AW3527" s="12" t="s">
        <v>30</v>
      </c>
      <c r="AX3527" s="12" t="s">
        <v>73</v>
      </c>
      <c r="AY3527" s="248" t="s">
        <v>133</v>
      </c>
    </row>
    <row r="3528" spans="2:51" s="12" customFormat="1" ht="12">
      <c r="B3528" s="237"/>
      <c r="C3528" s="238"/>
      <c r="D3528" s="239" t="s">
        <v>142</v>
      </c>
      <c r="E3528" s="240" t="s">
        <v>1</v>
      </c>
      <c r="F3528" s="241" t="s">
        <v>4941</v>
      </c>
      <c r="G3528" s="238"/>
      <c r="H3528" s="242">
        <v>727.2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142</v>
      </c>
      <c r="AU3528" s="248" t="s">
        <v>83</v>
      </c>
      <c r="AV3528" s="12" t="s">
        <v>83</v>
      </c>
      <c r="AW3528" s="12" t="s">
        <v>30</v>
      </c>
      <c r="AX3528" s="12" t="s">
        <v>73</v>
      </c>
      <c r="AY3528" s="248" t="s">
        <v>133</v>
      </c>
    </row>
    <row r="3529" spans="2:51" s="12" customFormat="1" ht="12">
      <c r="B3529" s="237"/>
      <c r="C3529" s="238"/>
      <c r="D3529" s="239" t="s">
        <v>142</v>
      </c>
      <c r="E3529" s="240" t="s">
        <v>1</v>
      </c>
      <c r="F3529" s="241" t="s">
        <v>4942</v>
      </c>
      <c r="G3529" s="238"/>
      <c r="H3529" s="242">
        <v>696</v>
      </c>
      <c r="I3529" s="243"/>
      <c r="J3529" s="238"/>
      <c r="K3529" s="238"/>
      <c r="L3529" s="244"/>
      <c r="M3529" s="245"/>
      <c r="N3529" s="246"/>
      <c r="O3529" s="246"/>
      <c r="P3529" s="246"/>
      <c r="Q3529" s="246"/>
      <c r="R3529" s="246"/>
      <c r="S3529" s="246"/>
      <c r="T3529" s="247"/>
      <c r="AT3529" s="248" t="s">
        <v>142</v>
      </c>
      <c r="AU3529" s="248" t="s">
        <v>83</v>
      </c>
      <c r="AV3529" s="12" t="s">
        <v>83</v>
      </c>
      <c r="AW3529" s="12" t="s">
        <v>30</v>
      </c>
      <c r="AX3529" s="12" t="s">
        <v>73</v>
      </c>
      <c r="AY3529" s="248" t="s">
        <v>133</v>
      </c>
    </row>
    <row r="3530" spans="2:51" s="12" customFormat="1" ht="12">
      <c r="B3530" s="237"/>
      <c r="C3530" s="238"/>
      <c r="D3530" s="239" t="s">
        <v>142</v>
      </c>
      <c r="E3530" s="240" t="s">
        <v>1</v>
      </c>
      <c r="F3530" s="241" t="s">
        <v>4943</v>
      </c>
      <c r="G3530" s="238"/>
      <c r="H3530" s="242">
        <v>921.419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142</v>
      </c>
      <c r="AU3530" s="248" t="s">
        <v>83</v>
      </c>
      <c r="AV3530" s="12" t="s">
        <v>83</v>
      </c>
      <c r="AW3530" s="12" t="s">
        <v>30</v>
      </c>
      <c r="AX3530" s="12" t="s">
        <v>73</v>
      </c>
      <c r="AY3530" s="248" t="s">
        <v>133</v>
      </c>
    </row>
    <row r="3531" spans="2:51" s="12" customFormat="1" ht="12">
      <c r="B3531" s="237"/>
      <c r="C3531" s="238"/>
      <c r="D3531" s="239" t="s">
        <v>142</v>
      </c>
      <c r="E3531" s="240" t="s">
        <v>1</v>
      </c>
      <c r="F3531" s="241" t="s">
        <v>4944</v>
      </c>
      <c r="G3531" s="238"/>
      <c r="H3531" s="242">
        <v>1535.841</v>
      </c>
      <c r="I3531" s="243"/>
      <c r="J3531" s="238"/>
      <c r="K3531" s="238"/>
      <c r="L3531" s="244"/>
      <c r="M3531" s="245"/>
      <c r="N3531" s="246"/>
      <c r="O3531" s="246"/>
      <c r="P3531" s="246"/>
      <c r="Q3531" s="246"/>
      <c r="R3531" s="246"/>
      <c r="S3531" s="246"/>
      <c r="T3531" s="247"/>
      <c r="AT3531" s="248" t="s">
        <v>142</v>
      </c>
      <c r="AU3531" s="248" t="s">
        <v>83</v>
      </c>
      <c r="AV3531" s="12" t="s">
        <v>83</v>
      </c>
      <c r="AW3531" s="12" t="s">
        <v>30</v>
      </c>
      <c r="AX3531" s="12" t="s">
        <v>73</v>
      </c>
      <c r="AY3531" s="248" t="s">
        <v>133</v>
      </c>
    </row>
    <row r="3532" spans="2:51" s="12" customFormat="1" ht="12">
      <c r="B3532" s="237"/>
      <c r="C3532" s="238"/>
      <c r="D3532" s="239" t="s">
        <v>142</v>
      </c>
      <c r="E3532" s="240" t="s">
        <v>1</v>
      </c>
      <c r="F3532" s="241" t="s">
        <v>4945</v>
      </c>
      <c r="G3532" s="238"/>
      <c r="H3532" s="242">
        <v>255.6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142</v>
      </c>
      <c r="AU3532" s="248" t="s">
        <v>83</v>
      </c>
      <c r="AV3532" s="12" t="s">
        <v>83</v>
      </c>
      <c r="AW3532" s="12" t="s">
        <v>30</v>
      </c>
      <c r="AX3532" s="12" t="s">
        <v>73</v>
      </c>
      <c r="AY3532" s="248" t="s">
        <v>133</v>
      </c>
    </row>
    <row r="3533" spans="2:51" s="12" customFormat="1" ht="12">
      <c r="B3533" s="237"/>
      <c r="C3533" s="238"/>
      <c r="D3533" s="239" t="s">
        <v>142</v>
      </c>
      <c r="E3533" s="240" t="s">
        <v>1</v>
      </c>
      <c r="F3533" s="241" t="s">
        <v>4946</v>
      </c>
      <c r="G3533" s="238"/>
      <c r="H3533" s="242">
        <v>408.7</v>
      </c>
      <c r="I3533" s="243"/>
      <c r="J3533" s="238"/>
      <c r="K3533" s="238"/>
      <c r="L3533" s="244"/>
      <c r="M3533" s="245"/>
      <c r="N3533" s="246"/>
      <c r="O3533" s="246"/>
      <c r="P3533" s="246"/>
      <c r="Q3533" s="246"/>
      <c r="R3533" s="246"/>
      <c r="S3533" s="246"/>
      <c r="T3533" s="247"/>
      <c r="AT3533" s="248" t="s">
        <v>142</v>
      </c>
      <c r="AU3533" s="248" t="s">
        <v>83</v>
      </c>
      <c r="AV3533" s="12" t="s">
        <v>83</v>
      </c>
      <c r="AW3533" s="12" t="s">
        <v>30</v>
      </c>
      <c r="AX3533" s="12" t="s">
        <v>73</v>
      </c>
      <c r="AY3533" s="248" t="s">
        <v>133</v>
      </c>
    </row>
    <row r="3534" spans="2:51" s="12" customFormat="1" ht="12">
      <c r="B3534" s="237"/>
      <c r="C3534" s="238"/>
      <c r="D3534" s="239" t="s">
        <v>142</v>
      </c>
      <c r="E3534" s="240" t="s">
        <v>1</v>
      </c>
      <c r="F3534" s="241" t="s">
        <v>4947</v>
      </c>
      <c r="G3534" s="238"/>
      <c r="H3534" s="242">
        <v>7689.6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142</v>
      </c>
      <c r="AU3534" s="248" t="s">
        <v>83</v>
      </c>
      <c r="AV3534" s="12" t="s">
        <v>83</v>
      </c>
      <c r="AW3534" s="12" t="s">
        <v>30</v>
      </c>
      <c r="AX3534" s="12" t="s">
        <v>73</v>
      </c>
      <c r="AY3534" s="248" t="s">
        <v>133</v>
      </c>
    </row>
    <row r="3535" spans="2:51" s="12" customFormat="1" ht="12">
      <c r="B3535" s="237"/>
      <c r="C3535" s="238"/>
      <c r="D3535" s="239" t="s">
        <v>142</v>
      </c>
      <c r="E3535" s="240" t="s">
        <v>1</v>
      </c>
      <c r="F3535" s="241" t="s">
        <v>4948</v>
      </c>
      <c r="G3535" s="238"/>
      <c r="H3535" s="242">
        <v>1973.3</v>
      </c>
      <c r="I3535" s="243"/>
      <c r="J3535" s="238"/>
      <c r="K3535" s="238"/>
      <c r="L3535" s="244"/>
      <c r="M3535" s="245"/>
      <c r="N3535" s="246"/>
      <c r="O3535" s="246"/>
      <c r="P3535" s="246"/>
      <c r="Q3535" s="246"/>
      <c r="R3535" s="246"/>
      <c r="S3535" s="246"/>
      <c r="T3535" s="247"/>
      <c r="AT3535" s="248" t="s">
        <v>142</v>
      </c>
      <c r="AU3535" s="248" t="s">
        <v>83</v>
      </c>
      <c r="AV3535" s="12" t="s">
        <v>83</v>
      </c>
      <c r="AW3535" s="12" t="s">
        <v>30</v>
      </c>
      <c r="AX3535" s="12" t="s">
        <v>73</v>
      </c>
      <c r="AY3535" s="248" t="s">
        <v>133</v>
      </c>
    </row>
    <row r="3536" spans="2:51" s="12" customFormat="1" ht="12">
      <c r="B3536" s="237"/>
      <c r="C3536" s="238"/>
      <c r="D3536" s="239" t="s">
        <v>142</v>
      </c>
      <c r="E3536" s="240" t="s">
        <v>1</v>
      </c>
      <c r="F3536" s="241" t="s">
        <v>4949</v>
      </c>
      <c r="G3536" s="238"/>
      <c r="H3536" s="242">
        <v>10828.8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142</v>
      </c>
      <c r="AU3536" s="248" t="s">
        <v>83</v>
      </c>
      <c r="AV3536" s="12" t="s">
        <v>83</v>
      </c>
      <c r="AW3536" s="12" t="s">
        <v>30</v>
      </c>
      <c r="AX3536" s="12" t="s">
        <v>73</v>
      </c>
      <c r="AY3536" s="248" t="s">
        <v>133</v>
      </c>
    </row>
    <row r="3537" spans="2:51" s="12" customFormat="1" ht="12">
      <c r="B3537" s="237"/>
      <c r="C3537" s="238"/>
      <c r="D3537" s="239" t="s">
        <v>142</v>
      </c>
      <c r="E3537" s="240" t="s">
        <v>1</v>
      </c>
      <c r="F3537" s="241" t="s">
        <v>4950</v>
      </c>
      <c r="G3537" s="238"/>
      <c r="H3537" s="242">
        <v>2426.4</v>
      </c>
      <c r="I3537" s="243"/>
      <c r="J3537" s="238"/>
      <c r="K3537" s="238"/>
      <c r="L3537" s="244"/>
      <c r="M3537" s="245"/>
      <c r="N3537" s="246"/>
      <c r="O3537" s="246"/>
      <c r="P3537" s="246"/>
      <c r="Q3537" s="246"/>
      <c r="R3537" s="246"/>
      <c r="S3537" s="246"/>
      <c r="T3537" s="247"/>
      <c r="AT3537" s="248" t="s">
        <v>142</v>
      </c>
      <c r="AU3537" s="248" t="s">
        <v>83</v>
      </c>
      <c r="AV3537" s="12" t="s">
        <v>83</v>
      </c>
      <c r="AW3537" s="12" t="s">
        <v>30</v>
      </c>
      <c r="AX3537" s="12" t="s">
        <v>73</v>
      </c>
      <c r="AY3537" s="248" t="s">
        <v>133</v>
      </c>
    </row>
    <row r="3538" spans="2:51" s="12" customFormat="1" ht="12">
      <c r="B3538" s="237"/>
      <c r="C3538" s="238"/>
      <c r="D3538" s="239" t="s">
        <v>142</v>
      </c>
      <c r="E3538" s="240" t="s">
        <v>1</v>
      </c>
      <c r="F3538" s="241" t="s">
        <v>4951</v>
      </c>
      <c r="G3538" s="238"/>
      <c r="H3538" s="242">
        <v>130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142</v>
      </c>
      <c r="AU3538" s="248" t="s">
        <v>83</v>
      </c>
      <c r="AV3538" s="12" t="s">
        <v>83</v>
      </c>
      <c r="AW3538" s="12" t="s">
        <v>30</v>
      </c>
      <c r="AX3538" s="12" t="s">
        <v>73</v>
      </c>
      <c r="AY3538" s="248" t="s">
        <v>133</v>
      </c>
    </row>
    <row r="3539" spans="2:51" s="12" customFormat="1" ht="12">
      <c r="B3539" s="237"/>
      <c r="C3539" s="238"/>
      <c r="D3539" s="239" t="s">
        <v>142</v>
      </c>
      <c r="E3539" s="240" t="s">
        <v>1</v>
      </c>
      <c r="F3539" s="241" t="s">
        <v>4952</v>
      </c>
      <c r="G3539" s="238"/>
      <c r="H3539" s="242">
        <v>1846</v>
      </c>
      <c r="I3539" s="243"/>
      <c r="J3539" s="238"/>
      <c r="K3539" s="238"/>
      <c r="L3539" s="244"/>
      <c r="M3539" s="245"/>
      <c r="N3539" s="246"/>
      <c r="O3539" s="246"/>
      <c r="P3539" s="246"/>
      <c r="Q3539" s="246"/>
      <c r="R3539" s="246"/>
      <c r="S3539" s="246"/>
      <c r="T3539" s="247"/>
      <c r="AT3539" s="248" t="s">
        <v>142</v>
      </c>
      <c r="AU3539" s="248" t="s">
        <v>83</v>
      </c>
      <c r="AV3539" s="12" t="s">
        <v>83</v>
      </c>
      <c r="AW3539" s="12" t="s">
        <v>30</v>
      </c>
      <c r="AX3539" s="12" t="s">
        <v>73</v>
      </c>
      <c r="AY3539" s="248" t="s">
        <v>133</v>
      </c>
    </row>
    <row r="3540" spans="2:51" s="12" customFormat="1" ht="12">
      <c r="B3540" s="237"/>
      <c r="C3540" s="238"/>
      <c r="D3540" s="239" t="s">
        <v>142</v>
      </c>
      <c r="E3540" s="240" t="s">
        <v>1</v>
      </c>
      <c r="F3540" s="241" t="s">
        <v>4953</v>
      </c>
      <c r="G3540" s="238"/>
      <c r="H3540" s="242">
        <v>288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142</v>
      </c>
      <c r="AU3540" s="248" t="s">
        <v>83</v>
      </c>
      <c r="AV3540" s="12" t="s">
        <v>83</v>
      </c>
      <c r="AW3540" s="12" t="s">
        <v>30</v>
      </c>
      <c r="AX3540" s="12" t="s">
        <v>73</v>
      </c>
      <c r="AY3540" s="248" t="s">
        <v>133</v>
      </c>
    </row>
    <row r="3541" spans="2:51" s="12" customFormat="1" ht="12">
      <c r="B3541" s="237"/>
      <c r="C3541" s="238"/>
      <c r="D3541" s="239" t="s">
        <v>142</v>
      </c>
      <c r="E3541" s="240" t="s">
        <v>1</v>
      </c>
      <c r="F3541" s="241" t="s">
        <v>4954</v>
      </c>
      <c r="G3541" s="238"/>
      <c r="H3541" s="242">
        <v>1333.08</v>
      </c>
      <c r="I3541" s="243"/>
      <c r="J3541" s="238"/>
      <c r="K3541" s="238"/>
      <c r="L3541" s="244"/>
      <c r="M3541" s="245"/>
      <c r="N3541" s="246"/>
      <c r="O3541" s="246"/>
      <c r="P3541" s="246"/>
      <c r="Q3541" s="246"/>
      <c r="R3541" s="246"/>
      <c r="S3541" s="246"/>
      <c r="T3541" s="247"/>
      <c r="AT3541" s="248" t="s">
        <v>142</v>
      </c>
      <c r="AU3541" s="248" t="s">
        <v>83</v>
      </c>
      <c r="AV3541" s="12" t="s">
        <v>83</v>
      </c>
      <c r="AW3541" s="12" t="s">
        <v>30</v>
      </c>
      <c r="AX3541" s="12" t="s">
        <v>73</v>
      </c>
      <c r="AY3541" s="248" t="s">
        <v>133</v>
      </c>
    </row>
    <row r="3542" spans="2:51" s="12" customFormat="1" ht="12">
      <c r="B3542" s="237"/>
      <c r="C3542" s="238"/>
      <c r="D3542" s="239" t="s">
        <v>142</v>
      </c>
      <c r="E3542" s="240" t="s">
        <v>1</v>
      </c>
      <c r="F3542" s="241" t="s">
        <v>4955</v>
      </c>
      <c r="G3542" s="238"/>
      <c r="H3542" s="242">
        <v>453.468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142</v>
      </c>
      <c r="AU3542" s="248" t="s">
        <v>83</v>
      </c>
      <c r="AV3542" s="12" t="s">
        <v>83</v>
      </c>
      <c r="AW3542" s="12" t="s">
        <v>30</v>
      </c>
      <c r="AX3542" s="12" t="s">
        <v>73</v>
      </c>
      <c r="AY3542" s="248" t="s">
        <v>133</v>
      </c>
    </row>
    <row r="3543" spans="2:51" s="13" customFormat="1" ht="12">
      <c r="B3543" s="249"/>
      <c r="C3543" s="250"/>
      <c r="D3543" s="239" t="s">
        <v>142</v>
      </c>
      <c r="E3543" s="251" t="s">
        <v>1</v>
      </c>
      <c r="F3543" s="252" t="s">
        <v>144</v>
      </c>
      <c r="G3543" s="250"/>
      <c r="H3543" s="253">
        <v>47734.062</v>
      </c>
      <c r="I3543" s="254"/>
      <c r="J3543" s="250"/>
      <c r="K3543" s="250"/>
      <c r="L3543" s="255"/>
      <c r="M3543" s="256"/>
      <c r="N3543" s="257"/>
      <c r="O3543" s="257"/>
      <c r="P3543" s="257"/>
      <c r="Q3543" s="257"/>
      <c r="R3543" s="257"/>
      <c r="S3543" s="257"/>
      <c r="T3543" s="258"/>
      <c r="AT3543" s="259" t="s">
        <v>142</v>
      </c>
      <c r="AU3543" s="259" t="s">
        <v>83</v>
      </c>
      <c r="AV3543" s="13" t="s">
        <v>140</v>
      </c>
      <c r="AW3543" s="13" t="s">
        <v>30</v>
      </c>
      <c r="AX3543" s="13" t="s">
        <v>81</v>
      </c>
      <c r="AY3543" s="259" t="s">
        <v>133</v>
      </c>
    </row>
    <row r="3544" spans="2:65" s="1" customFormat="1" ht="24" customHeight="1">
      <c r="B3544" s="38"/>
      <c r="C3544" s="224" t="s">
        <v>4956</v>
      </c>
      <c r="D3544" s="224" t="s">
        <v>135</v>
      </c>
      <c r="E3544" s="225" t="s">
        <v>4957</v>
      </c>
      <c r="F3544" s="226" t="s">
        <v>4958</v>
      </c>
      <c r="G3544" s="227" t="s">
        <v>4923</v>
      </c>
      <c r="H3544" s="228">
        <v>3.78</v>
      </c>
      <c r="I3544" s="229"/>
      <c r="J3544" s="230">
        <f>ROUND(I3544*H3544,2)</f>
        <v>0</v>
      </c>
      <c r="K3544" s="226" t="s">
        <v>1</v>
      </c>
      <c r="L3544" s="43"/>
      <c r="M3544" s="231" t="s">
        <v>1</v>
      </c>
      <c r="N3544" s="232" t="s">
        <v>38</v>
      </c>
      <c r="O3544" s="86"/>
      <c r="P3544" s="233">
        <f>O3544*H3544</f>
        <v>0</v>
      </c>
      <c r="Q3544" s="233">
        <v>0</v>
      </c>
      <c r="R3544" s="233">
        <f>Q3544*H3544</f>
        <v>0</v>
      </c>
      <c r="S3544" s="233">
        <v>0</v>
      </c>
      <c r="T3544" s="234">
        <f>S3544*H3544</f>
        <v>0</v>
      </c>
      <c r="AR3544" s="235" t="s">
        <v>224</v>
      </c>
      <c r="AT3544" s="235" t="s">
        <v>135</v>
      </c>
      <c r="AU3544" s="235" t="s">
        <v>83</v>
      </c>
      <c r="AY3544" s="17" t="s">
        <v>133</v>
      </c>
      <c r="BE3544" s="236">
        <f>IF(N3544="základní",J3544,0)</f>
        <v>0</v>
      </c>
      <c r="BF3544" s="236">
        <f>IF(N3544="snížená",J3544,0)</f>
        <v>0</v>
      </c>
      <c r="BG3544" s="236">
        <f>IF(N3544="zákl. přenesená",J3544,0)</f>
        <v>0</v>
      </c>
      <c r="BH3544" s="236">
        <f>IF(N3544="sníž. přenesená",J3544,0)</f>
        <v>0</v>
      </c>
      <c r="BI3544" s="236">
        <f>IF(N3544="nulová",J3544,0)</f>
        <v>0</v>
      </c>
      <c r="BJ3544" s="17" t="s">
        <v>81</v>
      </c>
      <c r="BK3544" s="236">
        <f>ROUND(I3544*H3544,2)</f>
        <v>0</v>
      </c>
      <c r="BL3544" s="17" t="s">
        <v>224</v>
      </c>
      <c r="BM3544" s="235" t="s">
        <v>4959</v>
      </c>
    </row>
    <row r="3545" spans="2:51" s="12" customFormat="1" ht="12">
      <c r="B3545" s="237"/>
      <c r="C3545" s="238"/>
      <c r="D3545" s="239" t="s">
        <v>142</v>
      </c>
      <c r="E3545" s="240" t="s">
        <v>1</v>
      </c>
      <c r="F3545" s="241" t="s">
        <v>4960</v>
      </c>
      <c r="G3545" s="238"/>
      <c r="H3545" s="242">
        <v>2.5</v>
      </c>
      <c r="I3545" s="243"/>
      <c r="J3545" s="238"/>
      <c r="K3545" s="238"/>
      <c r="L3545" s="244"/>
      <c r="M3545" s="245"/>
      <c r="N3545" s="246"/>
      <c r="O3545" s="246"/>
      <c r="P3545" s="246"/>
      <c r="Q3545" s="246"/>
      <c r="R3545" s="246"/>
      <c r="S3545" s="246"/>
      <c r="T3545" s="247"/>
      <c r="AT3545" s="248" t="s">
        <v>142</v>
      </c>
      <c r="AU3545" s="248" t="s">
        <v>83</v>
      </c>
      <c r="AV3545" s="12" t="s">
        <v>83</v>
      </c>
      <c r="AW3545" s="12" t="s">
        <v>30</v>
      </c>
      <c r="AX3545" s="12" t="s">
        <v>73</v>
      </c>
      <c r="AY3545" s="248" t="s">
        <v>133</v>
      </c>
    </row>
    <row r="3546" spans="2:51" s="12" customFormat="1" ht="12">
      <c r="B3546" s="237"/>
      <c r="C3546" s="238"/>
      <c r="D3546" s="239" t="s">
        <v>142</v>
      </c>
      <c r="E3546" s="240" t="s">
        <v>1</v>
      </c>
      <c r="F3546" s="241" t="s">
        <v>4961</v>
      </c>
      <c r="G3546" s="238"/>
      <c r="H3546" s="242">
        <v>1.28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142</v>
      </c>
      <c r="AU3546" s="248" t="s">
        <v>83</v>
      </c>
      <c r="AV3546" s="12" t="s">
        <v>83</v>
      </c>
      <c r="AW3546" s="12" t="s">
        <v>30</v>
      </c>
      <c r="AX3546" s="12" t="s">
        <v>73</v>
      </c>
      <c r="AY3546" s="248" t="s">
        <v>133</v>
      </c>
    </row>
    <row r="3547" spans="2:51" s="13" customFormat="1" ht="12">
      <c r="B3547" s="249"/>
      <c r="C3547" s="250"/>
      <c r="D3547" s="239" t="s">
        <v>142</v>
      </c>
      <c r="E3547" s="251" t="s">
        <v>1</v>
      </c>
      <c r="F3547" s="252" t="s">
        <v>144</v>
      </c>
      <c r="G3547" s="250"/>
      <c r="H3547" s="253">
        <v>3.78</v>
      </c>
      <c r="I3547" s="254"/>
      <c r="J3547" s="250"/>
      <c r="K3547" s="250"/>
      <c r="L3547" s="255"/>
      <c r="M3547" s="256"/>
      <c r="N3547" s="257"/>
      <c r="O3547" s="257"/>
      <c r="P3547" s="257"/>
      <c r="Q3547" s="257"/>
      <c r="R3547" s="257"/>
      <c r="S3547" s="257"/>
      <c r="T3547" s="258"/>
      <c r="AT3547" s="259" t="s">
        <v>142</v>
      </c>
      <c r="AU3547" s="259" t="s">
        <v>83</v>
      </c>
      <c r="AV3547" s="13" t="s">
        <v>140</v>
      </c>
      <c r="AW3547" s="13" t="s">
        <v>30</v>
      </c>
      <c r="AX3547" s="13" t="s">
        <v>81</v>
      </c>
      <c r="AY3547" s="259" t="s">
        <v>133</v>
      </c>
    </row>
    <row r="3548" spans="2:65" s="1" customFormat="1" ht="24" customHeight="1">
      <c r="B3548" s="38"/>
      <c r="C3548" s="224" t="s">
        <v>4962</v>
      </c>
      <c r="D3548" s="224" t="s">
        <v>135</v>
      </c>
      <c r="E3548" s="225" t="s">
        <v>4963</v>
      </c>
      <c r="F3548" s="226" t="s">
        <v>4964</v>
      </c>
      <c r="G3548" s="227" t="s">
        <v>171</v>
      </c>
      <c r="H3548" s="228">
        <v>5</v>
      </c>
      <c r="I3548" s="229"/>
      <c r="J3548" s="230">
        <f>ROUND(I3548*H3548,2)</f>
        <v>0</v>
      </c>
      <c r="K3548" s="226" t="s">
        <v>1</v>
      </c>
      <c r="L3548" s="43"/>
      <c r="M3548" s="231" t="s">
        <v>1</v>
      </c>
      <c r="N3548" s="232" t="s">
        <v>38</v>
      </c>
      <c r="O3548" s="86"/>
      <c r="P3548" s="233">
        <f>O3548*H3548</f>
        <v>0</v>
      </c>
      <c r="Q3548" s="233">
        <v>0</v>
      </c>
      <c r="R3548" s="233">
        <f>Q3548*H3548</f>
        <v>0</v>
      </c>
      <c r="S3548" s="233">
        <v>0</v>
      </c>
      <c r="T3548" s="234">
        <f>S3548*H3548</f>
        <v>0</v>
      </c>
      <c r="AR3548" s="235" t="s">
        <v>224</v>
      </c>
      <c r="AT3548" s="235" t="s">
        <v>135</v>
      </c>
      <c r="AU3548" s="235" t="s">
        <v>83</v>
      </c>
      <c r="AY3548" s="17" t="s">
        <v>133</v>
      </c>
      <c r="BE3548" s="236">
        <f>IF(N3548="základní",J3548,0)</f>
        <v>0</v>
      </c>
      <c r="BF3548" s="236">
        <f>IF(N3548="snížená",J3548,0)</f>
        <v>0</v>
      </c>
      <c r="BG3548" s="236">
        <f>IF(N3548="zákl. přenesená",J3548,0)</f>
        <v>0</v>
      </c>
      <c r="BH3548" s="236">
        <f>IF(N3548="sníž. přenesená",J3548,0)</f>
        <v>0</v>
      </c>
      <c r="BI3548" s="236">
        <f>IF(N3548="nulová",J3548,0)</f>
        <v>0</v>
      </c>
      <c r="BJ3548" s="17" t="s">
        <v>81</v>
      </c>
      <c r="BK3548" s="236">
        <f>ROUND(I3548*H3548,2)</f>
        <v>0</v>
      </c>
      <c r="BL3548" s="17" t="s">
        <v>224</v>
      </c>
      <c r="BM3548" s="235" t="s">
        <v>4965</v>
      </c>
    </row>
    <row r="3549" spans="2:51" s="12" customFormat="1" ht="12">
      <c r="B3549" s="237"/>
      <c r="C3549" s="238"/>
      <c r="D3549" s="239" t="s">
        <v>142</v>
      </c>
      <c r="E3549" s="240" t="s">
        <v>1</v>
      </c>
      <c r="F3549" s="241" t="s">
        <v>4966</v>
      </c>
      <c r="G3549" s="238"/>
      <c r="H3549" s="242">
        <v>5</v>
      </c>
      <c r="I3549" s="243"/>
      <c r="J3549" s="238"/>
      <c r="K3549" s="238"/>
      <c r="L3549" s="244"/>
      <c r="M3549" s="245"/>
      <c r="N3549" s="246"/>
      <c r="O3549" s="246"/>
      <c r="P3549" s="246"/>
      <c r="Q3549" s="246"/>
      <c r="R3549" s="246"/>
      <c r="S3549" s="246"/>
      <c r="T3549" s="247"/>
      <c r="AT3549" s="248" t="s">
        <v>142</v>
      </c>
      <c r="AU3549" s="248" t="s">
        <v>83</v>
      </c>
      <c r="AV3549" s="12" t="s">
        <v>83</v>
      </c>
      <c r="AW3549" s="12" t="s">
        <v>30</v>
      </c>
      <c r="AX3549" s="12" t="s">
        <v>81</v>
      </c>
      <c r="AY3549" s="248" t="s">
        <v>133</v>
      </c>
    </row>
    <row r="3550" spans="2:65" s="1" customFormat="1" ht="36" customHeight="1">
      <c r="B3550" s="38"/>
      <c r="C3550" s="224" t="s">
        <v>4967</v>
      </c>
      <c r="D3550" s="224" t="s">
        <v>135</v>
      </c>
      <c r="E3550" s="225" t="s">
        <v>4968</v>
      </c>
      <c r="F3550" s="226" t="s">
        <v>4969</v>
      </c>
      <c r="G3550" s="227" t="s">
        <v>171</v>
      </c>
      <c r="H3550" s="228">
        <v>2</v>
      </c>
      <c r="I3550" s="229"/>
      <c r="J3550" s="230">
        <f>ROUND(I3550*H3550,2)</f>
        <v>0</v>
      </c>
      <c r="K3550" s="226" t="s">
        <v>1</v>
      </c>
      <c r="L3550" s="43"/>
      <c r="M3550" s="231" t="s">
        <v>1</v>
      </c>
      <c r="N3550" s="232" t="s">
        <v>38</v>
      </c>
      <c r="O3550" s="86"/>
      <c r="P3550" s="233">
        <f>O3550*H3550</f>
        <v>0</v>
      </c>
      <c r="Q3550" s="233">
        <v>0</v>
      </c>
      <c r="R3550" s="233">
        <f>Q3550*H3550</f>
        <v>0</v>
      </c>
      <c r="S3550" s="233">
        <v>0</v>
      </c>
      <c r="T3550" s="234">
        <f>S3550*H3550</f>
        <v>0</v>
      </c>
      <c r="AR3550" s="235" t="s">
        <v>224</v>
      </c>
      <c r="AT3550" s="235" t="s">
        <v>135</v>
      </c>
      <c r="AU3550" s="235" t="s">
        <v>83</v>
      </c>
      <c r="AY3550" s="17" t="s">
        <v>133</v>
      </c>
      <c r="BE3550" s="236">
        <f>IF(N3550="základní",J3550,0)</f>
        <v>0</v>
      </c>
      <c r="BF3550" s="236">
        <f>IF(N3550="snížená",J3550,0)</f>
        <v>0</v>
      </c>
      <c r="BG3550" s="236">
        <f>IF(N3550="zákl. přenesená",J3550,0)</f>
        <v>0</v>
      </c>
      <c r="BH3550" s="236">
        <f>IF(N3550="sníž. přenesená",J3550,0)</f>
        <v>0</v>
      </c>
      <c r="BI3550" s="236">
        <f>IF(N3550="nulová",J3550,0)</f>
        <v>0</v>
      </c>
      <c r="BJ3550" s="17" t="s">
        <v>81</v>
      </c>
      <c r="BK3550" s="236">
        <f>ROUND(I3550*H3550,2)</f>
        <v>0</v>
      </c>
      <c r="BL3550" s="17" t="s">
        <v>224</v>
      </c>
      <c r="BM3550" s="235" t="s">
        <v>4970</v>
      </c>
    </row>
    <row r="3551" spans="2:51" s="12" customFormat="1" ht="12">
      <c r="B3551" s="237"/>
      <c r="C3551" s="238"/>
      <c r="D3551" s="239" t="s">
        <v>142</v>
      </c>
      <c r="E3551" s="240" t="s">
        <v>1</v>
      </c>
      <c r="F3551" s="241" t="s">
        <v>4971</v>
      </c>
      <c r="G3551" s="238"/>
      <c r="H3551" s="242">
        <v>2</v>
      </c>
      <c r="I3551" s="243"/>
      <c r="J3551" s="238"/>
      <c r="K3551" s="238"/>
      <c r="L3551" s="244"/>
      <c r="M3551" s="245"/>
      <c r="N3551" s="246"/>
      <c r="O3551" s="246"/>
      <c r="P3551" s="246"/>
      <c r="Q3551" s="246"/>
      <c r="R3551" s="246"/>
      <c r="S3551" s="246"/>
      <c r="T3551" s="247"/>
      <c r="AT3551" s="248" t="s">
        <v>142</v>
      </c>
      <c r="AU3551" s="248" t="s">
        <v>83</v>
      </c>
      <c r="AV3551" s="12" t="s">
        <v>83</v>
      </c>
      <c r="AW3551" s="12" t="s">
        <v>30</v>
      </c>
      <c r="AX3551" s="12" t="s">
        <v>81</v>
      </c>
      <c r="AY3551" s="248" t="s">
        <v>133</v>
      </c>
    </row>
    <row r="3552" spans="2:65" s="1" customFormat="1" ht="24" customHeight="1">
      <c r="B3552" s="38"/>
      <c r="C3552" s="224" t="s">
        <v>4972</v>
      </c>
      <c r="D3552" s="224" t="s">
        <v>135</v>
      </c>
      <c r="E3552" s="225" t="s">
        <v>4973</v>
      </c>
      <c r="F3552" s="226" t="s">
        <v>4974</v>
      </c>
      <c r="G3552" s="227" t="s">
        <v>171</v>
      </c>
      <c r="H3552" s="228">
        <v>1</v>
      </c>
      <c r="I3552" s="229"/>
      <c r="J3552" s="230">
        <f>ROUND(I3552*H3552,2)</f>
        <v>0</v>
      </c>
      <c r="K3552" s="226" t="s">
        <v>1</v>
      </c>
      <c r="L3552" s="43"/>
      <c r="M3552" s="231" t="s">
        <v>1</v>
      </c>
      <c r="N3552" s="232" t="s">
        <v>38</v>
      </c>
      <c r="O3552" s="86"/>
      <c r="P3552" s="233">
        <f>O3552*H3552</f>
        <v>0</v>
      </c>
      <c r="Q3552" s="233">
        <v>0</v>
      </c>
      <c r="R3552" s="233">
        <f>Q3552*H3552</f>
        <v>0</v>
      </c>
      <c r="S3552" s="233">
        <v>0</v>
      </c>
      <c r="T3552" s="234">
        <f>S3552*H3552</f>
        <v>0</v>
      </c>
      <c r="AR3552" s="235" t="s">
        <v>224</v>
      </c>
      <c r="AT3552" s="235" t="s">
        <v>135</v>
      </c>
      <c r="AU3552" s="235" t="s">
        <v>83</v>
      </c>
      <c r="AY3552" s="17" t="s">
        <v>133</v>
      </c>
      <c r="BE3552" s="236">
        <f>IF(N3552="základní",J3552,0)</f>
        <v>0</v>
      </c>
      <c r="BF3552" s="236">
        <f>IF(N3552="snížená",J3552,0)</f>
        <v>0</v>
      </c>
      <c r="BG3552" s="236">
        <f>IF(N3552="zákl. přenesená",J3552,0)</f>
        <v>0</v>
      </c>
      <c r="BH3552" s="236">
        <f>IF(N3552="sníž. přenesená",J3552,0)</f>
        <v>0</v>
      </c>
      <c r="BI3552" s="236">
        <f>IF(N3552="nulová",J3552,0)</f>
        <v>0</v>
      </c>
      <c r="BJ3552" s="17" t="s">
        <v>81</v>
      </c>
      <c r="BK3552" s="236">
        <f>ROUND(I3552*H3552,2)</f>
        <v>0</v>
      </c>
      <c r="BL3552" s="17" t="s">
        <v>224</v>
      </c>
      <c r="BM3552" s="235" t="s">
        <v>4975</v>
      </c>
    </row>
    <row r="3553" spans="2:51" s="12" customFormat="1" ht="12">
      <c r="B3553" s="237"/>
      <c r="C3553" s="238"/>
      <c r="D3553" s="239" t="s">
        <v>142</v>
      </c>
      <c r="E3553" s="240" t="s">
        <v>1</v>
      </c>
      <c r="F3553" s="241" t="s">
        <v>4976</v>
      </c>
      <c r="G3553" s="238"/>
      <c r="H3553" s="242">
        <v>1</v>
      </c>
      <c r="I3553" s="243"/>
      <c r="J3553" s="238"/>
      <c r="K3553" s="238"/>
      <c r="L3553" s="244"/>
      <c r="M3553" s="245"/>
      <c r="N3553" s="246"/>
      <c r="O3553" s="246"/>
      <c r="P3553" s="246"/>
      <c r="Q3553" s="246"/>
      <c r="R3553" s="246"/>
      <c r="S3553" s="246"/>
      <c r="T3553" s="247"/>
      <c r="AT3553" s="248" t="s">
        <v>142</v>
      </c>
      <c r="AU3553" s="248" t="s">
        <v>83</v>
      </c>
      <c r="AV3553" s="12" t="s">
        <v>83</v>
      </c>
      <c r="AW3553" s="12" t="s">
        <v>30</v>
      </c>
      <c r="AX3553" s="12" t="s">
        <v>81</v>
      </c>
      <c r="AY3553" s="248" t="s">
        <v>133</v>
      </c>
    </row>
    <row r="3554" spans="2:65" s="1" customFormat="1" ht="36" customHeight="1">
      <c r="B3554" s="38"/>
      <c r="C3554" s="224" t="s">
        <v>4977</v>
      </c>
      <c r="D3554" s="224" t="s">
        <v>135</v>
      </c>
      <c r="E3554" s="225" t="s">
        <v>4978</v>
      </c>
      <c r="F3554" s="226" t="s">
        <v>4979</v>
      </c>
      <c r="G3554" s="227" t="s">
        <v>171</v>
      </c>
      <c r="H3554" s="228">
        <v>4</v>
      </c>
      <c r="I3554" s="229"/>
      <c r="J3554" s="230">
        <f>ROUND(I3554*H3554,2)</f>
        <v>0</v>
      </c>
      <c r="K3554" s="226" t="s">
        <v>1</v>
      </c>
      <c r="L3554" s="43"/>
      <c r="M3554" s="231" t="s">
        <v>1</v>
      </c>
      <c r="N3554" s="232" t="s">
        <v>38</v>
      </c>
      <c r="O3554" s="86"/>
      <c r="P3554" s="233">
        <f>O3554*H3554</f>
        <v>0</v>
      </c>
      <c r="Q3554" s="233">
        <v>0</v>
      </c>
      <c r="R3554" s="233">
        <f>Q3554*H3554</f>
        <v>0</v>
      </c>
      <c r="S3554" s="233">
        <v>0</v>
      </c>
      <c r="T3554" s="234">
        <f>S3554*H3554</f>
        <v>0</v>
      </c>
      <c r="AR3554" s="235" t="s">
        <v>224</v>
      </c>
      <c r="AT3554" s="235" t="s">
        <v>135</v>
      </c>
      <c r="AU3554" s="235" t="s">
        <v>83</v>
      </c>
      <c r="AY3554" s="17" t="s">
        <v>133</v>
      </c>
      <c r="BE3554" s="236">
        <f>IF(N3554="základní",J3554,0)</f>
        <v>0</v>
      </c>
      <c r="BF3554" s="236">
        <f>IF(N3554="snížená",J3554,0)</f>
        <v>0</v>
      </c>
      <c r="BG3554" s="236">
        <f>IF(N3554="zákl. přenesená",J3554,0)</f>
        <v>0</v>
      </c>
      <c r="BH3554" s="236">
        <f>IF(N3554="sníž. přenesená",J3554,0)</f>
        <v>0</v>
      </c>
      <c r="BI3554" s="236">
        <f>IF(N3554="nulová",J3554,0)</f>
        <v>0</v>
      </c>
      <c r="BJ3554" s="17" t="s">
        <v>81</v>
      </c>
      <c r="BK3554" s="236">
        <f>ROUND(I3554*H3554,2)</f>
        <v>0</v>
      </c>
      <c r="BL3554" s="17" t="s">
        <v>224</v>
      </c>
      <c r="BM3554" s="235" t="s">
        <v>4980</v>
      </c>
    </row>
    <row r="3555" spans="2:51" s="12" customFormat="1" ht="12">
      <c r="B3555" s="237"/>
      <c r="C3555" s="238"/>
      <c r="D3555" s="239" t="s">
        <v>142</v>
      </c>
      <c r="E3555" s="240" t="s">
        <v>1</v>
      </c>
      <c r="F3555" s="241" t="s">
        <v>4981</v>
      </c>
      <c r="G3555" s="238"/>
      <c r="H3555" s="242">
        <v>4</v>
      </c>
      <c r="I3555" s="243"/>
      <c r="J3555" s="238"/>
      <c r="K3555" s="238"/>
      <c r="L3555" s="244"/>
      <c r="M3555" s="245"/>
      <c r="N3555" s="246"/>
      <c r="O3555" s="246"/>
      <c r="P3555" s="246"/>
      <c r="Q3555" s="246"/>
      <c r="R3555" s="246"/>
      <c r="S3555" s="246"/>
      <c r="T3555" s="247"/>
      <c r="AT3555" s="248" t="s">
        <v>142</v>
      </c>
      <c r="AU3555" s="248" t="s">
        <v>83</v>
      </c>
      <c r="AV3555" s="12" t="s">
        <v>83</v>
      </c>
      <c r="AW3555" s="12" t="s">
        <v>30</v>
      </c>
      <c r="AX3555" s="12" t="s">
        <v>81</v>
      </c>
      <c r="AY3555" s="248" t="s">
        <v>133</v>
      </c>
    </row>
    <row r="3556" spans="2:65" s="1" customFormat="1" ht="24" customHeight="1">
      <c r="B3556" s="38"/>
      <c r="C3556" s="224" t="s">
        <v>4982</v>
      </c>
      <c r="D3556" s="224" t="s">
        <v>135</v>
      </c>
      <c r="E3556" s="225" t="s">
        <v>4983</v>
      </c>
      <c r="F3556" s="226" t="s">
        <v>4984</v>
      </c>
      <c r="G3556" s="227" t="s">
        <v>171</v>
      </c>
      <c r="H3556" s="228">
        <v>1</v>
      </c>
      <c r="I3556" s="229"/>
      <c r="J3556" s="230">
        <f>ROUND(I3556*H3556,2)</f>
        <v>0</v>
      </c>
      <c r="K3556" s="226" t="s">
        <v>1</v>
      </c>
      <c r="L3556" s="43"/>
      <c r="M3556" s="231" t="s">
        <v>1</v>
      </c>
      <c r="N3556" s="232" t="s">
        <v>38</v>
      </c>
      <c r="O3556" s="86"/>
      <c r="P3556" s="233">
        <f>O3556*H3556</f>
        <v>0</v>
      </c>
      <c r="Q3556" s="233">
        <v>0</v>
      </c>
      <c r="R3556" s="233">
        <f>Q3556*H3556</f>
        <v>0</v>
      </c>
      <c r="S3556" s="233">
        <v>0</v>
      </c>
      <c r="T3556" s="234">
        <f>S3556*H3556</f>
        <v>0</v>
      </c>
      <c r="AR3556" s="235" t="s">
        <v>224</v>
      </c>
      <c r="AT3556" s="235" t="s">
        <v>135</v>
      </c>
      <c r="AU3556" s="235" t="s">
        <v>83</v>
      </c>
      <c r="AY3556" s="17" t="s">
        <v>133</v>
      </c>
      <c r="BE3556" s="236">
        <f>IF(N3556="základní",J3556,0)</f>
        <v>0</v>
      </c>
      <c r="BF3556" s="236">
        <f>IF(N3556="snížená",J3556,0)</f>
        <v>0</v>
      </c>
      <c r="BG3556" s="236">
        <f>IF(N3556="zákl. přenesená",J3556,0)</f>
        <v>0</v>
      </c>
      <c r="BH3556" s="236">
        <f>IF(N3556="sníž. přenesená",J3556,0)</f>
        <v>0</v>
      </c>
      <c r="BI3556" s="236">
        <f>IF(N3556="nulová",J3556,0)</f>
        <v>0</v>
      </c>
      <c r="BJ3556" s="17" t="s">
        <v>81</v>
      </c>
      <c r="BK3556" s="236">
        <f>ROUND(I3556*H3556,2)</f>
        <v>0</v>
      </c>
      <c r="BL3556" s="17" t="s">
        <v>224</v>
      </c>
      <c r="BM3556" s="235" t="s">
        <v>4985</v>
      </c>
    </row>
    <row r="3557" spans="2:51" s="12" customFormat="1" ht="12">
      <c r="B3557" s="237"/>
      <c r="C3557" s="238"/>
      <c r="D3557" s="239" t="s">
        <v>142</v>
      </c>
      <c r="E3557" s="240" t="s">
        <v>1</v>
      </c>
      <c r="F3557" s="241" t="s">
        <v>4986</v>
      </c>
      <c r="G3557" s="238"/>
      <c r="H3557" s="242">
        <v>1</v>
      </c>
      <c r="I3557" s="243"/>
      <c r="J3557" s="238"/>
      <c r="K3557" s="238"/>
      <c r="L3557" s="244"/>
      <c r="M3557" s="245"/>
      <c r="N3557" s="246"/>
      <c r="O3557" s="246"/>
      <c r="P3557" s="246"/>
      <c r="Q3557" s="246"/>
      <c r="R3557" s="246"/>
      <c r="S3557" s="246"/>
      <c r="T3557" s="247"/>
      <c r="AT3557" s="248" t="s">
        <v>142</v>
      </c>
      <c r="AU3557" s="248" t="s">
        <v>83</v>
      </c>
      <c r="AV3557" s="12" t="s">
        <v>83</v>
      </c>
      <c r="AW3557" s="12" t="s">
        <v>30</v>
      </c>
      <c r="AX3557" s="12" t="s">
        <v>81</v>
      </c>
      <c r="AY3557" s="248" t="s">
        <v>133</v>
      </c>
    </row>
    <row r="3558" spans="2:65" s="1" customFormat="1" ht="24" customHeight="1">
      <c r="B3558" s="38"/>
      <c r="C3558" s="224" t="s">
        <v>4987</v>
      </c>
      <c r="D3558" s="224" t="s">
        <v>135</v>
      </c>
      <c r="E3558" s="225" t="s">
        <v>4988</v>
      </c>
      <c r="F3558" s="226" t="s">
        <v>4989</v>
      </c>
      <c r="G3558" s="227" t="s">
        <v>165</v>
      </c>
      <c r="H3558" s="228">
        <v>26.6</v>
      </c>
      <c r="I3558" s="229"/>
      <c r="J3558" s="230">
        <f>ROUND(I3558*H3558,2)</f>
        <v>0</v>
      </c>
      <c r="K3558" s="226" t="s">
        <v>1</v>
      </c>
      <c r="L3558" s="43"/>
      <c r="M3558" s="231" t="s">
        <v>1</v>
      </c>
      <c r="N3558" s="232" t="s">
        <v>38</v>
      </c>
      <c r="O3558" s="86"/>
      <c r="P3558" s="233">
        <f>O3558*H3558</f>
        <v>0</v>
      </c>
      <c r="Q3558" s="233">
        <v>0</v>
      </c>
      <c r="R3558" s="233">
        <f>Q3558*H3558</f>
        <v>0</v>
      </c>
      <c r="S3558" s="233">
        <v>0</v>
      </c>
      <c r="T3558" s="234">
        <f>S3558*H3558</f>
        <v>0</v>
      </c>
      <c r="AR3558" s="235" t="s">
        <v>224</v>
      </c>
      <c r="AT3558" s="235" t="s">
        <v>135</v>
      </c>
      <c r="AU3558" s="235" t="s">
        <v>83</v>
      </c>
      <c r="AY3558" s="17" t="s">
        <v>133</v>
      </c>
      <c r="BE3558" s="236">
        <f>IF(N3558="základní",J3558,0)</f>
        <v>0</v>
      </c>
      <c r="BF3558" s="236">
        <f>IF(N3558="snížená",J3558,0)</f>
        <v>0</v>
      </c>
      <c r="BG3558" s="236">
        <f>IF(N3558="zákl. přenesená",J3558,0)</f>
        <v>0</v>
      </c>
      <c r="BH3558" s="236">
        <f>IF(N3558="sníž. přenesená",J3558,0)</f>
        <v>0</v>
      </c>
      <c r="BI3558" s="236">
        <f>IF(N3558="nulová",J3558,0)</f>
        <v>0</v>
      </c>
      <c r="BJ3558" s="17" t="s">
        <v>81</v>
      </c>
      <c r="BK3558" s="236">
        <f>ROUND(I3558*H3558,2)</f>
        <v>0</v>
      </c>
      <c r="BL3558" s="17" t="s">
        <v>224</v>
      </c>
      <c r="BM3558" s="235" t="s">
        <v>4990</v>
      </c>
    </row>
    <row r="3559" spans="2:51" s="12" customFormat="1" ht="12">
      <c r="B3559" s="237"/>
      <c r="C3559" s="238"/>
      <c r="D3559" s="239" t="s">
        <v>142</v>
      </c>
      <c r="E3559" s="240" t="s">
        <v>1</v>
      </c>
      <c r="F3559" s="241" t="s">
        <v>4991</v>
      </c>
      <c r="G3559" s="238"/>
      <c r="H3559" s="242">
        <v>26.6</v>
      </c>
      <c r="I3559" s="243"/>
      <c r="J3559" s="238"/>
      <c r="K3559" s="238"/>
      <c r="L3559" s="244"/>
      <c r="M3559" s="245"/>
      <c r="N3559" s="246"/>
      <c r="O3559" s="246"/>
      <c r="P3559" s="246"/>
      <c r="Q3559" s="246"/>
      <c r="R3559" s="246"/>
      <c r="S3559" s="246"/>
      <c r="T3559" s="247"/>
      <c r="AT3559" s="248" t="s">
        <v>142</v>
      </c>
      <c r="AU3559" s="248" t="s">
        <v>83</v>
      </c>
      <c r="AV3559" s="12" t="s">
        <v>83</v>
      </c>
      <c r="AW3559" s="12" t="s">
        <v>30</v>
      </c>
      <c r="AX3559" s="12" t="s">
        <v>81</v>
      </c>
      <c r="AY3559" s="248" t="s">
        <v>133</v>
      </c>
    </row>
    <row r="3560" spans="2:65" s="1" customFormat="1" ht="24" customHeight="1">
      <c r="B3560" s="38"/>
      <c r="C3560" s="224" t="s">
        <v>4992</v>
      </c>
      <c r="D3560" s="224" t="s">
        <v>135</v>
      </c>
      <c r="E3560" s="225" t="s">
        <v>4993</v>
      </c>
      <c r="F3560" s="226" t="s">
        <v>4994</v>
      </c>
      <c r="G3560" s="227" t="s">
        <v>165</v>
      </c>
      <c r="H3560" s="228">
        <v>5.125</v>
      </c>
      <c r="I3560" s="229"/>
      <c r="J3560" s="230">
        <f>ROUND(I3560*H3560,2)</f>
        <v>0</v>
      </c>
      <c r="K3560" s="226" t="s">
        <v>1</v>
      </c>
      <c r="L3560" s="43"/>
      <c r="M3560" s="231" t="s">
        <v>1</v>
      </c>
      <c r="N3560" s="232" t="s">
        <v>38</v>
      </c>
      <c r="O3560" s="86"/>
      <c r="P3560" s="233">
        <f>O3560*H3560</f>
        <v>0</v>
      </c>
      <c r="Q3560" s="233">
        <v>0</v>
      </c>
      <c r="R3560" s="233">
        <f>Q3560*H3560</f>
        <v>0</v>
      </c>
      <c r="S3560" s="233">
        <v>0</v>
      </c>
      <c r="T3560" s="234">
        <f>S3560*H3560</f>
        <v>0</v>
      </c>
      <c r="AR3560" s="235" t="s">
        <v>224</v>
      </c>
      <c r="AT3560" s="235" t="s">
        <v>135</v>
      </c>
      <c r="AU3560" s="235" t="s">
        <v>83</v>
      </c>
      <c r="AY3560" s="17" t="s">
        <v>133</v>
      </c>
      <c r="BE3560" s="236">
        <f>IF(N3560="základní",J3560,0)</f>
        <v>0</v>
      </c>
      <c r="BF3560" s="236">
        <f>IF(N3560="snížená",J3560,0)</f>
        <v>0</v>
      </c>
      <c r="BG3560" s="236">
        <f>IF(N3560="zákl. přenesená",J3560,0)</f>
        <v>0</v>
      </c>
      <c r="BH3560" s="236">
        <f>IF(N3560="sníž. přenesená",J3560,0)</f>
        <v>0</v>
      </c>
      <c r="BI3560" s="236">
        <f>IF(N3560="nulová",J3560,0)</f>
        <v>0</v>
      </c>
      <c r="BJ3560" s="17" t="s">
        <v>81</v>
      </c>
      <c r="BK3560" s="236">
        <f>ROUND(I3560*H3560,2)</f>
        <v>0</v>
      </c>
      <c r="BL3560" s="17" t="s">
        <v>224</v>
      </c>
      <c r="BM3560" s="235" t="s">
        <v>4995</v>
      </c>
    </row>
    <row r="3561" spans="2:51" s="12" customFormat="1" ht="12">
      <c r="B3561" s="237"/>
      <c r="C3561" s="238"/>
      <c r="D3561" s="239" t="s">
        <v>142</v>
      </c>
      <c r="E3561" s="240" t="s">
        <v>1</v>
      </c>
      <c r="F3561" s="241" t="s">
        <v>4996</v>
      </c>
      <c r="G3561" s="238"/>
      <c r="H3561" s="242">
        <v>5.125</v>
      </c>
      <c r="I3561" s="243"/>
      <c r="J3561" s="238"/>
      <c r="K3561" s="238"/>
      <c r="L3561" s="244"/>
      <c r="M3561" s="245"/>
      <c r="N3561" s="246"/>
      <c r="O3561" s="246"/>
      <c r="P3561" s="246"/>
      <c r="Q3561" s="246"/>
      <c r="R3561" s="246"/>
      <c r="S3561" s="246"/>
      <c r="T3561" s="247"/>
      <c r="AT3561" s="248" t="s">
        <v>142</v>
      </c>
      <c r="AU3561" s="248" t="s">
        <v>83</v>
      </c>
      <c r="AV3561" s="12" t="s">
        <v>83</v>
      </c>
      <c r="AW3561" s="12" t="s">
        <v>30</v>
      </c>
      <c r="AX3561" s="12" t="s">
        <v>81</v>
      </c>
      <c r="AY3561" s="248" t="s">
        <v>133</v>
      </c>
    </row>
    <row r="3562" spans="2:65" s="1" customFormat="1" ht="24" customHeight="1">
      <c r="B3562" s="38"/>
      <c r="C3562" s="224" t="s">
        <v>4997</v>
      </c>
      <c r="D3562" s="224" t="s">
        <v>135</v>
      </c>
      <c r="E3562" s="225" t="s">
        <v>4998</v>
      </c>
      <c r="F3562" s="226" t="s">
        <v>4999</v>
      </c>
      <c r="G3562" s="227" t="s">
        <v>171</v>
      </c>
      <c r="H3562" s="228">
        <v>2</v>
      </c>
      <c r="I3562" s="229"/>
      <c r="J3562" s="230">
        <f>ROUND(I3562*H3562,2)</f>
        <v>0</v>
      </c>
      <c r="K3562" s="226" t="s">
        <v>1</v>
      </c>
      <c r="L3562" s="43"/>
      <c r="M3562" s="231" t="s">
        <v>1</v>
      </c>
      <c r="N3562" s="232" t="s">
        <v>38</v>
      </c>
      <c r="O3562" s="86"/>
      <c r="P3562" s="233">
        <f>O3562*H3562</f>
        <v>0</v>
      </c>
      <c r="Q3562" s="233">
        <v>0</v>
      </c>
      <c r="R3562" s="233">
        <f>Q3562*H3562</f>
        <v>0</v>
      </c>
      <c r="S3562" s="233">
        <v>0</v>
      </c>
      <c r="T3562" s="234">
        <f>S3562*H3562</f>
        <v>0</v>
      </c>
      <c r="AR3562" s="235" t="s">
        <v>224</v>
      </c>
      <c r="AT3562" s="235" t="s">
        <v>135</v>
      </c>
      <c r="AU3562" s="235" t="s">
        <v>83</v>
      </c>
      <c r="AY3562" s="17" t="s">
        <v>133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224</v>
      </c>
      <c r="BM3562" s="235" t="s">
        <v>5000</v>
      </c>
    </row>
    <row r="3563" spans="2:51" s="12" customFormat="1" ht="12">
      <c r="B3563" s="237"/>
      <c r="C3563" s="238"/>
      <c r="D3563" s="239" t="s">
        <v>142</v>
      </c>
      <c r="E3563" s="240" t="s">
        <v>1</v>
      </c>
      <c r="F3563" s="241" t="s">
        <v>5001</v>
      </c>
      <c r="G3563" s="238"/>
      <c r="H3563" s="242">
        <v>2</v>
      </c>
      <c r="I3563" s="243"/>
      <c r="J3563" s="238"/>
      <c r="K3563" s="238"/>
      <c r="L3563" s="244"/>
      <c r="M3563" s="245"/>
      <c r="N3563" s="246"/>
      <c r="O3563" s="246"/>
      <c r="P3563" s="246"/>
      <c r="Q3563" s="246"/>
      <c r="R3563" s="246"/>
      <c r="S3563" s="246"/>
      <c r="T3563" s="247"/>
      <c r="AT3563" s="248" t="s">
        <v>142</v>
      </c>
      <c r="AU3563" s="248" t="s">
        <v>83</v>
      </c>
      <c r="AV3563" s="12" t="s">
        <v>83</v>
      </c>
      <c r="AW3563" s="12" t="s">
        <v>30</v>
      </c>
      <c r="AX3563" s="12" t="s">
        <v>81</v>
      </c>
      <c r="AY3563" s="248" t="s">
        <v>133</v>
      </c>
    </row>
    <row r="3564" spans="2:65" s="1" customFormat="1" ht="24" customHeight="1">
      <c r="B3564" s="38"/>
      <c r="C3564" s="224" t="s">
        <v>5002</v>
      </c>
      <c r="D3564" s="224" t="s">
        <v>135</v>
      </c>
      <c r="E3564" s="225" t="s">
        <v>5003</v>
      </c>
      <c r="F3564" s="226" t="s">
        <v>5004</v>
      </c>
      <c r="G3564" s="227" t="s">
        <v>171</v>
      </c>
      <c r="H3564" s="228">
        <v>1</v>
      </c>
      <c r="I3564" s="229"/>
      <c r="J3564" s="230">
        <f>ROUND(I3564*H3564,2)</f>
        <v>0</v>
      </c>
      <c r="K3564" s="226" t="s">
        <v>1</v>
      </c>
      <c r="L3564" s="43"/>
      <c r="M3564" s="231" t="s">
        <v>1</v>
      </c>
      <c r="N3564" s="232" t="s">
        <v>38</v>
      </c>
      <c r="O3564" s="86"/>
      <c r="P3564" s="233">
        <f>O3564*H3564</f>
        <v>0</v>
      </c>
      <c r="Q3564" s="233">
        <v>0</v>
      </c>
      <c r="R3564" s="233">
        <f>Q3564*H3564</f>
        <v>0</v>
      </c>
      <c r="S3564" s="233">
        <v>0</v>
      </c>
      <c r="T3564" s="234">
        <f>S3564*H3564</f>
        <v>0</v>
      </c>
      <c r="AR3564" s="235" t="s">
        <v>224</v>
      </c>
      <c r="AT3564" s="235" t="s">
        <v>135</v>
      </c>
      <c r="AU3564" s="235" t="s">
        <v>83</v>
      </c>
      <c r="AY3564" s="17" t="s">
        <v>133</v>
      </c>
      <c r="BE3564" s="236">
        <f>IF(N3564="základní",J3564,0)</f>
        <v>0</v>
      </c>
      <c r="BF3564" s="236">
        <f>IF(N3564="snížená",J3564,0)</f>
        <v>0</v>
      </c>
      <c r="BG3564" s="236">
        <f>IF(N3564="zákl. přenesená",J3564,0)</f>
        <v>0</v>
      </c>
      <c r="BH3564" s="236">
        <f>IF(N3564="sníž. přenesená",J3564,0)</f>
        <v>0</v>
      </c>
      <c r="BI3564" s="236">
        <f>IF(N3564="nulová",J3564,0)</f>
        <v>0</v>
      </c>
      <c r="BJ3564" s="17" t="s">
        <v>81</v>
      </c>
      <c r="BK3564" s="236">
        <f>ROUND(I3564*H3564,2)</f>
        <v>0</v>
      </c>
      <c r="BL3564" s="17" t="s">
        <v>224</v>
      </c>
      <c r="BM3564" s="235" t="s">
        <v>5005</v>
      </c>
    </row>
    <row r="3565" spans="2:51" s="12" customFormat="1" ht="12">
      <c r="B3565" s="237"/>
      <c r="C3565" s="238"/>
      <c r="D3565" s="239" t="s">
        <v>142</v>
      </c>
      <c r="E3565" s="240" t="s">
        <v>1</v>
      </c>
      <c r="F3565" s="241" t="s">
        <v>5006</v>
      </c>
      <c r="G3565" s="238"/>
      <c r="H3565" s="242">
        <v>1</v>
      </c>
      <c r="I3565" s="243"/>
      <c r="J3565" s="238"/>
      <c r="K3565" s="238"/>
      <c r="L3565" s="244"/>
      <c r="M3565" s="245"/>
      <c r="N3565" s="246"/>
      <c r="O3565" s="246"/>
      <c r="P3565" s="246"/>
      <c r="Q3565" s="246"/>
      <c r="R3565" s="246"/>
      <c r="S3565" s="246"/>
      <c r="T3565" s="247"/>
      <c r="AT3565" s="248" t="s">
        <v>142</v>
      </c>
      <c r="AU3565" s="248" t="s">
        <v>83</v>
      </c>
      <c r="AV3565" s="12" t="s">
        <v>83</v>
      </c>
      <c r="AW3565" s="12" t="s">
        <v>30</v>
      </c>
      <c r="AX3565" s="12" t="s">
        <v>81</v>
      </c>
      <c r="AY3565" s="248" t="s">
        <v>133</v>
      </c>
    </row>
    <row r="3566" spans="2:65" s="1" customFormat="1" ht="24" customHeight="1">
      <c r="B3566" s="38"/>
      <c r="C3566" s="224" t="s">
        <v>5007</v>
      </c>
      <c r="D3566" s="224" t="s">
        <v>135</v>
      </c>
      <c r="E3566" s="225" t="s">
        <v>5008</v>
      </c>
      <c r="F3566" s="226" t="s">
        <v>5009</v>
      </c>
      <c r="G3566" s="227" t="s">
        <v>171</v>
      </c>
      <c r="H3566" s="228">
        <v>1</v>
      </c>
      <c r="I3566" s="229"/>
      <c r="J3566" s="230">
        <f>ROUND(I3566*H3566,2)</f>
        <v>0</v>
      </c>
      <c r="K3566" s="226" t="s">
        <v>1</v>
      </c>
      <c r="L3566" s="43"/>
      <c r="M3566" s="231" t="s">
        <v>1</v>
      </c>
      <c r="N3566" s="232" t="s">
        <v>38</v>
      </c>
      <c r="O3566" s="86"/>
      <c r="P3566" s="233">
        <f>O3566*H3566</f>
        <v>0</v>
      </c>
      <c r="Q3566" s="233">
        <v>0</v>
      </c>
      <c r="R3566" s="233">
        <f>Q3566*H3566</f>
        <v>0</v>
      </c>
      <c r="S3566" s="233">
        <v>0</v>
      </c>
      <c r="T3566" s="234">
        <f>S3566*H3566</f>
        <v>0</v>
      </c>
      <c r="AR3566" s="235" t="s">
        <v>224</v>
      </c>
      <c r="AT3566" s="235" t="s">
        <v>135</v>
      </c>
      <c r="AU3566" s="235" t="s">
        <v>83</v>
      </c>
      <c r="AY3566" s="17" t="s">
        <v>133</v>
      </c>
      <c r="BE3566" s="236">
        <f>IF(N3566="základní",J3566,0)</f>
        <v>0</v>
      </c>
      <c r="BF3566" s="236">
        <f>IF(N3566="snížená",J3566,0)</f>
        <v>0</v>
      </c>
      <c r="BG3566" s="236">
        <f>IF(N3566="zákl. přenesená",J3566,0)</f>
        <v>0</v>
      </c>
      <c r="BH3566" s="236">
        <f>IF(N3566="sníž. přenesená",J3566,0)</f>
        <v>0</v>
      </c>
      <c r="BI3566" s="236">
        <f>IF(N3566="nulová",J3566,0)</f>
        <v>0</v>
      </c>
      <c r="BJ3566" s="17" t="s">
        <v>81</v>
      </c>
      <c r="BK3566" s="236">
        <f>ROUND(I3566*H3566,2)</f>
        <v>0</v>
      </c>
      <c r="BL3566" s="17" t="s">
        <v>224</v>
      </c>
      <c r="BM3566" s="235" t="s">
        <v>5010</v>
      </c>
    </row>
    <row r="3567" spans="2:51" s="12" customFormat="1" ht="12">
      <c r="B3567" s="237"/>
      <c r="C3567" s="238"/>
      <c r="D3567" s="239" t="s">
        <v>142</v>
      </c>
      <c r="E3567" s="240" t="s">
        <v>1</v>
      </c>
      <c r="F3567" s="241" t="s">
        <v>5011</v>
      </c>
      <c r="G3567" s="238"/>
      <c r="H3567" s="242">
        <v>1</v>
      </c>
      <c r="I3567" s="243"/>
      <c r="J3567" s="238"/>
      <c r="K3567" s="238"/>
      <c r="L3567" s="244"/>
      <c r="M3567" s="245"/>
      <c r="N3567" s="246"/>
      <c r="O3567" s="246"/>
      <c r="P3567" s="246"/>
      <c r="Q3567" s="246"/>
      <c r="R3567" s="246"/>
      <c r="S3567" s="246"/>
      <c r="T3567" s="247"/>
      <c r="AT3567" s="248" t="s">
        <v>142</v>
      </c>
      <c r="AU3567" s="248" t="s">
        <v>83</v>
      </c>
      <c r="AV3567" s="12" t="s">
        <v>83</v>
      </c>
      <c r="AW3567" s="12" t="s">
        <v>30</v>
      </c>
      <c r="AX3567" s="12" t="s">
        <v>81</v>
      </c>
      <c r="AY3567" s="248" t="s">
        <v>133</v>
      </c>
    </row>
    <row r="3568" spans="2:65" s="1" customFormat="1" ht="36" customHeight="1">
      <c r="B3568" s="38"/>
      <c r="C3568" s="224" t="s">
        <v>5012</v>
      </c>
      <c r="D3568" s="224" t="s">
        <v>135</v>
      </c>
      <c r="E3568" s="225" t="s">
        <v>5013</v>
      </c>
      <c r="F3568" s="226" t="s">
        <v>5014</v>
      </c>
      <c r="G3568" s="227" t="s">
        <v>171</v>
      </c>
      <c r="H3568" s="228">
        <v>2</v>
      </c>
      <c r="I3568" s="229"/>
      <c r="J3568" s="230">
        <f>ROUND(I3568*H3568,2)</f>
        <v>0</v>
      </c>
      <c r="K3568" s="226" t="s">
        <v>1</v>
      </c>
      <c r="L3568" s="43"/>
      <c r="M3568" s="231" t="s">
        <v>1</v>
      </c>
      <c r="N3568" s="232" t="s">
        <v>38</v>
      </c>
      <c r="O3568" s="86"/>
      <c r="P3568" s="233">
        <f>O3568*H3568</f>
        <v>0</v>
      </c>
      <c r="Q3568" s="233">
        <v>0</v>
      </c>
      <c r="R3568" s="233">
        <f>Q3568*H3568</f>
        <v>0</v>
      </c>
      <c r="S3568" s="233">
        <v>0</v>
      </c>
      <c r="T3568" s="234">
        <f>S3568*H3568</f>
        <v>0</v>
      </c>
      <c r="AR3568" s="235" t="s">
        <v>224</v>
      </c>
      <c r="AT3568" s="235" t="s">
        <v>135</v>
      </c>
      <c r="AU3568" s="235" t="s">
        <v>83</v>
      </c>
      <c r="AY3568" s="17" t="s">
        <v>133</v>
      </c>
      <c r="BE3568" s="236">
        <f>IF(N3568="základní",J3568,0)</f>
        <v>0</v>
      </c>
      <c r="BF3568" s="236">
        <f>IF(N3568="snížená",J3568,0)</f>
        <v>0</v>
      </c>
      <c r="BG3568" s="236">
        <f>IF(N3568="zákl. přenesená",J3568,0)</f>
        <v>0</v>
      </c>
      <c r="BH3568" s="236">
        <f>IF(N3568="sníž. přenesená",J3568,0)</f>
        <v>0</v>
      </c>
      <c r="BI3568" s="236">
        <f>IF(N3568="nulová",J3568,0)</f>
        <v>0</v>
      </c>
      <c r="BJ3568" s="17" t="s">
        <v>81</v>
      </c>
      <c r="BK3568" s="236">
        <f>ROUND(I3568*H3568,2)</f>
        <v>0</v>
      </c>
      <c r="BL3568" s="17" t="s">
        <v>224</v>
      </c>
      <c r="BM3568" s="235" t="s">
        <v>5015</v>
      </c>
    </row>
    <row r="3569" spans="2:51" s="12" customFormat="1" ht="12">
      <c r="B3569" s="237"/>
      <c r="C3569" s="238"/>
      <c r="D3569" s="239" t="s">
        <v>142</v>
      </c>
      <c r="E3569" s="240" t="s">
        <v>1</v>
      </c>
      <c r="F3569" s="241" t="s">
        <v>5016</v>
      </c>
      <c r="G3569" s="238"/>
      <c r="H3569" s="242">
        <v>2</v>
      </c>
      <c r="I3569" s="243"/>
      <c r="J3569" s="238"/>
      <c r="K3569" s="238"/>
      <c r="L3569" s="244"/>
      <c r="M3569" s="245"/>
      <c r="N3569" s="246"/>
      <c r="O3569" s="246"/>
      <c r="P3569" s="246"/>
      <c r="Q3569" s="246"/>
      <c r="R3569" s="246"/>
      <c r="S3569" s="246"/>
      <c r="T3569" s="247"/>
      <c r="AT3569" s="248" t="s">
        <v>142</v>
      </c>
      <c r="AU3569" s="248" t="s">
        <v>83</v>
      </c>
      <c r="AV3569" s="12" t="s">
        <v>83</v>
      </c>
      <c r="AW3569" s="12" t="s">
        <v>30</v>
      </c>
      <c r="AX3569" s="12" t="s">
        <v>81</v>
      </c>
      <c r="AY3569" s="248" t="s">
        <v>133</v>
      </c>
    </row>
    <row r="3570" spans="2:65" s="1" customFormat="1" ht="36" customHeight="1">
      <c r="B3570" s="38"/>
      <c r="C3570" s="224" t="s">
        <v>5017</v>
      </c>
      <c r="D3570" s="224" t="s">
        <v>135</v>
      </c>
      <c r="E3570" s="225" t="s">
        <v>5018</v>
      </c>
      <c r="F3570" s="226" t="s">
        <v>5019</v>
      </c>
      <c r="G3570" s="227" t="s">
        <v>171</v>
      </c>
      <c r="H3570" s="228">
        <v>1</v>
      </c>
      <c r="I3570" s="229"/>
      <c r="J3570" s="230">
        <f>ROUND(I3570*H3570,2)</f>
        <v>0</v>
      </c>
      <c r="K3570" s="226" t="s">
        <v>1</v>
      </c>
      <c r="L3570" s="43"/>
      <c r="M3570" s="231" t="s">
        <v>1</v>
      </c>
      <c r="N3570" s="232" t="s">
        <v>38</v>
      </c>
      <c r="O3570" s="86"/>
      <c r="P3570" s="233">
        <f>O3570*H3570</f>
        <v>0</v>
      </c>
      <c r="Q3570" s="233">
        <v>0</v>
      </c>
      <c r="R3570" s="233">
        <f>Q3570*H3570</f>
        <v>0</v>
      </c>
      <c r="S3570" s="233">
        <v>0</v>
      </c>
      <c r="T3570" s="234">
        <f>S3570*H3570</f>
        <v>0</v>
      </c>
      <c r="AR3570" s="235" t="s">
        <v>224</v>
      </c>
      <c r="AT3570" s="235" t="s">
        <v>135</v>
      </c>
      <c r="AU3570" s="235" t="s">
        <v>83</v>
      </c>
      <c r="AY3570" s="17" t="s">
        <v>133</v>
      </c>
      <c r="BE3570" s="236">
        <f>IF(N3570="základní",J3570,0)</f>
        <v>0</v>
      </c>
      <c r="BF3570" s="236">
        <f>IF(N3570="snížená",J3570,0)</f>
        <v>0</v>
      </c>
      <c r="BG3570" s="236">
        <f>IF(N3570="zákl. přenesená",J3570,0)</f>
        <v>0</v>
      </c>
      <c r="BH3570" s="236">
        <f>IF(N3570="sníž. přenesená",J3570,0)</f>
        <v>0</v>
      </c>
      <c r="BI3570" s="236">
        <f>IF(N3570="nulová",J3570,0)</f>
        <v>0</v>
      </c>
      <c r="BJ3570" s="17" t="s">
        <v>81</v>
      </c>
      <c r="BK3570" s="236">
        <f>ROUND(I3570*H3570,2)</f>
        <v>0</v>
      </c>
      <c r="BL3570" s="17" t="s">
        <v>224</v>
      </c>
      <c r="BM3570" s="235" t="s">
        <v>5020</v>
      </c>
    </row>
    <row r="3571" spans="2:51" s="12" customFormat="1" ht="12">
      <c r="B3571" s="237"/>
      <c r="C3571" s="238"/>
      <c r="D3571" s="239" t="s">
        <v>142</v>
      </c>
      <c r="E3571" s="240" t="s">
        <v>1</v>
      </c>
      <c r="F3571" s="241" t="s">
        <v>5021</v>
      </c>
      <c r="G3571" s="238"/>
      <c r="H3571" s="242">
        <v>1</v>
      </c>
      <c r="I3571" s="243"/>
      <c r="J3571" s="238"/>
      <c r="K3571" s="238"/>
      <c r="L3571" s="244"/>
      <c r="M3571" s="245"/>
      <c r="N3571" s="246"/>
      <c r="O3571" s="246"/>
      <c r="P3571" s="246"/>
      <c r="Q3571" s="246"/>
      <c r="R3571" s="246"/>
      <c r="S3571" s="246"/>
      <c r="T3571" s="247"/>
      <c r="AT3571" s="248" t="s">
        <v>142</v>
      </c>
      <c r="AU3571" s="248" t="s">
        <v>83</v>
      </c>
      <c r="AV3571" s="12" t="s">
        <v>83</v>
      </c>
      <c r="AW3571" s="12" t="s">
        <v>30</v>
      </c>
      <c r="AX3571" s="12" t="s">
        <v>81</v>
      </c>
      <c r="AY3571" s="248" t="s">
        <v>133</v>
      </c>
    </row>
    <row r="3572" spans="2:65" s="1" customFormat="1" ht="36" customHeight="1">
      <c r="B3572" s="38"/>
      <c r="C3572" s="224" t="s">
        <v>5022</v>
      </c>
      <c r="D3572" s="224" t="s">
        <v>135</v>
      </c>
      <c r="E3572" s="225" t="s">
        <v>5023</v>
      </c>
      <c r="F3572" s="226" t="s">
        <v>5024</v>
      </c>
      <c r="G3572" s="227" t="s">
        <v>171</v>
      </c>
      <c r="H3572" s="228">
        <v>2</v>
      </c>
      <c r="I3572" s="229"/>
      <c r="J3572" s="230">
        <f>ROUND(I3572*H3572,2)</f>
        <v>0</v>
      </c>
      <c r="K3572" s="226" t="s">
        <v>1</v>
      </c>
      <c r="L3572" s="43"/>
      <c r="M3572" s="231" t="s">
        <v>1</v>
      </c>
      <c r="N3572" s="232" t="s">
        <v>38</v>
      </c>
      <c r="O3572" s="86"/>
      <c r="P3572" s="233">
        <f>O3572*H3572</f>
        <v>0</v>
      </c>
      <c r="Q3572" s="233">
        <v>0</v>
      </c>
      <c r="R3572" s="233">
        <f>Q3572*H3572</f>
        <v>0</v>
      </c>
      <c r="S3572" s="233">
        <v>0</v>
      </c>
      <c r="T3572" s="234">
        <f>S3572*H3572</f>
        <v>0</v>
      </c>
      <c r="AR3572" s="235" t="s">
        <v>224</v>
      </c>
      <c r="AT3572" s="235" t="s">
        <v>135</v>
      </c>
      <c r="AU3572" s="235" t="s">
        <v>83</v>
      </c>
      <c r="AY3572" s="17" t="s">
        <v>133</v>
      </c>
      <c r="BE3572" s="236">
        <f>IF(N3572="základní",J3572,0)</f>
        <v>0</v>
      </c>
      <c r="BF3572" s="236">
        <f>IF(N3572="snížená",J3572,0)</f>
        <v>0</v>
      </c>
      <c r="BG3572" s="236">
        <f>IF(N3572="zákl. přenesená",J3572,0)</f>
        <v>0</v>
      </c>
      <c r="BH3572" s="236">
        <f>IF(N3572="sníž. přenesená",J3572,0)</f>
        <v>0</v>
      </c>
      <c r="BI3572" s="236">
        <f>IF(N3572="nulová",J3572,0)</f>
        <v>0</v>
      </c>
      <c r="BJ3572" s="17" t="s">
        <v>81</v>
      </c>
      <c r="BK3572" s="236">
        <f>ROUND(I3572*H3572,2)</f>
        <v>0</v>
      </c>
      <c r="BL3572" s="17" t="s">
        <v>224</v>
      </c>
      <c r="BM3572" s="235" t="s">
        <v>5025</v>
      </c>
    </row>
    <row r="3573" spans="2:51" s="12" customFormat="1" ht="12">
      <c r="B3573" s="237"/>
      <c r="C3573" s="238"/>
      <c r="D3573" s="239" t="s">
        <v>142</v>
      </c>
      <c r="E3573" s="240" t="s">
        <v>1</v>
      </c>
      <c r="F3573" s="241" t="s">
        <v>5026</v>
      </c>
      <c r="G3573" s="238"/>
      <c r="H3573" s="242">
        <v>2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142</v>
      </c>
      <c r="AU3573" s="248" t="s">
        <v>83</v>
      </c>
      <c r="AV3573" s="12" t="s">
        <v>83</v>
      </c>
      <c r="AW3573" s="12" t="s">
        <v>30</v>
      </c>
      <c r="AX3573" s="12" t="s">
        <v>81</v>
      </c>
      <c r="AY3573" s="248" t="s">
        <v>133</v>
      </c>
    </row>
    <row r="3574" spans="2:65" s="1" customFormat="1" ht="24" customHeight="1">
      <c r="B3574" s="38"/>
      <c r="C3574" s="224" t="s">
        <v>5027</v>
      </c>
      <c r="D3574" s="224" t="s">
        <v>135</v>
      </c>
      <c r="E3574" s="225" t="s">
        <v>5028</v>
      </c>
      <c r="F3574" s="226" t="s">
        <v>5029</v>
      </c>
      <c r="G3574" s="227" t="s">
        <v>171</v>
      </c>
      <c r="H3574" s="228">
        <v>2</v>
      </c>
      <c r="I3574" s="229"/>
      <c r="J3574" s="230">
        <f>ROUND(I3574*H3574,2)</f>
        <v>0</v>
      </c>
      <c r="K3574" s="226" t="s">
        <v>1</v>
      </c>
      <c r="L3574" s="43"/>
      <c r="M3574" s="231" t="s">
        <v>1</v>
      </c>
      <c r="N3574" s="232" t="s">
        <v>38</v>
      </c>
      <c r="O3574" s="86"/>
      <c r="P3574" s="233">
        <f>O3574*H3574</f>
        <v>0</v>
      </c>
      <c r="Q3574" s="233">
        <v>0</v>
      </c>
      <c r="R3574" s="233">
        <f>Q3574*H3574</f>
        <v>0</v>
      </c>
      <c r="S3574" s="233">
        <v>0</v>
      </c>
      <c r="T3574" s="234">
        <f>S3574*H3574</f>
        <v>0</v>
      </c>
      <c r="AR3574" s="235" t="s">
        <v>224</v>
      </c>
      <c r="AT3574" s="235" t="s">
        <v>135</v>
      </c>
      <c r="AU3574" s="235" t="s">
        <v>83</v>
      </c>
      <c r="AY3574" s="17" t="s">
        <v>133</v>
      </c>
      <c r="BE3574" s="236">
        <f>IF(N3574="základní",J3574,0)</f>
        <v>0</v>
      </c>
      <c r="BF3574" s="236">
        <f>IF(N3574="snížená",J3574,0)</f>
        <v>0</v>
      </c>
      <c r="BG3574" s="236">
        <f>IF(N3574="zákl. přenesená",J3574,0)</f>
        <v>0</v>
      </c>
      <c r="BH3574" s="236">
        <f>IF(N3574="sníž. přenesená",J3574,0)</f>
        <v>0</v>
      </c>
      <c r="BI3574" s="236">
        <f>IF(N3574="nulová",J3574,0)</f>
        <v>0</v>
      </c>
      <c r="BJ3574" s="17" t="s">
        <v>81</v>
      </c>
      <c r="BK3574" s="236">
        <f>ROUND(I3574*H3574,2)</f>
        <v>0</v>
      </c>
      <c r="BL3574" s="17" t="s">
        <v>224</v>
      </c>
      <c r="BM3574" s="235" t="s">
        <v>5030</v>
      </c>
    </row>
    <row r="3575" spans="2:51" s="12" customFormat="1" ht="12">
      <c r="B3575" s="237"/>
      <c r="C3575" s="238"/>
      <c r="D3575" s="239" t="s">
        <v>142</v>
      </c>
      <c r="E3575" s="240" t="s">
        <v>1</v>
      </c>
      <c r="F3575" s="241" t="s">
        <v>5031</v>
      </c>
      <c r="G3575" s="238"/>
      <c r="H3575" s="242">
        <v>2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142</v>
      </c>
      <c r="AU3575" s="248" t="s">
        <v>83</v>
      </c>
      <c r="AV3575" s="12" t="s">
        <v>83</v>
      </c>
      <c r="AW3575" s="12" t="s">
        <v>30</v>
      </c>
      <c r="AX3575" s="12" t="s">
        <v>81</v>
      </c>
      <c r="AY3575" s="248" t="s">
        <v>133</v>
      </c>
    </row>
    <row r="3576" spans="2:65" s="1" customFormat="1" ht="24" customHeight="1">
      <c r="B3576" s="38"/>
      <c r="C3576" s="224" t="s">
        <v>5032</v>
      </c>
      <c r="D3576" s="224" t="s">
        <v>135</v>
      </c>
      <c r="E3576" s="225" t="s">
        <v>5033</v>
      </c>
      <c r="F3576" s="226" t="s">
        <v>5034</v>
      </c>
      <c r="G3576" s="227" t="s">
        <v>171</v>
      </c>
      <c r="H3576" s="228">
        <v>3</v>
      </c>
      <c r="I3576" s="229"/>
      <c r="J3576" s="230">
        <f>ROUND(I3576*H3576,2)</f>
        <v>0</v>
      </c>
      <c r="K3576" s="226" t="s">
        <v>1</v>
      </c>
      <c r="L3576" s="43"/>
      <c r="M3576" s="231" t="s">
        <v>1</v>
      </c>
      <c r="N3576" s="232" t="s">
        <v>38</v>
      </c>
      <c r="O3576" s="86"/>
      <c r="P3576" s="233">
        <f>O3576*H3576</f>
        <v>0</v>
      </c>
      <c r="Q3576" s="233">
        <v>0</v>
      </c>
      <c r="R3576" s="233">
        <f>Q3576*H3576</f>
        <v>0</v>
      </c>
      <c r="S3576" s="233">
        <v>0</v>
      </c>
      <c r="T3576" s="234">
        <f>S3576*H3576</f>
        <v>0</v>
      </c>
      <c r="AR3576" s="235" t="s">
        <v>224</v>
      </c>
      <c r="AT3576" s="235" t="s">
        <v>135</v>
      </c>
      <c r="AU3576" s="235" t="s">
        <v>83</v>
      </c>
      <c r="AY3576" s="17" t="s">
        <v>133</v>
      </c>
      <c r="BE3576" s="236">
        <f>IF(N3576="základní",J3576,0)</f>
        <v>0</v>
      </c>
      <c r="BF3576" s="236">
        <f>IF(N3576="snížená",J3576,0)</f>
        <v>0</v>
      </c>
      <c r="BG3576" s="236">
        <f>IF(N3576="zákl. přenesená",J3576,0)</f>
        <v>0</v>
      </c>
      <c r="BH3576" s="236">
        <f>IF(N3576="sníž. přenesená",J3576,0)</f>
        <v>0</v>
      </c>
      <c r="BI3576" s="236">
        <f>IF(N3576="nulová",J3576,0)</f>
        <v>0</v>
      </c>
      <c r="BJ3576" s="17" t="s">
        <v>81</v>
      </c>
      <c r="BK3576" s="236">
        <f>ROUND(I3576*H3576,2)</f>
        <v>0</v>
      </c>
      <c r="BL3576" s="17" t="s">
        <v>224</v>
      </c>
      <c r="BM3576" s="235" t="s">
        <v>5035</v>
      </c>
    </row>
    <row r="3577" spans="2:51" s="12" customFormat="1" ht="12">
      <c r="B3577" s="237"/>
      <c r="C3577" s="238"/>
      <c r="D3577" s="239" t="s">
        <v>142</v>
      </c>
      <c r="E3577" s="240" t="s">
        <v>1</v>
      </c>
      <c r="F3577" s="241" t="s">
        <v>149</v>
      </c>
      <c r="G3577" s="238"/>
      <c r="H3577" s="242">
        <v>3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142</v>
      </c>
      <c r="AU3577" s="248" t="s">
        <v>83</v>
      </c>
      <c r="AV3577" s="12" t="s">
        <v>83</v>
      </c>
      <c r="AW3577" s="12" t="s">
        <v>30</v>
      </c>
      <c r="AX3577" s="12" t="s">
        <v>81</v>
      </c>
      <c r="AY3577" s="248" t="s">
        <v>133</v>
      </c>
    </row>
    <row r="3578" spans="2:65" s="1" customFormat="1" ht="16.5" customHeight="1">
      <c r="B3578" s="38"/>
      <c r="C3578" s="224" t="s">
        <v>5036</v>
      </c>
      <c r="D3578" s="224" t="s">
        <v>135</v>
      </c>
      <c r="E3578" s="225" t="s">
        <v>5037</v>
      </c>
      <c r="F3578" s="226" t="s">
        <v>5038</v>
      </c>
      <c r="G3578" s="227" t="s">
        <v>171</v>
      </c>
      <c r="H3578" s="228">
        <v>3</v>
      </c>
      <c r="I3578" s="229"/>
      <c r="J3578" s="230">
        <f>ROUND(I3578*H3578,2)</f>
        <v>0</v>
      </c>
      <c r="K3578" s="226" t="s">
        <v>1</v>
      </c>
      <c r="L3578" s="43"/>
      <c r="M3578" s="231" t="s">
        <v>1</v>
      </c>
      <c r="N3578" s="232" t="s">
        <v>38</v>
      </c>
      <c r="O3578" s="86"/>
      <c r="P3578" s="233">
        <f>O3578*H3578</f>
        <v>0</v>
      </c>
      <c r="Q3578" s="233">
        <v>0</v>
      </c>
      <c r="R3578" s="233">
        <f>Q3578*H3578</f>
        <v>0</v>
      </c>
      <c r="S3578" s="233">
        <v>0</v>
      </c>
      <c r="T3578" s="234">
        <f>S3578*H3578</f>
        <v>0</v>
      </c>
      <c r="AR3578" s="235" t="s">
        <v>224</v>
      </c>
      <c r="AT3578" s="235" t="s">
        <v>135</v>
      </c>
      <c r="AU3578" s="235" t="s">
        <v>83</v>
      </c>
      <c r="AY3578" s="17" t="s">
        <v>133</v>
      </c>
      <c r="BE3578" s="236">
        <f>IF(N3578="základní",J3578,0)</f>
        <v>0</v>
      </c>
      <c r="BF3578" s="236">
        <f>IF(N3578="snížená",J3578,0)</f>
        <v>0</v>
      </c>
      <c r="BG3578" s="236">
        <f>IF(N3578="zákl. přenesená",J3578,0)</f>
        <v>0</v>
      </c>
      <c r="BH3578" s="236">
        <f>IF(N3578="sníž. přenesená",J3578,0)</f>
        <v>0</v>
      </c>
      <c r="BI3578" s="236">
        <f>IF(N3578="nulová",J3578,0)</f>
        <v>0</v>
      </c>
      <c r="BJ3578" s="17" t="s">
        <v>81</v>
      </c>
      <c r="BK3578" s="236">
        <f>ROUND(I3578*H3578,2)</f>
        <v>0</v>
      </c>
      <c r="BL3578" s="17" t="s">
        <v>224</v>
      </c>
      <c r="BM3578" s="235" t="s">
        <v>5039</v>
      </c>
    </row>
    <row r="3579" spans="2:51" s="12" customFormat="1" ht="12">
      <c r="B3579" s="237"/>
      <c r="C3579" s="238"/>
      <c r="D3579" s="239" t="s">
        <v>142</v>
      </c>
      <c r="E3579" s="240" t="s">
        <v>1</v>
      </c>
      <c r="F3579" s="241" t="s">
        <v>149</v>
      </c>
      <c r="G3579" s="238"/>
      <c r="H3579" s="242">
        <v>3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142</v>
      </c>
      <c r="AU3579" s="248" t="s">
        <v>83</v>
      </c>
      <c r="AV3579" s="12" t="s">
        <v>83</v>
      </c>
      <c r="AW3579" s="12" t="s">
        <v>30</v>
      </c>
      <c r="AX3579" s="12" t="s">
        <v>81</v>
      </c>
      <c r="AY3579" s="248" t="s">
        <v>133</v>
      </c>
    </row>
    <row r="3580" spans="2:65" s="1" customFormat="1" ht="16.5" customHeight="1">
      <c r="B3580" s="38"/>
      <c r="C3580" s="224" t="s">
        <v>5040</v>
      </c>
      <c r="D3580" s="224" t="s">
        <v>135</v>
      </c>
      <c r="E3580" s="225" t="s">
        <v>5041</v>
      </c>
      <c r="F3580" s="226" t="s">
        <v>5042</v>
      </c>
      <c r="G3580" s="227" t="s">
        <v>4923</v>
      </c>
      <c r="H3580" s="228">
        <v>50</v>
      </c>
      <c r="I3580" s="229"/>
      <c r="J3580" s="230">
        <f>ROUND(I3580*H3580,2)</f>
        <v>0</v>
      </c>
      <c r="K3580" s="226" t="s">
        <v>1</v>
      </c>
      <c r="L3580" s="43"/>
      <c r="M3580" s="231" t="s">
        <v>1</v>
      </c>
      <c r="N3580" s="232" t="s">
        <v>38</v>
      </c>
      <c r="O3580" s="86"/>
      <c r="P3580" s="233">
        <f>O3580*H3580</f>
        <v>0</v>
      </c>
      <c r="Q3580" s="233">
        <v>0</v>
      </c>
      <c r="R3580" s="233">
        <f>Q3580*H3580</f>
        <v>0</v>
      </c>
      <c r="S3580" s="233">
        <v>0</v>
      </c>
      <c r="T3580" s="234">
        <f>S3580*H3580</f>
        <v>0</v>
      </c>
      <c r="AR3580" s="235" t="s">
        <v>224</v>
      </c>
      <c r="AT3580" s="235" t="s">
        <v>135</v>
      </c>
      <c r="AU3580" s="235" t="s">
        <v>83</v>
      </c>
      <c r="AY3580" s="17" t="s">
        <v>133</v>
      </c>
      <c r="BE3580" s="236">
        <f>IF(N3580="základní",J3580,0)</f>
        <v>0</v>
      </c>
      <c r="BF3580" s="236">
        <f>IF(N3580="snížená",J3580,0)</f>
        <v>0</v>
      </c>
      <c r="BG3580" s="236">
        <f>IF(N3580="zákl. přenesená",J3580,0)</f>
        <v>0</v>
      </c>
      <c r="BH3580" s="236">
        <f>IF(N3580="sníž. přenesená",J3580,0)</f>
        <v>0</v>
      </c>
      <c r="BI3580" s="236">
        <f>IF(N3580="nulová",J3580,0)</f>
        <v>0</v>
      </c>
      <c r="BJ3580" s="17" t="s">
        <v>81</v>
      </c>
      <c r="BK3580" s="236">
        <f>ROUND(I3580*H3580,2)</f>
        <v>0</v>
      </c>
      <c r="BL3580" s="17" t="s">
        <v>224</v>
      </c>
      <c r="BM3580" s="235" t="s">
        <v>5043</v>
      </c>
    </row>
    <row r="3581" spans="2:65" s="1" customFormat="1" ht="24" customHeight="1">
      <c r="B3581" s="38"/>
      <c r="C3581" s="224" t="s">
        <v>5044</v>
      </c>
      <c r="D3581" s="224" t="s">
        <v>135</v>
      </c>
      <c r="E3581" s="225" t="s">
        <v>5045</v>
      </c>
      <c r="F3581" s="226" t="s">
        <v>5046</v>
      </c>
      <c r="G3581" s="227" t="s">
        <v>171</v>
      </c>
      <c r="H3581" s="228">
        <v>58</v>
      </c>
      <c r="I3581" s="229"/>
      <c r="J3581" s="230">
        <f>ROUND(I3581*H3581,2)</f>
        <v>0</v>
      </c>
      <c r="K3581" s="226" t="s">
        <v>1</v>
      </c>
      <c r="L3581" s="43"/>
      <c r="M3581" s="231" t="s">
        <v>1</v>
      </c>
      <c r="N3581" s="232" t="s">
        <v>38</v>
      </c>
      <c r="O3581" s="86"/>
      <c r="P3581" s="233">
        <f>O3581*H3581</f>
        <v>0</v>
      </c>
      <c r="Q3581" s="233">
        <v>0</v>
      </c>
      <c r="R3581" s="233">
        <f>Q3581*H3581</f>
        <v>0</v>
      </c>
      <c r="S3581" s="233">
        <v>0</v>
      </c>
      <c r="T3581" s="234">
        <f>S3581*H3581</f>
        <v>0</v>
      </c>
      <c r="AR3581" s="235" t="s">
        <v>224</v>
      </c>
      <c r="AT3581" s="235" t="s">
        <v>135</v>
      </c>
      <c r="AU3581" s="235" t="s">
        <v>83</v>
      </c>
      <c r="AY3581" s="17" t="s">
        <v>133</v>
      </c>
      <c r="BE3581" s="236">
        <f>IF(N3581="základní",J3581,0)</f>
        <v>0</v>
      </c>
      <c r="BF3581" s="236">
        <f>IF(N3581="snížená",J3581,0)</f>
        <v>0</v>
      </c>
      <c r="BG3581" s="236">
        <f>IF(N3581="zákl. přenesená",J3581,0)</f>
        <v>0</v>
      </c>
      <c r="BH3581" s="236">
        <f>IF(N3581="sníž. přenesená",J3581,0)</f>
        <v>0</v>
      </c>
      <c r="BI3581" s="236">
        <f>IF(N3581="nulová",J3581,0)</f>
        <v>0</v>
      </c>
      <c r="BJ3581" s="17" t="s">
        <v>81</v>
      </c>
      <c r="BK3581" s="236">
        <f>ROUND(I3581*H3581,2)</f>
        <v>0</v>
      </c>
      <c r="BL3581" s="17" t="s">
        <v>224</v>
      </c>
      <c r="BM3581" s="235" t="s">
        <v>5047</v>
      </c>
    </row>
    <row r="3582" spans="2:51" s="12" customFormat="1" ht="12">
      <c r="B3582" s="237"/>
      <c r="C3582" s="238"/>
      <c r="D3582" s="239" t="s">
        <v>142</v>
      </c>
      <c r="E3582" s="240" t="s">
        <v>1</v>
      </c>
      <c r="F3582" s="241" t="s">
        <v>5048</v>
      </c>
      <c r="G3582" s="238"/>
      <c r="H3582" s="242">
        <v>58</v>
      </c>
      <c r="I3582" s="243"/>
      <c r="J3582" s="238"/>
      <c r="K3582" s="238"/>
      <c r="L3582" s="244"/>
      <c r="M3582" s="245"/>
      <c r="N3582" s="246"/>
      <c r="O3582" s="246"/>
      <c r="P3582" s="246"/>
      <c r="Q3582" s="246"/>
      <c r="R3582" s="246"/>
      <c r="S3582" s="246"/>
      <c r="T3582" s="247"/>
      <c r="AT3582" s="248" t="s">
        <v>142</v>
      </c>
      <c r="AU3582" s="248" t="s">
        <v>83</v>
      </c>
      <c r="AV3582" s="12" t="s">
        <v>83</v>
      </c>
      <c r="AW3582" s="12" t="s">
        <v>30</v>
      </c>
      <c r="AX3582" s="12" t="s">
        <v>73</v>
      </c>
      <c r="AY3582" s="248" t="s">
        <v>133</v>
      </c>
    </row>
    <row r="3583" spans="2:51" s="13" customFormat="1" ht="12">
      <c r="B3583" s="249"/>
      <c r="C3583" s="250"/>
      <c r="D3583" s="239" t="s">
        <v>142</v>
      </c>
      <c r="E3583" s="251" t="s">
        <v>1</v>
      </c>
      <c r="F3583" s="252" t="s">
        <v>144</v>
      </c>
      <c r="G3583" s="250"/>
      <c r="H3583" s="253">
        <v>58</v>
      </c>
      <c r="I3583" s="254"/>
      <c r="J3583" s="250"/>
      <c r="K3583" s="250"/>
      <c r="L3583" s="255"/>
      <c r="M3583" s="256"/>
      <c r="N3583" s="257"/>
      <c r="O3583" s="257"/>
      <c r="P3583" s="257"/>
      <c r="Q3583" s="257"/>
      <c r="R3583" s="257"/>
      <c r="S3583" s="257"/>
      <c r="T3583" s="258"/>
      <c r="AT3583" s="259" t="s">
        <v>142</v>
      </c>
      <c r="AU3583" s="259" t="s">
        <v>83</v>
      </c>
      <c r="AV3583" s="13" t="s">
        <v>140</v>
      </c>
      <c r="AW3583" s="13" t="s">
        <v>30</v>
      </c>
      <c r="AX3583" s="13" t="s">
        <v>81</v>
      </c>
      <c r="AY3583" s="259" t="s">
        <v>133</v>
      </c>
    </row>
    <row r="3584" spans="2:65" s="1" customFormat="1" ht="24" customHeight="1">
      <c r="B3584" s="38"/>
      <c r="C3584" s="224" t="s">
        <v>5049</v>
      </c>
      <c r="D3584" s="224" t="s">
        <v>135</v>
      </c>
      <c r="E3584" s="225" t="s">
        <v>5050</v>
      </c>
      <c r="F3584" s="226" t="s">
        <v>5051</v>
      </c>
      <c r="G3584" s="227" t="s">
        <v>171</v>
      </c>
      <c r="H3584" s="228">
        <v>1</v>
      </c>
      <c r="I3584" s="229"/>
      <c r="J3584" s="230">
        <f>ROUND(I3584*H3584,2)</f>
        <v>0</v>
      </c>
      <c r="K3584" s="226" t="s">
        <v>1</v>
      </c>
      <c r="L3584" s="43"/>
      <c r="M3584" s="231" t="s">
        <v>1</v>
      </c>
      <c r="N3584" s="232" t="s">
        <v>38</v>
      </c>
      <c r="O3584" s="86"/>
      <c r="P3584" s="233">
        <f>O3584*H3584</f>
        <v>0</v>
      </c>
      <c r="Q3584" s="233">
        <v>0</v>
      </c>
      <c r="R3584" s="233">
        <f>Q3584*H3584</f>
        <v>0</v>
      </c>
      <c r="S3584" s="233">
        <v>0</v>
      </c>
      <c r="T3584" s="234">
        <f>S3584*H3584</f>
        <v>0</v>
      </c>
      <c r="AR3584" s="235" t="s">
        <v>224</v>
      </c>
      <c r="AT3584" s="235" t="s">
        <v>135</v>
      </c>
      <c r="AU3584" s="235" t="s">
        <v>83</v>
      </c>
      <c r="AY3584" s="17" t="s">
        <v>133</v>
      </c>
      <c r="BE3584" s="236">
        <f>IF(N3584="základní",J3584,0)</f>
        <v>0</v>
      </c>
      <c r="BF3584" s="236">
        <f>IF(N3584="snížená",J3584,0)</f>
        <v>0</v>
      </c>
      <c r="BG3584" s="236">
        <f>IF(N3584="zákl. přenesená",J3584,0)</f>
        <v>0</v>
      </c>
      <c r="BH3584" s="236">
        <f>IF(N3584="sníž. přenesená",J3584,0)</f>
        <v>0</v>
      </c>
      <c r="BI3584" s="236">
        <f>IF(N3584="nulová",J3584,0)</f>
        <v>0</v>
      </c>
      <c r="BJ3584" s="17" t="s">
        <v>81</v>
      </c>
      <c r="BK3584" s="236">
        <f>ROUND(I3584*H3584,2)</f>
        <v>0</v>
      </c>
      <c r="BL3584" s="17" t="s">
        <v>224</v>
      </c>
      <c r="BM3584" s="235" t="s">
        <v>5052</v>
      </c>
    </row>
    <row r="3585" spans="2:51" s="12" customFormat="1" ht="12">
      <c r="B3585" s="237"/>
      <c r="C3585" s="238"/>
      <c r="D3585" s="239" t="s">
        <v>142</v>
      </c>
      <c r="E3585" s="240" t="s">
        <v>1</v>
      </c>
      <c r="F3585" s="241" t="s">
        <v>5053</v>
      </c>
      <c r="G3585" s="238"/>
      <c r="H3585" s="242">
        <v>1</v>
      </c>
      <c r="I3585" s="243"/>
      <c r="J3585" s="238"/>
      <c r="K3585" s="238"/>
      <c r="L3585" s="244"/>
      <c r="M3585" s="245"/>
      <c r="N3585" s="246"/>
      <c r="O3585" s="246"/>
      <c r="P3585" s="246"/>
      <c r="Q3585" s="246"/>
      <c r="R3585" s="246"/>
      <c r="S3585" s="246"/>
      <c r="T3585" s="247"/>
      <c r="AT3585" s="248" t="s">
        <v>142</v>
      </c>
      <c r="AU3585" s="248" t="s">
        <v>83</v>
      </c>
      <c r="AV3585" s="12" t="s">
        <v>83</v>
      </c>
      <c r="AW3585" s="12" t="s">
        <v>30</v>
      </c>
      <c r="AX3585" s="12" t="s">
        <v>73</v>
      </c>
      <c r="AY3585" s="248" t="s">
        <v>133</v>
      </c>
    </row>
    <row r="3586" spans="2:51" s="13" customFormat="1" ht="12">
      <c r="B3586" s="249"/>
      <c r="C3586" s="250"/>
      <c r="D3586" s="239" t="s">
        <v>142</v>
      </c>
      <c r="E3586" s="251" t="s">
        <v>1</v>
      </c>
      <c r="F3586" s="252" t="s">
        <v>144</v>
      </c>
      <c r="G3586" s="250"/>
      <c r="H3586" s="253">
        <v>1</v>
      </c>
      <c r="I3586" s="254"/>
      <c r="J3586" s="250"/>
      <c r="K3586" s="250"/>
      <c r="L3586" s="255"/>
      <c r="M3586" s="256"/>
      <c r="N3586" s="257"/>
      <c r="O3586" s="257"/>
      <c r="P3586" s="257"/>
      <c r="Q3586" s="257"/>
      <c r="R3586" s="257"/>
      <c r="S3586" s="257"/>
      <c r="T3586" s="258"/>
      <c r="AT3586" s="259" t="s">
        <v>142</v>
      </c>
      <c r="AU3586" s="259" t="s">
        <v>83</v>
      </c>
      <c r="AV3586" s="13" t="s">
        <v>140</v>
      </c>
      <c r="AW3586" s="13" t="s">
        <v>30</v>
      </c>
      <c r="AX3586" s="13" t="s">
        <v>81</v>
      </c>
      <c r="AY3586" s="259" t="s">
        <v>133</v>
      </c>
    </row>
    <row r="3587" spans="2:65" s="1" customFormat="1" ht="48" customHeight="1">
      <c r="B3587" s="38"/>
      <c r="C3587" s="224" t="s">
        <v>5054</v>
      </c>
      <c r="D3587" s="224" t="s">
        <v>135</v>
      </c>
      <c r="E3587" s="225" t="s">
        <v>5055</v>
      </c>
      <c r="F3587" s="226" t="s">
        <v>5056</v>
      </c>
      <c r="G3587" s="227" t="s">
        <v>171</v>
      </c>
      <c r="H3587" s="228">
        <v>4</v>
      </c>
      <c r="I3587" s="229"/>
      <c r="J3587" s="230">
        <f>ROUND(I3587*H3587,2)</f>
        <v>0</v>
      </c>
      <c r="K3587" s="226" t="s">
        <v>1</v>
      </c>
      <c r="L3587" s="43"/>
      <c r="M3587" s="231" t="s">
        <v>1</v>
      </c>
      <c r="N3587" s="232" t="s">
        <v>38</v>
      </c>
      <c r="O3587" s="86"/>
      <c r="P3587" s="233">
        <f>O3587*H3587</f>
        <v>0</v>
      </c>
      <c r="Q3587" s="233">
        <v>0</v>
      </c>
      <c r="R3587" s="233">
        <f>Q3587*H3587</f>
        <v>0</v>
      </c>
      <c r="S3587" s="233">
        <v>0</v>
      </c>
      <c r="T3587" s="234">
        <f>S3587*H3587</f>
        <v>0</v>
      </c>
      <c r="AR3587" s="235" t="s">
        <v>224</v>
      </c>
      <c r="AT3587" s="235" t="s">
        <v>135</v>
      </c>
      <c r="AU3587" s="235" t="s">
        <v>83</v>
      </c>
      <c r="AY3587" s="17" t="s">
        <v>133</v>
      </c>
      <c r="BE3587" s="236">
        <f>IF(N3587="základní",J3587,0)</f>
        <v>0</v>
      </c>
      <c r="BF3587" s="236">
        <f>IF(N3587="snížená",J3587,0)</f>
        <v>0</v>
      </c>
      <c r="BG3587" s="236">
        <f>IF(N3587="zákl. přenesená",J3587,0)</f>
        <v>0</v>
      </c>
      <c r="BH3587" s="236">
        <f>IF(N3587="sníž. přenesená",J3587,0)</f>
        <v>0</v>
      </c>
      <c r="BI3587" s="236">
        <f>IF(N3587="nulová",J3587,0)</f>
        <v>0</v>
      </c>
      <c r="BJ3587" s="17" t="s">
        <v>81</v>
      </c>
      <c r="BK3587" s="236">
        <f>ROUND(I3587*H3587,2)</f>
        <v>0</v>
      </c>
      <c r="BL3587" s="17" t="s">
        <v>224</v>
      </c>
      <c r="BM3587" s="235" t="s">
        <v>5057</v>
      </c>
    </row>
    <row r="3588" spans="2:51" s="12" customFormat="1" ht="12">
      <c r="B3588" s="237"/>
      <c r="C3588" s="238"/>
      <c r="D3588" s="239" t="s">
        <v>142</v>
      </c>
      <c r="E3588" s="240" t="s">
        <v>1</v>
      </c>
      <c r="F3588" s="241" t="s">
        <v>140</v>
      </c>
      <c r="G3588" s="238"/>
      <c r="H3588" s="242">
        <v>4</v>
      </c>
      <c r="I3588" s="243"/>
      <c r="J3588" s="238"/>
      <c r="K3588" s="238"/>
      <c r="L3588" s="244"/>
      <c r="M3588" s="245"/>
      <c r="N3588" s="246"/>
      <c r="O3588" s="246"/>
      <c r="P3588" s="246"/>
      <c r="Q3588" s="246"/>
      <c r="R3588" s="246"/>
      <c r="S3588" s="246"/>
      <c r="T3588" s="247"/>
      <c r="AT3588" s="248" t="s">
        <v>142</v>
      </c>
      <c r="AU3588" s="248" t="s">
        <v>83</v>
      </c>
      <c r="AV3588" s="12" t="s">
        <v>83</v>
      </c>
      <c r="AW3588" s="12" t="s">
        <v>30</v>
      </c>
      <c r="AX3588" s="12" t="s">
        <v>73</v>
      </c>
      <c r="AY3588" s="248" t="s">
        <v>133</v>
      </c>
    </row>
    <row r="3589" spans="2:51" s="13" customFormat="1" ht="12">
      <c r="B3589" s="249"/>
      <c r="C3589" s="250"/>
      <c r="D3589" s="239" t="s">
        <v>142</v>
      </c>
      <c r="E3589" s="251" t="s">
        <v>1</v>
      </c>
      <c r="F3589" s="252" t="s">
        <v>144</v>
      </c>
      <c r="G3589" s="250"/>
      <c r="H3589" s="253">
        <v>4</v>
      </c>
      <c r="I3589" s="254"/>
      <c r="J3589" s="250"/>
      <c r="K3589" s="250"/>
      <c r="L3589" s="255"/>
      <c r="M3589" s="256"/>
      <c r="N3589" s="257"/>
      <c r="O3589" s="257"/>
      <c r="P3589" s="257"/>
      <c r="Q3589" s="257"/>
      <c r="R3589" s="257"/>
      <c r="S3589" s="257"/>
      <c r="T3589" s="258"/>
      <c r="AT3589" s="259" t="s">
        <v>142</v>
      </c>
      <c r="AU3589" s="259" t="s">
        <v>83</v>
      </c>
      <c r="AV3589" s="13" t="s">
        <v>140</v>
      </c>
      <c r="AW3589" s="13" t="s">
        <v>30</v>
      </c>
      <c r="AX3589" s="13" t="s">
        <v>81</v>
      </c>
      <c r="AY3589" s="259" t="s">
        <v>133</v>
      </c>
    </row>
    <row r="3590" spans="2:65" s="1" customFormat="1" ht="24" customHeight="1">
      <c r="B3590" s="38"/>
      <c r="C3590" s="224" t="s">
        <v>5058</v>
      </c>
      <c r="D3590" s="224" t="s">
        <v>135</v>
      </c>
      <c r="E3590" s="225" t="s">
        <v>5059</v>
      </c>
      <c r="F3590" s="226" t="s">
        <v>5060</v>
      </c>
      <c r="G3590" s="227" t="s">
        <v>171</v>
      </c>
      <c r="H3590" s="228">
        <v>21</v>
      </c>
      <c r="I3590" s="229"/>
      <c r="J3590" s="230">
        <f>ROUND(I3590*H3590,2)</f>
        <v>0</v>
      </c>
      <c r="K3590" s="226" t="s">
        <v>139</v>
      </c>
      <c r="L3590" s="43"/>
      <c r="M3590" s="231" t="s">
        <v>1</v>
      </c>
      <c r="N3590" s="232" t="s">
        <v>38</v>
      </c>
      <c r="O3590" s="86"/>
      <c r="P3590" s="233">
        <f>O3590*H3590</f>
        <v>0</v>
      </c>
      <c r="Q3590" s="233">
        <v>0</v>
      </c>
      <c r="R3590" s="233">
        <f>Q3590*H3590</f>
        <v>0</v>
      </c>
      <c r="S3590" s="233">
        <v>0</v>
      </c>
      <c r="T3590" s="234">
        <f>S3590*H3590</f>
        <v>0</v>
      </c>
      <c r="AR3590" s="235" t="s">
        <v>224</v>
      </c>
      <c r="AT3590" s="235" t="s">
        <v>135</v>
      </c>
      <c r="AU3590" s="235" t="s">
        <v>83</v>
      </c>
      <c r="AY3590" s="17" t="s">
        <v>133</v>
      </c>
      <c r="BE3590" s="236">
        <f>IF(N3590="základní",J3590,0)</f>
        <v>0</v>
      </c>
      <c r="BF3590" s="236">
        <f>IF(N3590="snížená",J3590,0)</f>
        <v>0</v>
      </c>
      <c r="BG3590" s="236">
        <f>IF(N3590="zákl. přenesená",J3590,0)</f>
        <v>0</v>
      </c>
      <c r="BH3590" s="236">
        <f>IF(N3590="sníž. přenesená",J3590,0)</f>
        <v>0</v>
      </c>
      <c r="BI3590" s="236">
        <f>IF(N3590="nulová",J3590,0)</f>
        <v>0</v>
      </c>
      <c r="BJ3590" s="17" t="s">
        <v>81</v>
      </c>
      <c r="BK3590" s="236">
        <f>ROUND(I3590*H3590,2)</f>
        <v>0</v>
      </c>
      <c r="BL3590" s="17" t="s">
        <v>224</v>
      </c>
      <c r="BM3590" s="235" t="s">
        <v>5061</v>
      </c>
    </row>
    <row r="3591" spans="2:51" s="12" customFormat="1" ht="12">
      <c r="B3591" s="237"/>
      <c r="C3591" s="238"/>
      <c r="D3591" s="239" t="s">
        <v>142</v>
      </c>
      <c r="E3591" s="240" t="s">
        <v>1</v>
      </c>
      <c r="F3591" s="241" t="s">
        <v>5062</v>
      </c>
      <c r="G3591" s="238"/>
      <c r="H3591" s="242">
        <v>1</v>
      </c>
      <c r="I3591" s="243"/>
      <c r="J3591" s="238"/>
      <c r="K3591" s="238"/>
      <c r="L3591" s="244"/>
      <c r="M3591" s="245"/>
      <c r="N3591" s="246"/>
      <c r="O3591" s="246"/>
      <c r="P3591" s="246"/>
      <c r="Q3591" s="246"/>
      <c r="R3591" s="246"/>
      <c r="S3591" s="246"/>
      <c r="T3591" s="247"/>
      <c r="AT3591" s="248" t="s">
        <v>142</v>
      </c>
      <c r="AU3591" s="248" t="s">
        <v>83</v>
      </c>
      <c r="AV3591" s="12" t="s">
        <v>83</v>
      </c>
      <c r="AW3591" s="12" t="s">
        <v>30</v>
      </c>
      <c r="AX3591" s="12" t="s">
        <v>73</v>
      </c>
      <c r="AY3591" s="248" t="s">
        <v>133</v>
      </c>
    </row>
    <row r="3592" spans="2:51" s="12" customFormat="1" ht="12">
      <c r="B3592" s="237"/>
      <c r="C3592" s="238"/>
      <c r="D3592" s="239" t="s">
        <v>142</v>
      </c>
      <c r="E3592" s="240" t="s">
        <v>1</v>
      </c>
      <c r="F3592" s="241" t="s">
        <v>5063</v>
      </c>
      <c r="G3592" s="238"/>
      <c r="H3592" s="242">
        <v>1</v>
      </c>
      <c r="I3592" s="243"/>
      <c r="J3592" s="238"/>
      <c r="K3592" s="238"/>
      <c r="L3592" s="244"/>
      <c r="M3592" s="245"/>
      <c r="N3592" s="246"/>
      <c r="O3592" s="246"/>
      <c r="P3592" s="246"/>
      <c r="Q3592" s="246"/>
      <c r="R3592" s="246"/>
      <c r="S3592" s="246"/>
      <c r="T3592" s="247"/>
      <c r="AT3592" s="248" t="s">
        <v>142</v>
      </c>
      <c r="AU3592" s="248" t="s">
        <v>83</v>
      </c>
      <c r="AV3592" s="12" t="s">
        <v>83</v>
      </c>
      <c r="AW3592" s="12" t="s">
        <v>30</v>
      </c>
      <c r="AX3592" s="12" t="s">
        <v>73</v>
      </c>
      <c r="AY3592" s="248" t="s">
        <v>133</v>
      </c>
    </row>
    <row r="3593" spans="2:51" s="12" customFormat="1" ht="12">
      <c r="B3593" s="237"/>
      <c r="C3593" s="238"/>
      <c r="D3593" s="239" t="s">
        <v>142</v>
      </c>
      <c r="E3593" s="240" t="s">
        <v>1</v>
      </c>
      <c r="F3593" s="241" t="s">
        <v>5064</v>
      </c>
      <c r="G3593" s="238"/>
      <c r="H3593" s="242">
        <v>1</v>
      </c>
      <c r="I3593" s="243"/>
      <c r="J3593" s="238"/>
      <c r="K3593" s="238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142</v>
      </c>
      <c r="AU3593" s="248" t="s">
        <v>83</v>
      </c>
      <c r="AV3593" s="12" t="s">
        <v>83</v>
      </c>
      <c r="AW3593" s="12" t="s">
        <v>30</v>
      </c>
      <c r="AX3593" s="12" t="s">
        <v>73</v>
      </c>
      <c r="AY3593" s="248" t="s">
        <v>133</v>
      </c>
    </row>
    <row r="3594" spans="2:51" s="12" customFormat="1" ht="12">
      <c r="B3594" s="237"/>
      <c r="C3594" s="238"/>
      <c r="D3594" s="239" t="s">
        <v>142</v>
      </c>
      <c r="E3594" s="240" t="s">
        <v>1</v>
      </c>
      <c r="F3594" s="241" t="s">
        <v>5065</v>
      </c>
      <c r="G3594" s="238"/>
      <c r="H3594" s="242">
        <v>1</v>
      </c>
      <c r="I3594" s="243"/>
      <c r="J3594" s="238"/>
      <c r="K3594" s="238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142</v>
      </c>
      <c r="AU3594" s="248" t="s">
        <v>83</v>
      </c>
      <c r="AV3594" s="12" t="s">
        <v>83</v>
      </c>
      <c r="AW3594" s="12" t="s">
        <v>30</v>
      </c>
      <c r="AX3594" s="12" t="s">
        <v>73</v>
      </c>
      <c r="AY3594" s="248" t="s">
        <v>133</v>
      </c>
    </row>
    <row r="3595" spans="2:51" s="12" customFormat="1" ht="12">
      <c r="B3595" s="237"/>
      <c r="C3595" s="238"/>
      <c r="D3595" s="239" t="s">
        <v>142</v>
      </c>
      <c r="E3595" s="240" t="s">
        <v>1</v>
      </c>
      <c r="F3595" s="241" t="s">
        <v>5066</v>
      </c>
      <c r="G3595" s="238"/>
      <c r="H3595" s="242">
        <v>1</v>
      </c>
      <c r="I3595" s="243"/>
      <c r="J3595" s="238"/>
      <c r="K3595" s="238"/>
      <c r="L3595" s="244"/>
      <c r="M3595" s="245"/>
      <c r="N3595" s="246"/>
      <c r="O3595" s="246"/>
      <c r="P3595" s="246"/>
      <c r="Q3595" s="246"/>
      <c r="R3595" s="246"/>
      <c r="S3595" s="246"/>
      <c r="T3595" s="247"/>
      <c r="AT3595" s="248" t="s">
        <v>142</v>
      </c>
      <c r="AU3595" s="248" t="s">
        <v>83</v>
      </c>
      <c r="AV3595" s="12" t="s">
        <v>83</v>
      </c>
      <c r="AW3595" s="12" t="s">
        <v>30</v>
      </c>
      <c r="AX3595" s="12" t="s">
        <v>73</v>
      </c>
      <c r="AY3595" s="248" t="s">
        <v>133</v>
      </c>
    </row>
    <row r="3596" spans="2:51" s="12" customFormat="1" ht="12">
      <c r="B3596" s="237"/>
      <c r="C3596" s="238"/>
      <c r="D3596" s="239" t="s">
        <v>142</v>
      </c>
      <c r="E3596" s="240" t="s">
        <v>1</v>
      </c>
      <c r="F3596" s="241" t="s">
        <v>5067</v>
      </c>
      <c r="G3596" s="238"/>
      <c r="H3596" s="242">
        <v>1</v>
      </c>
      <c r="I3596" s="243"/>
      <c r="J3596" s="238"/>
      <c r="K3596" s="238"/>
      <c r="L3596" s="244"/>
      <c r="M3596" s="245"/>
      <c r="N3596" s="246"/>
      <c r="O3596" s="246"/>
      <c r="P3596" s="246"/>
      <c r="Q3596" s="246"/>
      <c r="R3596" s="246"/>
      <c r="S3596" s="246"/>
      <c r="T3596" s="247"/>
      <c r="AT3596" s="248" t="s">
        <v>142</v>
      </c>
      <c r="AU3596" s="248" t="s">
        <v>83</v>
      </c>
      <c r="AV3596" s="12" t="s">
        <v>83</v>
      </c>
      <c r="AW3596" s="12" t="s">
        <v>30</v>
      </c>
      <c r="AX3596" s="12" t="s">
        <v>73</v>
      </c>
      <c r="AY3596" s="248" t="s">
        <v>133</v>
      </c>
    </row>
    <row r="3597" spans="2:51" s="12" customFormat="1" ht="12">
      <c r="B3597" s="237"/>
      <c r="C3597" s="238"/>
      <c r="D3597" s="239" t="s">
        <v>142</v>
      </c>
      <c r="E3597" s="240" t="s">
        <v>1</v>
      </c>
      <c r="F3597" s="241" t="s">
        <v>5068</v>
      </c>
      <c r="G3597" s="238"/>
      <c r="H3597" s="242">
        <v>1</v>
      </c>
      <c r="I3597" s="243"/>
      <c r="J3597" s="238"/>
      <c r="K3597" s="238"/>
      <c r="L3597" s="244"/>
      <c r="M3597" s="245"/>
      <c r="N3597" s="246"/>
      <c r="O3597" s="246"/>
      <c r="P3597" s="246"/>
      <c r="Q3597" s="246"/>
      <c r="R3597" s="246"/>
      <c r="S3597" s="246"/>
      <c r="T3597" s="247"/>
      <c r="AT3597" s="248" t="s">
        <v>142</v>
      </c>
      <c r="AU3597" s="248" t="s">
        <v>83</v>
      </c>
      <c r="AV3597" s="12" t="s">
        <v>83</v>
      </c>
      <c r="AW3597" s="12" t="s">
        <v>30</v>
      </c>
      <c r="AX3597" s="12" t="s">
        <v>73</v>
      </c>
      <c r="AY3597" s="248" t="s">
        <v>133</v>
      </c>
    </row>
    <row r="3598" spans="2:51" s="12" customFormat="1" ht="12">
      <c r="B3598" s="237"/>
      <c r="C3598" s="238"/>
      <c r="D3598" s="239" t="s">
        <v>142</v>
      </c>
      <c r="E3598" s="240" t="s">
        <v>1</v>
      </c>
      <c r="F3598" s="241" t="s">
        <v>5069</v>
      </c>
      <c r="G3598" s="238"/>
      <c r="H3598" s="242">
        <v>1</v>
      </c>
      <c r="I3598" s="243"/>
      <c r="J3598" s="238"/>
      <c r="K3598" s="238"/>
      <c r="L3598" s="244"/>
      <c r="M3598" s="245"/>
      <c r="N3598" s="246"/>
      <c r="O3598" s="246"/>
      <c r="P3598" s="246"/>
      <c r="Q3598" s="246"/>
      <c r="R3598" s="246"/>
      <c r="S3598" s="246"/>
      <c r="T3598" s="247"/>
      <c r="AT3598" s="248" t="s">
        <v>142</v>
      </c>
      <c r="AU3598" s="248" t="s">
        <v>83</v>
      </c>
      <c r="AV3598" s="12" t="s">
        <v>83</v>
      </c>
      <c r="AW3598" s="12" t="s">
        <v>30</v>
      </c>
      <c r="AX3598" s="12" t="s">
        <v>73</v>
      </c>
      <c r="AY3598" s="248" t="s">
        <v>133</v>
      </c>
    </row>
    <row r="3599" spans="2:51" s="12" customFormat="1" ht="12">
      <c r="B3599" s="237"/>
      <c r="C3599" s="238"/>
      <c r="D3599" s="239" t="s">
        <v>142</v>
      </c>
      <c r="E3599" s="240" t="s">
        <v>1</v>
      </c>
      <c r="F3599" s="241" t="s">
        <v>5070</v>
      </c>
      <c r="G3599" s="238"/>
      <c r="H3599" s="242">
        <v>1</v>
      </c>
      <c r="I3599" s="243"/>
      <c r="J3599" s="238"/>
      <c r="K3599" s="238"/>
      <c r="L3599" s="244"/>
      <c r="M3599" s="245"/>
      <c r="N3599" s="246"/>
      <c r="O3599" s="246"/>
      <c r="P3599" s="246"/>
      <c r="Q3599" s="246"/>
      <c r="R3599" s="246"/>
      <c r="S3599" s="246"/>
      <c r="T3599" s="247"/>
      <c r="AT3599" s="248" t="s">
        <v>142</v>
      </c>
      <c r="AU3599" s="248" t="s">
        <v>83</v>
      </c>
      <c r="AV3599" s="12" t="s">
        <v>83</v>
      </c>
      <c r="AW3599" s="12" t="s">
        <v>30</v>
      </c>
      <c r="AX3599" s="12" t="s">
        <v>73</v>
      </c>
      <c r="AY3599" s="248" t="s">
        <v>133</v>
      </c>
    </row>
    <row r="3600" spans="2:51" s="12" customFormat="1" ht="12">
      <c r="B3600" s="237"/>
      <c r="C3600" s="238"/>
      <c r="D3600" s="239" t="s">
        <v>142</v>
      </c>
      <c r="E3600" s="240" t="s">
        <v>1</v>
      </c>
      <c r="F3600" s="241" t="s">
        <v>5071</v>
      </c>
      <c r="G3600" s="238"/>
      <c r="H3600" s="242">
        <v>1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142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133</v>
      </c>
    </row>
    <row r="3601" spans="2:51" s="12" customFormat="1" ht="12">
      <c r="B3601" s="237"/>
      <c r="C3601" s="238"/>
      <c r="D3601" s="239" t="s">
        <v>142</v>
      </c>
      <c r="E3601" s="240" t="s">
        <v>1</v>
      </c>
      <c r="F3601" s="241" t="s">
        <v>5072</v>
      </c>
      <c r="G3601" s="238"/>
      <c r="H3601" s="242">
        <v>3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142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133</v>
      </c>
    </row>
    <row r="3602" spans="2:51" s="12" customFormat="1" ht="12">
      <c r="B3602" s="237"/>
      <c r="C3602" s="238"/>
      <c r="D3602" s="239" t="s">
        <v>142</v>
      </c>
      <c r="E3602" s="240" t="s">
        <v>1</v>
      </c>
      <c r="F3602" s="241" t="s">
        <v>5073</v>
      </c>
      <c r="G3602" s="238"/>
      <c r="H3602" s="242">
        <v>1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142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133</v>
      </c>
    </row>
    <row r="3603" spans="2:51" s="12" customFormat="1" ht="12">
      <c r="B3603" s="237"/>
      <c r="C3603" s="238"/>
      <c r="D3603" s="239" t="s">
        <v>142</v>
      </c>
      <c r="E3603" s="240" t="s">
        <v>1</v>
      </c>
      <c r="F3603" s="241" t="s">
        <v>5074</v>
      </c>
      <c r="G3603" s="238"/>
      <c r="H3603" s="242">
        <v>1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142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133</v>
      </c>
    </row>
    <row r="3604" spans="2:51" s="12" customFormat="1" ht="12">
      <c r="B3604" s="237"/>
      <c r="C3604" s="238"/>
      <c r="D3604" s="239" t="s">
        <v>142</v>
      </c>
      <c r="E3604" s="240" t="s">
        <v>1</v>
      </c>
      <c r="F3604" s="241" t="s">
        <v>5075</v>
      </c>
      <c r="G3604" s="238"/>
      <c r="H3604" s="242">
        <v>1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142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133</v>
      </c>
    </row>
    <row r="3605" spans="2:51" s="12" customFormat="1" ht="12">
      <c r="B3605" s="237"/>
      <c r="C3605" s="238"/>
      <c r="D3605" s="239" t="s">
        <v>142</v>
      </c>
      <c r="E3605" s="240" t="s">
        <v>1</v>
      </c>
      <c r="F3605" s="241" t="s">
        <v>5076</v>
      </c>
      <c r="G3605" s="238"/>
      <c r="H3605" s="242">
        <v>2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142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133</v>
      </c>
    </row>
    <row r="3606" spans="2:51" s="12" customFormat="1" ht="12">
      <c r="B3606" s="237"/>
      <c r="C3606" s="238"/>
      <c r="D3606" s="239" t="s">
        <v>142</v>
      </c>
      <c r="E3606" s="240" t="s">
        <v>1</v>
      </c>
      <c r="F3606" s="241" t="s">
        <v>5077</v>
      </c>
      <c r="G3606" s="238"/>
      <c r="H3606" s="242">
        <v>1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142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133</v>
      </c>
    </row>
    <row r="3607" spans="2:51" s="12" customFormat="1" ht="12">
      <c r="B3607" s="237"/>
      <c r="C3607" s="238"/>
      <c r="D3607" s="239" t="s">
        <v>142</v>
      </c>
      <c r="E3607" s="240" t="s">
        <v>1</v>
      </c>
      <c r="F3607" s="241" t="s">
        <v>5078</v>
      </c>
      <c r="G3607" s="238"/>
      <c r="H3607" s="242">
        <v>2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142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133</v>
      </c>
    </row>
    <row r="3608" spans="2:51" s="13" customFormat="1" ht="12">
      <c r="B3608" s="249"/>
      <c r="C3608" s="250"/>
      <c r="D3608" s="239" t="s">
        <v>142</v>
      </c>
      <c r="E3608" s="251" t="s">
        <v>1</v>
      </c>
      <c r="F3608" s="252" t="s">
        <v>144</v>
      </c>
      <c r="G3608" s="250"/>
      <c r="H3608" s="253">
        <v>21</v>
      </c>
      <c r="I3608" s="254"/>
      <c r="J3608" s="250"/>
      <c r="K3608" s="250"/>
      <c r="L3608" s="255"/>
      <c r="M3608" s="256"/>
      <c r="N3608" s="257"/>
      <c r="O3608" s="257"/>
      <c r="P3608" s="257"/>
      <c r="Q3608" s="257"/>
      <c r="R3608" s="257"/>
      <c r="S3608" s="257"/>
      <c r="T3608" s="258"/>
      <c r="AT3608" s="259" t="s">
        <v>142</v>
      </c>
      <c r="AU3608" s="259" t="s">
        <v>83</v>
      </c>
      <c r="AV3608" s="13" t="s">
        <v>140</v>
      </c>
      <c r="AW3608" s="13" t="s">
        <v>30</v>
      </c>
      <c r="AX3608" s="13" t="s">
        <v>81</v>
      </c>
      <c r="AY3608" s="259" t="s">
        <v>133</v>
      </c>
    </row>
    <row r="3609" spans="2:65" s="1" customFormat="1" ht="24" customHeight="1">
      <c r="B3609" s="38"/>
      <c r="C3609" s="224" t="s">
        <v>5079</v>
      </c>
      <c r="D3609" s="224" t="s">
        <v>135</v>
      </c>
      <c r="E3609" s="225" t="s">
        <v>5080</v>
      </c>
      <c r="F3609" s="226" t="s">
        <v>5081</v>
      </c>
      <c r="G3609" s="227" t="s">
        <v>165</v>
      </c>
      <c r="H3609" s="228">
        <v>13.6</v>
      </c>
      <c r="I3609" s="229"/>
      <c r="J3609" s="230">
        <f>ROUND(I3609*H3609,2)</f>
        <v>0</v>
      </c>
      <c r="K3609" s="226" t="s">
        <v>1</v>
      </c>
      <c r="L3609" s="43"/>
      <c r="M3609" s="231" t="s">
        <v>1</v>
      </c>
      <c r="N3609" s="232" t="s">
        <v>38</v>
      </c>
      <c r="O3609" s="86"/>
      <c r="P3609" s="233">
        <f>O3609*H3609</f>
        <v>0</v>
      </c>
      <c r="Q3609" s="233">
        <v>0</v>
      </c>
      <c r="R3609" s="233">
        <f>Q3609*H3609</f>
        <v>0</v>
      </c>
      <c r="S3609" s="233">
        <v>0</v>
      </c>
      <c r="T3609" s="234">
        <f>S3609*H3609</f>
        <v>0</v>
      </c>
      <c r="AR3609" s="235" t="s">
        <v>224</v>
      </c>
      <c r="AT3609" s="235" t="s">
        <v>135</v>
      </c>
      <c r="AU3609" s="235" t="s">
        <v>83</v>
      </c>
      <c r="AY3609" s="17" t="s">
        <v>133</v>
      </c>
      <c r="BE3609" s="236">
        <f>IF(N3609="základní",J3609,0)</f>
        <v>0</v>
      </c>
      <c r="BF3609" s="236">
        <f>IF(N3609="snížená",J3609,0)</f>
        <v>0</v>
      </c>
      <c r="BG3609" s="236">
        <f>IF(N3609="zákl. přenesená",J3609,0)</f>
        <v>0</v>
      </c>
      <c r="BH3609" s="236">
        <f>IF(N3609="sníž. přenesená",J3609,0)</f>
        <v>0</v>
      </c>
      <c r="BI3609" s="236">
        <f>IF(N3609="nulová",J3609,0)</f>
        <v>0</v>
      </c>
      <c r="BJ3609" s="17" t="s">
        <v>81</v>
      </c>
      <c r="BK3609" s="236">
        <f>ROUND(I3609*H3609,2)</f>
        <v>0</v>
      </c>
      <c r="BL3609" s="17" t="s">
        <v>224</v>
      </c>
      <c r="BM3609" s="235" t="s">
        <v>5082</v>
      </c>
    </row>
    <row r="3610" spans="2:51" s="12" customFormat="1" ht="12">
      <c r="B3610" s="237"/>
      <c r="C3610" s="238"/>
      <c r="D3610" s="239" t="s">
        <v>142</v>
      </c>
      <c r="E3610" s="240" t="s">
        <v>1</v>
      </c>
      <c r="F3610" s="241" t="s">
        <v>5083</v>
      </c>
      <c r="G3610" s="238"/>
      <c r="H3610" s="242">
        <v>13.6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142</v>
      </c>
      <c r="AU3610" s="248" t="s">
        <v>83</v>
      </c>
      <c r="AV3610" s="12" t="s">
        <v>83</v>
      </c>
      <c r="AW3610" s="12" t="s">
        <v>30</v>
      </c>
      <c r="AX3610" s="12" t="s">
        <v>81</v>
      </c>
      <c r="AY3610" s="248" t="s">
        <v>133</v>
      </c>
    </row>
    <row r="3611" spans="2:65" s="1" customFormat="1" ht="36" customHeight="1">
      <c r="B3611" s="38"/>
      <c r="C3611" s="224" t="s">
        <v>5084</v>
      </c>
      <c r="D3611" s="224" t="s">
        <v>135</v>
      </c>
      <c r="E3611" s="225" t="s">
        <v>5085</v>
      </c>
      <c r="F3611" s="226" t="s">
        <v>5086</v>
      </c>
      <c r="G3611" s="227" t="s">
        <v>165</v>
      </c>
      <c r="H3611" s="228">
        <v>138.6</v>
      </c>
      <c r="I3611" s="229"/>
      <c r="J3611" s="230">
        <f>ROUND(I3611*H3611,2)</f>
        <v>0</v>
      </c>
      <c r="K3611" s="226" t="s">
        <v>1</v>
      </c>
      <c r="L3611" s="43"/>
      <c r="M3611" s="231" t="s">
        <v>1</v>
      </c>
      <c r="N3611" s="232" t="s">
        <v>38</v>
      </c>
      <c r="O3611" s="86"/>
      <c r="P3611" s="233">
        <f>O3611*H3611</f>
        <v>0</v>
      </c>
      <c r="Q3611" s="233">
        <v>0</v>
      </c>
      <c r="R3611" s="233">
        <f>Q3611*H3611</f>
        <v>0</v>
      </c>
      <c r="S3611" s="233">
        <v>0</v>
      </c>
      <c r="T3611" s="234">
        <f>S3611*H3611</f>
        <v>0</v>
      </c>
      <c r="AR3611" s="235" t="s">
        <v>224</v>
      </c>
      <c r="AT3611" s="235" t="s">
        <v>135</v>
      </c>
      <c r="AU3611" s="235" t="s">
        <v>83</v>
      </c>
      <c r="AY3611" s="17" t="s">
        <v>133</v>
      </c>
      <c r="BE3611" s="236">
        <f>IF(N3611="základní",J3611,0)</f>
        <v>0</v>
      </c>
      <c r="BF3611" s="236">
        <f>IF(N3611="snížená",J3611,0)</f>
        <v>0</v>
      </c>
      <c r="BG3611" s="236">
        <f>IF(N3611="zákl. přenesená",J3611,0)</f>
        <v>0</v>
      </c>
      <c r="BH3611" s="236">
        <f>IF(N3611="sníž. přenesená",J3611,0)</f>
        <v>0</v>
      </c>
      <c r="BI3611" s="236">
        <f>IF(N3611="nulová",J3611,0)</f>
        <v>0</v>
      </c>
      <c r="BJ3611" s="17" t="s">
        <v>81</v>
      </c>
      <c r="BK3611" s="236">
        <f>ROUND(I3611*H3611,2)</f>
        <v>0</v>
      </c>
      <c r="BL3611" s="17" t="s">
        <v>224</v>
      </c>
      <c r="BM3611" s="235" t="s">
        <v>5087</v>
      </c>
    </row>
    <row r="3612" spans="2:51" s="12" customFormat="1" ht="12">
      <c r="B3612" s="237"/>
      <c r="C3612" s="238"/>
      <c r="D3612" s="239" t="s">
        <v>142</v>
      </c>
      <c r="E3612" s="240" t="s">
        <v>1</v>
      </c>
      <c r="F3612" s="241" t="s">
        <v>5088</v>
      </c>
      <c r="G3612" s="238"/>
      <c r="H3612" s="242">
        <v>138.6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142</v>
      </c>
      <c r="AU3612" s="248" t="s">
        <v>83</v>
      </c>
      <c r="AV3612" s="12" t="s">
        <v>83</v>
      </c>
      <c r="AW3612" s="12" t="s">
        <v>30</v>
      </c>
      <c r="AX3612" s="12" t="s">
        <v>81</v>
      </c>
      <c r="AY3612" s="248" t="s">
        <v>133</v>
      </c>
    </row>
    <row r="3613" spans="2:65" s="1" customFormat="1" ht="60" customHeight="1">
      <c r="B3613" s="38"/>
      <c r="C3613" s="224" t="s">
        <v>5089</v>
      </c>
      <c r="D3613" s="224" t="s">
        <v>135</v>
      </c>
      <c r="E3613" s="225" t="s">
        <v>5090</v>
      </c>
      <c r="F3613" s="226" t="s">
        <v>5091</v>
      </c>
      <c r="G3613" s="227" t="s">
        <v>171</v>
      </c>
      <c r="H3613" s="228">
        <v>1</v>
      </c>
      <c r="I3613" s="229"/>
      <c r="J3613" s="230">
        <f>ROUND(I3613*H3613,2)</f>
        <v>0</v>
      </c>
      <c r="K3613" s="226" t="s">
        <v>139</v>
      </c>
      <c r="L3613" s="43"/>
      <c r="M3613" s="231" t="s">
        <v>1</v>
      </c>
      <c r="N3613" s="232" t="s">
        <v>38</v>
      </c>
      <c r="O3613" s="86"/>
      <c r="P3613" s="233">
        <f>O3613*H3613</f>
        <v>0</v>
      </c>
      <c r="Q3613" s="233">
        <v>0.00122</v>
      </c>
      <c r="R3613" s="233">
        <f>Q3613*H3613</f>
        <v>0.00122</v>
      </c>
      <c r="S3613" s="233">
        <v>0</v>
      </c>
      <c r="T3613" s="234">
        <f>S3613*H3613</f>
        <v>0</v>
      </c>
      <c r="AR3613" s="235" t="s">
        <v>224</v>
      </c>
      <c r="AT3613" s="235" t="s">
        <v>135</v>
      </c>
      <c r="AU3613" s="235" t="s">
        <v>83</v>
      </c>
      <c r="AY3613" s="17" t="s">
        <v>133</v>
      </c>
      <c r="BE3613" s="236">
        <f>IF(N3613="základní",J3613,0)</f>
        <v>0</v>
      </c>
      <c r="BF3613" s="236">
        <f>IF(N3613="snížená",J3613,0)</f>
        <v>0</v>
      </c>
      <c r="BG3613" s="236">
        <f>IF(N3613="zákl. přenesená",J3613,0)</f>
        <v>0</v>
      </c>
      <c r="BH3613" s="236">
        <f>IF(N3613="sníž. přenesená",J3613,0)</f>
        <v>0</v>
      </c>
      <c r="BI3613" s="236">
        <f>IF(N3613="nulová",J3613,0)</f>
        <v>0</v>
      </c>
      <c r="BJ3613" s="17" t="s">
        <v>81</v>
      </c>
      <c r="BK3613" s="236">
        <f>ROUND(I3613*H3613,2)</f>
        <v>0</v>
      </c>
      <c r="BL3613" s="17" t="s">
        <v>224</v>
      </c>
      <c r="BM3613" s="235" t="s">
        <v>5092</v>
      </c>
    </row>
    <row r="3614" spans="2:65" s="1" customFormat="1" ht="16.5" customHeight="1">
      <c r="B3614" s="38"/>
      <c r="C3614" s="224" t="s">
        <v>5093</v>
      </c>
      <c r="D3614" s="224" t="s">
        <v>135</v>
      </c>
      <c r="E3614" s="225" t="s">
        <v>5094</v>
      </c>
      <c r="F3614" s="226" t="s">
        <v>5095</v>
      </c>
      <c r="G3614" s="227" t="s">
        <v>413</v>
      </c>
      <c r="H3614" s="228">
        <v>150.26</v>
      </c>
      <c r="I3614" s="229"/>
      <c r="J3614" s="230">
        <f>ROUND(I3614*H3614,2)</f>
        <v>0</v>
      </c>
      <c r="K3614" s="226" t="s">
        <v>1</v>
      </c>
      <c r="L3614" s="43"/>
      <c r="M3614" s="231" t="s">
        <v>1</v>
      </c>
      <c r="N3614" s="232" t="s">
        <v>38</v>
      </c>
      <c r="O3614" s="86"/>
      <c r="P3614" s="233">
        <f>O3614*H3614</f>
        <v>0</v>
      </c>
      <c r="Q3614" s="233">
        <v>0</v>
      </c>
      <c r="R3614" s="233">
        <f>Q3614*H3614</f>
        <v>0</v>
      </c>
      <c r="S3614" s="233">
        <v>0.0075</v>
      </c>
      <c r="T3614" s="234">
        <f>S3614*H3614</f>
        <v>1.12695</v>
      </c>
      <c r="AR3614" s="235" t="s">
        <v>224</v>
      </c>
      <c r="AT3614" s="235" t="s">
        <v>135</v>
      </c>
      <c r="AU3614" s="235" t="s">
        <v>83</v>
      </c>
      <c r="AY3614" s="17" t="s">
        <v>133</v>
      </c>
      <c r="BE3614" s="236">
        <f>IF(N3614="základní",J3614,0)</f>
        <v>0</v>
      </c>
      <c r="BF3614" s="236">
        <f>IF(N3614="snížená",J3614,0)</f>
        <v>0</v>
      </c>
      <c r="BG3614" s="236">
        <f>IF(N3614="zákl. přenesená",J3614,0)</f>
        <v>0</v>
      </c>
      <c r="BH3614" s="236">
        <f>IF(N3614="sníž. přenesená",J3614,0)</f>
        <v>0</v>
      </c>
      <c r="BI3614" s="236">
        <f>IF(N3614="nulová",J3614,0)</f>
        <v>0</v>
      </c>
      <c r="BJ3614" s="17" t="s">
        <v>81</v>
      </c>
      <c r="BK3614" s="236">
        <f>ROUND(I3614*H3614,2)</f>
        <v>0</v>
      </c>
      <c r="BL3614" s="17" t="s">
        <v>224</v>
      </c>
      <c r="BM3614" s="235" t="s">
        <v>5096</v>
      </c>
    </row>
    <row r="3615" spans="2:51" s="14" customFormat="1" ht="12">
      <c r="B3615" s="276"/>
      <c r="C3615" s="277"/>
      <c r="D3615" s="239" t="s">
        <v>142</v>
      </c>
      <c r="E3615" s="278" t="s">
        <v>1</v>
      </c>
      <c r="F3615" s="279" t="s">
        <v>5097</v>
      </c>
      <c r="G3615" s="277"/>
      <c r="H3615" s="278" t="s">
        <v>1</v>
      </c>
      <c r="I3615" s="280"/>
      <c r="J3615" s="277"/>
      <c r="K3615" s="277"/>
      <c r="L3615" s="281"/>
      <c r="M3615" s="282"/>
      <c r="N3615" s="283"/>
      <c r="O3615" s="283"/>
      <c r="P3615" s="283"/>
      <c r="Q3615" s="283"/>
      <c r="R3615" s="283"/>
      <c r="S3615" s="283"/>
      <c r="T3615" s="284"/>
      <c r="AT3615" s="285" t="s">
        <v>142</v>
      </c>
      <c r="AU3615" s="285" t="s">
        <v>83</v>
      </c>
      <c r="AV3615" s="14" t="s">
        <v>81</v>
      </c>
      <c r="AW3615" s="14" t="s">
        <v>30</v>
      </c>
      <c r="AX3615" s="14" t="s">
        <v>73</v>
      </c>
      <c r="AY3615" s="285" t="s">
        <v>133</v>
      </c>
    </row>
    <row r="3616" spans="2:51" s="12" customFormat="1" ht="12">
      <c r="B3616" s="237"/>
      <c r="C3616" s="238"/>
      <c r="D3616" s="239" t="s">
        <v>142</v>
      </c>
      <c r="E3616" s="240" t="s">
        <v>1</v>
      </c>
      <c r="F3616" s="241" t="s">
        <v>4267</v>
      </c>
      <c r="G3616" s="238"/>
      <c r="H3616" s="242">
        <v>150.26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142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133</v>
      </c>
    </row>
    <row r="3617" spans="2:51" s="13" customFormat="1" ht="12">
      <c r="B3617" s="249"/>
      <c r="C3617" s="250"/>
      <c r="D3617" s="239" t="s">
        <v>142</v>
      </c>
      <c r="E3617" s="251" t="s">
        <v>1</v>
      </c>
      <c r="F3617" s="252" t="s">
        <v>144</v>
      </c>
      <c r="G3617" s="250"/>
      <c r="H3617" s="253">
        <v>150.26</v>
      </c>
      <c r="I3617" s="254"/>
      <c r="J3617" s="250"/>
      <c r="K3617" s="250"/>
      <c r="L3617" s="255"/>
      <c r="M3617" s="256"/>
      <c r="N3617" s="257"/>
      <c r="O3617" s="257"/>
      <c r="P3617" s="257"/>
      <c r="Q3617" s="257"/>
      <c r="R3617" s="257"/>
      <c r="S3617" s="257"/>
      <c r="T3617" s="258"/>
      <c r="AT3617" s="259" t="s">
        <v>142</v>
      </c>
      <c r="AU3617" s="259" t="s">
        <v>83</v>
      </c>
      <c r="AV3617" s="13" t="s">
        <v>140</v>
      </c>
      <c r="AW3617" s="13" t="s">
        <v>30</v>
      </c>
      <c r="AX3617" s="13" t="s">
        <v>81</v>
      </c>
      <c r="AY3617" s="259" t="s">
        <v>133</v>
      </c>
    </row>
    <row r="3618" spans="2:65" s="1" customFormat="1" ht="24" customHeight="1">
      <c r="B3618" s="38"/>
      <c r="C3618" s="224" t="s">
        <v>5098</v>
      </c>
      <c r="D3618" s="224" t="s">
        <v>135</v>
      </c>
      <c r="E3618" s="225" t="s">
        <v>5099</v>
      </c>
      <c r="F3618" s="226" t="s">
        <v>5100</v>
      </c>
      <c r="G3618" s="227" t="s">
        <v>286</v>
      </c>
      <c r="H3618" s="270"/>
      <c r="I3618" s="229"/>
      <c r="J3618" s="230">
        <f>ROUND(I3618*H3618,2)</f>
        <v>0</v>
      </c>
      <c r="K3618" s="226" t="s">
        <v>139</v>
      </c>
      <c r="L3618" s="43"/>
      <c r="M3618" s="231" t="s">
        <v>1</v>
      </c>
      <c r="N3618" s="232" t="s">
        <v>38</v>
      </c>
      <c r="O3618" s="86"/>
      <c r="P3618" s="233">
        <f>O3618*H3618</f>
        <v>0</v>
      </c>
      <c r="Q3618" s="233">
        <v>0</v>
      </c>
      <c r="R3618" s="233">
        <f>Q3618*H3618</f>
        <v>0</v>
      </c>
      <c r="S3618" s="233">
        <v>0</v>
      </c>
      <c r="T3618" s="234">
        <f>S3618*H3618</f>
        <v>0</v>
      </c>
      <c r="AR3618" s="235" t="s">
        <v>224</v>
      </c>
      <c r="AT3618" s="235" t="s">
        <v>135</v>
      </c>
      <c r="AU3618" s="235" t="s">
        <v>83</v>
      </c>
      <c r="AY3618" s="17" t="s">
        <v>133</v>
      </c>
      <c r="BE3618" s="236">
        <f>IF(N3618="základní",J3618,0)</f>
        <v>0</v>
      </c>
      <c r="BF3618" s="236">
        <f>IF(N3618="snížená",J3618,0)</f>
        <v>0</v>
      </c>
      <c r="BG3618" s="236">
        <f>IF(N3618="zákl. přenesená",J3618,0)</f>
        <v>0</v>
      </c>
      <c r="BH3618" s="236">
        <f>IF(N3618="sníž. přenesená",J3618,0)</f>
        <v>0</v>
      </c>
      <c r="BI3618" s="236">
        <f>IF(N3618="nulová",J3618,0)</f>
        <v>0</v>
      </c>
      <c r="BJ3618" s="17" t="s">
        <v>81</v>
      </c>
      <c r="BK3618" s="236">
        <f>ROUND(I3618*H3618,2)</f>
        <v>0</v>
      </c>
      <c r="BL3618" s="17" t="s">
        <v>224</v>
      </c>
      <c r="BM3618" s="235" t="s">
        <v>5101</v>
      </c>
    </row>
    <row r="3619" spans="2:65" s="1" customFormat="1" ht="24" customHeight="1">
      <c r="B3619" s="38"/>
      <c r="C3619" s="224" t="s">
        <v>5102</v>
      </c>
      <c r="D3619" s="224" t="s">
        <v>135</v>
      </c>
      <c r="E3619" s="225" t="s">
        <v>5103</v>
      </c>
      <c r="F3619" s="226" t="s">
        <v>5104</v>
      </c>
      <c r="G3619" s="227" t="s">
        <v>286</v>
      </c>
      <c r="H3619" s="270"/>
      <c r="I3619" s="229"/>
      <c r="J3619" s="230">
        <f>ROUND(I3619*H3619,2)</f>
        <v>0</v>
      </c>
      <c r="K3619" s="226" t="s">
        <v>139</v>
      </c>
      <c r="L3619" s="43"/>
      <c r="M3619" s="231" t="s">
        <v>1</v>
      </c>
      <c r="N3619" s="232" t="s">
        <v>38</v>
      </c>
      <c r="O3619" s="86"/>
      <c r="P3619" s="233">
        <f>O3619*H3619</f>
        <v>0</v>
      </c>
      <c r="Q3619" s="233">
        <v>0</v>
      </c>
      <c r="R3619" s="233">
        <f>Q3619*H3619</f>
        <v>0</v>
      </c>
      <c r="S3619" s="233">
        <v>0</v>
      </c>
      <c r="T3619" s="234">
        <f>S3619*H3619</f>
        <v>0</v>
      </c>
      <c r="AR3619" s="235" t="s">
        <v>224</v>
      </c>
      <c r="AT3619" s="235" t="s">
        <v>135</v>
      </c>
      <c r="AU3619" s="235" t="s">
        <v>83</v>
      </c>
      <c r="AY3619" s="17" t="s">
        <v>133</v>
      </c>
      <c r="BE3619" s="236">
        <f>IF(N3619="základní",J3619,0)</f>
        <v>0</v>
      </c>
      <c r="BF3619" s="236">
        <f>IF(N3619="snížená",J3619,0)</f>
        <v>0</v>
      </c>
      <c r="BG3619" s="236">
        <f>IF(N3619="zákl. přenesená",J3619,0)</f>
        <v>0</v>
      </c>
      <c r="BH3619" s="236">
        <f>IF(N3619="sníž. přenesená",J3619,0)</f>
        <v>0</v>
      </c>
      <c r="BI3619" s="236">
        <f>IF(N3619="nulová",J3619,0)</f>
        <v>0</v>
      </c>
      <c r="BJ3619" s="17" t="s">
        <v>81</v>
      </c>
      <c r="BK3619" s="236">
        <f>ROUND(I3619*H3619,2)</f>
        <v>0</v>
      </c>
      <c r="BL3619" s="17" t="s">
        <v>224</v>
      </c>
      <c r="BM3619" s="235" t="s">
        <v>5105</v>
      </c>
    </row>
    <row r="3620" spans="2:63" s="11" customFormat="1" ht="22.8" customHeight="1">
      <c r="B3620" s="208"/>
      <c r="C3620" s="209"/>
      <c r="D3620" s="210" t="s">
        <v>72</v>
      </c>
      <c r="E3620" s="222" t="s">
        <v>4967</v>
      </c>
      <c r="F3620" s="222" t="s">
        <v>5106</v>
      </c>
      <c r="G3620" s="209"/>
      <c r="H3620" s="209"/>
      <c r="I3620" s="212"/>
      <c r="J3620" s="223">
        <f>BK3620</f>
        <v>0</v>
      </c>
      <c r="K3620" s="209"/>
      <c r="L3620" s="214"/>
      <c r="M3620" s="215"/>
      <c r="N3620" s="216"/>
      <c r="O3620" s="216"/>
      <c r="P3620" s="217">
        <f>SUM(P3621:P3675)</f>
        <v>0</v>
      </c>
      <c r="Q3620" s="216"/>
      <c r="R3620" s="217">
        <f>SUM(R3621:R3675)</f>
        <v>21.447794179999995</v>
      </c>
      <c r="S3620" s="216"/>
      <c r="T3620" s="218">
        <f>SUM(T3621:T3675)</f>
        <v>0</v>
      </c>
      <c r="AR3620" s="219" t="s">
        <v>83</v>
      </c>
      <c r="AT3620" s="220" t="s">
        <v>72</v>
      </c>
      <c r="AU3620" s="220" t="s">
        <v>81</v>
      </c>
      <c r="AY3620" s="219" t="s">
        <v>133</v>
      </c>
      <c r="BK3620" s="221">
        <f>SUM(BK3621:BK3675)</f>
        <v>0</v>
      </c>
    </row>
    <row r="3621" spans="2:65" s="1" customFormat="1" ht="24" customHeight="1">
      <c r="B3621" s="38"/>
      <c r="C3621" s="224" t="s">
        <v>5107</v>
      </c>
      <c r="D3621" s="224" t="s">
        <v>135</v>
      </c>
      <c r="E3621" s="225" t="s">
        <v>5108</v>
      </c>
      <c r="F3621" s="226" t="s">
        <v>5109</v>
      </c>
      <c r="G3621" s="227" t="s">
        <v>165</v>
      </c>
      <c r="H3621" s="228">
        <v>87.6</v>
      </c>
      <c r="I3621" s="229"/>
      <c r="J3621" s="230">
        <f>ROUND(I3621*H3621,2)</f>
        <v>0</v>
      </c>
      <c r="K3621" s="226" t="s">
        <v>1</v>
      </c>
      <c r="L3621" s="43"/>
      <c r="M3621" s="231" t="s">
        <v>1</v>
      </c>
      <c r="N3621" s="232" t="s">
        <v>38</v>
      </c>
      <c r="O3621" s="86"/>
      <c r="P3621" s="233">
        <f>O3621*H3621</f>
        <v>0</v>
      </c>
      <c r="Q3621" s="233">
        <v>0.00147</v>
      </c>
      <c r="R3621" s="233">
        <f>Q3621*H3621</f>
        <v>0.128772</v>
      </c>
      <c r="S3621" s="233">
        <v>0</v>
      </c>
      <c r="T3621" s="234">
        <f>S3621*H3621</f>
        <v>0</v>
      </c>
      <c r="AR3621" s="235" t="s">
        <v>224</v>
      </c>
      <c r="AT3621" s="235" t="s">
        <v>135</v>
      </c>
      <c r="AU3621" s="235" t="s">
        <v>83</v>
      </c>
      <c r="AY3621" s="17" t="s">
        <v>133</v>
      </c>
      <c r="BE3621" s="236">
        <f>IF(N3621="základní",J3621,0)</f>
        <v>0</v>
      </c>
      <c r="BF3621" s="236">
        <f>IF(N3621="snížená",J3621,0)</f>
        <v>0</v>
      </c>
      <c r="BG3621" s="236">
        <f>IF(N3621="zákl. přenesená",J3621,0)</f>
        <v>0</v>
      </c>
      <c r="BH3621" s="236">
        <f>IF(N3621="sníž. přenesená",J3621,0)</f>
        <v>0</v>
      </c>
      <c r="BI3621" s="236">
        <f>IF(N3621="nulová",J3621,0)</f>
        <v>0</v>
      </c>
      <c r="BJ3621" s="17" t="s">
        <v>81</v>
      </c>
      <c r="BK3621" s="236">
        <f>ROUND(I3621*H3621,2)</f>
        <v>0</v>
      </c>
      <c r="BL3621" s="17" t="s">
        <v>224</v>
      </c>
      <c r="BM3621" s="235" t="s">
        <v>5110</v>
      </c>
    </row>
    <row r="3622" spans="2:51" s="12" customFormat="1" ht="12">
      <c r="B3622" s="237"/>
      <c r="C3622" s="238"/>
      <c r="D3622" s="239" t="s">
        <v>142</v>
      </c>
      <c r="E3622" s="240" t="s">
        <v>1</v>
      </c>
      <c r="F3622" s="241" t="s">
        <v>5111</v>
      </c>
      <c r="G3622" s="238"/>
      <c r="H3622" s="242">
        <v>46.8</v>
      </c>
      <c r="I3622" s="243"/>
      <c r="J3622" s="238"/>
      <c r="K3622" s="238"/>
      <c r="L3622" s="244"/>
      <c r="M3622" s="245"/>
      <c r="N3622" s="246"/>
      <c r="O3622" s="246"/>
      <c r="P3622" s="246"/>
      <c r="Q3622" s="246"/>
      <c r="R3622" s="246"/>
      <c r="S3622" s="246"/>
      <c r="T3622" s="247"/>
      <c r="AT3622" s="248" t="s">
        <v>142</v>
      </c>
      <c r="AU3622" s="248" t="s">
        <v>83</v>
      </c>
      <c r="AV3622" s="12" t="s">
        <v>83</v>
      </c>
      <c r="AW3622" s="12" t="s">
        <v>30</v>
      </c>
      <c r="AX3622" s="12" t="s">
        <v>73</v>
      </c>
      <c r="AY3622" s="248" t="s">
        <v>133</v>
      </c>
    </row>
    <row r="3623" spans="2:51" s="12" customFormat="1" ht="12">
      <c r="B3623" s="237"/>
      <c r="C3623" s="238"/>
      <c r="D3623" s="239" t="s">
        <v>142</v>
      </c>
      <c r="E3623" s="240" t="s">
        <v>1</v>
      </c>
      <c r="F3623" s="241" t="s">
        <v>5112</v>
      </c>
      <c r="G3623" s="238"/>
      <c r="H3623" s="242">
        <v>31.2</v>
      </c>
      <c r="I3623" s="243"/>
      <c r="J3623" s="238"/>
      <c r="K3623" s="238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142</v>
      </c>
      <c r="AU3623" s="248" t="s">
        <v>83</v>
      </c>
      <c r="AV3623" s="12" t="s">
        <v>83</v>
      </c>
      <c r="AW3623" s="12" t="s">
        <v>30</v>
      </c>
      <c r="AX3623" s="12" t="s">
        <v>73</v>
      </c>
      <c r="AY3623" s="248" t="s">
        <v>133</v>
      </c>
    </row>
    <row r="3624" spans="2:51" s="12" customFormat="1" ht="12">
      <c r="B3624" s="237"/>
      <c r="C3624" s="238"/>
      <c r="D3624" s="239" t="s">
        <v>142</v>
      </c>
      <c r="E3624" s="240" t="s">
        <v>1</v>
      </c>
      <c r="F3624" s="241" t="s">
        <v>5113</v>
      </c>
      <c r="G3624" s="238"/>
      <c r="H3624" s="242">
        <v>9.6</v>
      </c>
      <c r="I3624" s="243"/>
      <c r="J3624" s="238"/>
      <c r="K3624" s="238"/>
      <c r="L3624" s="244"/>
      <c r="M3624" s="245"/>
      <c r="N3624" s="246"/>
      <c r="O3624" s="246"/>
      <c r="P3624" s="246"/>
      <c r="Q3624" s="246"/>
      <c r="R3624" s="246"/>
      <c r="S3624" s="246"/>
      <c r="T3624" s="247"/>
      <c r="AT3624" s="248" t="s">
        <v>142</v>
      </c>
      <c r="AU3624" s="248" t="s">
        <v>83</v>
      </c>
      <c r="AV3624" s="12" t="s">
        <v>83</v>
      </c>
      <c r="AW3624" s="12" t="s">
        <v>30</v>
      </c>
      <c r="AX3624" s="12" t="s">
        <v>73</v>
      </c>
      <c r="AY3624" s="248" t="s">
        <v>133</v>
      </c>
    </row>
    <row r="3625" spans="2:51" s="13" customFormat="1" ht="12">
      <c r="B3625" s="249"/>
      <c r="C3625" s="250"/>
      <c r="D3625" s="239" t="s">
        <v>142</v>
      </c>
      <c r="E3625" s="251" t="s">
        <v>1</v>
      </c>
      <c r="F3625" s="252" t="s">
        <v>144</v>
      </c>
      <c r="G3625" s="250"/>
      <c r="H3625" s="253">
        <v>87.6</v>
      </c>
      <c r="I3625" s="254"/>
      <c r="J3625" s="250"/>
      <c r="K3625" s="250"/>
      <c r="L3625" s="255"/>
      <c r="M3625" s="256"/>
      <c r="N3625" s="257"/>
      <c r="O3625" s="257"/>
      <c r="P3625" s="257"/>
      <c r="Q3625" s="257"/>
      <c r="R3625" s="257"/>
      <c r="S3625" s="257"/>
      <c r="T3625" s="258"/>
      <c r="AT3625" s="259" t="s">
        <v>142</v>
      </c>
      <c r="AU3625" s="259" t="s">
        <v>83</v>
      </c>
      <c r="AV3625" s="13" t="s">
        <v>140</v>
      </c>
      <c r="AW3625" s="13" t="s">
        <v>30</v>
      </c>
      <c r="AX3625" s="13" t="s">
        <v>81</v>
      </c>
      <c r="AY3625" s="259" t="s">
        <v>133</v>
      </c>
    </row>
    <row r="3626" spans="2:65" s="1" customFormat="1" ht="16.5" customHeight="1">
      <c r="B3626" s="38"/>
      <c r="C3626" s="260" t="s">
        <v>5114</v>
      </c>
      <c r="D3626" s="260" t="s">
        <v>168</v>
      </c>
      <c r="E3626" s="261" t="s">
        <v>5115</v>
      </c>
      <c r="F3626" s="262" t="s">
        <v>5116</v>
      </c>
      <c r="G3626" s="263" t="s">
        <v>413</v>
      </c>
      <c r="H3626" s="264">
        <v>28.908</v>
      </c>
      <c r="I3626" s="265"/>
      <c r="J3626" s="266">
        <f>ROUND(I3626*H3626,2)</f>
        <v>0</v>
      </c>
      <c r="K3626" s="262" t="s">
        <v>1</v>
      </c>
      <c r="L3626" s="267"/>
      <c r="M3626" s="268" t="s">
        <v>1</v>
      </c>
      <c r="N3626" s="269" t="s">
        <v>38</v>
      </c>
      <c r="O3626" s="86"/>
      <c r="P3626" s="233">
        <f>O3626*H3626</f>
        <v>0</v>
      </c>
      <c r="Q3626" s="233">
        <v>0.019</v>
      </c>
      <c r="R3626" s="233">
        <f>Q3626*H3626</f>
        <v>0.549252</v>
      </c>
      <c r="S3626" s="233">
        <v>0</v>
      </c>
      <c r="T3626" s="234">
        <f>S3626*H3626</f>
        <v>0</v>
      </c>
      <c r="AR3626" s="235" t="s">
        <v>644</v>
      </c>
      <c r="AT3626" s="235" t="s">
        <v>168</v>
      </c>
      <c r="AU3626" s="235" t="s">
        <v>83</v>
      </c>
      <c r="AY3626" s="17" t="s">
        <v>133</v>
      </c>
      <c r="BE3626" s="236">
        <f>IF(N3626="základní",J3626,0)</f>
        <v>0</v>
      </c>
      <c r="BF3626" s="236">
        <f>IF(N3626="snížená",J3626,0)</f>
        <v>0</v>
      </c>
      <c r="BG3626" s="236">
        <f>IF(N3626="zákl. přenesená",J3626,0)</f>
        <v>0</v>
      </c>
      <c r="BH3626" s="236">
        <f>IF(N3626="sníž. přenesená",J3626,0)</f>
        <v>0</v>
      </c>
      <c r="BI3626" s="236">
        <f>IF(N3626="nulová",J3626,0)</f>
        <v>0</v>
      </c>
      <c r="BJ3626" s="17" t="s">
        <v>81</v>
      </c>
      <c r="BK3626" s="236">
        <f>ROUND(I3626*H3626,2)</f>
        <v>0</v>
      </c>
      <c r="BL3626" s="17" t="s">
        <v>224</v>
      </c>
      <c r="BM3626" s="235" t="s">
        <v>5117</v>
      </c>
    </row>
    <row r="3627" spans="2:51" s="12" customFormat="1" ht="12">
      <c r="B3627" s="237"/>
      <c r="C3627" s="238"/>
      <c r="D3627" s="239" t="s">
        <v>142</v>
      </c>
      <c r="E3627" s="240" t="s">
        <v>1</v>
      </c>
      <c r="F3627" s="241" t="s">
        <v>5118</v>
      </c>
      <c r="G3627" s="238"/>
      <c r="H3627" s="242">
        <v>28.908</v>
      </c>
      <c r="I3627" s="243"/>
      <c r="J3627" s="238"/>
      <c r="K3627" s="238"/>
      <c r="L3627" s="244"/>
      <c r="M3627" s="245"/>
      <c r="N3627" s="246"/>
      <c r="O3627" s="246"/>
      <c r="P3627" s="246"/>
      <c r="Q3627" s="246"/>
      <c r="R3627" s="246"/>
      <c r="S3627" s="246"/>
      <c r="T3627" s="247"/>
      <c r="AT3627" s="248" t="s">
        <v>142</v>
      </c>
      <c r="AU3627" s="248" t="s">
        <v>83</v>
      </c>
      <c r="AV3627" s="12" t="s">
        <v>83</v>
      </c>
      <c r="AW3627" s="12" t="s">
        <v>30</v>
      </c>
      <c r="AX3627" s="12" t="s">
        <v>73</v>
      </c>
      <c r="AY3627" s="248" t="s">
        <v>133</v>
      </c>
    </row>
    <row r="3628" spans="2:51" s="13" customFormat="1" ht="12">
      <c r="B3628" s="249"/>
      <c r="C3628" s="250"/>
      <c r="D3628" s="239" t="s">
        <v>142</v>
      </c>
      <c r="E3628" s="251" t="s">
        <v>1</v>
      </c>
      <c r="F3628" s="252" t="s">
        <v>144</v>
      </c>
      <c r="G3628" s="250"/>
      <c r="H3628" s="253">
        <v>28.908</v>
      </c>
      <c r="I3628" s="254"/>
      <c r="J3628" s="250"/>
      <c r="K3628" s="250"/>
      <c r="L3628" s="255"/>
      <c r="M3628" s="256"/>
      <c r="N3628" s="257"/>
      <c r="O3628" s="257"/>
      <c r="P3628" s="257"/>
      <c r="Q3628" s="257"/>
      <c r="R3628" s="257"/>
      <c r="S3628" s="257"/>
      <c r="T3628" s="258"/>
      <c r="AT3628" s="259" t="s">
        <v>142</v>
      </c>
      <c r="AU3628" s="259" t="s">
        <v>83</v>
      </c>
      <c r="AV3628" s="13" t="s">
        <v>140</v>
      </c>
      <c r="AW3628" s="13" t="s">
        <v>30</v>
      </c>
      <c r="AX3628" s="13" t="s">
        <v>81</v>
      </c>
      <c r="AY3628" s="259" t="s">
        <v>133</v>
      </c>
    </row>
    <row r="3629" spans="2:65" s="1" customFormat="1" ht="24" customHeight="1">
      <c r="B3629" s="38"/>
      <c r="C3629" s="224" t="s">
        <v>5119</v>
      </c>
      <c r="D3629" s="224" t="s">
        <v>135</v>
      </c>
      <c r="E3629" s="225" t="s">
        <v>5120</v>
      </c>
      <c r="F3629" s="226" t="s">
        <v>5121</v>
      </c>
      <c r="G3629" s="227" t="s">
        <v>165</v>
      </c>
      <c r="H3629" s="228">
        <v>87.6</v>
      </c>
      <c r="I3629" s="229"/>
      <c r="J3629" s="230">
        <f>ROUND(I3629*H3629,2)</f>
        <v>0</v>
      </c>
      <c r="K3629" s="226" t="s">
        <v>1</v>
      </c>
      <c r="L3629" s="43"/>
      <c r="M3629" s="231" t="s">
        <v>1</v>
      </c>
      <c r="N3629" s="232" t="s">
        <v>38</v>
      </c>
      <c r="O3629" s="86"/>
      <c r="P3629" s="233">
        <f>O3629*H3629</f>
        <v>0</v>
      </c>
      <c r="Q3629" s="233">
        <v>0.00072</v>
      </c>
      <c r="R3629" s="233">
        <f>Q3629*H3629</f>
        <v>0.063072</v>
      </c>
      <c r="S3629" s="233">
        <v>0</v>
      </c>
      <c r="T3629" s="234">
        <f>S3629*H3629</f>
        <v>0</v>
      </c>
      <c r="AR3629" s="235" t="s">
        <v>224</v>
      </c>
      <c r="AT3629" s="235" t="s">
        <v>135</v>
      </c>
      <c r="AU3629" s="235" t="s">
        <v>83</v>
      </c>
      <c r="AY3629" s="17" t="s">
        <v>133</v>
      </c>
      <c r="BE3629" s="236">
        <f>IF(N3629="základní",J3629,0)</f>
        <v>0</v>
      </c>
      <c r="BF3629" s="236">
        <f>IF(N3629="snížená",J3629,0)</f>
        <v>0</v>
      </c>
      <c r="BG3629" s="236">
        <f>IF(N3629="zákl. přenesená",J3629,0)</f>
        <v>0</v>
      </c>
      <c r="BH3629" s="236">
        <f>IF(N3629="sníž. přenesená",J3629,0)</f>
        <v>0</v>
      </c>
      <c r="BI3629" s="236">
        <f>IF(N3629="nulová",J3629,0)</f>
        <v>0</v>
      </c>
      <c r="BJ3629" s="17" t="s">
        <v>81</v>
      </c>
      <c r="BK3629" s="236">
        <f>ROUND(I3629*H3629,2)</f>
        <v>0</v>
      </c>
      <c r="BL3629" s="17" t="s">
        <v>224</v>
      </c>
      <c r="BM3629" s="235" t="s">
        <v>5122</v>
      </c>
    </row>
    <row r="3630" spans="2:51" s="12" customFormat="1" ht="12">
      <c r="B3630" s="237"/>
      <c r="C3630" s="238"/>
      <c r="D3630" s="239" t="s">
        <v>142</v>
      </c>
      <c r="E3630" s="240" t="s">
        <v>1</v>
      </c>
      <c r="F3630" s="241" t="s">
        <v>5111</v>
      </c>
      <c r="G3630" s="238"/>
      <c r="H3630" s="242">
        <v>46.8</v>
      </c>
      <c r="I3630" s="243"/>
      <c r="J3630" s="238"/>
      <c r="K3630" s="238"/>
      <c r="L3630" s="244"/>
      <c r="M3630" s="245"/>
      <c r="N3630" s="246"/>
      <c r="O3630" s="246"/>
      <c r="P3630" s="246"/>
      <c r="Q3630" s="246"/>
      <c r="R3630" s="246"/>
      <c r="S3630" s="246"/>
      <c r="T3630" s="247"/>
      <c r="AT3630" s="248" t="s">
        <v>142</v>
      </c>
      <c r="AU3630" s="248" t="s">
        <v>83</v>
      </c>
      <c r="AV3630" s="12" t="s">
        <v>83</v>
      </c>
      <c r="AW3630" s="12" t="s">
        <v>30</v>
      </c>
      <c r="AX3630" s="12" t="s">
        <v>73</v>
      </c>
      <c r="AY3630" s="248" t="s">
        <v>133</v>
      </c>
    </row>
    <row r="3631" spans="2:51" s="12" customFormat="1" ht="12">
      <c r="B3631" s="237"/>
      <c r="C3631" s="238"/>
      <c r="D3631" s="239" t="s">
        <v>142</v>
      </c>
      <c r="E3631" s="240" t="s">
        <v>1</v>
      </c>
      <c r="F3631" s="241" t="s">
        <v>5112</v>
      </c>
      <c r="G3631" s="238"/>
      <c r="H3631" s="242">
        <v>31.2</v>
      </c>
      <c r="I3631" s="243"/>
      <c r="J3631" s="238"/>
      <c r="K3631" s="238"/>
      <c r="L3631" s="244"/>
      <c r="M3631" s="245"/>
      <c r="N3631" s="246"/>
      <c r="O3631" s="246"/>
      <c r="P3631" s="246"/>
      <c r="Q3631" s="246"/>
      <c r="R3631" s="246"/>
      <c r="S3631" s="246"/>
      <c r="T3631" s="247"/>
      <c r="AT3631" s="248" t="s">
        <v>142</v>
      </c>
      <c r="AU3631" s="248" t="s">
        <v>83</v>
      </c>
      <c r="AV3631" s="12" t="s">
        <v>83</v>
      </c>
      <c r="AW3631" s="12" t="s">
        <v>30</v>
      </c>
      <c r="AX3631" s="12" t="s">
        <v>73</v>
      </c>
      <c r="AY3631" s="248" t="s">
        <v>133</v>
      </c>
    </row>
    <row r="3632" spans="2:51" s="12" customFormat="1" ht="12">
      <c r="B3632" s="237"/>
      <c r="C3632" s="238"/>
      <c r="D3632" s="239" t="s">
        <v>142</v>
      </c>
      <c r="E3632" s="240" t="s">
        <v>1</v>
      </c>
      <c r="F3632" s="241" t="s">
        <v>5113</v>
      </c>
      <c r="G3632" s="238"/>
      <c r="H3632" s="242">
        <v>9.6</v>
      </c>
      <c r="I3632" s="243"/>
      <c r="J3632" s="238"/>
      <c r="K3632" s="238"/>
      <c r="L3632" s="244"/>
      <c r="M3632" s="245"/>
      <c r="N3632" s="246"/>
      <c r="O3632" s="246"/>
      <c r="P3632" s="246"/>
      <c r="Q3632" s="246"/>
      <c r="R3632" s="246"/>
      <c r="S3632" s="246"/>
      <c r="T3632" s="247"/>
      <c r="AT3632" s="248" t="s">
        <v>142</v>
      </c>
      <c r="AU3632" s="248" t="s">
        <v>83</v>
      </c>
      <c r="AV3632" s="12" t="s">
        <v>83</v>
      </c>
      <c r="AW3632" s="12" t="s">
        <v>30</v>
      </c>
      <c r="AX3632" s="12" t="s">
        <v>73</v>
      </c>
      <c r="AY3632" s="248" t="s">
        <v>133</v>
      </c>
    </row>
    <row r="3633" spans="2:51" s="13" customFormat="1" ht="12">
      <c r="B3633" s="249"/>
      <c r="C3633" s="250"/>
      <c r="D3633" s="239" t="s">
        <v>142</v>
      </c>
      <c r="E3633" s="251" t="s">
        <v>1</v>
      </c>
      <c r="F3633" s="252" t="s">
        <v>144</v>
      </c>
      <c r="G3633" s="250"/>
      <c r="H3633" s="253">
        <v>87.6</v>
      </c>
      <c r="I3633" s="254"/>
      <c r="J3633" s="250"/>
      <c r="K3633" s="250"/>
      <c r="L3633" s="255"/>
      <c r="M3633" s="256"/>
      <c r="N3633" s="257"/>
      <c r="O3633" s="257"/>
      <c r="P3633" s="257"/>
      <c r="Q3633" s="257"/>
      <c r="R3633" s="257"/>
      <c r="S3633" s="257"/>
      <c r="T3633" s="258"/>
      <c r="AT3633" s="259" t="s">
        <v>142</v>
      </c>
      <c r="AU3633" s="259" t="s">
        <v>83</v>
      </c>
      <c r="AV3633" s="13" t="s">
        <v>140</v>
      </c>
      <c r="AW3633" s="13" t="s">
        <v>30</v>
      </c>
      <c r="AX3633" s="13" t="s">
        <v>81</v>
      </c>
      <c r="AY3633" s="259" t="s">
        <v>133</v>
      </c>
    </row>
    <row r="3634" spans="2:65" s="1" customFormat="1" ht="16.5" customHeight="1">
      <c r="B3634" s="38"/>
      <c r="C3634" s="260" t="s">
        <v>5123</v>
      </c>
      <c r="D3634" s="260" t="s">
        <v>168</v>
      </c>
      <c r="E3634" s="261" t="s">
        <v>5124</v>
      </c>
      <c r="F3634" s="262" t="s">
        <v>5125</v>
      </c>
      <c r="G3634" s="263" t="s">
        <v>413</v>
      </c>
      <c r="H3634" s="264">
        <v>28.908</v>
      </c>
      <c r="I3634" s="265"/>
      <c r="J3634" s="266">
        <f>ROUND(I3634*H3634,2)</f>
        <v>0</v>
      </c>
      <c r="K3634" s="262" t="s">
        <v>1</v>
      </c>
      <c r="L3634" s="267"/>
      <c r="M3634" s="268" t="s">
        <v>1</v>
      </c>
      <c r="N3634" s="269" t="s">
        <v>38</v>
      </c>
      <c r="O3634" s="86"/>
      <c r="P3634" s="233">
        <f>O3634*H3634</f>
        <v>0</v>
      </c>
      <c r="Q3634" s="233">
        <v>0.019</v>
      </c>
      <c r="R3634" s="233">
        <f>Q3634*H3634</f>
        <v>0.549252</v>
      </c>
      <c r="S3634" s="233">
        <v>0</v>
      </c>
      <c r="T3634" s="234">
        <f>S3634*H3634</f>
        <v>0</v>
      </c>
      <c r="AR3634" s="235" t="s">
        <v>644</v>
      </c>
      <c r="AT3634" s="235" t="s">
        <v>168</v>
      </c>
      <c r="AU3634" s="235" t="s">
        <v>83</v>
      </c>
      <c r="AY3634" s="17" t="s">
        <v>133</v>
      </c>
      <c r="BE3634" s="236">
        <f>IF(N3634="základní",J3634,0)</f>
        <v>0</v>
      </c>
      <c r="BF3634" s="236">
        <f>IF(N3634="snížená",J3634,0)</f>
        <v>0</v>
      </c>
      <c r="BG3634" s="236">
        <f>IF(N3634="zákl. přenesená",J3634,0)</f>
        <v>0</v>
      </c>
      <c r="BH3634" s="236">
        <f>IF(N3634="sníž. přenesená",J3634,0)</f>
        <v>0</v>
      </c>
      <c r="BI3634" s="236">
        <f>IF(N3634="nulová",J3634,0)</f>
        <v>0</v>
      </c>
      <c r="BJ3634" s="17" t="s">
        <v>81</v>
      </c>
      <c r="BK3634" s="236">
        <f>ROUND(I3634*H3634,2)</f>
        <v>0</v>
      </c>
      <c r="BL3634" s="17" t="s">
        <v>224</v>
      </c>
      <c r="BM3634" s="235" t="s">
        <v>5126</v>
      </c>
    </row>
    <row r="3635" spans="2:51" s="12" customFormat="1" ht="12">
      <c r="B3635" s="237"/>
      <c r="C3635" s="238"/>
      <c r="D3635" s="239" t="s">
        <v>142</v>
      </c>
      <c r="E3635" s="240" t="s">
        <v>1</v>
      </c>
      <c r="F3635" s="241" t="s">
        <v>5118</v>
      </c>
      <c r="G3635" s="238"/>
      <c r="H3635" s="242">
        <v>28.908</v>
      </c>
      <c r="I3635" s="243"/>
      <c r="J3635" s="238"/>
      <c r="K3635" s="238"/>
      <c r="L3635" s="244"/>
      <c r="M3635" s="245"/>
      <c r="N3635" s="246"/>
      <c r="O3635" s="246"/>
      <c r="P3635" s="246"/>
      <c r="Q3635" s="246"/>
      <c r="R3635" s="246"/>
      <c r="S3635" s="246"/>
      <c r="T3635" s="247"/>
      <c r="AT3635" s="248" t="s">
        <v>142</v>
      </c>
      <c r="AU3635" s="248" t="s">
        <v>83</v>
      </c>
      <c r="AV3635" s="12" t="s">
        <v>83</v>
      </c>
      <c r="AW3635" s="12" t="s">
        <v>30</v>
      </c>
      <c r="AX3635" s="12" t="s">
        <v>73</v>
      </c>
      <c r="AY3635" s="248" t="s">
        <v>133</v>
      </c>
    </row>
    <row r="3636" spans="2:51" s="13" customFormat="1" ht="12">
      <c r="B3636" s="249"/>
      <c r="C3636" s="250"/>
      <c r="D3636" s="239" t="s">
        <v>142</v>
      </c>
      <c r="E3636" s="251" t="s">
        <v>1</v>
      </c>
      <c r="F3636" s="252" t="s">
        <v>144</v>
      </c>
      <c r="G3636" s="250"/>
      <c r="H3636" s="253">
        <v>28.908</v>
      </c>
      <c r="I3636" s="254"/>
      <c r="J3636" s="250"/>
      <c r="K3636" s="250"/>
      <c r="L3636" s="255"/>
      <c r="M3636" s="256"/>
      <c r="N3636" s="257"/>
      <c r="O3636" s="257"/>
      <c r="P3636" s="257"/>
      <c r="Q3636" s="257"/>
      <c r="R3636" s="257"/>
      <c r="S3636" s="257"/>
      <c r="T3636" s="258"/>
      <c r="AT3636" s="259" t="s">
        <v>142</v>
      </c>
      <c r="AU3636" s="259" t="s">
        <v>83</v>
      </c>
      <c r="AV3636" s="13" t="s">
        <v>140</v>
      </c>
      <c r="AW3636" s="13" t="s">
        <v>30</v>
      </c>
      <c r="AX3636" s="13" t="s">
        <v>81</v>
      </c>
      <c r="AY3636" s="259" t="s">
        <v>133</v>
      </c>
    </row>
    <row r="3637" spans="2:65" s="1" customFormat="1" ht="24" customHeight="1">
      <c r="B3637" s="38"/>
      <c r="C3637" s="224" t="s">
        <v>5127</v>
      </c>
      <c r="D3637" s="224" t="s">
        <v>135</v>
      </c>
      <c r="E3637" s="225" t="s">
        <v>5128</v>
      </c>
      <c r="F3637" s="226" t="s">
        <v>5129</v>
      </c>
      <c r="G3637" s="227" t="s">
        <v>165</v>
      </c>
      <c r="H3637" s="228">
        <v>464.282</v>
      </c>
      <c r="I3637" s="229"/>
      <c r="J3637" s="230">
        <f>ROUND(I3637*H3637,2)</f>
        <v>0</v>
      </c>
      <c r="K3637" s="226" t="s">
        <v>139</v>
      </c>
      <c r="L3637" s="43"/>
      <c r="M3637" s="231" t="s">
        <v>1</v>
      </c>
      <c r="N3637" s="232" t="s">
        <v>38</v>
      </c>
      <c r="O3637" s="86"/>
      <c r="P3637" s="233">
        <f>O3637*H3637</f>
        <v>0</v>
      </c>
      <c r="Q3637" s="233">
        <v>0.00043</v>
      </c>
      <c r="R3637" s="233">
        <f>Q3637*H3637</f>
        <v>0.19964126</v>
      </c>
      <c r="S3637" s="233">
        <v>0</v>
      </c>
      <c r="T3637" s="234">
        <f>S3637*H3637</f>
        <v>0</v>
      </c>
      <c r="AR3637" s="235" t="s">
        <v>224</v>
      </c>
      <c r="AT3637" s="235" t="s">
        <v>135</v>
      </c>
      <c r="AU3637" s="235" t="s">
        <v>83</v>
      </c>
      <c r="AY3637" s="17" t="s">
        <v>133</v>
      </c>
      <c r="BE3637" s="236">
        <f>IF(N3637="základní",J3637,0)</f>
        <v>0</v>
      </c>
      <c r="BF3637" s="236">
        <f>IF(N3637="snížená",J3637,0)</f>
        <v>0</v>
      </c>
      <c r="BG3637" s="236">
        <f>IF(N3637="zákl. přenesená",J3637,0)</f>
        <v>0</v>
      </c>
      <c r="BH3637" s="236">
        <f>IF(N3637="sníž. přenesená",J3637,0)</f>
        <v>0</v>
      </c>
      <c r="BI3637" s="236">
        <f>IF(N3637="nulová",J3637,0)</f>
        <v>0</v>
      </c>
      <c r="BJ3637" s="17" t="s">
        <v>81</v>
      </c>
      <c r="BK3637" s="236">
        <f>ROUND(I3637*H3637,2)</f>
        <v>0</v>
      </c>
      <c r="BL3637" s="17" t="s">
        <v>224</v>
      </c>
      <c r="BM3637" s="235" t="s">
        <v>5130</v>
      </c>
    </row>
    <row r="3638" spans="2:51" s="12" customFormat="1" ht="12">
      <c r="B3638" s="237"/>
      <c r="C3638" s="238"/>
      <c r="D3638" s="239" t="s">
        <v>142</v>
      </c>
      <c r="E3638" s="240" t="s">
        <v>1</v>
      </c>
      <c r="F3638" s="241" t="s">
        <v>5131</v>
      </c>
      <c r="G3638" s="238"/>
      <c r="H3638" s="242">
        <v>464.282</v>
      </c>
      <c r="I3638" s="243"/>
      <c r="J3638" s="238"/>
      <c r="K3638" s="238"/>
      <c r="L3638" s="244"/>
      <c r="M3638" s="245"/>
      <c r="N3638" s="246"/>
      <c r="O3638" s="246"/>
      <c r="P3638" s="246"/>
      <c r="Q3638" s="246"/>
      <c r="R3638" s="246"/>
      <c r="S3638" s="246"/>
      <c r="T3638" s="247"/>
      <c r="AT3638" s="248" t="s">
        <v>142</v>
      </c>
      <c r="AU3638" s="248" t="s">
        <v>83</v>
      </c>
      <c r="AV3638" s="12" t="s">
        <v>83</v>
      </c>
      <c r="AW3638" s="12" t="s">
        <v>30</v>
      </c>
      <c r="AX3638" s="12" t="s">
        <v>73</v>
      </c>
      <c r="AY3638" s="248" t="s">
        <v>133</v>
      </c>
    </row>
    <row r="3639" spans="2:51" s="13" customFormat="1" ht="12">
      <c r="B3639" s="249"/>
      <c r="C3639" s="250"/>
      <c r="D3639" s="239" t="s">
        <v>142</v>
      </c>
      <c r="E3639" s="251" t="s">
        <v>1</v>
      </c>
      <c r="F3639" s="252" t="s">
        <v>144</v>
      </c>
      <c r="G3639" s="250"/>
      <c r="H3639" s="253">
        <v>464.282</v>
      </c>
      <c r="I3639" s="254"/>
      <c r="J3639" s="250"/>
      <c r="K3639" s="250"/>
      <c r="L3639" s="255"/>
      <c r="M3639" s="256"/>
      <c r="N3639" s="257"/>
      <c r="O3639" s="257"/>
      <c r="P3639" s="257"/>
      <c r="Q3639" s="257"/>
      <c r="R3639" s="257"/>
      <c r="S3639" s="257"/>
      <c r="T3639" s="258"/>
      <c r="AT3639" s="259" t="s">
        <v>142</v>
      </c>
      <c r="AU3639" s="259" t="s">
        <v>83</v>
      </c>
      <c r="AV3639" s="13" t="s">
        <v>140</v>
      </c>
      <c r="AW3639" s="13" t="s">
        <v>30</v>
      </c>
      <c r="AX3639" s="13" t="s">
        <v>81</v>
      </c>
      <c r="AY3639" s="259" t="s">
        <v>133</v>
      </c>
    </row>
    <row r="3640" spans="2:65" s="1" customFormat="1" ht="24" customHeight="1">
      <c r="B3640" s="38"/>
      <c r="C3640" s="260" t="s">
        <v>5132</v>
      </c>
      <c r="D3640" s="260" t="s">
        <v>168</v>
      </c>
      <c r="E3640" s="261" t="s">
        <v>5133</v>
      </c>
      <c r="F3640" s="262" t="s">
        <v>5134</v>
      </c>
      <c r="G3640" s="263" t="s">
        <v>413</v>
      </c>
      <c r="H3640" s="264">
        <v>76.607</v>
      </c>
      <c r="I3640" s="265"/>
      <c r="J3640" s="266">
        <f>ROUND(I3640*H3640,2)</f>
        <v>0</v>
      </c>
      <c r="K3640" s="262" t="s">
        <v>139</v>
      </c>
      <c r="L3640" s="267"/>
      <c r="M3640" s="268" t="s">
        <v>1</v>
      </c>
      <c r="N3640" s="269" t="s">
        <v>38</v>
      </c>
      <c r="O3640" s="86"/>
      <c r="P3640" s="233">
        <f>O3640*H3640</f>
        <v>0</v>
      </c>
      <c r="Q3640" s="233">
        <v>0.0192</v>
      </c>
      <c r="R3640" s="233">
        <f>Q3640*H3640</f>
        <v>1.4708544</v>
      </c>
      <c r="S3640" s="233">
        <v>0</v>
      </c>
      <c r="T3640" s="234">
        <f>S3640*H3640</f>
        <v>0</v>
      </c>
      <c r="AR3640" s="235" t="s">
        <v>644</v>
      </c>
      <c r="AT3640" s="235" t="s">
        <v>168</v>
      </c>
      <c r="AU3640" s="235" t="s">
        <v>83</v>
      </c>
      <c r="AY3640" s="17" t="s">
        <v>133</v>
      </c>
      <c r="BE3640" s="236">
        <f>IF(N3640="základní",J3640,0)</f>
        <v>0</v>
      </c>
      <c r="BF3640" s="236">
        <f>IF(N3640="snížená",J3640,0)</f>
        <v>0</v>
      </c>
      <c r="BG3640" s="236">
        <f>IF(N3640="zákl. přenesená",J3640,0)</f>
        <v>0</v>
      </c>
      <c r="BH3640" s="236">
        <f>IF(N3640="sníž. přenesená",J3640,0)</f>
        <v>0</v>
      </c>
      <c r="BI3640" s="236">
        <f>IF(N3640="nulová",J3640,0)</f>
        <v>0</v>
      </c>
      <c r="BJ3640" s="17" t="s">
        <v>81</v>
      </c>
      <c r="BK3640" s="236">
        <f>ROUND(I3640*H3640,2)</f>
        <v>0</v>
      </c>
      <c r="BL3640" s="17" t="s">
        <v>224</v>
      </c>
      <c r="BM3640" s="235" t="s">
        <v>5135</v>
      </c>
    </row>
    <row r="3641" spans="2:51" s="12" customFormat="1" ht="12">
      <c r="B3641" s="237"/>
      <c r="C3641" s="238"/>
      <c r="D3641" s="239" t="s">
        <v>142</v>
      </c>
      <c r="E3641" s="240" t="s">
        <v>1</v>
      </c>
      <c r="F3641" s="241" t="s">
        <v>5136</v>
      </c>
      <c r="G3641" s="238"/>
      <c r="H3641" s="242">
        <v>76.607</v>
      </c>
      <c r="I3641" s="243"/>
      <c r="J3641" s="238"/>
      <c r="K3641" s="238"/>
      <c r="L3641" s="244"/>
      <c r="M3641" s="245"/>
      <c r="N3641" s="246"/>
      <c r="O3641" s="246"/>
      <c r="P3641" s="246"/>
      <c r="Q3641" s="246"/>
      <c r="R3641" s="246"/>
      <c r="S3641" s="246"/>
      <c r="T3641" s="247"/>
      <c r="AT3641" s="248" t="s">
        <v>142</v>
      </c>
      <c r="AU3641" s="248" t="s">
        <v>83</v>
      </c>
      <c r="AV3641" s="12" t="s">
        <v>83</v>
      </c>
      <c r="AW3641" s="12" t="s">
        <v>30</v>
      </c>
      <c r="AX3641" s="12" t="s">
        <v>73</v>
      </c>
      <c r="AY3641" s="248" t="s">
        <v>133</v>
      </c>
    </row>
    <row r="3642" spans="2:51" s="13" customFormat="1" ht="12">
      <c r="B3642" s="249"/>
      <c r="C3642" s="250"/>
      <c r="D3642" s="239" t="s">
        <v>142</v>
      </c>
      <c r="E3642" s="251" t="s">
        <v>1</v>
      </c>
      <c r="F3642" s="252" t="s">
        <v>144</v>
      </c>
      <c r="G3642" s="250"/>
      <c r="H3642" s="253">
        <v>76.607</v>
      </c>
      <c r="I3642" s="254"/>
      <c r="J3642" s="250"/>
      <c r="K3642" s="250"/>
      <c r="L3642" s="255"/>
      <c r="M3642" s="256"/>
      <c r="N3642" s="257"/>
      <c r="O3642" s="257"/>
      <c r="P3642" s="257"/>
      <c r="Q3642" s="257"/>
      <c r="R3642" s="257"/>
      <c r="S3642" s="257"/>
      <c r="T3642" s="258"/>
      <c r="AT3642" s="259" t="s">
        <v>142</v>
      </c>
      <c r="AU3642" s="259" t="s">
        <v>83</v>
      </c>
      <c r="AV3642" s="13" t="s">
        <v>140</v>
      </c>
      <c r="AW3642" s="13" t="s">
        <v>30</v>
      </c>
      <c r="AX3642" s="13" t="s">
        <v>81</v>
      </c>
      <c r="AY3642" s="259" t="s">
        <v>133</v>
      </c>
    </row>
    <row r="3643" spans="2:65" s="1" customFormat="1" ht="24" customHeight="1">
      <c r="B3643" s="38"/>
      <c r="C3643" s="224" t="s">
        <v>5137</v>
      </c>
      <c r="D3643" s="224" t="s">
        <v>135</v>
      </c>
      <c r="E3643" s="225" t="s">
        <v>5138</v>
      </c>
      <c r="F3643" s="226" t="s">
        <v>5139</v>
      </c>
      <c r="G3643" s="227" t="s">
        <v>165</v>
      </c>
      <c r="H3643" s="228">
        <v>45.582</v>
      </c>
      <c r="I3643" s="229"/>
      <c r="J3643" s="230">
        <f>ROUND(I3643*H3643,2)</f>
        <v>0</v>
      </c>
      <c r="K3643" s="226" t="s">
        <v>139</v>
      </c>
      <c r="L3643" s="43"/>
      <c r="M3643" s="231" t="s">
        <v>1</v>
      </c>
      <c r="N3643" s="232" t="s">
        <v>38</v>
      </c>
      <c r="O3643" s="86"/>
      <c r="P3643" s="233">
        <f>O3643*H3643</f>
        <v>0</v>
      </c>
      <c r="Q3643" s="233">
        <v>0.00043</v>
      </c>
      <c r="R3643" s="233">
        <f>Q3643*H3643</f>
        <v>0.01960026</v>
      </c>
      <c r="S3643" s="233">
        <v>0</v>
      </c>
      <c r="T3643" s="234">
        <f>S3643*H3643</f>
        <v>0</v>
      </c>
      <c r="AR3643" s="235" t="s">
        <v>224</v>
      </c>
      <c r="AT3643" s="235" t="s">
        <v>135</v>
      </c>
      <c r="AU3643" s="235" t="s">
        <v>83</v>
      </c>
      <c r="AY3643" s="17" t="s">
        <v>133</v>
      </c>
      <c r="BE3643" s="236">
        <f>IF(N3643="základní",J3643,0)</f>
        <v>0</v>
      </c>
      <c r="BF3643" s="236">
        <f>IF(N3643="snížená",J3643,0)</f>
        <v>0</v>
      </c>
      <c r="BG3643" s="236">
        <f>IF(N3643="zákl. přenesená",J3643,0)</f>
        <v>0</v>
      </c>
      <c r="BH3643" s="236">
        <f>IF(N3643="sníž. přenesená",J3643,0)</f>
        <v>0</v>
      </c>
      <c r="BI3643" s="236">
        <f>IF(N3643="nulová",J3643,0)</f>
        <v>0</v>
      </c>
      <c r="BJ3643" s="17" t="s">
        <v>81</v>
      </c>
      <c r="BK3643" s="236">
        <f>ROUND(I3643*H3643,2)</f>
        <v>0</v>
      </c>
      <c r="BL3643" s="17" t="s">
        <v>224</v>
      </c>
      <c r="BM3643" s="235" t="s">
        <v>5140</v>
      </c>
    </row>
    <row r="3644" spans="2:51" s="12" customFormat="1" ht="12">
      <c r="B3644" s="237"/>
      <c r="C3644" s="238"/>
      <c r="D3644" s="239" t="s">
        <v>142</v>
      </c>
      <c r="E3644" s="240" t="s">
        <v>1</v>
      </c>
      <c r="F3644" s="241" t="s">
        <v>5141</v>
      </c>
      <c r="G3644" s="238"/>
      <c r="H3644" s="242">
        <v>37.902</v>
      </c>
      <c r="I3644" s="243"/>
      <c r="J3644" s="238"/>
      <c r="K3644" s="238"/>
      <c r="L3644" s="244"/>
      <c r="M3644" s="245"/>
      <c r="N3644" s="246"/>
      <c r="O3644" s="246"/>
      <c r="P3644" s="246"/>
      <c r="Q3644" s="246"/>
      <c r="R3644" s="246"/>
      <c r="S3644" s="246"/>
      <c r="T3644" s="247"/>
      <c r="AT3644" s="248" t="s">
        <v>142</v>
      </c>
      <c r="AU3644" s="248" t="s">
        <v>83</v>
      </c>
      <c r="AV3644" s="12" t="s">
        <v>83</v>
      </c>
      <c r="AW3644" s="12" t="s">
        <v>30</v>
      </c>
      <c r="AX3644" s="12" t="s">
        <v>73</v>
      </c>
      <c r="AY3644" s="248" t="s">
        <v>133</v>
      </c>
    </row>
    <row r="3645" spans="2:51" s="12" customFormat="1" ht="12">
      <c r="B3645" s="237"/>
      <c r="C3645" s="238"/>
      <c r="D3645" s="239" t="s">
        <v>142</v>
      </c>
      <c r="E3645" s="240" t="s">
        <v>1</v>
      </c>
      <c r="F3645" s="241" t="s">
        <v>5142</v>
      </c>
      <c r="G3645" s="238"/>
      <c r="H3645" s="242">
        <v>7.68</v>
      </c>
      <c r="I3645" s="243"/>
      <c r="J3645" s="238"/>
      <c r="K3645" s="238"/>
      <c r="L3645" s="244"/>
      <c r="M3645" s="245"/>
      <c r="N3645" s="246"/>
      <c r="O3645" s="246"/>
      <c r="P3645" s="246"/>
      <c r="Q3645" s="246"/>
      <c r="R3645" s="246"/>
      <c r="S3645" s="246"/>
      <c r="T3645" s="247"/>
      <c r="AT3645" s="248" t="s">
        <v>142</v>
      </c>
      <c r="AU3645" s="248" t="s">
        <v>83</v>
      </c>
      <c r="AV3645" s="12" t="s">
        <v>83</v>
      </c>
      <c r="AW3645" s="12" t="s">
        <v>30</v>
      </c>
      <c r="AX3645" s="12" t="s">
        <v>73</v>
      </c>
      <c r="AY3645" s="248" t="s">
        <v>133</v>
      </c>
    </row>
    <row r="3646" spans="2:51" s="13" customFormat="1" ht="12">
      <c r="B3646" s="249"/>
      <c r="C3646" s="250"/>
      <c r="D3646" s="239" t="s">
        <v>142</v>
      </c>
      <c r="E3646" s="251" t="s">
        <v>1</v>
      </c>
      <c r="F3646" s="252" t="s">
        <v>144</v>
      </c>
      <c r="G3646" s="250"/>
      <c r="H3646" s="253">
        <v>45.582</v>
      </c>
      <c r="I3646" s="254"/>
      <c r="J3646" s="250"/>
      <c r="K3646" s="250"/>
      <c r="L3646" s="255"/>
      <c r="M3646" s="256"/>
      <c r="N3646" s="257"/>
      <c r="O3646" s="257"/>
      <c r="P3646" s="257"/>
      <c r="Q3646" s="257"/>
      <c r="R3646" s="257"/>
      <c r="S3646" s="257"/>
      <c r="T3646" s="258"/>
      <c r="AT3646" s="259" t="s">
        <v>142</v>
      </c>
      <c r="AU3646" s="259" t="s">
        <v>83</v>
      </c>
      <c r="AV3646" s="13" t="s">
        <v>140</v>
      </c>
      <c r="AW3646" s="13" t="s">
        <v>30</v>
      </c>
      <c r="AX3646" s="13" t="s">
        <v>81</v>
      </c>
      <c r="AY3646" s="259" t="s">
        <v>133</v>
      </c>
    </row>
    <row r="3647" spans="2:65" s="1" customFormat="1" ht="24" customHeight="1">
      <c r="B3647" s="38"/>
      <c r="C3647" s="260" t="s">
        <v>5143</v>
      </c>
      <c r="D3647" s="260" t="s">
        <v>168</v>
      </c>
      <c r="E3647" s="261" t="s">
        <v>5133</v>
      </c>
      <c r="F3647" s="262" t="s">
        <v>5134</v>
      </c>
      <c r="G3647" s="263" t="s">
        <v>413</v>
      </c>
      <c r="H3647" s="264">
        <v>7.521</v>
      </c>
      <c r="I3647" s="265"/>
      <c r="J3647" s="266">
        <f>ROUND(I3647*H3647,2)</f>
        <v>0</v>
      </c>
      <c r="K3647" s="262" t="s">
        <v>139</v>
      </c>
      <c r="L3647" s="267"/>
      <c r="M3647" s="268" t="s">
        <v>1</v>
      </c>
      <c r="N3647" s="269" t="s">
        <v>38</v>
      </c>
      <c r="O3647" s="86"/>
      <c r="P3647" s="233">
        <f>O3647*H3647</f>
        <v>0</v>
      </c>
      <c r="Q3647" s="233">
        <v>0.0192</v>
      </c>
      <c r="R3647" s="233">
        <f>Q3647*H3647</f>
        <v>0.14440319999999998</v>
      </c>
      <c r="S3647" s="233">
        <v>0</v>
      </c>
      <c r="T3647" s="234">
        <f>S3647*H3647</f>
        <v>0</v>
      </c>
      <c r="AR3647" s="235" t="s">
        <v>644</v>
      </c>
      <c r="AT3647" s="235" t="s">
        <v>168</v>
      </c>
      <c r="AU3647" s="235" t="s">
        <v>83</v>
      </c>
      <c r="AY3647" s="17" t="s">
        <v>133</v>
      </c>
      <c r="BE3647" s="236">
        <f>IF(N3647="základní",J3647,0)</f>
        <v>0</v>
      </c>
      <c r="BF3647" s="236">
        <f>IF(N3647="snížená",J3647,0)</f>
        <v>0</v>
      </c>
      <c r="BG3647" s="236">
        <f>IF(N3647="zákl. přenesená",J3647,0)</f>
        <v>0</v>
      </c>
      <c r="BH3647" s="236">
        <f>IF(N3647="sníž. přenesená",J3647,0)</f>
        <v>0</v>
      </c>
      <c r="BI3647" s="236">
        <f>IF(N3647="nulová",J3647,0)</f>
        <v>0</v>
      </c>
      <c r="BJ3647" s="17" t="s">
        <v>81</v>
      </c>
      <c r="BK3647" s="236">
        <f>ROUND(I3647*H3647,2)</f>
        <v>0</v>
      </c>
      <c r="BL3647" s="17" t="s">
        <v>224</v>
      </c>
      <c r="BM3647" s="235" t="s">
        <v>5144</v>
      </c>
    </row>
    <row r="3648" spans="2:51" s="12" customFormat="1" ht="12">
      <c r="B3648" s="237"/>
      <c r="C3648" s="238"/>
      <c r="D3648" s="239" t="s">
        <v>142</v>
      </c>
      <c r="E3648" s="240" t="s">
        <v>1</v>
      </c>
      <c r="F3648" s="241" t="s">
        <v>5145</v>
      </c>
      <c r="G3648" s="238"/>
      <c r="H3648" s="242">
        <v>7.521</v>
      </c>
      <c r="I3648" s="243"/>
      <c r="J3648" s="238"/>
      <c r="K3648" s="238"/>
      <c r="L3648" s="244"/>
      <c r="M3648" s="245"/>
      <c r="N3648" s="246"/>
      <c r="O3648" s="246"/>
      <c r="P3648" s="246"/>
      <c r="Q3648" s="246"/>
      <c r="R3648" s="246"/>
      <c r="S3648" s="246"/>
      <c r="T3648" s="247"/>
      <c r="AT3648" s="248" t="s">
        <v>142</v>
      </c>
      <c r="AU3648" s="248" t="s">
        <v>83</v>
      </c>
      <c r="AV3648" s="12" t="s">
        <v>83</v>
      </c>
      <c r="AW3648" s="12" t="s">
        <v>30</v>
      </c>
      <c r="AX3648" s="12" t="s">
        <v>73</v>
      </c>
      <c r="AY3648" s="248" t="s">
        <v>133</v>
      </c>
    </row>
    <row r="3649" spans="2:51" s="13" customFormat="1" ht="12">
      <c r="B3649" s="249"/>
      <c r="C3649" s="250"/>
      <c r="D3649" s="239" t="s">
        <v>142</v>
      </c>
      <c r="E3649" s="251" t="s">
        <v>1</v>
      </c>
      <c r="F3649" s="252" t="s">
        <v>144</v>
      </c>
      <c r="G3649" s="250"/>
      <c r="H3649" s="253">
        <v>7.521</v>
      </c>
      <c r="I3649" s="254"/>
      <c r="J3649" s="250"/>
      <c r="K3649" s="250"/>
      <c r="L3649" s="255"/>
      <c r="M3649" s="256"/>
      <c r="N3649" s="257"/>
      <c r="O3649" s="257"/>
      <c r="P3649" s="257"/>
      <c r="Q3649" s="257"/>
      <c r="R3649" s="257"/>
      <c r="S3649" s="257"/>
      <c r="T3649" s="258"/>
      <c r="AT3649" s="259" t="s">
        <v>142</v>
      </c>
      <c r="AU3649" s="259" t="s">
        <v>83</v>
      </c>
      <c r="AV3649" s="13" t="s">
        <v>140</v>
      </c>
      <c r="AW3649" s="13" t="s">
        <v>30</v>
      </c>
      <c r="AX3649" s="13" t="s">
        <v>81</v>
      </c>
      <c r="AY3649" s="259" t="s">
        <v>133</v>
      </c>
    </row>
    <row r="3650" spans="2:65" s="1" customFormat="1" ht="24" customHeight="1">
      <c r="B3650" s="38"/>
      <c r="C3650" s="224" t="s">
        <v>5146</v>
      </c>
      <c r="D3650" s="224" t="s">
        <v>135</v>
      </c>
      <c r="E3650" s="225" t="s">
        <v>5147</v>
      </c>
      <c r="F3650" s="226" t="s">
        <v>5148</v>
      </c>
      <c r="G3650" s="227" t="s">
        <v>413</v>
      </c>
      <c r="H3650" s="228">
        <v>714.28</v>
      </c>
      <c r="I3650" s="229"/>
      <c r="J3650" s="230">
        <f>ROUND(I3650*H3650,2)</f>
        <v>0</v>
      </c>
      <c r="K3650" s="226" t="s">
        <v>139</v>
      </c>
      <c r="L3650" s="43"/>
      <c r="M3650" s="231" t="s">
        <v>1</v>
      </c>
      <c r="N3650" s="232" t="s">
        <v>38</v>
      </c>
      <c r="O3650" s="86"/>
      <c r="P3650" s="233">
        <f>O3650*H3650</f>
        <v>0</v>
      </c>
      <c r="Q3650" s="233">
        <v>0.00417</v>
      </c>
      <c r="R3650" s="233">
        <f>Q3650*H3650</f>
        <v>2.9785475999999997</v>
      </c>
      <c r="S3650" s="233">
        <v>0</v>
      </c>
      <c r="T3650" s="234">
        <f>S3650*H3650</f>
        <v>0</v>
      </c>
      <c r="AR3650" s="235" t="s">
        <v>224</v>
      </c>
      <c r="AT3650" s="235" t="s">
        <v>135</v>
      </c>
      <c r="AU3650" s="235" t="s">
        <v>83</v>
      </c>
      <c r="AY3650" s="17" t="s">
        <v>133</v>
      </c>
      <c r="BE3650" s="236">
        <f>IF(N3650="základní",J3650,0)</f>
        <v>0</v>
      </c>
      <c r="BF3650" s="236">
        <f>IF(N3650="snížená",J3650,0)</f>
        <v>0</v>
      </c>
      <c r="BG3650" s="236">
        <f>IF(N3650="zákl. přenesená",J3650,0)</f>
        <v>0</v>
      </c>
      <c r="BH3650" s="236">
        <f>IF(N3650="sníž. přenesená",J3650,0)</f>
        <v>0</v>
      </c>
      <c r="BI3650" s="236">
        <f>IF(N3650="nulová",J3650,0)</f>
        <v>0</v>
      </c>
      <c r="BJ3650" s="17" t="s">
        <v>81</v>
      </c>
      <c r="BK3650" s="236">
        <f>ROUND(I3650*H3650,2)</f>
        <v>0</v>
      </c>
      <c r="BL3650" s="17" t="s">
        <v>224</v>
      </c>
      <c r="BM3650" s="235" t="s">
        <v>5149</v>
      </c>
    </row>
    <row r="3651" spans="2:51" s="14" customFormat="1" ht="12">
      <c r="B3651" s="276"/>
      <c r="C3651" s="277"/>
      <c r="D3651" s="239" t="s">
        <v>142</v>
      </c>
      <c r="E3651" s="278" t="s">
        <v>1</v>
      </c>
      <c r="F3651" s="279" t="s">
        <v>1607</v>
      </c>
      <c r="G3651" s="277"/>
      <c r="H3651" s="278" t="s">
        <v>1</v>
      </c>
      <c r="I3651" s="280"/>
      <c r="J3651" s="277"/>
      <c r="K3651" s="277"/>
      <c r="L3651" s="281"/>
      <c r="M3651" s="282"/>
      <c r="N3651" s="283"/>
      <c r="O3651" s="283"/>
      <c r="P3651" s="283"/>
      <c r="Q3651" s="283"/>
      <c r="R3651" s="283"/>
      <c r="S3651" s="283"/>
      <c r="T3651" s="284"/>
      <c r="AT3651" s="285" t="s">
        <v>142</v>
      </c>
      <c r="AU3651" s="285" t="s">
        <v>83</v>
      </c>
      <c r="AV3651" s="14" t="s">
        <v>81</v>
      </c>
      <c r="AW3651" s="14" t="s">
        <v>30</v>
      </c>
      <c r="AX3651" s="14" t="s">
        <v>73</v>
      </c>
      <c r="AY3651" s="285" t="s">
        <v>133</v>
      </c>
    </row>
    <row r="3652" spans="2:51" s="12" customFormat="1" ht="12">
      <c r="B3652" s="237"/>
      <c r="C3652" s="238"/>
      <c r="D3652" s="239" t="s">
        <v>142</v>
      </c>
      <c r="E3652" s="240" t="s">
        <v>1</v>
      </c>
      <c r="F3652" s="241" t="s">
        <v>5150</v>
      </c>
      <c r="G3652" s="238"/>
      <c r="H3652" s="242">
        <v>1371.42</v>
      </c>
      <c r="I3652" s="243"/>
      <c r="J3652" s="238"/>
      <c r="K3652" s="238"/>
      <c r="L3652" s="244"/>
      <c r="M3652" s="245"/>
      <c r="N3652" s="246"/>
      <c r="O3652" s="246"/>
      <c r="P3652" s="246"/>
      <c r="Q3652" s="246"/>
      <c r="R3652" s="246"/>
      <c r="S3652" s="246"/>
      <c r="T3652" s="247"/>
      <c r="AT3652" s="248" t="s">
        <v>142</v>
      </c>
      <c r="AU3652" s="248" t="s">
        <v>83</v>
      </c>
      <c r="AV3652" s="12" t="s">
        <v>83</v>
      </c>
      <c r="AW3652" s="12" t="s">
        <v>30</v>
      </c>
      <c r="AX3652" s="12" t="s">
        <v>73</v>
      </c>
      <c r="AY3652" s="248" t="s">
        <v>133</v>
      </c>
    </row>
    <row r="3653" spans="2:51" s="12" customFormat="1" ht="12">
      <c r="B3653" s="237"/>
      <c r="C3653" s="238"/>
      <c r="D3653" s="239" t="s">
        <v>142</v>
      </c>
      <c r="E3653" s="240" t="s">
        <v>1</v>
      </c>
      <c r="F3653" s="241" t="s">
        <v>5151</v>
      </c>
      <c r="G3653" s="238"/>
      <c r="H3653" s="242">
        <v>-765.39</v>
      </c>
      <c r="I3653" s="243"/>
      <c r="J3653" s="238"/>
      <c r="K3653" s="238"/>
      <c r="L3653" s="244"/>
      <c r="M3653" s="245"/>
      <c r="N3653" s="246"/>
      <c r="O3653" s="246"/>
      <c r="P3653" s="246"/>
      <c r="Q3653" s="246"/>
      <c r="R3653" s="246"/>
      <c r="S3653" s="246"/>
      <c r="T3653" s="247"/>
      <c r="AT3653" s="248" t="s">
        <v>142</v>
      </c>
      <c r="AU3653" s="248" t="s">
        <v>83</v>
      </c>
      <c r="AV3653" s="12" t="s">
        <v>83</v>
      </c>
      <c r="AW3653" s="12" t="s">
        <v>30</v>
      </c>
      <c r="AX3653" s="12" t="s">
        <v>73</v>
      </c>
      <c r="AY3653" s="248" t="s">
        <v>133</v>
      </c>
    </row>
    <row r="3654" spans="2:51" s="12" customFormat="1" ht="12">
      <c r="B3654" s="237"/>
      <c r="C3654" s="238"/>
      <c r="D3654" s="239" t="s">
        <v>142</v>
      </c>
      <c r="E3654" s="240" t="s">
        <v>1</v>
      </c>
      <c r="F3654" s="241" t="s">
        <v>5152</v>
      </c>
      <c r="G3654" s="238"/>
      <c r="H3654" s="242">
        <v>-126.04</v>
      </c>
      <c r="I3654" s="243"/>
      <c r="J3654" s="238"/>
      <c r="K3654" s="238"/>
      <c r="L3654" s="244"/>
      <c r="M3654" s="245"/>
      <c r="N3654" s="246"/>
      <c r="O3654" s="246"/>
      <c r="P3654" s="246"/>
      <c r="Q3654" s="246"/>
      <c r="R3654" s="246"/>
      <c r="S3654" s="246"/>
      <c r="T3654" s="247"/>
      <c r="AT3654" s="248" t="s">
        <v>142</v>
      </c>
      <c r="AU3654" s="248" t="s">
        <v>83</v>
      </c>
      <c r="AV3654" s="12" t="s">
        <v>83</v>
      </c>
      <c r="AW3654" s="12" t="s">
        <v>30</v>
      </c>
      <c r="AX3654" s="12" t="s">
        <v>73</v>
      </c>
      <c r="AY3654" s="248" t="s">
        <v>133</v>
      </c>
    </row>
    <row r="3655" spans="2:51" s="12" customFormat="1" ht="12">
      <c r="B3655" s="237"/>
      <c r="C3655" s="238"/>
      <c r="D3655" s="239" t="s">
        <v>142</v>
      </c>
      <c r="E3655" s="240" t="s">
        <v>1</v>
      </c>
      <c r="F3655" s="241" t="s">
        <v>5153</v>
      </c>
      <c r="G3655" s="238"/>
      <c r="H3655" s="242">
        <v>-96.01</v>
      </c>
      <c r="I3655" s="243"/>
      <c r="J3655" s="238"/>
      <c r="K3655" s="238"/>
      <c r="L3655" s="244"/>
      <c r="M3655" s="245"/>
      <c r="N3655" s="246"/>
      <c r="O3655" s="246"/>
      <c r="P3655" s="246"/>
      <c r="Q3655" s="246"/>
      <c r="R3655" s="246"/>
      <c r="S3655" s="246"/>
      <c r="T3655" s="247"/>
      <c r="AT3655" s="248" t="s">
        <v>142</v>
      </c>
      <c r="AU3655" s="248" t="s">
        <v>83</v>
      </c>
      <c r="AV3655" s="12" t="s">
        <v>83</v>
      </c>
      <c r="AW3655" s="12" t="s">
        <v>30</v>
      </c>
      <c r="AX3655" s="12" t="s">
        <v>73</v>
      </c>
      <c r="AY3655" s="248" t="s">
        <v>133</v>
      </c>
    </row>
    <row r="3656" spans="2:51" s="14" customFormat="1" ht="12">
      <c r="B3656" s="276"/>
      <c r="C3656" s="277"/>
      <c r="D3656" s="239" t="s">
        <v>142</v>
      </c>
      <c r="E3656" s="278" t="s">
        <v>1</v>
      </c>
      <c r="F3656" s="279" t="s">
        <v>1611</v>
      </c>
      <c r="G3656" s="277"/>
      <c r="H3656" s="278" t="s">
        <v>1</v>
      </c>
      <c r="I3656" s="280"/>
      <c r="J3656" s="277"/>
      <c r="K3656" s="277"/>
      <c r="L3656" s="281"/>
      <c r="M3656" s="282"/>
      <c r="N3656" s="283"/>
      <c r="O3656" s="283"/>
      <c r="P3656" s="283"/>
      <c r="Q3656" s="283"/>
      <c r="R3656" s="283"/>
      <c r="S3656" s="283"/>
      <c r="T3656" s="284"/>
      <c r="AT3656" s="285" t="s">
        <v>142</v>
      </c>
      <c r="AU3656" s="285" t="s">
        <v>83</v>
      </c>
      <c r="AV3656" s="14" t="s">
        <v>81</v>
      </c>
      <c r="AW3656" s="14" t="s">
        <v>30</v>
      </c>
      <c r="AX3656" s="14" t="s">
        <v>73</v>
      </c>
      <c r="AY3656" s="285" t="s">
        <v>133</v>
      </c>
    </row>
    <row r="3657" spans="2:51" s="12" customFormat="1" ht="12">
      <c r="B3657" s="237"/>
      <c r="C3657" s="238"/>
      <c r="D3657" s="239" t="s">
        <v>142</v>
      </c>
      <c r="E3657" s="240" t="s">
        <v>1</v>
      </c>
      <c r="F3657" s="241" t="s">
        <v>5154</v>
      </c>
      <c r="G3657" s="238"/>
      <c r="H3657" s="242">
        <v>416.92</v>
      </c>
      <c r="I3657" s="243"/>
      <c r="J3657" s="238"/>
      <c r="K3657" s="238"/>
      <c r="L3657" s="244"/>
      <c r="M3657" s="245"/>
      <c r="N3657" s="246"/>
      <c r="O3657" s="246"/>
      <c r="P3657" s="246"/>
      <c r="Q3657" s="246"/>
      <c r="R3657" s="246"/>
      <c r="S3657" s="246"/>
      <c r="T3657" s="247"/>
      <c r="AT3657" s="248" t="s">
        <v>142</v>
      </c>
      <c r="AU3657" s="248" t="s">
        <v>83</v>
      </c>
      <c r="AV3657" s="12" t="s">
        <v>83</v>
      </c>
      <c r="AW3657" s="12" t="s">
        <v>30</v>
      </c>
      <c r="AX3657" s="12" t="s">
        <v>73</v>
      </c>
      <c r="AY3657" s="248" t="s">
        <v>133</v>
      </c>
    </row>
    <row r="3658" spans="2:51" s="12" customFormat="1" ht="12">
      <c r="B3658" s="237"/>
      <c r="C3658" s="238"/>
      <c r="D3658" s="239" t="s">
        <v>142</v>
      </c>
      <c r="E3658" s="240" t="s">
        <v>1</v>
      </c>
      <c r="F3658" s="241" t="s">
        <v>5155</v>
      </c>
      <c r="G3658" s="238"/>
      <c r="H3658" s="242">
        <v>-8.7</v>
      </c>
      <c r="I3658" s="243"/>
      <c r="J3658" s="238"/>
      <c r="K3658" s="238"/>
      <c r="L3658" s="244"/>
      <c r="M3658" s="245"/>
      <c r="N3658" s="246"/>
      <c r="O3658" s="246"/>
      <c r="P3658" s="246"/>
      <c r="Q3658" s="246"/>
      <c r="R3658" s="246"/>
      <c r="S3658" s="246"/>
      <c r="T3658" s="247"/>
      <c r="AT3658" s="248" t="s">
        <v>142</v>
      </c>
      <c r="AU3658" s="248" t="s">
        <v>83</v>
      </c>
      <c r="AV3658" s="12" t="s">
        <v>83</v>
      </c>
      <c r="AW3658" s="12" t="s">
        <v>30</v>
      </c>
      <c r="AX3658" s="12" t="s">
        <v>73</v>
      </c>
      <c r="AY3658" s="248" t="s">
        <v>133</v>
      </c>
    </row>
    <row r="3659" spans="2:51" s="12" customFormat="1" ht="12">
      <c r="B3659" s="237"/>
      <c r="C3659" s="238"/>
      <c r="D3659" s="239" t="s">
        <v>142</v>
      </c>
      <c r="E3659" s="240" t="s">
        <v>1</v>
      </c>
      <c r="F3659" s="241" t="s">
        <v>5156</v>
      </c>
      <c r="G3659" s="238"/>
      <c r="H3659" s="242">
        <v>-63.31</v>
      </c>
      <c r="I3659" s="243"/>
      <c r="J3659" s="238"/>
      <c r="K3659" s="238"/>
      <c r="L3659" s="244"/>
      <c r="M3659" s="245"/>
      <c r="N3659" s="246"/>
      <c r="O3659" s="246"/>
      <c r="P3659" s="246"/>
      <c r="Q3659" s="246"/>
      <c r="R3659" s="246"/>
      <c r="S3659" s="246"/>
      <c r="T3659" s="247"/>
      <c r="AT3659" s="248" t="s">
        <v>142</v>
      </c>
      <c r="AU3659" s="248" t="s">
        <v>83</v>
      </c>
      <c r="AV3659" s="12" t="s">
        <v>83</v>
      </c>
      <c r="AW3659" s="12" t="s">
        <v>30</v>
      </c>
      <c r="AX3659" s="12" t="s">
        <v>73</v>
      </c>
      <c r="AY3659" s="248" t="s">
        <v>133</v>
      </c>
    </row>
    <row r="3660" spans="2:51" s="12" customFormat="1" ht="12">
      <c r="B3660" s="237"/>
      <c r="C3660" s="238"/>
      <c r="D3660" s="239" t="s">
        <v>142</v>
      </c>
      <c r="E3660" s="240" t="s">
        <v>1</v>
      </c>
      <c r="F3660" s="241" t="s">
        <v>5157</v>
      </c>
      <c r="G3660" s="238"/>
      <c r="H3660" s="242">
        <v>-14.61</v>
      </c>
      <c r="I3660" s="243"/>
      <c r="J3660" s="238"/>
      <c r="K3660" s="238"/>
      <c r="L3660" s="244"/>
      <c r="M3660" s="245"/>
      <c r="N3660" s="246"/>
      <c r="O3660" s="246"/>
      <c r="P3660" s="246"/>
      <c r="Q3660" s="246"/>
      <c r="R3660" s="246"/>
      <c r="S3660" s="246"/>
      <c r="T3660" s="247"/>
      <c r="AT3660" s="248" t="s">
        <v>142</v>
      </c>
      <c r="AU3660" s="248" t="s">
        <v>83</v>
      </c>
      <c r="AV3660" s="12" t="s">
        <v>83</v>
      </c>
      <c r="AW3660" s="12" t="s">
        <v>30</v>
      </c>
      <c r="AX3660" s="12" t="s">
        <v>73</v>
      </c>
      <c r="AY3660" s="248" t="s">
        <v>133</v>
      </c>
    </row>
    <row r="3661" spans="2:51" s="13" customFormat="1" ht="12">
      <c r="B3661" s="249"/>
      <c r="C3661" s="250"/>
      <c r="D3661" s="239" t="s">
        <v>142</v>
      </c>
      <c r="E3661" s="251" t="s">
        <v>1</v>
      </c>
      <c r="F3661" s="252" t="s">
        <v>144</v>
      </c>
      <c r="G3661" s="250"/>
      <c r="H3661" s="253">
        <v>714.28</v>
      </c>
      <c r="I3661" s="254"/>
      <c r="J3661" s="250"/>
      <c r="K3661" s="250"/>
      <c r="L3661" s="255"/>
      <c r="M3661" s="256"/>
      <c r="N3661" s="257"/>
      <c r="O3661" s="257"/>
      <c r="P3661" s="257"/>
      <c r="Q3661" s="257"/>
      <c r="R3661" s="257"/>
      <c r="S3661" s="257"/>
      <c r="T3661" s="258"/>
      <c r="AT3661" s="259" t="s">
        <v>142</v>
      </c>
      <c r="AU3661" s="259" t="s">
        <v>83</v>
      </c>
      <c r="AV3661" s="13" t="s">
        <v>140</v>
      </c>
      <c r="AW3661" s="13" t="s">
        <v>30</v>
      </c>
      <c r="AX3661" s="13" t="s">
        <v>81</v>
      </c>
      <c r="AY3661" s="259" t="s">
        <v>133</v>
      </c>
    </row>
    <row r="3662" spans="2:65" s="1" customFormat="1" ht="24" customHeight="1">
      <c r="B3662" s="38"/>
      <c r="C3662" s="260" t="s">
        <v>5158</v>
      </c>
      <c r="D3662" s="260" t="s">
        <v>168</v>
      </c>
      <c r="E3662" s="261" t="s">
        <v>5133</v>
      </c>
      <c r="F3662" s="262" t="s">
        <v>5134</v>
      </c>
      <c r="G3662" s="263" t="s">
        <v>413</v>
      </c>
      <c r="H3662" s="264">
        <v>785.708</v>
      </c>
      <c r="I3662" s="265"/>
      <c r="J3662" s="266">
        <f>ROUND(I3662*H3662,2)</f>
        <v>0</v>
      </c>
      <c r="K3662" s="262" t="s">
        <v>139</v>
      </c>
      <c r="L3662" s="267"/>
      <c r="M3662" s="268" t="s">
        <v>1</v>
      </c>
      <c r="N3662" s="269" t="s">
        <v>38</v>
      </c>
      <c r="O3662" s="86"/>
      <c r="P3662" s="233">
        <f>O3662*H3662</f>
        <v>0</v>
      </c>
      <c r="Q3662" s="233">
        <v>0.0192</v>
      </c>
      <c r="R3662" s="233">
        <f>Q3662*H3662</f>
        <v>15.085593599999997</v>
      </c>
      <c r="S3662" s="233">
        <v>0</v>
      </c>
      <c r="T3662" s="234">
        <f>S3662*H3662</f>
        <v>0</v>
      </c>
      <c r="AR3662" s="235" t="s">
        <v>644</v>
      </c>
      <c r="AT3662" s="235" t="s">
        <v>168</v>
      </c>
      <c r="AU3662" s="235" t="s">
        <v>83</v>
      </c>
      <c r="AY3662" s="17" t="s">
        <v>133</v>
      </c>
      <c r="BE3662" s="236">
        <f>IF(N3662="základní",J3662,0)</f>
        <v>0</v>
      </c>
      <c r="BF3662" s="236">
        <f>IF(N3662="snížená",J3662,0)</f>
        <v>0</v>
      </c>
      <c r="BG3662" s="236">
        <f>IF(N3662="zákl. přenesená",J3662,0)</f>
        <v>0</v>
      </c>
      <c r="BH3662" s="236">
        <f>IF(N3662="sníž. přenesená",J3662,0)</f>
        <v>0</v>
      </c>
      <c r="BI3662" s="236">
        <f>IF(N3662="nulová",J3662,0)</f>
        <v>0</v>
      </c>
      <c r="BJ3662" s="17" t="s">
        <v>81</v>
      </c>
      <c r="BK3662" s="236">
        <f>ROUND(I3662*H3662,2)</f>
        <v>0</v>
      </c>
      <c r="BL3662" s="17" t="s">
        <v>224</v>
      </c>
      <c r="BM3662" s="235" t="s">
        <v>5159</v>
      </c>
    </row>
    <row r="3663" spans="2:51" s="12" customFormat="1" ht="12">
      <c r="B3663" s="237"/>
      <c r="C3663" s="238"/>
      <c r="D3663" s="239" t="s">
        <v>142</v>
      </c>
      <c r="E3663" s="240" t="s">
        <v>1</v>
      </c>
      <c r="F3663" s="241" t="s">
        <v>5160</v>
      </c>
      <c r="G3663" s="238"/>
      <c r="H3663" s="242">
        <v>785.708</v>
      </c>
      <c r="I3663" s="243"/>
      <c r="J3663" s="238"/>
      <c r="K3663" s="238"/>
      <c r="L3663" s="244"/>
      <c r="M3663" s="245"/>
      <c r="N3663" s="246"/>
      <c r="O3663" s="246"/>
      <c r="P3663" s="246"/>
      <c r="Q3663" s="246"/>
      <c r="R3663" s="246"/>
      <c r="S3663" s="246"/>
      <c r="T3663" s="247"/>
      <c r="AT3663" s="248" t="s">
        <v>142</v>
      </c>
      <c r="AU3663" s="248" t="s">
        <v>83</v>
      </c>
      <c r="AV3663" s="12" t="s">
        <v>83</v>
      </c>
      <c r="AW3663" s="12" t="s">
        <v>30</v>
      </c>
      <c r="AX3663" s="12" t="s">
        <v>73</v>
      </c>
      <c r="AY3663" s="248" t="s">
        <v>133</v>
      </c>
    </row>
    <row r="3664" spans="2:51" s="13" customFormat="1" ht="12">
      <c r="B3664" s="249"/>
      <c r="C3664" s="250"/>
      <c r="D3664" s="239" t="s">
        <v>142</v>
      </c>
      <c r="E3664" s="251" t="s">
        <v>1</v>
      </c>
      <c r="F3664" s="252" t="s">
        <v>144</v>
      </c>
      <c r="G3664" s="250"/>
      <c r="H3664" s="253">
        <v>785.708</v>
      </c>
      <c r="I3664" s="254"/>
      <c r="J3664" s="250"/>
      <c r="K3664" s="250"/>
      <c r="L3664" s="255"/>
      <c r="M3664" s="256"/>
      <c r="N3664" s="257"/>
      <c r="O3664" s="257"/>
      <c r="P3664" s="257"/>
      <c r="Q3664" s="257"/>
      <c r="R3664" s="257"/>
      <c r="S3664" s="257"/>
      <c r="T3664" s="258"/>
      <c r="AT3664" s="259" t="s">
        <v>142</v>
      </c>
      <c r="AU3664" s="259" t="s">
        <v>83</v>
      </c>
      <c r="AV3664" s="13" t="s">
        <v>140</v>
      </c>
      <c r="AW3664" s="13" t="s">
        <v>30</v>
      </c>
      <c r="AX3664" s="13" t="s">
        <v>81</v>
      </c>
      <c r="AY3664" s="259" t="s">
        <v>133</v>
      </c>
    </row>
    <row r="3665" spans="2:65" s="1" customFormat="1" ht="16.5" customHeight="1">
      <c r="B3665" s="38"/>
      <c r="C3665" s="224" t="s">
        <v>5161</v>
      </c>
      <c r="D3665" s="224" t="s">
        <v>135</v>
      </c>
      <c r="E3665" s="225" t="s">
        <v>5162</v>
      </c>
      <c r="F3665" s="226" t="s">
        <v>5163</v>
      </c>
      <c r="G3665" s="227" t="s">
        <v>413</v>
      </c>
      <c r="H3665" s="228">
        <v>816.258</v>
      </c>
      <c r="I3665" s="229"/>
      <c r="J3665" s="230">
        <f>ROUND(I3665*H3665,2)</f>
        <v>0</v>
      </c>
      <c r="K3665" s="226" t="s">
        <v>139</v>
      </c>
      <c r="L3665" s="43"/>
      <c r="M3665" s="231" t="s">
        <v>1</v>
      </c>
      <c r="N3665" s="232" t="s">
        <v>38</v>
      </c>
      <c r="O3665" s="86"/>
      <c r="P3665" s="233">
        <f>O3665*H3665</f>
        <v>0</v>
      </c>
      <c r="Q3665" s="233">
        <v>0.0003</v>
      </c>
      <c r="R3665" s="233">
        <f>Q3665*H3665</f>
        <v>0.2448774</v>
      </c>
      <c r="S3665" s="233">
        <v>0</v>
      </c>
      <c r="T3665" s="234">
        <f>S3665*H3665</f>
        <v>0</v>
      </c>
      <c r="AR3665" s="235" t="s">
        <v>224</v>
      </c>
      <c r="AT3665" s="235" t="s">
        <v>135</v>
      </c>
      <c r="AU3665" s="235" t="s">
        <v>83</v>
      </c>
      <c r="AY3665" s="17" t="s">
        <v>133</v>
      </c>
      <c r="BE3665" s="236">
        <f>IF(N3665="základní",J3665,0)</f>
        <v>0</v>
      </c>
      <c r="BF3665" s="236">
        <f>IF(N3665="snížená",J3665,0)</f>
        <v>0</v>
      </c>
      <c r="BG3665" s="236">
        <f>IF(N3665="zákl. přenesená",J3665,0)</f>
        <v>0</v>
      </c>
      <c r="BH3665" s="236">
        <f>IF(N3665="sníž. přenesená",J3665,0)</f>
        <v>0</v>
      </c>
      <c r="BI3665" s="236">
        <f>IF(N3665="nulová",J3665,0)</f>
        <v>0</v>
      </c>
      <c r="BJ3665" s="17" t="s">
        <v>81</v>
      </c>
      <c r="BK3665" s="236">
        <f>ROUND(I3665*H3665,2)</f>
        <v>0</v>
      </c>
      <c r="BL3665" s="17" t="s">
        <v>224</v>
      </c>
      <c r="BM3665" s="235" t="s">
        <v>5164</v>
      </c>
    </row>
    <row r="3666" spans="2:51" s="12" customFormat="1" ht="12">
      <c r="B3666" s="237"/>
      <c r="C3666" s="238"/>
      <c r="D3666" s="239" t="s">
        <v>142</v>
      </c>
      <c r="E3666" s="240" t="s">
        <v>1</v>
      </c>
      <c r="F3666" s="241" t="s">
        <v>5165</v>
      </c>
      <c r="G3666" s="238"/>
      <c r="H3666" s="242">
        <v>22.172</v>
      </c>
      <c r="I3666" s="243"/>
      <c r="J3666" s="238"/>
      <c r="K3666" s="238"/>
      <c r="L3666" s="244"/>
      <c r="M3666" s="245"/>
      <c r="N3666" s="246"/>
      <c r="O3666" s="246"/>
      <c r="P3666" s="246"/>
      <c r="Q3666" s="246"/>
      <c r="R3666" s="246"/>
      <c r="S3666" s="246"/>
      <c r="T3666" s="247"/>
      <c r="AT3666" s="248" t="s">
        <v>142</v>
      </c>
      <c r="AU3666" s="248" t="s">
        <v>83</v>
      </c>
      <c r="AV3666" s="12" t="s">
        <v>83</v>
      </c>
      <c r="AW3666" s="12" t="s">
        <v>30</v>
      </c>
      <c r="AX3666" s="12" t="s">
        <v>73</v>
      </c>
      <c r="AY3666" s="248" t="s">
        <v>133</v>
      </c>
    </row>
    <row r="3667" spans="2:51" s="12" customFormat="1" ht="12">
      <c r="B3667" s="237"/>
      <c r="C3667" s="238"/>
      <c r="D3667" s="239" t="s">
        <v>142</v>
      </c>
      <c r="E3667" s="240" t="s">
        <v>1</v>
      </c>
      <c r="F3667" s="241" t="s">
        <v>5166</v>
      </c>
      <c r="G3667" s="238"/>
      <c r="H3667" s="242">
        <v>14.782</v>
      </c>
      <c r="I3667" s="243"/>
      <c r="J3667" s="238"/>
      <c r="K3667" s="238"/>
      <c r="L3667" s="244"/>
      <c r="M3667" s="245"/>
      <c r="N3667" s="246"/>
      <c r="O3667" s="246"/>
      <c r="P3667" s="246"/>
      <c r="Q3667" s="246"/>
      <c r="R3667" s="246"/>
      <c r="S3667" s="246"/>
      <c r="T3667" s="247"/>
      <c r="AT3667" s="248" t="s">
        <v>142</v>
      </c>
      <c r="AU3667" s="248" t="s">
        <v>83</v>
      </c>
      <c r="AV3667" s="12" t="s">
        <v>83</v>
      </c>
      <c r="AW3667" s="12" t="s">
        <v>30</v>
      </c>
      <c r="AX3667" s="12" t="s">
        <v>73</v>
      </c>
      <c r="AY3667" s="248" t="s">
        <v>133</v>
      </c>
    </row>
    <row r="3668" spans="2:51" s="12" customFormat="1" ht="12">
      <c r="B3668" s="237"/>
      <c r="C3668" s="238"/>
      <c r="D3668" s="239" t="s">
        <v>142</v>
      </c>
      <c r="E3668" s="240" t="s">
        <v>1</v>
      </c>
      <c r="F3668" s="241" t="s">
        <v>5167</v>
      </c>
      <c r="G3668" s="238"/>
      <c r="H3668" s="242">
        <v>3.84</v>
      </c>
      <c r="I3668" s="243"/>
      <c r="J3668" s="238"/>
      <c r="K3668" s="238"/>
      <c r="L3668" s="244"/>
      <c r="M3668" s="245"/>
      <c r="N3668" s="246"/>
      <c r="O3668" s="246"/>
      <c r="P3668" s="246"/>
      <c r="Q3668" s="246"/>
      <c r="R3668" s="246"/>
      <c r="S3668" s="246"/>
      <c r="T3668" s="247"/>
      <c r="AT3668" s="248" t="s">
        <v>142</v>
      </c>
      <c r="AU3668" s="248" t="s">
        <v>83</v>
      </c>
      <c r="AV3668" s="12" t="s">
        <v>83</v>
      </c>
      <c r="AW3668" s="12" t="s">
        <v>30</v>
      </c>
      <c r="AX3668" s="12" t="s">
        <v>73</v>
      </c>
      <c r="AY3668" s="248" t="s">
        <v>133</v>
      </c>
    </row>
    <row r="3669" spans="2:51" s="12" customFormat="1" ht="12">
      <c r="B3669" s="237"/>
      <c r="C3669" s="238"/>
      <c r="D3669" s="239" t="s">
        <v>142</v>
      </c>
      <c r="E3669" s="240" t="s">
        <v>1</v>
      </c>
      <c r="F3669" s="241" t="s">
        <v>5168</v>
      </c>
      <c r="G3669" s="238"/>
      <c r="H3669" s="242">
        <v>5.47</v>
      </c>
      <c r="I3669" s="243"/>
      <c r="J3669" s="238"/>
      <c r="K3669" s="238"/>
      <c r="L3669" s="244"/>
      <c r="M3669" s="245"/>
      <c r="N3669" s="246"/>
      <c r="O3669" s="246"/>
      <c r="P3669" s="246"/>
      <c r="Q3669" s="246"/>
      <c r="R3669" s="246"/>
      <c r="S3669" s="246"/>
      <c r="T3669" s="247"/>
      <c r="AT3669" s="248" t="s">
        <v>142</v>
      </c>
      <c r="AU3669" s="248" t="s">
        <v>83</v>
      </c>
      <c r="AV3669" s="12" t="s">
        <v>83</v>
      </c>
      <c r="AW3669" s="12" t="s">
        <v>30</v>
      </c>
      <c r="AX3669" s="12" t="s">
        <v>73</v>
      </c>
      <c r="AY3669" s="248" t="s">
        <v>133</v>
      </c>
    </row>
    <row r="3670" spans="2:51" s="12" customFormat="1" ht="12">
      <c r="B3670" s="237"/>
      <c r="C3670" s="238"/>
      <c r="D3670" s="239" t="s">
        <v>142</v>
      </c>
      <c r="E3670" s="240" t="s">
        <v>1</v>
      </c>
      <c r="F3670" s="241" t="s">
        <v>5169</v>
      </c>
      <c r="G3670" s="238"/>
      <c r="H3670" s="242">
        <v>55.714</v>
      </c>
      <c r="I3670" s="243"/>
      <c r="J3670" s="238"/>
      <c r="K3670" s="238"/>
      <c r="L3670" s="244"/>
      <c r="M3670" s="245"/>
      <c r="N3670" s="246"/>
      <c r="O3670" s="246"/>
      <c r="P3670" s="246"/>
      <c r="Q3670" s="246"/>
      <c r="R3670" s="246"/>
      <c r="S3670" s="246"/>
      <c r="T3670" s="247"/>
      <c r="AT3670" s="248" t="s">
        <v>142</v>
      </c>
      <c r="AU3670" s="248" t="s">
        <v>83</v>
      </c>
      <c r="AV3670" s="12" t="s">
        <v>83</v>
      </c>
      <c r="AW3670" s="12" t="s">
        <v>30</v>
      </c>
      <c r="AX3670" s="12" t="s">
        <v>73</v>
      </c>
      <c r="AY3670" s="248" t="s">
        <v>133</v>
      </c>
    </row>
    <row r="3671" spans="2:51" s="12" customFormat="1" ht="12">
      <c r="B3671" s="237"/>
      <c r="C3671" s="238"/>
      <c r="D3671" s="239" t="s">
        <v>142</v>
      </c>
      <c r="E3671" s="240" t="s">
        <v>1</v>
      </c>
      <c r="F3671" s="241" t="s">
        <v>5170</v>
      </c>
      <c r="G3671" s="238"/>
      <c r="H3671" s="242">
        <v>714.28</v>
      </c>
      <c r="I3671" s="243"/>
      <c r="J3671" s="238"/>
      <c r="K3671" s="238"/>
      <c r="L3671" s="244"/>
      <c r="M3671" s="245"/>
      <c r="N3671" s="246"/>
      <c r="O3671" s="246"/>
      <c r="P3671" s="246"/>
      <c r="Q3671" s="246"/>
      <c r="R3671" s="246"/>
      <c r="S3671" s="246"/>
      <c r="T3671" s="247"/>
      <c r="AT3671" s="248" t="s">
        <v>142</v>
      </c>
      <c r="AU3671" s="248" t="s">
        <v>83</v>
      </c>
      <c r="AV3671" s="12" t="s">
        <v>83</v>
      </c>
      <c r="AW3671" s="12" t="s">
        <v>30</v>
      </c>
      <c r="AX3671" s="12" t="s">
        <v>73</v>
      </c>
      <c r="AY3671" s="248" t="s">
        <v>133</v>
      </c>
    </row>
    <row r="3672" spans="2:51" s="13" customFormat="1" ht="12">
      <c r="B3672" s="249"/>
      <c r="C3672" s="250"/>
      <c r="D3672" s="239" t="s">
        <v>142</v>
      </c>
      <c r="E3672" s="251" t="s">
        <v>1</v>
      </c>
      <c r="F3672" s="252" t="s">
        <v>144</v>
      </c>
      <c r="G3672" s="250"/>
      <c r="H3672" s="253">
        <v>816.258</v>
      </c>
      <c r="I3672" s="254"/>
      <c r="J3672" s="250"/>
      <c r="K3672" s="250"/>
      <c r="L3672" s="255"/>
      <c r="M3672" s="256"/>
      <c r="N3672" s="257"/>
      <c r="O3672" s="257"/>
      <c r="P3672" s="257"/>
      <c r="Q3672" s="257"/>
      <c r="R3672" s="257"/>
      <c r="S3672" s="257"/>
      <c r="T3672" s="258"/>
      <c r="AT3672" s="259" t="s">
        <v>142</v>
      </c>
      <c r="AU3672" s="259" t="s">
        <v>83</v>
      </c>
      <c r="AV3672" s="13" t="s">
        <v>140</v>
      </c>
      <c r="AW3672" s="13" t="s">
        <v>30</v>
      </c>
      <c r="AX3672" s="13" t="s">
        <v>81</v>
      </c>
      <c r="AY3672" s="259" t="s">
        <v>133</v>
      </c>
    </row>
    <row r="3673" spans="2:65" s="1" customFormat="1" ht="16.5" customHeight="1">
      <c r="B3673" s="38"/>
      <c r="C3673" s="224" t="s">
        <v>5171</v>
      </c>
      <c r="D3673" s="224" t="s">
        <v>135</v>
      </c>
      <c r="E3673" s="225" t="s">
        <v>5172</v>
      </c>
      <c r="F3673" s="226" t="s">
        <v>5173</v>
      </c>
      <c r="G3673" s="227" t="s">
        <v>165</v>
      </c>
      <c r="H3673" s="228">
        <v>464.282</v>
      </c>
      <c r="I3673" s="229"/>
      <c r="J3673" s="230">
        <f>ROUND(I3673*H3673,2)</f>
        <v>0</v>
      </c>
      <c r="K3673" s="226" t="s">
        <v>139</v>
      </c>
      <c r="L3673" s="43"/>
      <c r="M3673" s="231" t="s">
        <v>1</v>
      </c>
      <c r="N3673" s="232" t="s">
        <v>38</v>
      </c>
      <c r="O3673" s="86"/>
      <c r="P3673" s="233">
        <f>O3673*H3673</f>
        <v>0</v>
      </c>
      <c r="Q3673" s="233">
        <v>3E-05</v>
      </c>
      <c r="R3673" s="233">
        <f>Q3673*H3673</f>
        <v>0.01392846</v>
      </c>
      <c r="S3673" s="233">
        <v>0</v>
      </c>
      <c r="T3673" s="234">
        <f>S3673*H3673</f>
        <v>0</v>
      </c>
      <c r="AR3673" s="235" t="s">
        <v>224</v>
      </c>
      <c r="AT3673" s="235" t="s">
        <v>135</v>
      </c>
      <c r="AU3673" s="235" t="s">
        <v>83</v>
      </c>
      <c r="AY3673" s="17" t="s">
        <v>133</v>
      </c>
      <c r="BE3673" s="236">
        <f>IF(N3673="základní",J3673,0)</f>
        <v>0</v>
      </c>
      <c r="BF3673" s="236">
        <f>IF(N3673="snížená",J3673,0)</f>
        <v>0</v>
      </c>
      <c r="BG3673" s="236">
        <f>IF(N3673="zákl. přenesená",J3673,0)</f>
        <v>0</v>
      </c>
      <c r="BH3673" s="236">
        <f>IF(N3673="sníž. přenesená",J3673,0)</f>
        <v>0</v>
      </c>
      <c r="BI3673" s="236">
        <f>IF(N3673="nulová",J3673,0)</f>
        <v>0</v>
      </c>
      <c r="BJ3673" s="17" t="s">
        <v>81</v>
      </c>
      <c r="BK3673" s="236">
        <f>ROUND(I3673*H3673,2)</f>
        <v>0</v>
      </c>
      <c r="BL3673" s="17" t="s">
        <v>224</v>
      </c>
      <c r="BM3673" s="235" t="s">
        <v>5174</v>
      </c>
    </row>
    <row r="3674" spans="2:65" s="1" customFormat="1" ht="24" customHeight="1">
      <c r="B3674" s="38"/>
      <c r="C3674" s="224" t="s">
        <v>5175</v>
      </c>
      <c r="D3674" s="224" t="s">
        <v>135</v>
      </c>
      <c r="E3674" s="225" t="s">
        <v>5176</v>
      </c>
      <c r="F3674" s="226" t="s">
        <v>5177</v>
      </c>
      <c r="G3674" s="227" t="s">
        <v>286</v>
      </c>
      <c r="H3674" s="270"/>
      <c r="I3674" s="229"/>
      <c r="J3674" s="230">
        <f>ROUND(I3674*H3674,2)</f>
        <v>0</v>
      </c>
      <c r="K3674" s="226" t="s">
        <v>139</v>
      </c>
      <c r="L3674" s="43"/>
      <c r="M3674" s="231" t="s">
        <v>1</v>
      </c>
      <c r="N3674" s="232" t="s">
        <v>38</v>
      </c>
      <c r="O3674" s="86"/>
      <c r="P3674" s="233">
        <f>O3674*H3674</f>
        <v>0</v>
      </c>
      <c r="Q3674" s="233">
        <v>0</v>
      </c>
      <c r="R3674" s="233">
        <f>Q3674*H3674</f>
        <v>0</v>
      </c>
      <c r="S3674" s="233">
        <v>0</v>
      </c>
      <c r="T3674" s="234">
        <f>S3674*H3674</f>
        <v>0</v>
      </c>
      <c r="AR3674" s="235" t="s">
        <v>224</v>
      </c>
      <c r="AT3674" s="235" t="s">
        <v>135</v>
      </c>
      <c r="AU3674" s="235" t="s">
        <v>83</v>
      </c>
      <c r="AY3674" s="17" t="s">
        <v>133</v>
      </c>
      <c r="BE3674" s="236">
        <f>IF(N3674="základní",J3674,0)</f>
        <v>0</v>
      </c>
      <c r="BF3674" s="236">
        <f>IF(N3674="snížená",J3674,0)</f>
        <v>0</v>
      </c>
      <c r="BG3674" s="236">
        <f>IF(N3674="zákl. přenesená",J3674,0)</f>
        <v>0</v>
      </c>
      <c r="BH3674" s="236">
        <f>IF(N3674="sníž. přenesená",J3674,0)</f>
        <v>0</v>
      </c>
      <c r="BI3674" s="236">
        <f>IF(N3674="nulová",J3674,0)</f>
        <v>0</v>
      </c>
      <c r="BJ3674" s="17" t="s">
        <v>81</v>
      </c>
      <c r="BK3674" s="236">
        <f>ROUND(I3674*H3674,2)</f>
        <v>0</v>
      </c>
      <c r="BL3674" s="17" t="s">
        <v>224</v>
      </c>
      <c r="BM3674" s="235" t="s">
        <v>5178</v>
      </c>
    </row>
    <row r="3675" spans="2:65" s="1" customFormat="1" ht="24" customHeight="1">
      <c r="B3675" s="38"/>
      <c r="C3675" s="224" t="s">
        <v>5179</v>
      </c>
      <c r="D3675" s="224" t="s">
        <v>135</v>
      </c>
      <c r="E3675" s="225" t="s">
        <v>5180</v>
      </c>
      <c r="F3675" s="226" t="s">
        <v>5181</v>
      </c>
      <c r="G3675" s="227" t="s">
        <v>286</v>
      </c>
      <c r="H3675" s="270"/>
      <c r="I3675" s="229"/>
      <c r="J3675" s="230">
        <f>ROUND(I3675*H3675,2)</f>
        <v>0</v>
      </c>
      <c r="K3675" s="226" t="s">
        <v>139</v>
      </c>
      <c r="L3675" s="43"/>
      <c r="M3675" s="231" t="s">
        <v>1</v>
      </c>
      <c r="N3675" s="232" t="s">
        <v>38</v>
      </c>
      <c r="O3675" s="86"/>
      <c r="P3675" s="233">
        <f>O3675*H3675</f>
        <v>0</v>
      </c>
      <c r="Q3675" s="233">
        <v>0</v>
      </c>
      <c r="R3675" s="233">
        <f>Q3675*H3675</f>
        <v>0</v>
      </c>
      <c r="S3675" s="233">
        <v>0</v>
      </c>
      <c r="T3675" s="234">
        <f>S3675*H3675</f>
        <v>0</v>
      </c>
      <c r="AR3675" s="235" t="s">
        <v>224</v>
      </c>
      <c r="AT3675" s="235" t="s">
        <v>135</v>
      </c>
      <c r="AU3675" s="235" t="s">
        <v>83</v>
      </c>
      <c r="AY3675" s="17" t="s">
        <v>133</v>
      </c>
      <c r="BE3675" s="236">
        <f>IF(N3675="základní",J3675,0)</f>
        <v>0</v>
      </c>
      <c r="BF3675" s="236">
        <f>IF(N3675="snížená",J3675,0)</f>
        <v>0</v>
      </c>
      <c r="BG3675" s="236">
        <f>IF(N3675="zákl. přenesená",J3675,0)</f>
        <v>0</v>
      </c>
      <c r="BH3675" s="236">
        <f>IF(N3675="sníž. přenesená",J3675,0)</f>
        <v>0</v>
      </c>
      <c r="BI3675" s="236">
        <f>IF(N3675="nulová",J3675,0)</f>
        <v>0</v>
      </c>
      <c r="BJ3675" s="17" t="s">
        <v>81</v>
      </c>
      <c r="BK3675" s="236">
        <f>ROUND(I3675*H3675,2)</f>
        <v>0</v>
      </c>
      <c r="BL3675" s="17" t="s">
        <v>224</v>
      </c>
      <c r="BM3675" s="235" t="s">
        <v>5182</v>
      </c>
    </row>
    <row r="3676" spans="2:63" s="11" customFormat="1" ht="22.8" customHeight="1">
      <c r="B3676" s="208"/>
      <c r="C3676" s="209"/>
      <c r="D3676" s="210" t="s">
        <v>72</v>
      </c>
      <c r="E3676" s="222" t="s">
        <v>4987</v>
      </c>
      <c r="F3676" s="222" t="s">
        <v>5183</v>
      </c>
      <c r="G3676" s="209"/>
      <c r="H3676" s="209"/>
      <c r="I3676" s="212"/>
      <c r="J3676" s="223">
        <f>BK3676</f>
        <v>0</v>
      </c>
      <c r="K3676" s="209"/>
      <c r="L3676" s="214"/>
      <c r="M3676" s="215"/>
      <c r="N3676" s="216"/>
      <c r="O3676" s="216"/>
      <c r="P3676" s="217">
        <f>SUM(P3677:P3683)</f>
        <v>0</v>
      </c>
      <c r="Q3676" s="216"/>
      <c r="R3676" s="217">
        <f>SUM(R3677:R3683)</f>
        <v>0.0418335</v>
      </c>
      <c r="S3676" s="216"/>
      <c r="T3676" s="218">
        <f>SUM(T3677:T3683)</f>
        <v>0</v>
      </c>
      <c r="AR3676" s="219" t="s">
        <v>83</v>
      </c>
      <c r="AT3676" s="220" t="s">
        <v>72</v>
      </c>
      <c r="AU3676" s="220" t="s">
        <v>81</v>
      </c>
      <c r="AY3676" s="219" t="s">
        <v>133</v>
      </c>
      <c r="BK3676" s="221">
        <f>SUM(BK3677:BK3683)</f>
        <v>0</v>
      </c>
    </row>
    <row r="3677" spans="2:65" s="1" customFormat="1" ht="24" customHeight="1">
      <c r="B3677" s="38"/>
      <c r="C3677" s="224" t="s">
        <v>5184</v>
      </c>
      <c r="D3677" s="224" t="s">
        <v>135</v>
      </c>
      <c r="E3677" s="225" t="s">
        <v>5185</v>
      </c>
      <c r="F3677" s="226" t="s">
        <v>5186</v>
      </c>
      <c r="G3677" s="227" t="s">
        <v>165</v>
      </c>
      <c r="H3677" s="228">
        <v>167</v>
      </c>
      <c r="I3677" s="229"/>
      <c r="J3677" s="230">
        <f>ROUND(I3677*H3677,2)</f>
        <v>0</v>
      </c>
      <c r="K3677" s="226" t="s">
        <v>139</v>
      </c>
      <c r="L3677" s="43"/>
      <c r="M3677" s="231" t="s">
        <v>1</v>
      </c>
      <c r="N3677" s="232" t="s">
        <v>38</v>
      </c>
      <c r="O3677" s="86"/>
      <c r="P3677" s="233">
        <f>O3677*H3677</f>
        <v>0</v>
      </c>
      <c r="Q3677" s="233">
        <v>3E-05</v>
      </c>
      <c r="R3677" s="233">
        <f>Q3677*H3677</f>
        <v>0.00501</v>
      </c>
      <c r="S3677" s="233">
        <v>0</v>
      </c>
      <c r="T3677" s="234">
        <f>S3677*H3677</f>
        <v>0</v>
      </c>
      <c r="AR3677" s="235" t="s">
        <v>224</v>
      </c>
      <c r="AT3677" s="235" t="s">
        <v>135</v>
      </c>
      <c r="AU3677" s="235" t="s">
        <v>83</v>
      </c>
      <c r="AY3677" s="17" t="s">
        <v>133</v>
      </c>
      <c r="BE3677" s="236">
        <f>IF(N3677="základní",J3677,0)</f>
        <v>0</v>
      </c>
      <c r="BF3677" s="236">
        <f>IF(N3677="snížená",J3677,0)</f>
        <v>0</v>
      </c>
      <c r="BG3677" s="236">
        <f>IF(N3677="zákl. přenesená",J3677,0)</f>
        <v>0</v>
      </c>
      <c r="BH3677" s="236">
        <f>IF(N3677="sníž. přenesená",J3677,0)</f>
        <v>0</v>
      </c>
      <c r="BI3677" s="236">
        <f>IF(N3677="nulová",J3677,0)</f>
        <v>0</v>
      </c>
      <c r="BJ3677" s="17" t="s">
        <v>81</v>
      </c>
      <c r="BK3677" s="236">
        <f>ROUND(I3677*H3677,2)</f>
        <v>0</v>
      </c>
      <c r="BL3677" s="17" t="s">
        <v>224</v>
      </c>
      <c r="BM3677" s="235" t="s">
        <v>5187</v>
      </c>
    </row>
    <row r="3678" spans="2:51" s="12" customFormat="1" ht="12">
      <c r="B3678" s="237"/>
      <c r="C3678" s="238"/>
      <c r="D3678" s="239" t="s">
        <v>142</v>
      </c>
      <c r="E3678" s="240" t="s">
        <v>1</v>
      </c>
      <c r="F3678" s="241" t="s">
        <v>5188</v>
      </c>
      <c r="G3678" s="238"/>
      <c r="H3678" s="242">
        <v>167</v>
      </c>
      <c r="I3678" s="243"/>
      <c r="J3678" s="238"/>
      <c r="K3678" s="238"/>
      <c r="L3678" s="244"/>
      <c r="M3678" s="245"/>
      <c r="N3678" s="246"/>
      <c r="O3678" s="246"/>
      <c r="P3678" s="246"/>
      <c r="Q3678" s="246"/>
      <c r="R3678" s="246"/>
      <c r="S3678" s="246"/>
      <c r="T3678" s="247"/>
      <c r="AT3678" s="248" t="s">
        <v>142</v>
      </c>
      <c r="AU3678" s="248" t="s">
        <v>83</v>
      </c>
      <c r="AV3678" s="12" t="s">
        <v>83</v>
      </c>
      <c r="AW3678" s="12" t="s">
        <v>30</v>
      </c>
      <c r="AX3678" s="12" t="s">
        <v>73</v>
      </c>
      <c r="AY3678" s="248" t="s">
        <v>133</v>
      </c>
    </row>
    <row r="3679" spans="2:51" s="13" customFormat="1" ht="12">
      <c r="B3679" s="249"/>
      <c r="C3679" s="250"/>
      <c r="D3679" s="239" t="s">
        <v>142</v>
      </c>
      <c r="E3679" s="251" t="s">
        <v>1</v>
      </c>
      <c r="F3679" s="252" t="s">
        <v>144</v>
      </c>
      <c r="G3679" s="250"/>
      <c r="H3679" s="253">
        <v>167</v>
      </c>
      <c r="I3679" s="254"/>
      <c r="J3679" s="250"/>
      <c r="K3679" s="250"/>
      <c r="L3679" s="255"/>
      <c r="M3679" s="256"/>
      <c r="N3679" s="257"/>
      <c r="O3679" s="257"/>
      <c r="P3679" s="257"/>
      <c r="Q3679" s="257"/>
      <c r="R3679" s="257"/>
      <c r="S3679" s="257"/>
      <c r="T3679" s="258"/>
      <c r="AT3679" s="259" t="s">
        <v>142</v>
      </c>
      <c r="AU3679" s="259" t="s">
        <v>83</v>
      </c>
      <c r="AV3679" s="13" t="s">
        <v>140</v>
      </c>
      <c r="AW3679" s="13" t="s">
        <v>30</v>
      </c>
      <c r="AX3679" s="13" t="s">
        <v>81</v>
      </c>
      <c r="AY3679" s="259" t="s">
        <v>133</v>
      </c>
    </row>
    <row r="3680" spans="2:65" s="1" customFormat="1" ht="16.5" customHeight="1">
      <c r="B3680" s="38"/>
      <c r="C3680" s="260" t="s">
        <v>5189</v>
      </c>
      <c r="D3680" s="260" t="s">
        <v>168</v>
      </c>
      <c r="E3680" s="261" t="s">
        <v>5190</v>
      </c>
      <c r="F3680" s="262" t="s">
        <v>5191</v>
      </c>
      <c r="G3680" s="263" t="s">
        <v>165</v>
      </c>
      <c r="H3680" s="264">
        <v>175.35</v>
      </c>
      <c r="I3680" s="265"/>
      <c r="J3680" s="266">
        <f>ROUND(I3680*H3680,2)</f>
        <v>0</v>
      </c>
      <c r="K3680" s="262" t="s">
        <v>1</v>
      </c>
      <c r="L3680" s="267"/>
      <c r="M3680" s="268" t="s">
        <v>1</v>
      </c>
      <c r="N3680" s="269" t="s">
        <v>38</v>
      </c>
      <c r="O3680" s="86"/>
      <c r="P3680" s="233">
        <f>O3680*H3680</f>
        <v>0</v>
      </c>
      <c r="Q3680" s="233">
        <v>0.00021</v>
      </c>
      <c r="R3680" s="233">
        <f>Q3680*H3680</f>
        <v>0.0368235</v>
      </c>
      <c r="S3680" s="233">
        <v>0</v>
      </c>
      <c r="T3680" s="234">
        <f>S3680*H3680</f>
        <v>0</v>
      </c>
      <c r="AR3680" s="235" t="s">
        <v>644</v>
      </c>
      <c r="AT3680" s="235" t="s">
        <v>168</v>
      </c>
      <c r="AU3680" s="235" t="s">
        <v>83</v>
      </c>
      <c r="AY3680" s="17" t="s">
        <v>133</v>
      </c>
      <c r="BE3680" s="236">
        <f>IF(N3680="základní",J3680,0)</f>
        <v>0</v>
      </c>
      <c r="BF3680" s="236">
        <f>IF(N3680="snížená",J3680,0)</f>
        <v>0</v>
      </c>
      <c r="BG3680" s="236">
        <f>IF(N3680="zákl. přenesená",J3680,0)</f>
        <v>0</v>
      </c>
      <c r="BH3680" s="236">
        <f>IF(N3680="sníž. přenesená",J3680,0)</f>
        <v>0</v>
      </c>
      <c r="BI3680" s="236">
        <f>IF(N3680="nulová",J3680,0)</f>
        <v>0</v>
      </c>
      <c r="BJ3680" s="17" t="s">
        <v>81</v>
      </c>
      <c r="BK3680" s="236">
        <f>ROUND(I3680*H3680,2)</f>
        <v>0</v>
      </c>
      <c r="BL3680" s="17" t="s">
        <v>224</v>
      </c>
      <c r="BM3680" s="235" t="s">
        <v>5192</v>
      </c>
    </row>
    <row r="3681" spans="2:51" s="12" customFormat="1" ht="12">
      <c r="B3681" s="237"/>
      <c r="C3681" s="238"/>
      <c r="D3681" s="239" t="s">
        <v>142</v>
      </c>
      <c r="E3681" s="240" t="s">
        <v>1</v>
      </c>
      <c r="F3681" s="241" t="s">
        <v>5193</v>
      </c>
      <c r="G3681" s="238"/>
      <c r="H3681" s="242">
        <v>175.35</v>
      </c>
      <c r="I3681" s="243"/>
      <c r="J3681" s="238"/>
      <c r="K3681" s="238"/>
      <c r="L3681" s="244"/>
      <c r="M3681" s="245"/>
      <c r="N3681" s="246"/>
      <c r="O3681" s="246"/>
      <c r="P3681" s="246"/>
      <c r="Q3681" s="246"/>
      <c r="R3681" s="246"/>
      <c r="S3681" s="246"/>
      <c r="T3681" s="247"/>
      <c r="AT3681" s="248" t="s">
        <v>142</v>
      </c>
      <c r="AU3681" s="248" t="s">
        <v>83</v>
      </c>
      <c r="AV3681" s="12" t="s">
        <v>83</v>
      </c>
      <c r="AW3681" s="12" t="s">
        <v>30</v>
      </c>
      <c r="AX3681" s="12" t="s">
        <v>73</v>
      </c>
      <c r="AY3681" s="248" t="s">
        <v>133</v>
      </c>
    </row>
    <row r="3682" spans="2:51" s="13" customFormat="1" ht="12">
      <c r="B3682" s="249"/>
      <c r="C3682" s="250"/>
      <c r="D3682" s="239" t="s">
        <v>142</v>
      </c>
      <c r="E3682" s="251" t="s">
        <v>1</v>
      </c>
      <c r="F3682" s="252" t="s">
        <v>144</v>
      </c>
      <c r="G3682" s="250"/>
      <c r="H3682" s="253">
        <v>175.35</v>
      </c>
      <c r="I3682" s="254"/>
      <c r="J3682" s="250"/>
      <c r="K3682" s="250"/>
      <c r="L3682" s="255"/>
      <c r="M3682" s="256"/>
      <c r="N3682" s="257"/>
      <c r="O3682" s="257"/>
      <c r="P3682" s="257"/>
      <c r="Q3682" s="257"/>
      <c r="R3682" s="257"/>
      <c r="S3682" s="257"/>
      <c r="T3682" s="258"/>
      <c r="AT3682" s="259" t="s">
        <v>142</v>
      </c>
      <c r="AU3682" s="259" t="s">
        <v>83</v>
      </c>
      <c r="AV3682" s="13" t="s">
        <v>140</v>
      </c>
      <c r="AW3682" s="13" t="s">
        <v>30</v>
      </c>
      <c r="AX3682" s="13" t="s">
        <v>81</v>
      </c>
      <c r="AY3682" s="259" t="s">
        <v>133</v>
      </c>
    </row>
    <row r="3683" spans="2:65" s="1" customFormat="1" ht="24" customHeight="1">
      <c r="B3683" s="38"/>
      <c r="C3683" s="224" t="s">
        <v>5194</v>
      </c>
      <c r="D3683" s="224" t="s">
        <v>135</v>
      </c>
      <c r="E3683" s="225" t="s">
        <v>5195</v>
      </c>
      <c r="F3683" s="226" t="s">
        <v>5196</v>
      </c>
      <c r="G3683" s="227" t="s">
        <v>286</v>
      </c>
      <c r="H3683" s="270"/>
      <c r="I3683" s="229"/>
      <c r="J3683" s="230">
        <f>ROUND(I3683*H3683,2)</f>
        <v>0</v>
      </c>
      <c r="K3683" s="226" t="s">
        <v>139</v>
      </c>
      <c r="L3683" s="43"/>
      <c r="M3683" s="231" t="s">
        <v>1</v>
      </c>
      <c r="N3683" s="232" t="s">
        <v>38</v>
      </c>
      <c r="O3683" s="86"/>
      <c r="P3683" s="233">
        <f>O3683*H3683</f>
        <v>0</v>
      </c>
      <c r="Q3683" s="233">
        <v>0</v>
      </c>
      <c r="R3683" s="233">
        <f>Q3683*H3683</f>
        <v>0</v>
      </c>
      <c r="S3683" s="233">
        <v>0</v>
      </c>
      <c r="T3683" s="234">
        <f>S3683*H3683</f>
        <v>0</v>
      </c>
      <c r="AR3683" s="235" t="s">
        <v>224</v>
      </c>
      <c r="AT3683" s="235" t="s">
        <v>135</v>
      </c>
      <c r="AU3683" s="235" t="s">
        <v>83</v>
      </c>
      <c r="AY3683" s="17" t="s">
        <v>133</v>
      </c>
      <c r="BE3683" s="236">
        <f>IF(N3683="základní",J3683,0)</f>
        <v>0</v>
      </c>
      <c r="BF3683" s="236">
        <f>IF(N3683="snížená",J3683,0)</f>
        <v>0</v>
      </c>
      <c r="BG3683" s="236">
        <f>IF(N3683="zákl. přenesená",J3683,0)</f>
        <v>0</v>
      </c>
      <c r="BH3683" s="236">
        <f>IF(N3683="sníž. přenesená",J3683,0)</f>
        <v>0</v>
      </c>
      <c r="BI3683" s="236">
        <f>IF(N3683="nulová",J3683,0)</f>
        <v>0</v>
      </c>
      <c r="BJ3683" s="17" t="s">
        <v>81</v>
      </c>
      <c r="BK3683" s="236">
        <f>ROUND(I3683*H3683,2)</f>
        <v>0</v>
      </c>
      <c r="BL3683" s="17" t="s">
        <v>224</v>
      </c>
      <c r="BM3683" s="235" t="s">
        <v>5197</v>
      </c>
    </row>
    <row r="3684" spans="2:63" s="11" customFormat="1" ht="22.8" customHeight="1">
      <c r="B3684" s="208"/>
      <c r="C3684" s="209"/>
      <c r="D3684" s="210" t="s">
        <v>72</v>
      </c>
      <c r="E3684" s="222" t="s">
        <v>4992</v>
      </c>
      <c r="F3684" s="222" t="s">
        <v>5198</v>
      </c>
      <c r="G3684" s="209"/>
      <c r="H3684" s="209"/>
      <c r="I3684" s="212"/>
      <c r="J3684" s="223">
        <f>BK3684</f>
        <v>0</v>
      </c>
      <c r="K3684" s="209"/>
      <c r="L3684" s="214"/>
      <c r="M3684" s="215"/>
      <c r="N3684" s="216"/>
      <c r="O3684" s="216"/>
      <c r="P3684" s="217">
        <f>SUM(P3685:P3704)</f>
        <v>0</v>
      </c>
      <c r="Q3684" s="216"/>
      <c r="R3684" s="217">
        <f>SUM(R3685:R3704)</f>
        <v>2.06974048</v>
      </c>
      <c r="S3684" s="216"/>
      <c r="T3684" s="218">
        <f>SUM(T3685:T3704)</f>
        <v>0</v>
      </c>
      <c r="AR3684" s="219" t="s">
        <v>83</v>
      </c>
      <c r="AT3684" s="220" t="s">
        <v>72</v>
      </c>
      <c r="AU3684" s="220" t="s">
        <v>81</v>
      </c>
      <c r="AY3684" s="219" t="s">
        <v>133</v>
      </c>
      <c r="BK3684" s="221">
        <f>SUM(BK3685:BK3704)</f>
        <v>0</v>
      </c>
    </row>
    <row r="3685" spans="2:65" s="1" customFormat="1" ht="16.5" customHeight="1">
      <c r="B3685" s="38"/>
      <c r="C3685" s="224" t="s">
        <v>5199</v>
      </c>
      <c r="D3685" s="224" t="s">
        <v>135</v>
      </c>
      <c r="E3685" s="225" t="s">
        <v>5200</v>
      </c>
      <c r="F3685" s="226" t="s">
        <v>5201</v>
      </c>
      <c r="G3685" s="227" t="s">
        <v>413</v>
      </c>
      <c r="H3685" s="228">
        <v>189.44</v>
      </c>
      <c r="I3685" s="229"/>
      <c r="J3685" s="230">
        <f>ROUND(I3685*H3685,2)</f>
        <v>0</v>
      </c>
      <c r="K3685" s="226" t="s">
        <v>139</v>
      </c>
      <c r="L3685" s="43"/>
      <c r="M3685" s="231" t="s">
        <v>1</v>
      </c>
      <c r="N3685" s="232" t="s">
        <v>38</v>
      </c>
      <c r="O3685" s="86"/>
      <c r="P3685" s="233">
        <f>O3685*H3685</f>
        <v>0</v>
      </c>
      <c r="Q3685" s="233">
        <v>0</v>
      </c>
      <c r="R3685" s="233">
        <f>Q3685*H3685</f>
        <v>0</v>
      </c>
      <c r="S3685" s="233">
        <v>0</v>
      </c>
      <c r="T3685" s="234">
        <f>S3685*H3685</f>
        <v>0</v>
      </c>
      <c r="AR3685" s="235" t="s">
        <v>224</v>
      </c>
      <c r="AT3685" s="235" t="s">
        <v>135</v>
      </c>
      <c r="AU3685" s="235" t="s">
        <v>83</v>
      </c>
      <c r="AY3685" s="17" t="s">
        <v>133</v>
      </c>
      <c r="BE3685" s="236">
        <f>IF(N3685="základní",J3685,0)</f>
        <v>0</v>
      </c>
      <c r="BF3685" s="236">
        <f>IF(N3685="snížená",J3685,0)</f>
        <v>0</v>
      </c>
      <c r="BG3685" s="236">
        <f>IF(N3685="zákl. přenesená",J3685,0)</f>
        <v>0</v>
      </c>
      <c r="BH3685" s="236">
        <f>IF(N3685="sníž. přenesená",J3685,0)</f>
        <v>0</v>
      </c>
      <c r="BI3685" s="236">
        <f>IF(N3685="nulová",J3685,0)</f>
        <v>0</v>
      </c>
      <c r="BJ3685" s="17" t="s">
        <v>81</v>
      </c>
      <c r="BK3685" s="236">
        <f>ROUND(I3685*H3685,2)</f>
        <v>0</v>
      </c>
      <c r="BL3685" s="17" t="s">
        <v>224</v>
      </c>
      <c r="BM3685" s="235" t="s">
        <v>5202</v>
      </c>
    </row>
    <row r="3686" spans="2:65" s="1" customFormat="1" ht="16.5" customHeight="1">
      <c r="B3686" s="38"/>
      <c r="C3686" s="224" t="s">
        <v>5203</v>
      </c>
      <c r="D3686" s="224" t="s">
        <v>135</v>
      </c>
      <c r="E3686" s="225" t="s">
        <v>5204</v>
      </c>
      <c r="F3686" s="226" t="s">
        <v>5205</v>
      </c>
      <c r="G3686" s="227" t="s">
        <v>413</v>
      </c>
      <c r="H3686" s="228">
        <v>189.44</v>
      </c>
      <c r="I3686" s="229"/>
      <c r="J3686" s="230">
        <f>ROUND(I3686*H3686,2)</f>
        <v>0</v>
      </c>
      <c r="K3686" s="226" t="s">
        <v>139</v>
      </c>
      <c r="L3686" s="43"/>
      <c r="M3686" s="231" t="s">
        <v>1</v>
      </c>
      <c r="N3686" s="232" t="s">
        <v>38</v>
      </c>
      <c r="O3686" s="86"/>
      <c r="P3686" s="233">
        <f>O3686*H3686</f>
        <v>0</v>
      </c>
      <c r="Q3686" s="233">
        <v>0</v>
      </c>
      <c r="R3686" s="233">
        <f>Q3686*H3686</f>
        <v>0</v>
      </c>
      <c r="S3686" s="233">
        <v>0</v>
      </c>
      <c r="T3686" s="234">
        <f>S3686*H3686</f>
        <v>0</v>
      </c>
      <c r="AR3686" s="235" t="s">
        <v>224</v>
      </c>
      <c r="AT3686" s="235" t="s">
        <v>135</v>
      </c>
      <c r="AU3686" s="235" t="s">
        <v>83</v>
      </c>
      <c r="AY3686" s="17" t="s">
        <v>133</v>
      </c>
      <c r="BE3686" s="236">
        <f>IF(N3686="základní",J3686,0)</f>
        <v>0</v>
      </c>
      <c r="BF3686" s="236">
        <f>IF(N3686="snížená",J3686,0)</f>
        <v>0</v>
      </c>
      <c r="BG3686" s="236">
        <f>IF(N3686="zákl. přenesená",J3686,0)</f>
        <v>0</v>
      </c>
      <c r="BH3686" s="236">
        <f>IF(N3686="sníž. přenesená",J3686,0)</f>
        <v>0</v>
      </c>
      <c r="BI3686" s="236">
        <f>IF(N3686="nulová",J3686,0)</f>
        <v>0</v>
      </c>
      <c r="BJ3686" s="17" t="s">
        <v>81</v>
      </c>
      <c r="BK3686" s="236">
        <f>ROUND(I3686*H3686,2)</f>
        <v>0</v>
      </c>
      <c r="BL3686" s="17" t="s">
        <v>224</v>
      </c>
      <c r="BM3686" s="235" t="s">
        <v>5206</v>
      </c>
    </row>
    <row r="3687" spans="2:65" s="1" customFormat="1" ht="16.5" customHeight="1">
      <c r="B3687" s="38"/>
      <c r="C3687" s="224" t="s">
        <v>5207</v>
      </c>
      <c r="D3687" s="224" t="s">
        <v>135</v>
      </c>
      <c r="E3687" s="225" t="s">
        <v>5208</v>
      </c>
      <c r="F3687" s="226" t="s">
        <v>5209</v>
      </c>
      <c r="G3687" s="227" t="s">
        <v>413</v>
      </c>
      <c r="H3687" s="228">
        <v>189.44</v>
      </c>
      <c r="I3687" s="229"/>
      <c r="J3687" s="230">
        <f>ROUND(I3687*H3687,2)</f>
        <v>0</v>
      </c>
      <c r="K3687" s="226" t="s">
        <v>139</v>
      </c>
      <c r="L3687" s="43"/>
      <c r="M3687" s="231" t="s">
        <v>1</v>
      </c>
      <c r="N3687" s="232" t="s">
        <v>38</v>
      </c>
      <c r="O3687" s="86"/>
      <c r="P3687" s="233">
        <f>O3687*H3687</f>
        <v>0</v>
      </c>
      <c r="Q3687" s="233">
        <v>0.0003</v>
      </c>
      <c r="R3687" s="233">
        <f>Q3687*H3687</f>
        <v>0.056831999999999994</v>
      </c>
      <c r="S3687" s="233">
        <v>0</v>
      </c>
      <c r="T3687" s="234">
        <f>S3687*H3687</f>
        <v>0</v>
      </c>
      <c r="AR3687" s="235" t="s">
        <v>224</v>
      </c>
      <c r="AT3687" s="235" t="s">
        <v>135</v>
      </c>
      <c r="AU3687" s="235" t="s">
        <v>83</v>
      </c>
      <c r="AY3687" s="17" t="s">
        <v>133</v>
      </c>
      <c r="BE3687" s="236">
        <f>IF(N3687="základní",J3687,0)</f>
        <v>0</v>
      </c>
      <c r="BF3687" s="236">
        <f>IF(N3687="snížená",J3687,0)</f>
        <v>0</v>
      </c>
      <c r="BG3687" s="236">
        <f>IF(N3687="zákl. přenesená",J3687,0)</f>
        <v>0</v>
      </c>
      <c r="BH3687" s="236">
        <f>IF(N3687="sníž. přenesená",J3687,0)</f>
        <v>0</v>
      </c>
      <c r="BI3687" s="236">
        <f>IF(N3687="nulová",J3687,0)</f>
        <v>0</v>
      </c>
      <c r="BJ3687" s="17" t="s">
        <v>81</v>
      </c>
      <c r="BK3687" s="236">
        <f>ROUND(I3687*H3687,2)</f>
        <v>0</v>
      </c>
      <c r="BL3687" s="17" t="s">
        <v>224</v>
      </c>
      <c r="BM3687" s="235" t="s">
        <v>5210</v>
      </c>
    </row>
    <row r="3688" spans="2:51" s="14" customFormat="1" ht="12">
      <c r="B3688" s="276"/>
      <c r="C3688" s="277"/>
      <c r="D3688" s="239" t="s">
        <v>142</v>
      </c>
      <c r="E3688" s="278" t="s">
        <v>1</v>
      </c>
      <c r="F3688" s="279" t="s">
        <v>1607</v>
      </c>
      <c r="G3688" s="277"/>
      <c r="H3688" s="278" t="s">
        <v>1</v>
      </c>
      <c r="I3688" s="280"/>
      <c r="J3688" s="277"/>
      <c r="K3688" s="277"/>
      <c r="L3688" s="281"/>
      <c r="M3688" s="282"/>
      <c r="N3688" s="283"/>
      <c r="O3688" s="283"/>
      <c r="P3688" s="283"/>
      <c r="Q3688" s="283"/>
      <c r="R3688" s="283"/>
      <c r="S3688" s="283"/>
      <c r="T3688" s="284"/>
      <c r="AT3688" s="285" t="s">
        <v>142</v>
      </c>
      <c r="AU3688" s="285" t="s">
        <v>83</v>
      </c>
      <c r="AV3688" s="14" t="s">
        <v>81</v>
      </c>
      <c r="AW3688" s="14" t="s">
        <v>30</v>
      </c>
      <c r="AX3688" s="14" t="s">
        <v>73</v>
      </c>
      <c r="AY3688" s="285" t="s">
        <v>133</v>
      </c>
    </row>
    <row r="3689" spans="2:51" s="12" customFormat="1" ht="12">
      <c r="B3689" s="237"/>
      <c r="C3689" s="238"/>
      <c r="D3689" s="239" t="s">
        <v>142</v>
      </c>
      <c r="E3689" s="240" t="s">
        <v>1</v>
      </c>
      <c r="F3689" s="241" t="s">
        <v>5211</v>
      </c>
      <c r="G3689" s="238"/>
      <c r="H3689" s="242">
        <v>126.13</v>
      </c>
      <c r="I3689" s="243"/>
      <c r="J3689" s="238"/>
      <c r="K3689" s="238"/>
      <c r="L3689" s="244"/>
      <c r="M3689" s="245"/>
      <c r="N3689" s="246"/>
      <c r="O3689" s="246"/>
      <c r="P3689" s="246"/>
      <c r="Q3689" s="246"/>
      <c r="R3689" s="246"/>
      <c r="S3689" s="246"/>
      <c r="T3689" s="247"/>
      <c r="AT3689" s="248" t="s">
        <v>142</v>
      </c>
      <c r="AU3689" s="248" t="s">
        <v>83</v>
      </c>
      <c r="AV3689" s="12" t="s">
        <v>83</v>
      </c>
      <c r="AW3689" s="12" t="s">
        <v>30</v>
      </c>
      <c r="AX3689" s="12" t="s">
        <v>73</v>
      </c>
      <c r="AY3689" s="248" t="s">
        <v>133</v>
      </c>
    </row>
    <row r="3690" spans="2:51" s="14" customFormat="1" ht="12">
      <c r="B3690" s="276"/>
      <c r="C3690" s="277"/>
      <c r="D3690" s="239" t="s">
        <v>142</v>
      </c>
      <c r="E3690" s="278" t="s">
        <v>1</v>
      </c>
      <c r="F3690" s="279" t="s">
        <v>1611</v>
      </c>
      <c r="G3690" s="277"/>
      <c r="H3690" s="278" t="s">
        <v>1</v>
      </c>
      <c r="I3690" s="280"/>
      <c r="J3690" s="277"/>
      <c r="K3690" s="277"/>
      <c r="L3690" s="281"/>
      <c r="M3690" s="282"/>
      <c r="N3690" s="283"/>
      <c r="O3690" s="283"/>
      <c r="P3690" s="283"/>
      <c r="Q3690" s="283"/>
      <c r="R3690" s="283"/>
      <c r="S3690" s="283"/>
      <c r="T3690" s="284"/>
      <c r="AT3690" s="285" t="s">
        <v>142</v>
      </c>
      <c r="AU3690" s="285" t="s">
        <v>83</v>
      </c>
      <c r="AV3690" s="14" t="s">
        <v>81</v>
      </c>
      <c r="AW3690" s="14" t="s">
        <v>30</v>
      </c>
      <c r="AX3690" s="14" t="s">
        <v>73</v>
      </c>
      <c r="AY3690" s="285" t="s">
        <v>133</v>
      </c>
    </row>
    <row r="3691" spans="2:51" s="12" customFormat="1" ht="12">
      <c r="B3691" s="237"/>
      <c r="C3691" s="238"/>
      <c r="D3691" s="239" t="s">
        <v>142</v>
      </c>
      <c r="E3691" s="240" t="s">
        <v>1</v>
      </c>
      <c r="F3691" s="241" t="s">
        <v>5212</v>
      </c>
      <c r="G3691" s="238"/>
      <c r="H3691" s="242">
        <v>63.31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142</v>
      </c>
      <c r="AU3691" s="248" t="s">
        <v>83</v>
      </c>
      <c r="AV3691" s="12" t="s">
        <v>83</v>
      </c>
      <c r="AW3691" s="12" t="s">
        <v>30</v>
      </c>
      <c r="AX3691" s="12" t="s">
        <v>73</v>
      </c>
      <c r="AY3691" s="248" t="s">
        <v>133</v>
      </c>
    </row>
    <row r="3692" spans="2:51" s="13" customFormat="1" ht="12">
      <c r="B3692" s="249"/>
      <c r="C3692" s="250"/>
      <c r="D3692" s="239" t="s">
        <v>142</v>
      </c>
      <c r="E3692" s="251" t="s">
        <v>1</v>
      </c>
      <c r="F3692" s="252" t="s">
        <v>144</v>
      </c>
      <c r="G3692" s="250"/>
      <c r="H3692" s="253">
        <v>189.44</v>
      </c>
      <c r="I3692" s="254"/>
      <c r="J3692" s="250"/>
      <c r="K3692" s="250"/>
      <c r="L3692" s="255"/>
      <c r="M3692" s="256"/>
      <c r="N3692" s="257"/>
      <c r="O3692" s="257"/>
      <c r="P3692" s="257"/>
      <c r="Q3692" s="257"/>
      <c r="R3692" s="257"/>
      <c r="S3692" s="257"/>
      <c r="T3692" s="258"/>
      <c r="AT3692" s="259" t="s">
        <v>142</v>
      </c>
      <c r="AU3692" s="259" t="s">
        <v>83</v>
      </c>
      <c r="AV3692" s="13" t="s">
        <v>140</v>
      </c>
      <c r="AW3692" s="13" t="s">
        <v>30</v>
      </c>
      <c r="AX3692" s="13" t="s">
        <v>81</v>
      </c>
      <c r="AY3692" s="259" t="s">
        <v>133</v>
      </c>
    </row>
    <row r="3693" spans="2:65" s="1" customFormat="1" ht="16.5" customHeight="1">
      <c r="B3693" s="38"/>
      <c r="C3693" s="260" t="s">
        <v>5213</v>
      </c>
      <c r="D3693" s="260" t="s">
        <v>168</v>
      </c>
      <c r="E3693" s="261" t="s">
        <v>5214</v>
      </c>
      <c r="F3693" s="262" t="s">
        <v>5215</v>
      </c>
      <c r="G3693" s="263" t="s">
        <v>413</v>
      </c>
      <c r="H3693" s="264">
        <v>217.856</v>
      </c>
      <c r="I3693" s="265"/>
      <c r="J3693" s="266">
        <f>ROUND(I3693*H3693,2)</f>
        <v>0</v>
      </c>
      <c r="K3693" s="262" t="s">
        <v>139</v>
      </c>
      <c r="L3693" s="267"/>
      <c r="M3693" s="268" t="s">
        <v>1</v>
      </c>
      <c r="N3693" s="269" t="s">
        <v>38</v>
      </c>
      <c r="O3693" s="86"/>
      <c r="P3693" s="233">
        <f>O3693*H3693</f>
        <v>0</v>
      </c>
      <c r="Q3693" s="233">
        <v>0.00283</v>
      </c>
      <c r="R3693" s="233">
        <f>Q3693*H3693</f>
        <v>0.61653248</v>
      </c>
      <c r="S3693" s="233">
        <v>0</v>
      </c>
      <c r="T3693" s="234">
        <f>S3693*H3693</f>
        <v>0</v>
      </c>
      <c r="AR3693" s="235" t="s">
        <v>644</v>
      </c>
      <c r="AT3693" s="235" t="s">
        <v>168</v>
      </c>
      <c r="AU3693" s="235" t="s">
        <v>83</v>
      </c>
      <c r="AY3693" s="17" t="s">
        <v>133</v>
      </c>
      <c r="BE3693" s="236">
        <f>IF(N3693="základní",J3693,0)</f>
        <v>0</v>
      </c>
      <c r="BF3693" s="236">
        <f>IF(N3693="snížená",J3693,0)</f>
        <v>0</v>
      </c>
      <c r="BG3693" s="236">
        <f>IF(N3693="zákl. přenesená",J3693,0)</f>
        <v>0</v>
      </c>
      <c r="BH3693" s="236">
        <f>IF(N3693="sníž. přenesená",J3693,0)</f>
        <v>0</v>
      </c>
      <c r="BI3693" s="236">
        <f>IF(N3693="nulová",J3693,0)</f>
        <v>0</v>
      </c>
      <c r="BJ3693" s="17" t="s">
        <v>81</v>
      </c>
      <c r="BK3693" s="236">
        <f>ROUND(I3693*H3693,2)</f>
        <v>0</v>
      </c>
      <c r="BL3693" s="17" t="s">
        <v>224</v>
      </c>
      <c r="BM3693" s="235" t="s">
        <v>5216</v>
      </c>
    </row>
    <row r="3694" spans="2:51" s="12" customFormat="1" ht="12">
      <c r="B3694" s="237"/>
      <c r="C3694" s="238"/>
      <c r="D3694" s="239" t="s">
        <v>142</v>
      </c>
      <c r="E3694" s="240" t="s">
        <v>1</v>
      </c>
      <c r="F3694" s="241" t="s">
        <v>5217</v>
      </c>
      <c r="G3694" s="238"/>
      <c r="H3694" s="242">
        <v>217.856</v>
      </c>
      <c r="I3694" s="243"/>
      <c r="J3694" s="238"/>
      <c r="K3694" s="238"/>
      <c r="L3694" s="244"/>
      <c r="M3694" s="245"/>
      <c r="N3694" s="246"/>
      <c r="O3694" s="246"/>
      <c r="P3694" s="246"/>
      <c r="Q3694" s="246"/>
      <c r="R3694" s="246"/>
      <c r="S3694" s="246"/>
      <c r="T3694" s="247"/>
      <c r="AT3694" s="248" t="s">
        <v>142</v>
      </c>
      <c r="AU3694" s="248" t="s">
        <v>83</v>
      </c>
      <c r="AV3694" s="12" t="s">
        <v>83</v>
      </c>
      <c r="AW3694" s="12" t="s">
        <v>30</v>
      </c>
      <c r="AX3694" s="12" t="s">
        <v>73</v>
      </c>
      <c r="AY3694" s="248" t="s">
        <v>133</v>
      </c>
    </row>
    <row r="3695" spans="2:51" s="13" customFormat="1" ht="12">
      <c r="B3695" s="249"/>
      <c r="C3695" s="250"/>
      <c r="D3695" s="239" t="s">
        <v>142</v>
      </c>
      <c r="E3695" s="251" t="s">
        <v>1</v>
      </c>
      <c r="F3695" s="252" t="s">
        <v>144</v>
      </c>
      <c r="G3695" s="250"/>
      <c r="H3695" s="253">
        <v>217.856</v>
      </c>
      <c r="I3695" s="254"/>
      <c r="J3695" s="250"/>
      <c r="K3695" s="250"/>
      <c r="L3695" s="255"/>
      <c r="M3695" s="256"/>
      <c r="N3695" s="257"/>
      <c r="O3695" s="257"/>
      <c r="P3695" s="257"/>
      <c r="Q3695" s="257"/>
      <c r="R3695" s="257"/>
      <c r="S3695" s="257"/>
      <c r="T3695" s="258"/>
      <c r="AT3695" s="259" t="s">
        <v>142</v>
      </c>
      <c r="AU3695" s="259" t="s">
        <v>83</v>
      </c>
      <c r="AV3695" s="13" t="s">
        <v>140</v>
      </c>
      <c r="AW3695" s="13" t="s">
        <v>30</v>
      </c>
      <c r="AX3695" s="13" t="s">
        <v>81</v>
      </c>
      <c r="AY3695" s="259" t="s">
        <v>133</v>
      </c>
    </row>
    <row r="3696" spans="2:65" s="1" customFormat="1" ht="16.5" customHeight="1">
      <c r="B3696" s="38"/>
      <c r="C3696" s="224" t="s">
        <v>5218</v>
      </c>
      <c r="D3696" s="224" t="s">
        <v>135</v>
      </c>
      <c r="E3696" s="225" t="s">
        <v>5219</v>
      </c>
      <c r="F3696" s="226" t="s">
        <v>5220</v>
      </c>
      <c r="G3696" s="227" t="s">
        <v>165</v>
      </c>
      <c r="H3696" s="228">
        <v>240</v>
      </c>
      <c r="I3696" s="229"/>
      <c r="J3696" s="230">
        <f>ROUND(I3696*H3696,2)</f>
        <v>0</v>
      </c>
      <c r="K3696" s="226" t="s">
        <v>139</v>
      </c>
      <c r="L3696" s="43"/>
      <c r="M3696" s="231" t="s">
        <v>1</v>
      </c>
      <c r="N3696" s="232" t="s">
        <v>38</v>
      </c>
      <c r="O3696" s="86"/>
      <c r="P3696" s="233">
        <f>O3696*H3696</f>
        <v>0</v>
      </c>
      <c r="Q3696" s="233">
        <v>2E-05</v>
      </c>
      <c r="R3696" s="233">
        <f>Q3696*H3696</f>
        <v>0.0048000000000000004</v>
      </c>
      <c r="S3696" s="233">
        <v>0</v>
      </c>
      <c r="T3696" s="234">
        <f>S3696*H3696</f>
        <v>0</v>
      </c>
      <c r="AR3696" s="235" t="s">
        <v>224</v>
      </c>
      <c r="AT3696" s="235" t="s">
        <v>135</v>
      </c>
      <c r="AU3696" s="235" t="s">
        <v>83</v>
      </c>
      <c r="AY3696" s="17" t="s">
        <v>133</v>
      </c>
      <c r="BE3696" s="236">
        <f>IF(N3696="základní",J3696,0)</f>
        <v>0</v>
      </c>
      <c r="BF3696" s="236">
        <f>IF(N3696="snížená",J3696,0)</f>
        <v>0</v>
      </c>
      <c r="BG3696" s="236">
        <f>IF(N3696="zákl. přenesená",J3696,0)</f>
        <v>0</v>
      </c>
      <c r="BH3696" s="236">
        <f>IF(N3696="sníž. přenesená",J3696,0)</f>
        <v>0</v>
      </c>
      <c r="BI3696" s="236">
        <f>IF(N3696="nulová",J3696,0)</f>
        <v>0</v>
      </c>
      <c r="BJ3696" s="17" t="s">
        <v>81</v>
      </c>
      <c r="BK3696" s="236">
        <f>ROUND(I3696*H3696,2)</f>
        <v>0</v>
      </c>
      <c r="BL3696" s="17" t="s">
        <v>224</v>
      </c>
      <c r="BM3696" s="235" t="s">
        <v>5221</v>
      </c>
    </row>
    <row r="3697" spans="2:51" s="12" customFormat="1" ht="12">
      <c r="B3697" s="237"/>
      <c r="C3697" s="238"/>
      <c r="D3697" s="239" t="s">
        <v>142</v>
      </c>
      <c r="E3697" s="240" t="s">
        <v>1</v>
      </c>
      <c r="F3697" s="241" t="s">
        <v>5222</v>
      </c>
      <c r="G3697" s="238"/>
      <c r="H3697" s="242">
        <v>240</v>
      </c>
      <c r="I3697" s="243"/>
      <c r="J3697" s="238"/>
      <c r="K3697" s="238"/>
      <c r="L3697" s="244"/>
      <c r="M3697" s="245"/>
      <c r="N3697" s="246"/>
      <c r="O3697" s="246"/>
      <c r="P3697" s="246"/>
      <c r="Q3697" s="246"/>
      <c r="R3697" s="246"/>
      <c r="S3697" s="246"/>
      <c r="T3697" s="247"/>
      <c r="AT3697" s="248" t="s">
        <v>142</v>
      </c>
      <c r="AU3697" s="248" t="s">
        <v>83</v>
      </c>
      <c r="AV3697" s="12" t="s">
        <v>83</v>
      </c>
      <c r="AW3697" s="12" t="s">
        <v>30</v>
      </c>
      <c r="AX3697" s="12" t="s">
        <v>73</v>
      </c>
      <c r="AY3697" s="248" t="s">
        <v>133</v>
      </c>
    </row>
    <row r="3698" spans="2:51" s="13" customFormat="1" ht="12">
      <c r="B3698" s="249"/>
      <c r="C3698" s="250"/>
      <c r="D3698" s="239" t="s">
        <v>142</v>
      </c>
      <c r="E3698" s="251" t="s">
        <v>1</v>
      </c>
      <c r="F3698" s="252" t="s">
        <v>144</v>
      </c>
      <c r="G3698" s="250"/>
      <c r="H3698" s="253">
        <v>240</v>
      </c>
      <c r="I3698" s="254"/>
      <c r="J3698" s="250"/>
      <c r="K3698" s="250"/>
      <c r="L3698" s="255"/>
      <c r="M3698" s="256"/>
      <c r="N3698" s="257"/>
      <c r="O3698" s="257"/>
      <c r="P3698" s="257"/>
      <c r="Q3698" s="257"/>
      <c r="R3698" s="257"/>
      <c r="S3698" s="257"/>
      <c r="T3698" s="258"/>
      <c r="AT3698" s="259" t="s">
        <v>142</v>
      </c>
      <c r="AU3698" s="259" t="s">
        <v>83</v>
      </c>
      <c r="AV3698" s="13" t="s">
        <v>140</v>
      </c>
      <c r="AW3698" s="13" t="s">
        <v>30</v>
      </c>
      <c r="AX3698" s="13" t="s">
        <v>81</v>
      </c>
      <c r="AY3698" s="259" t="s">
        <v>133</v>
      </c>
    </row>
    <row r="3699" spans="2:65" s="1" customFormat="1" ht="24" customHeight="1">
      <c r="B3699" s="38"/>
      <c r="C3699" s="260" t="s">
        <v>5223</v>
      </c>
      <c r="D3699" s="260" t="s">
        <v>168</v>
      </c>
      <c r="E3699" s="261" t="s">
        <v>5224</v>
      </c>
      <c r="F3699" s="262" t="s">
        <v>5225</v>
      </c>
      <c r="G3699" s="263" t="s">
        <v>171</v>
      </c>
      <c r="H3699" s="264">
        <v>247.2</v>
      </c>
      <c r="I3699" s="265"/>
      <c r="J3699" s="266">
        <f>ROUND(I3699*H3699,2)</f>
        <v>0</v>
      </c>
      <c r="K3699" s="262" t="s">
        <v>139</v>
      </c>
      <c r="L3699" s="267"/>
      <c r="M3699" s="268" t="s">
        <v>1</v>
      </c>
      <c r="N3699" s="269" t="s">
        <v>38</v>
      </c>
      <c r="O3699" s="86"/>
      <c r="P3699" s="233">
        <f>O3699*H3699</f>
        <v>0</v>
      </c>
      <c r="Q3699" s="233">
        <v>0.00015</v>
      </c>
      <c r="R3699" s="233">
        <f>Q3699*H3699</f>
        <v>0.037079999999999995</v>
      </c>
      <c r="S3699" s="233">
        <v>0</v>
      </c>
      <c r="T3699" s="234">
        <f>S3699*H3699</f>
        <v>0</v>
      </c>
      <c r="AR3699" s="235" t="s">
        <v>644</v>
      </c>
      <c r="AT3699" s="235" t="s">
        <v>168</v>
      </c>
      <c r="AU3699" s="235" t="s">
        <v>83</v>
      </c>
      <c r="AY3699" s="17" t="s">
        <v>133</v>
      </c>
      <c r="BE3699" s="236">
        <f>IF(N3699="základní",J3699,0)</f>
        <v>0</v>
      </c>
      <c r="BF3699" s="236">
        <f>IF(N3699="snížená",J3699,0)</f>
        <v>0</v>
      </c>
      <c r="BG3699" s="236">
        <f>IF(N3699="zákl. přenesená",J3699,0)</f>
        <v>0</v>
      </c>
      <c r="BH3699" s="236">
        <f>IF(N3699="sníž. přenesená",J3699,0)</f>
        <v>0</v>
      </c>
      <c r="BI3699" s="236">
        <f>IF(N3699="nulová",J3699,0)</f>
        <v>0</v>
      </c>
      <c r="BJ3699" s="17" t="s">
        <v>81</v>
      </c>
      <c r="BK3699" s="236">
        <f>ROUND(I3699*H3699,2)</f>
        <v>0</v>
      </c>
      <c r="BL3699" s="17" t="s">
        <v>224</v>
      </c>
      <c r="BM3699" s="235" t="s">
        <v>5226</v>
      </c>
    </row>
    <row r="3700" spans="2:51" s="12" customFormat="1" ht="12">
      <c r="B3700" s="237"/>
      <c r="C3700" s="238"/>
      <c r="D3700" s="239" t="s">
        <v>142</v>
      </c>
      <c r="E3700" s="240" t="s">
        <v>1</v>
      </c>
      <c r="F3700" s="241" t="s">
        <v>5227</v>
      </c>
      <c r="G3700" s="238"/>
      <c r="H3700" s="242">
        <v>247.2</v>
      </c>
      <c r="I3700" s="243"/>
      <c r="J3700" s="238"/>
      <c r="K3700" s="238"/>
      <c r="L3700" s="244"/>
      <c r="M3700" s="245"/>
      <c r="N3700" s="246"/>
      <c r="O3700" s="246"/>
      <c r="P3700" s="246"/>
      <c r="Q3700" s="246"/>
      <c r="R3700" s="246"/>
      <c r="S3700" s="246"/>
      <c r="T3700" s="247"/>
      <c r="AT3700" s="248" t="s">
        <v>142</v>
      </c>
      <c r="AU3700" s="248" t="s">
        <v>83</v>
      </c>
      <c r="AV3700" s="12" t="s">
        <v>83</v>
      </c>
      <c r="AW3700" s="12" t="s">
        <v>30</v>
      </c>
      <c r="AX3700" s="12" t="s">
        <v>73</v>
      </c>
      <c r="AY3700" s="248" t="s">
        <v>133</v>
      </c>
    </row>
    <row r="3701" spans="2:51" s="13" customFormat="1" ht="12">
      <c r="B3701" s="249"/>
      <c r="C3701" s="250"/>
      <c r="D3701" s="239" t="s">
        <v>142</v>
      </c>
      <c r="E3701" s="251" t="s">
        <v>1</v>
      </c>
      <c r="F3701" s="252" t="s">
        <v>144</v>
      </c>
      <c r="G3701" s="250"/>
      <c r="H3701" s="253">
        <v>247.2</v>
      </c>
      <c r="I3701" s="254"/>
      <c r="J3701" s="250"/>
      <c r="K3701" s="250"/>
      <c r="L3701" s="255"/>
      <c r="M3701" s="256"/>
      <c r="N3701" s="257"/>
      <c r="O3701" s="257"/>
      <c r="P3701" s="257"/>
      <c r="Q3701" s="257"/>
      <c r="R3701" s="257"/>
      <c r="S3701" s="257"/>
      <c r="T3701" s="258"/>
      <c r="AT3701" s="259" t="s">
        <v>142</v>
      </c>
      <c r="AU3701" s="259" t="s">
        <v>83</v>
      </c>
      <c r="AV3701" s="13" t="s">
        <v>140</v>
      </c>
      <c r="AW3701" s="13" t="s">
        <v>30</v>
      </c>
      <c r="AX3701" s="13" t="s">
        <v>81</v>
      </c>
      <c r="AY3701" s="259" t="s">
        <v>133</v>
      </c>
    </row>
    <row r="3702" spans="2:65" s="1" customFormat="1" ht="24" customHeight="1">
      <c r="B3702" s="38"/>
      <c r="C3702" s="224" t="s">
        <v>5228</v>
      </c>
      <c r="D3702" s="224" t="s">
        <v>135</v>
      </c>
      <c r="E3702" s="225" t="s">
        <v>5229</v>
      </c>
      <c r="F3702" s="226" t="s">
        <v>5230</v>
      </c>
      <c r="G3702" s="227" t="s">
        <v>413</v>
      </c>
      <c r="H3702" s="228">
        <v>189.44</v>
      </c>
      <c r="I3702" s="229"/>
      <c r="J3702" s="230">
        <f>ROUND(I3702*H3702,2)</f>
        <v>0</v>
      </c>
      <c r="K3702" s="226" t="s">
        <v>1</v>
      </c>
      <c r="L3702" s="43"/>
      <c r="M3702" s="231" t="s">
        <v>1</v>
      </c>
      <c r="N3702" s="232" t="s">
        <v>38</v>
      </c>
      <c r="O3702" s="86"/>
      <c r="P3702" s="233">
        <f>O3702*H3702</f>
        <v>0</v>
      </c>
      <c r="Q3702" s="233">
        <v>0.00715</v>
      </c>
      <c r="R3702" s="233">
        <f>Q3702*H3702</f>
        <v>1.354496</v>
      </c>
      <c r="S3702" s="233">
        <v>0</v>
      </c>
      <c r="T3702" s="234">
        <f>S3702*H3702</f>
        <v>0</v>
      </c>
      <c r="AR3702" s="235" t="s">
        <v>224</v>
      </c>
      <c r="AT3702" s="235" t="s">
        <v>135</v>
      </c>
      <c r="AU3702" s="235" t="s">
        <v>83</v>
      </c>
      <c r="AY3702" s="17" t="s">
        <v>133</v>
      </c>
      <c r="BE3702" s="236">
        <f>IF(N3702="základní",J3702,0)</f>
        <v>0</v>
      </c>
      <c r="BF3702" s="236">
        <f>IF(N3702="snížená",J3702,0)</f>
        <v>0</v>
      </c>
      <c r="BG3702" s="236">
        <f>IF(N3702="zákl. přenesená",J3702,0)</f>
        <v>0</v>
      </c>
      <c r="BH3702" s="236">
        <f>IF(N3702="sníž. přenesená",J3702,0)</f>
        <v>0</v>
      </c>
      <c r="BI3702" s="236">
        <f>IF(N3702="nulová",J3702,0)</f>
        <v>0</v>
      </c>
      <c r="BJ3702" s="17" t="s">
        <v>81</v>
      </c>
      <c r="BK3702" s="236">
        <f>ROUND(I3702*H3702,2)</f>
        <v>0</v>
      </c>
      <c r="BL3702" s="17" t="s">
        <v>224</v>
      </c>
      <c r="BM3702" s="235" t="s">
        <v>5231</v>
      </c>
    </row>
    <row r="3703" spans="2:65" s="1" customFormat="1" ht="24" customHeight="1">
      <c r="B3703" s="38"/>
      <c r="C3703" s="224" t="s">
        <v>5232</v>
      </c>
      <c r="D3703" s="224" t="s">
        <v>135</v>
      </c>
      <c r="E3703" s="225" t="s">
        <v>5233</v>
      </c>
      <c r="F3703" s="226" t="s">
        <v>5234</v>
      </c>
      <c r="G3703" s="227" t="s">
        <v>286</v>
      </c>
      <c r="H3703" s="270"/>
      <c r="I3703" s="229"/>
      <c r="J3703" s="230">
        <f>ROUND(I3703*H3703,2)</f>
        <v>0</v>
      </c>
      <c r="K3703" s="226" t="s">
        <v>139</v>
      </c>
      <c r="L3703" s="43"/>
      <c r="M3703" s="231" t="s">
        <v>1</v>
      </c>
      <c r="N3703" s="232" t="s">
        <v>38</v>
      </c>
      <c r="O3703" s="86"/>
      <c r="P3703" s="233">
        <f>O3703*H3703</f>
        <v>0</v>
      </c>
      <c r="Q3703" s="233">
        <v>0</v>
      </c>
      <c r="R3703" s="233">
        <f>Q3703*H3703</f>
        <v>0</v>
      </c>
      <c r="S3703" s="233">
        <v>0</v>
      </c>
      <c r="T3703" s="234">
        <f>S3703*H3703</f>
        <v>0</v>
      </c>
      <c r="AR3703" s="235" t="s">
        <v>224</v>
      </c>
      <c r="AT3703" s="235" t="s">
        <v>135</v>
      </c>
      <c r="AU3703" s="235" t="s">
        <v>83</v>
      </c>
      <c r="AY3703" s="17" t="s">
        <v>133</v>
      </c>
      <c r="BE3703" s="236">
        <f>IF(N3703="základní",J3703,0)</f>
        <v>0</v>
      </c>
      <c r="BF3703" s="236">
        <f>IF(N3703="snížená",J3703,0)</f>
        <v>0</v>
      </c>
      <c r="BG3703" s="236">
        <f>IF(N3703="zákl. přenesená",J3703,0)</f>
        <v>0</v>
      </c>
      <c r="BH3703" s="236">
        <f>IF(N3703="sníž. přenesená",J3703,0)</f>
        <v>0</v>
      </c>
      <c r="BI3703" s="236">
        <f>IF(N3703="nulová",J3703,0)</f>
        <v>0</v>
      </c>
      <c r="BJ3703" s="17" t="s">
        <v>81</v>
      </c>
      <c r="BK3703" s="236">
        <f>ROUND(I3703*H3703,2)</f>
        <v>0</v>
      </c>
      <c r="BL3703" s="17" t="s">
        <v>224</v>
      </c>
      <c r="BM3703" s="235" t="s">
        <v>5235</v>
      </c>
    </row>
    <row r="3704" spans="2:65" s="1" customFormat="1" ht="24" customHeight="1">
      <c r="B3704" s="38"/>
      <c r="C3704" s="224" t="s">
        <v>5236</v>
      </c>
      <c r="D3704" s="224" t="s">
        <v>135</v>
      </c>
      <c r="E3704" s="225" t="s">
        <v>5237</v>
      </c>
      <c r="F3704" s="226" t="s">
        <v>5238</v>
      </c>
      <c r="G3704" s="227" t="s">
        <v>286</v>
      </c>
      <c r="H3704" s="270"/>
      <c r="I3704" s="229"/>
      <c r="J3704" s="230">
        <f>ROUND(I3704*H3704,2)</f>
        <v>0</v>
      </c>
      <c r="K3704" s="226" t="s">
        <v>139</v>
      </c>
      <c r="L3704" s="43"/>
      <c r="M3704" s="231" t="s">
        <v>1</v>
      </c>
      <c r="N3704" s="232" t="s">
        <v>38</v>
      </c>
      <c r="O3704" s="86"/>
      <c r="P3704" s="233">
        <f>O3704*H3704</f>
        <v>0</v>
      </c>
      <c r="Q3704" s="233">
        <v>0</v>
      </c>
      <c r="R3704" s="233">
        <f>Q3704*H3704</f>
        <v>0</v>
      </c>
      <c r="S3704" s="233">
        <v>0</v>
      </c>
      <c r="T3704" s="234">
        <f>S3704*H3704</f>
        <v>0</v>
      </c>
      <c r="AR3704" s="235" t="s">
        <v>224</v>
      </c>
      <c r="AT3704" s="235" t="s">
        <v>135</v>
      </c>
      <c r="AU3704" s="235" t="s">
        <v>83</v>
      </c>
      <c r="AY3704" s="17" t="s">
        <v>133</v>
      </c>
      <c r="BE3704" s="236">
        <f>IF(N3704="základní",J3704,0)</f>
        <v>0</v>
      </c>
      <c r="BF3704" s="236">
        <f>IF(N3704="snížená",J3704,0)</f>
        <v>0</v>
      </c>
      <c r="BG3704" s="236">
        <f>IF(N3704="zákl. přenesená",J3704,0)</f>
        <v>0</v>
      </c>
      <c r="BH3704" s="236">
        <f>IF(N3704="sníž. přenesená",J3704,0)</f>
        <v>0</v>
      </c>
      <c r="BI3704" s="236">
        <f>IF(N3704="nulová",J3704,0)</f>
        <v>0</v>
      </c>
      <c r="BJ3704" s="17" t="s">
        <v>81</v>
      </c>
      <c r="BK3704" s="236">
        <f>ROUND(I3704*H3704,2)</f>
        <v>0</v>
      </c>
      <c r="BL3704" s="17" t="s">
        <v>224</v>
      </c>
      <c r="BM3704" s="235" t="s">
        <v>5239</v>
      </c>
    </row>
    <row r="3705" spans="2:63" s="11" customFormat="1" ht="22.8" customHeight="1">
      <c r="B3705" s="208"/>
      <c r="C3705" s="209"/>
      <c r="D3705" s="210" t="s">
        <v>72</v>
      </c>
      <c r="E3705" s="222" t="s">
        <v>5017</v>
      </c>
      <c r="F3705" s="222" t="s">
        <v>5240</v>
      </c>
      <c r="G3705" s="209"/>
      <c r="H3705" s="209"/>
      <c r="I3705" s="212"/>
      <c r="J3705" s="223">
        <f>BK3705</f>
        <v>0</v>
      </c>
      <c r="K3705" s="209"/>
      <c r="L3705" s="214"/>
      <c r="M3705" s="215"/>
      <c r="N3705" s="216"/>
      <c r="O3705" s="216"/>
      <c r="P3705" s="217">
        <f>SUM(P3706:P3786)</f>
        <v>0</v>
      </c>
      <c r="Q3705" s="216"/>
      <c r="R3705" s="217">
        <f>SUM(R3706:R3786)</f>
        <v>8.597214200000002</v>
      </c>
      <c r="S3705" s="216"/>
      <c r="T3705" s="218">
        <f>SUM(T3706:T3786)</f>
        <v>0</v>
      </c>
      <c r="AR3705" s="219" t="s">
        <v>83</v>
      </c>
      <c r="AT3705" s="220" t="s">
        <v>72</v>
      </c>
      <c r="AU3705" s="220" t="s">
        <v>81</v>
      </c>
      <c r="AY3705" s="219" t="s">
        <v>133</v>
      </c>
      <c r="BK3705" s="221">
        <f>SUM(BK3706:BK3786)</f>
        <v>0</v>
      </c>
    </row>
    <row r="3706" spans="2:65" s="1" customFormat="1" ht="24" customHeight="1">
      <c r="B3706" s="38"/>
      <c r="C3706" s="224" t="s">
        <v>5241</v>
      </c>
      <c r="D3706" s="224" t="s">
        <v>135</v>
      </c>
      <c r="E3706" s="225" t="s">
        <v>5242</v>
      </c>
      <c r="F3706" s="226" t="s">
        <v>5243</v>
      </c>
      <c r="G3706" s="227" t="s">
        <v>413</v>
      </c>
      <c r="H3706" s="228">
        <v>527.805</v>
      </c>
      <c r="I3706" s="229"/>
      <c r="J3706" s="230">
        <f>ROUND(I3706*H3706,2)</f>
        <v>0</v>
      </c>
      <c r="K3706" s="226" t="s">
        <v>139</v>
      </c>
      <c r="L3706" s="43"/>
      <c r="M3706" s="231" t="s">
        <v>1</v>
      </c>
      <c r="N3706" s="232" t="s">
        <v>38</v>
      </c>
      <c r="O3706" s="86"/>
      <c r="P3706" s="233">
        <f>O3706*H3706</f>
        <v>0</v>
      </c>
      <c r="Q3706" s="233">
        <v>0.003</v>
      </c>
      <c r="R3706" s="233">
        <f>Q3706*H3706</f>
        <v>1.5834149999999998</v>
      </c>
      <c r="S3706" s="233">
        <v>0</v>
      </c>
      <c r="T3706" s="234">
        <f>S3706*H3706</f>
        <v>0</v>
      </c>
      <c r="AR3706" s="235" t="s">
        <v>224</v>
      </c>
      <c r="AT3706" s="235" t="s">
        <v>135</v>
      </c>
      <c r="AU3706" s="235" t="s">
        <v>83</v>
      </c>
      <c r="AY3706" s="17" t="s">
        <v>133</v>
      </c>
      <c r="BE3706" s="236">
        <f>IF(N3706="základní",J3706,0)</f>
        <v>0</v>
      </c>
      <c r="BF3706" s="236">
        <f>IF(N3706="snížená",J3706,0)</f>
        <v>0</v>
      </c>
      <c r="BG3706" s="236">
        <f>IF(N3706="zákl. přenesená",J3706,0)</f>
        <v>0</v>
      </c>
      <c r="BH3706" s="236">
        <f>IF(N3706="sníž. přenesená",J3706,0)</f>
        <v>0</v>
      </c>
      <c r="BI3706" s="236">
        <f>IF(N3706="nulová",J3706,0)</f>
        <v>0</v>
      </c>
      <c r="BJ3706" s="17" t="s">
        <v>81</v>
      </c>
      <c r="BK3706" s="236">
        <f>ROUND(I3706*H3706,2)</f>
        <v>0</v>
      </c>
      <c r="BL3706" s="17" t="s">
        <v>224</v>
      </c>
      <c r="BM3706" s="235" t="s">
        <v>5244</v>
      </c>
    </row>
    <row r="3707" spans="2:51" s="14" customFormat="1" ht="12">
      <c r="B3707" s="276"/>
      <c r="C3707" s="277"/>
      <c r="D3707" s="239" t="s">
        <v>142</v>
      </c>
      <c r="E3707" s="278" t="s">
        <v>1</v>
      </c>
      <c r="F3707" s="279" t="s">
        <v>1607</v>
      </c>
      <c r="G3707" s="277"/>
      <c r="H3707" s="278" t="s">
        <v>1</v>
      </c>
      <c r="I3707" s="280"/>
      <c r="J3707" s="277"/>
      <c r="K3707" s="277"/>
      <c r="L3707" s="281"/>
      <c r="M3707" s="282"/>
      <c r="N3707" s="283"/>
      <c r="O3707" s="283"/>
      <c r="P3707" s="283"/>
      <c r="Q3707" s="283"/>
      <c r="R3707" s="283"/>
      <c r="S3707" s="283"/>
      <c r="T3707" s="284"/>
      <c r="AT3707" s="285" t="s">
        <v>142</v>
      </c>
      <c r="AU3707" s="285" t="s">
        <v>83</v>
      </c>
      <c r="AV3707" s="14" t="s">
        <v>81</v>
      </c>
      <c r="AW3707" s="14" t="s">
        <v>30</v>
      </c>
      <c r="AX3707" s="14" t="s">
        <v>73</v>
      </c>
      <c r="AY3707" s="285" t="s">
        <v>133</v>
      </c>
    </row>
    <row r="3708" spans="2:51" s="12" customFormat="1" ht="12">
      <c r="B3708" s="237"/>
      <c r="C3708" s="238"/>
      <c r="D3708" s="239" t="s">
        <v>142</v>
      </c>
      <c r="E3708" s="240" t="s">
        <v>1</v>
      </c>
      <c r="F3708" s="241" t="s">
        <v>1638</v>
      </c>
      <c r="G3708" s="238"/>
      <c r="H3708" s="242">
        <v>13.26</v>
      </c>
      <c r="I3708" s="243"/>
      <c r="J3708" s="238"/>
      <c r="K3708" s="238"/>
      <c r="L3708" s="244"/>
      <c r="M3708" s="245"/>
      <c r="N3708" s="246"/>
      <c r="O3708" s="246"/>
      <c r="P3708" s="246"/>
      <c r="Q3708" s="246"/>
      <c r="R3708" s="246"/>
      <c r="S3708" s="246"/>
      <c r="T3708" s="247"/>
      <c r="AT3708" s="248" t="s">
        <v>142</v>
      </c>
      <c r="AU3708" s="248" t="s">
        <v>83</v>
      </c>
      <c r="AV3708" s="12" t="s">
        <v>83</v>
      </c>
      <c r="AW3708" s="12" t="s">
        <v>30</v>
      </c>
      <c r="AX3708" s="12" t="s">
        <v>73</v>
      </c>
      <c r="AY3708" s="248" t="s">
        <v>133</v>
      </c>
    </row>
    <row r="3709" spans="2:51" s="12" customFormat="1" ht="12">
      <c r="B3709" s="237"/>
      <c r="C3709" s="238"/>
      <c r="D3709" s="239" t="s">
        <v>142</v>
      </c>
      <c r="E3709" s="240" t="s">
        <v>1</v>
      </c>
      <c r="F3709" s="241" t="s">
        <v>1639</v>
      </c>
      <c r="G3709" s="238"/>
      <c r="H3709" s="242">
        <v>9.5</v>
      </c>
      <c r="I3709" s="243"/>
      <c r="J3709" s="238"/>
      <c r="K3709" s="238"/>
      <c r="L3709" s="244"/>
      <c r="M3709" s="245"/>
      <c r="N3709" s="246"/>
      <c r="O3709" s="246"/>
      <c r="P3709" s="246"/>
      <c r="Q3709" s="246"/>
      <c r="R3709" s="246"/>
      <c r="S3709" s="246"/>
      <c r="T3709" s="247"/>
      <c r="AT3709" s="248" t="s">
        <v>142</v>
      </c>
      <c r="AU3709" s="248" t="s">
        <v>83</v>
      </c>
      <c r="AV3709" s="12" t="s">
        <v>83</v>
      </c>
      <c r="AW3709" s="12" t="s">
        <v>30</v>
      </c>
      <c r="AX3709" s="12" t="s">
        <v>73</v>
      </c>
      <c r="AY3709" s="248" t="s">
        <v>133</v>
      </c>
    </row>
    <row r="3710" spans="2:51" s="12" customFormat="1" ht="12">
      <c r="B3710" s="237"/>
      <c r="C3710" s="238"/>
      <c r="D3710" s="239" t="s">
        <v>142</v>
      </c>
      <c r="E3710" s="240" t="s">
        <v>1</v>
      </c>
      <c r="F3710" s="241" t="s">
        <v>1640</v>
      </c>
      <c r="G3710" s="238"/>
      <c r="H3710" s="242">
        <v>13.2</v>
      </c>
      <c r="I3710" s="243"/>
      <c r="J3710" s="238"/>
      <c r="K3710" s="238"/>
      <c r="L3710" s="244"/>
      <c r="M3710" s="245"/>
      <c r="N3710" s="246"/>
      <c r="O3710" s="246"/>
      <c r="P3710" s="246"/>
      <c r="Q3710" s="246"/>
      <c r="R3710" s="246"/>
      <c r="S3710" s="246"/>
      <c r="T3710" s="247"/>
      <c r="AT3710" s="248" t="s">
        <v>142</v>
      </c>
      <c r="AU3710" s="248" t="s">
        <v>83</v>
      </c>
      <c r="AV3710" s="12" t="s">
        <v>83</v>
      </c>
      <c r="AW3710" s="12" t="s">
        <v>30</v>
      </c>
      <c r="AX3710" s="12" t="s">
        <v>73</v>
      </c>
      <c r="AY3710" s="248" t="s">
        <v>133</v>
      </c>
    </row>
    <row r="3711" spans="2:51" s="12" customFormat="1" ht="12">
      <c r="B3711" s="237"/>
      <c r="C3711" s="238"/>
      <c r="D3711" s="239" t="s">
        <v>142</v>
      </c>
      <c r="E3711" s="240" t="s">
        <v>1</v>
      </c>
      <c r="F3711" s="241" t="s">
        <v>1641</v>
      </c>
      <c r="G3711" s="238"/>
      <c r="H3711" s="242">
        <v>29.5</v>
      </c>
      <c r="I3711" s="243"/>
      <c r="J3711" s="238"/>
      <c r="K3711" s="238"/>
      <c r="L3711" s="244"/>
      <c r="M3711" s="245"/>
      <c r="N3711" s="246"/>
      <c r="O3711" s="246"/>
      <c r="P3711" s="246"/>
      <c r="Q3711" s="246"/>
      <c r="R3711" s="246"/>
      <c r="S3711" s="246"/>
      <c r="T3711" s="247"/>
      <c r="AT3711" s="248" t="s">
        <v>142</v>
      </c>
      <c r="AU3711" s="248" t="s">
        <v>83</v>
      </c>
      <c r="AV3711" s="12" t="s">
        <v>83</v>
      </c>
      <c r="AW3711" s="12" t="s">
        <v>30</v>
      </c>
      <c r="AX3711" s="12" t="s">
        <v>73</v>
      </c>
      <c r="AY3711" s="248" t="s">
        <v>133</v>
      </c>
    </row>
    <row r="3712" spans="2:51" s="12" customFormat="1" ht="12">
      <c r="B3712" s="237"/>
      <c r="C3712" s="238"/>
      <c r="D3712" s="239" t="s">
        <v>142</v>
      </c>
      <c r="E3712" s="240" t="s">
        <v>1</v>
      </c>
      <c r="F3712" s="241" t="s">
        <v>1642</v>
      </c>
      <c r="G3712" s="238"/>
      <c r="H3712" s="242">
        <v>17.3</v>
      </c>
      <c r="I3712" s="243"/>
      <c r="J3712" s="238"/>
      <c r="K3712" s="238"/>
      <c r="L3712" s="244"/>
      <c r="M3712" s="245"/>
      <c r="N3712" s="246"/>
      <c r="O3712" s="246"/>
      <c r="P3712" s="246"/>
      <c r="Q3712" s="246"/>
      <c r="R3712" s="246"/>
      <c r="S3712" s="246"/>
      <c r="T3712" s="247"/>
      <c r="AT3712" s="248" t="s">
        <v>142</v>
      </c>
      <c r="AU3712" s="248" t="s">
        <v>83</v>
      </c>
      <c r="AV3712" s="12" t="s">
        <v>83</v>
      </c>
      <c r="AW3712" s="12" t="s">
        <v>30</v>
      </c>
      <c r="AX3712" s="12" t="s">
        <v>73</v>
      </c>
      <c r="AY3712" s="248" t="s">
        <v>133</v>
      </c>
    </row>
    <row r="3713" spans="2:51" s="12" customFormat="1" ht="12">
      <c r="B3713" s="237"/>
      <c r="C3713" s="238"/>
      <c r="D3713" s="239" t="s">
        <v>142</v>
      </c>
      <c r="E3713" s="240" t="s">
        <v>1</v>
      </c>
      <c r="F3713" s="241" t="s">
        <v>1643</v>
      </c>
      <c r="G3713" s="238"/>
      <c r="H3713" s="242">
        <v>10.06</v>
      </c>
      <c r="I3713" s="243"/>
      <c r="J3713" s="238"/>
      <c r="K3713" s="238"/>
      <c r="L3713" s="244"/>
      <c r="M3713" s="245"/>
      <c r="N3713" s="246"/>
      <c r="O3713" s="246"/>
      <c r="P3713" s="246"/>
      <c r="Q3713" s="246"/>
      <c r="R3713" s="246"/>
      <c r="S3713" s="246"/>
      <c r="T3713" s="247"/>
      <c r="AT3713" s="248" t="s">
        <v>142</v>
      </c>
      <c r="AU3713" s="248" t="s">
        <v>83</v>
      </c>
      <c r="AV3713" s="12" t="s">
        <v>83</v>
      </c>
      <c r="AW3713" s="12" t="s">
        <v>30</v>
      </c>
      <c r="AX3713" s="12" t="s">
        <v>73</v>
      </c>
      <c r="AY3713" s="248" t="s">
        <v>133</v>
      </c>
    </row>
    <row r="3714" spans="2:51" s="12" customFormat="1" ht="12">
      <c r="B3714" s="237"/>
      <c r="C3714" s="238"/>
      <c r="D3714" s="239" t="s">
        <v>142</v>
      </c>
      <c r="E3714" s="240" t="s">
        <v>1</v>
      </c>
      <c r="F3714" s="241" t="s">
        <v>1644</v>
      </c>
      <c r="G3714" s="238"/>
      <c r="H3714" s="242">
        <v>13.2</v>
      </c>
      <c r="I3714" s="243"/>
      <c r="J3714" s="238"/>
      <c r="K3714" s="238"/>
      <c r="L3714" s="244"/>
      <c r="M3714" s="245"/>
      <c r="N3714" s="246"/>
      <c r="O3714" s="246"/>
      <c r="P3714" s="246"/>
      <c r="Q3714" s="246"/>
      <c r="R3714" s="246"/>
      <c r="S3714" s="246"/>
      <c r="T3714" s="247"/>
      <c r="AT3714" s="248" t="s">
        <v>142</v>
      </c>
      <c r="AU3714" s="248" t="s">
        <v>83</v>
      </c>
      <c r="AV3714" s="12" t="s">
        <v>83</v>
      </c>
      <c r="AW3714" s="12" t="s">
        <v>30</v>
      </c>
      <c r="AX3714" s="12" t="s">
        <v>73</v>
      </c>
      <c r="AY3714" s="248" t="s">
        <v>133</v>
      </c>
    </row>
    <row r="3715" spans="2:51" s="12" customFormat="1" ht="12">
      <c r="B3715" s="237"/>
      <c r="C3715" s="238"/>
      <c r="D3715" s="239" t="s">
        <v>142</v>
      </c>
      <c r="E3715" s="240" t="s">
        <v>1</v>
      </c>
      <c r="F3715" s="241" t="s">
        <v>1645</v>
      </c>
      <c r="G3715" s="238"/>
      <c r="H3715" s="242">
        <v>29.1</v>
      </c>
      <c r="I3715" s="243"/>
      <c r="J3715" s="238"/>
      <c r="K3715" s="238"/>
      <c r="L3715" s="244"/>
      <c r="M3715" s="245"/>
      <c r="N3715" s="246"/>
      <c r="O3715" s="246"/>
      <c r="P3715" s="246"/>
      <c r="Q3715" s="246"/>
      <c r="R3715" s="246"/>
      <c r="S3715" s="246"/>
      <c r="T3715" s="247"/>
      <c r="AT3715" s="248" t="s">
        <v>142</v>
      </c>
      <c r="AU3715" s="248" t="s">
        <v>83</v>
      </c>
      <c r="AV3715" s="12" t="s">
        <v>83</v>
      </c>
      <c r="AW3715" s="12" t="s">
        <v>30</v>
      </c>
      <c r="AX3715" s="12" t="s">
        <v>73</v>
      </c>
      <c r="AY3715" s="248" t="s">
        <v>133</v>
      </c>
    </row>
    <row r="3716" spans="2:51" s="12" customFormat="1" ht="12">
      <c r="B3716" s="237"/>
      <c r="C3716" s="238"/>
      <c r="D3716" s="239" t="s">
        <v>142</v>
      </c>
      <c r="E3716" s="240" t="s">
        <v>1</v>
      </c>
      <c r="F3716" s="241" t="s">
        <v>1646</v>
      </c>
      <c r="G3716" s="238"/>
      <c r="H3716" s="242">
        <v>23.915</v>
      </c>
      <c r="I3716" s="243"/>
      <c r="J3716" s="238"/>
      <c r="K3716" s="238"/>
      <c r="L3716" s="244"/>
      <c r="M3716" s="245"/>
      <c r="N3716" s="246"/>
      <c r="O3716" s="246"/>
      <c r="P3716" s="246"/>
      <c r="Q3716" s="246"/>
      <c r="R3716" s="246"/>
      <c r="S3716" s="246"/>
      <c r="T3716" s="247"/>
      <c r="AT3716" s="248" t="s">
        <v>142</v>
      </c>
      <c r="AU3716" s="248" t="s">
        <v>83</v>
      </c>
      <c r="AV3716" s="12" t="s">
        <v>83</v>
      </c>
      <c r="AW3716" s="12" t="s">
        <v>30</v>
      </c>
      <c r="AX3716" s="12" t="s">
        <v>73</v>
      </c>
      <c r="AY3716" s="248" t="s">
        <v>133</v>
      </c>
    </row>
    <row r="3717" spans="2:51" s="12" customFormat="1" ht="12">
      <c r="B3717" s="237"/>
      <c r="C3717" s="238"/>
      <c r="D3717" s="239" t="s">
        <v>142</v>
      </c>
      <c r="E3717" s="240" t="s">
        <v>1</v>
      </c>
      <c r="F3717" s="241" t="s">
        <v>1647</v>
      </c>
      <c r="G3717" s="238"/>
      <c r="H3717" s="242">
        <v>19.225</v>
      </c>
      <c r="I3717" s="243"/>
      <c r="J3717" s="238"/>
      <c r="K3717" s="238"/>
      <c r="L3717" s="244"/>
      <c r="M3717" s="245"/>
      <c r="N3717" s="246"/>
      <c r="O3717" s="246"/>
      <c r="P3717" s="246"/>
      <c r="Q3717" s="246"/>
      <c r="R3717" s="246"/>
      <c r="S3717" s="246"/>
      <c r="T3717" s="247"/>
      <c r="AT3717" s="248" t="s">
        <v>142</v>
      </c>
      <c r="AU3717" s="248" t="s">
        <v>83</v>
      </c>
      <c r="AV3717" s="12" t="s">
        <v>83</v>
      </c>
      <c r="AW3717" s="12" t="s">
        <v>30</v>
      </c>
      <c r="AX3717" s="12" t="s">
        <v>73</v>
      </c>
      <c r="AY3717" s="248" t="s">
        <v>133</v>
      </c>
    </row>
    <row r="3718" spans="2:51" s="12" customFormat="1" ht="12">
      <c r="B3718" s="237"/>
      <c r="C3718" s="238"/>
      <c r="D3718" s="239" t="s">
        <v>142</v>
      </c>
      <c r="E3718" s="240" t="s">
        <v>1</v>
      </c>
      <c r="F3718" s="241" t="s">
        <v>1648</v>
      </c>
      <c r="G3718" s="238"/>
      <c r="H3718" s="242">
        <v>24.005</v>
      </c>
      <c r="I3718" s="243"/>
      <c r="J3718" s="238"/>
      <c r="K3718" s="238"/>
      <c r="L3718" s="244"/>
      <c r="M3718" s="245"/>
      <c r="N3718" s="246"/>
      <c r="O3718" s="246"/>
      <c r="P3718" s="246"/>
      <c r="Q3718" s="246"/>
      <c r="R3718" s="246"/>
      <c r="S3718" s="246"/>
      <c r="T3718" s="247"/>
      <c r="AT3718" s="248" t="s">
        <v>142</v>
      </c>
      <c r="AU3718" s="248" t="s">
        <v>83</v>
      </c>
      <c r="AV3718" s="12" t="s">
        <v>83</v>
      </c>
      <c r="AW3718" s="12" t="s">
        <v>30</v>
      </c>
      <c r="AX3718" s="12" t="s">
        <v>73</v>
      </c>
      <c r="AY3718" s="248" t="s">
        <v>133</v>
      </c>
    </row>
    <row r="3719" spans="2:51" s="12" customFormat="1" ht="12">
      <c r="B3719" s="237"/>
      <c r="C3719" s="238"/>
      <c r="D3719" s="239" t="s">
        <v>142</v>
      </c>
      <c r="E3719" s="240" t="s">
        <v>1</v>
      </c>
      <c r="F3719" s="241" t="s">
        <v>1649</v>
      </c>
      <c r="G3719" s="238"/>
      <c r="H3719" s="242">
        <v>19.225</v>
      </c>
      <c r="I3719" s="243"/>
      <c r="J3719" s="238"/>
      <c r="K3719" s="238"/>
      <c r="L3719" s="244"/>
      <c r="M3719" s="245"/>
      <c r="N3719" s="246"/>
      <c r="O3719" s="246"/>
      <c r="P3719" s="246"/>
      <c r="Q3719" s="246"/>
      <c r="R3719" s="246"/>
      <c r="S3719" s="246"/>
      <c r="T3719" s="247"/>
      <c r="AT3719" s="248" t="s">
        <v>142</v>
      </c>
      <c r="AU3719" s="248" t="s">
        <v>83</v>
      </c>
      <c r="AV3719" s="12" t="s">
        <v>83</v>
      </c>
      <c r="AW3719" s="12" t="s">
        <v>30</v>
      </c>
      <c r="AX3719" s="12" t="s">
        <v>73</v>
      </c>
      <c r="AY3719" s="248" t="s">
        <v>133</v>
      </c>
    </row>
    <row r="3720" spans="2:51" s="12" customFormat="1" ht="12">
      <c r="B3720" s="237"/>
      <c r="C3720" s="238"/>
      <c r="D3720" s="239" t="s">
        <v>142</v>
      </c>
      <c r="E3720" s="240" t="s">
        <v>1</v>
      </c>
      <c r="F3720" s="241" t="s">
        <v>1650</v>
      </c>
      <c r="G3720" s="238"/>
      <c r="H3720" s="242">
        <v>11.7</v>
      </c>
      <c r="I3720" s="243"/>
      <c r="J3720" s="238"/>
      <c r="K3720" s="238"/>
      <c r="L3720" s="244"/>
      <c r="M3720" s="245"/>
      <c r="N3720" s="246"/>
      <c r="O3720" s="246"/>
      <c r="P3720" s="246"/>
      <c r="Q3720" s="246"/>
      <c r="R3720" s="246"/>
      <c r="S3720" s="246"/>
      <c r="T3720" s="247"/>
      <c r="AT3720" s="248" t="s">
        <v>142</v>
      </c>
      <c r="AU3720" s="248" t="s">
        <v>83</v>
      </c>
      <c r="AV3720" s="12" t="s">
        <v>83</v>
      </c>
      <c r="AW3720" s="12" t="s">
        <v>30</v>
      </c>
      <c r="AX3720" s="12" t="s">
        <v>73</v>
      </c>
      <c r="AY3720" s="248" t="s">
        <v>133</v>
      </c>
    </row>
    <row r="3721" spans="2:51" s="12" customFormat="1" ht="12">
      <c r="B3721" s="237"/>
      <c r="C3721" s="238"/>
      <c r="D3721" s="239" t="s">
        <v>142</v>
      </c>
      <c r="E3721" s="240" t="s">
        <v>1</v>
      </c>
      <c r="F3721" s="241" t="s">
        <v>1651</v>
      </c>
      <c r="G3721" s="238"/>
      <c r="H3721" s="242">
        <v>7.4</v>
      </c>
      <c r="I3721" s="243"/>
      <c r="J3721" s="238"/>
      <c r="K3721" s="238"/>
      <c r="L3721" s="244"/>
      <c r="M3721" s="245"/>
      <c r="N3721" s="246"/>
      <c r="O3721" s="246"/>
      <c r="P3721" s="246"/>
      <c r="Q3721" s="246"/>
      <c r="R3721" s="246"/>
      <c r="S3721" s="246"/>
      <c r="T3721" s="247"/>
      <c r="AT3721" s="248" t="s">
        <v>142</v>
      </c>
      <c r="AU3721" s="248" t="s">
        <v>83</v>
      </c>
      <c r="AV3721" s="12" t="s">
        <v>83</v>
      </c>
      <c r="AW3721" s="12" t="s">
        <v>30</v>
      </c>
      <c r="AX3721" s="12" t="s">
        <v>73</v>
      </c>
      <c r="AY3721" s="248" t="s">
        <v>133</v>
      </c>
    </row>
    <row r="3722" spans="2:51" s="12" customFormat="1" ht="12">
      <c r="B3722" s="237"/>
      <c r="C3722" s="238"/>
      <c r="D3722" s="239" t="s">
        <v>142</v>
      </c>
      <c r="E3722" s="240" t="s">
        <v>1</v>
      </c>
      <c r="F3722" s="241" t="s">
        <v>1652</v>
      </c>
      <c r="G3722" s="238"/>
      <c r="H3722" s="242">
        <v>11.8</v>
      </c>
      <c r="I3722" s="243"/>
      <c r="J3722" s="238"/>
      <c r="K3722" s="238"/>
      <c r="L3722" s="244"/>
      <c r="M3722" s="245"/>
      <c r="N3722" s="246"/>
      <c r="O3722" s="246"/>
      <c r="P3722" s="246"/>
      <c r="Q3722" s="246"/>
      <c r="R3722" s="246"/>
      <c r="S3722" s="246"/>
      <c r="T3722" s="247"/>
      <c r="AT3722" s="248" t="s">
        <v>142</v>
      </c>
      <c r="AU3722" s="248" t="s">
        <v>83</v>
      </c>
      <c r="AV3722" s="12" t="s">
        <v>83</v>
      </c>
      <c r="AW3722" s="12" t="s">
        <v>30</v>
      </c>
      <c r="AX3722" s="12" t="s">
        <v>73</v>
      </c>
      <c r="AY3722" s="248" t="s">
        <v>133</v>
      </c>
    </row>
    <row r="3723" spans="2:51" s="12" customFormat="1" ht="12">
      <c r="B3723" s="237"/>
      <c r="C3723" s="238"/>
      <c r="D3723" s="239" t="s">
        <v>142</v>
      </c>
      <c r="E3723" s="240" t="s">
        <v>1</v>
      </c>
      <c r="F3723" s="241" t="s">
        <v>1653</v>
      </c>
      <c r="G3723" s="238"/>
      <c r="H3723" s="242">
        <v>8.6</v>
      </c>
      <c r="I3723" s="243"/>
      <c r="J3723" s="238"/>
      <c r="K3723" s="238"/>
      <c r="L3723" s="244"/>
      <c r="M3723" s="245"/>
      <c r="N3723" s="246"/>
      <c r="O3723" s="246"/>
      <c r="P3723" s="246"/>
      <c r="Q3723" s="246"/>
      <c r="R3723" s="246"/>
      <c r="S3723" s="246"/>
      <c r="T3723" s="247"/>
      <c r="AT3723" s="248" t="s">
        <v>142</v>
      </c>
      <c r="AU3723" s="248" t="s">
        <v>83</v>
      </c>
      <c r="AV3723" s="12" t="s">
        <v>83</v>
      </c>
      <c r="AW3723" s="12" t="s">
        <v>30</v>
      </c>
      <c r="AX3723" s="12" t="s">
        <v>73</v>
      </c>
      <c r="AY3723" s="248" t="s">
        <v>133</v>
      </c>
    </row>
    <row r="3724" spans="2:51" s="12" customFormat="1" ht="12">
      <c r="B3724" s="237"/>
      <c r="C3724" s="238"/>
      <c r="D3724" s="239" t="s">
        <v>142</v>
      </c>
      <c r="E3724" s="240" t="s">
        <v>1</v>
      </c>
      <c r="F3724" s="241" t="s">
        <v>1654</v>
      </c>
      <c r="G3724" s="238"/>
      <c r="H3724" s="242">
        <v>10</v>
      </c>
      <c r="I3724" s="243"/>
      <c r="J3724" s="238"/>
      <c r="K3724" s="238"/>
      <c r="L3724" s="244"/>
      <c r="M3724" s="245"/>
      <c r="N3724" s="246"/>
      <c r="O3724" s="246"/>
      <c r="P3724" s="246"/>
      <c r="Q3724" s="246"/>
      <c r="R3724" s="246"/>
      <c r="S3724" s="246"/>
      <c r="T3724" s="247"/>
      <c r="AT3724" s="248" t="s">
        <v>142</v>
      </c>
      <c r="AU3724" s="248" t="s">
        <v>83</v>
      </c>
      <c r="AV3724" s="12" t="s">
        <v>83</v>
      </c>
      <c r="AW3724" s="12" t="s">
        <v>30</v>
      </c>
      <c r="AX3724" s="12" t="s">
        <v>73</v>
      </c>
      <c r="AY3724" s="248" t="s">
        <v>133</v>
      </c>
    </row>
    <row r="3725" spans="2:51" s="12" customFormat="1" ht="12">
      <c r="B3725" s="237"/>
      <c r="C3725" s="238"/>
      <c r="D3725" s="239" t="s">
        <v>142</v>
      </c>
      <c r="E3725" s="240" t="s">
        <v>1</v>
      </c>
      <c r="F3725" s="241" t="s">
        <v>1655</v>
      </c>
      <c r="G3725" s="238"/>
      <c r="H3725" s="242">
        <v>12.4</v>
      </c>
      <c r="I3725" s="243"/>
      <c r="J3725" s="238"/>
      <c r="K3725" s="238"/>
      <c r="L3725" s="244"/>
      <c r="M3725" s="245"/>
      <c r="N3725" s="246"/>
      <c r="O3725" s="246"/>
      <c r="P3725" s="246"/>
      <c r="Q3725" s="246"/>
      <c r="R3725" s="246"/>
      <c r="S3725" s="246"/>
      <c r="T3725" s="247"/>
      <c r="AT3725" s="248" t="s">
        <v>142</v>
      </c>
      <c r="AU3725" s="248" t="s">
        <v>83</v>
      </c>
      <c r="AV3725" s="12" t="s">
        <v>83</v>
      </c>
      <c r="AW3725" s="12" t="s">
        <v>30</v>
      </c>
      <c r="AX3725" s="12" t="s">
        <v>73</v>
      </c>
      <c r="AY3725" s="248" t="s">
        <v>133</v>
      </c>
    </row>
    <row r="3726" spans="2:51" s="12" customFormat="1" ht="12">
      <c r="B3726" s="237"/>
      <c r="C3726" s="238"/>
      <c r="D3726" s="239" t="s">
        <v>142</v>
      </c>
      <c r="E3726" s="240" t="s">
        <v>1</v>
      </c>
      <c r="F3726" s="241" t="s">
        <v>1656</v>
      </c>
      <c r="G3726" s="238"/>
      <c r="H3726" s="242">
        <v>9.1</v>
      </c>
      <c r="I3726" s="243"/>
      <c r="J3726" s="238"/>
      <c r="K3726" s="238"/>
      <c r="L3726" s="244"/>
      <c r="M3726" s="245"/>
      <c r="N3726" s="246"/>
      <c r="O3726" s="246"/>
      <c r="P3726" s="246"/>
      <c r="Q3726" s="246"/>
      <c r="R3726" s="246"/>
      <c r="S3726" s="246"/>
      <c r="T3726" s="247"/>
      <c r="AT3726" s="248" t="s">
        <v>142</v>
      </c>
      <c r="AU3726" s="248" t="s">
        <v>83</v>
      </c>
      <c r="AV3726" s="12" t="s">
        <v>83</v>
      </c>
      <c r="AW3726" s="12" t="s">
        <v>30</v>
      </c>
      <c r="AX3726" s="12" t="s">
        <v>73</v>
      </c>
      <c r="AY3726" s="248" t="s">
        <v>133</v>
      </c>
    </row>
    <row r="3727" spans="2:51" s="12" customFormat="1" ht="12">
      <c r="B3727" s="237"/>
      <c r="C3727" s="238"/>
      <c r="D3727" s="239" t="s">
        <v>142</v>
      </c>
      <c r="E3727" s="240" t="s">
        <v>1</v>
      </c>
      <c r="F3727" s="241" t="s">
        <v>1657</v>
      </c>
      <c r="G3727" s="238"/>
      <c r="H3727" s="242">
        <v>9.1</v>
      </c>
      <c r="I3727" s="243"/>
      <c r="J3727" s="238"/>
      <c r="K3727" s="238"/>
      <c r="L3727" s="244"/>
      <c r="M3727" s="245"/>
      <c r="N3727" s="246"/>
      <c r="O3727" s="246"/>
      <c r="P3727" s="246"/>
      <c r="Q3727" s="246"/>
      <c r="R3727" s="246"/>
      <c r="S3727" s="246"/>
      <c r="T3727" s="247"/>
      <c r="AT3727" s="248" t="s">
        <v>142</v>
      </c>
      <c r="AU3727" s="248" t="s">
        <v>83</v>
      </c>
      <c r="AV3727" s="12" t="s">
        <v>83</v>
      </c>
      <c r="AW3727" s="12" t="s">
        <v>30</v>
      </c>
      <c r="AX3727" s="12" t="s">
        <v>73</v>
      </c>
      <c r="AY3727" s="248" t="s">
        <v>133</v>
      </c>
    </row>
    <row r="3728" spans="2:51" s="12" customFormat="1" ht="12">
      <c r="B3728" s="237"/>
      <c r="C3728" s="238"/>
      <c r="D3728" s="239" t="s">
        <v>142</v>
      </c>
      <c r="E3728" s="240" t="s">
        <v>1</v>
      </c>
      <c r="F3728" s="241" t="s">
        <v>1658</v>
      </c>
      <c r="G3728" s="238"/>
      <c r="H3728" s="242">
        <v>16.6</v>
      </c>
      <c r="I3728" s="243"/>
      <c r="J3728" s="238"/>
      <c r="K3728" s="238"/>
      <c r="L3728" s="244"/>
      <c r="M3728" s="245"/>
      <c r="N3728" s="246"/>
      <c r="O3728" s="246"/>
      <c r="P3728" s="246"/>
      <c r="Q3728" s="246"/>
      <c r="R3728" s="246"/>
      <c r="S3728" s="246"/>
      <c r="T3728" s="247"/>
      <c r="AT3728" s="248" t="s">
        <v>142</v>
      </c>
      <c r="AU3728" s="248" t="s">
        <v>83</v>
      </c>
      <c r="AV3728" s="12" t="s">
        <v>83</v>
      </c>
      <c r="AW3728" s="12" t="s">
        <v>30</v>
      </c>
      <c r="AX3728" s="12" t="s">
        <v>73</v>
      </c>
      <c r="AY3728" s="248" t="s">
        <v>133</v>
      </c>
    </row>
    <row r="3729" spans="2:51" s="12" customFormat="1" ht="12">
      <c r="B3729" s="237"/>
      <c r="C3729" s="238"/>
      <c r="D3729" s="239" t="s">
        <v>142</v>
      </c>
      <c r="E3729" s="240" t="s">
        <v>1</v>
      </c>
      <c r="F3729" s="241" t="s">
        <v>1659</v>
      </c>
      <c r="G3729" s="238"/>
      <c r="H3729" s="242">
        <v>16.6</v>
      </c>
      <c r="I3729" s="243"/>
      <c r="J3729" s="238"/>
      <c r="K3729" s="238"/>
      <c r="L3729" s="244"/>
      <c r="M3729" s="245"/>
      <c r="N3729" s="246"/>
      <c r="O3729" s="246"/>
      <c r="P3729" s="246"/>
      <c r="Q3729" s="246"/>
      <c r="R3729" s="246"/>
      <c r="S3729" s="246"/>
      <c r="T3729" s="247"/>
      <c r="AT3729" s="248" t="s">
        <v>142</v>
      </c>
      <c r="AU3729" s="248" t="s">
        <v>83</v>
      </c>
      <c r="AV3729" s="12" t="s">
        <v>83</v>
      </c>
      <c r="AW3729" s="12" t="s">
        <v>30</v>
      </c>
      <c r="AX3729" s="12" t="s">
        <v>73</v>
      </c>
      <c r="AY3729" s="248" t="s">
        <v>133</v>
      </c>
    </row>
    <row r="3730" spans="2:51" s="14" customFormat="1" ht="12">
      <c r="B3730" s="276"/>
      <c r="C3730" s="277"/>
      <c r="D3730" s="239" t="s">
        <v>142</v>
      </c>
      <c r="E3730" s="278" t="s">
        <v>1</v>
      </c>
      <c r="F3730" s="279" t="s">
        <v>1611</v>
      </c>
      <c r="G3730" s="277"/>
      <c r="H3730" s="278" t="s">
        <v>1</v>
      </c>
      <c r="I3730" s="280"/>
      <c r="J3730" s="277"/>
      <c r="K3730" s="277"/>
      <c r="L3730" s="281"/>
      <c r="M3730" s="282"/>
      <c r="N3730" s="283"/>
      <c r="O3730" s="283"/>
      <c r="P3730" s="283"/>
      <c r="Q3730" s="283"/>
      <c r="R3730" s="283"/>
      <c r="S3730" s="283"/>
      <c r="T3730" s="284"/>
      <c r="AT3730" s="285" t="s">
        <v>142</v>
      </c>
      <c r="AU3730" s="285" t="s">
        <v>83</v>
      </c>
      <c r="AV3730" s="14" t="s">
        <v>81</v>
      </c>
      <c r="AW3730" s="14" t="s">
        <v>30</v>
      </c>
      <c r="AX3730" s="14" t="s">
        <v>73</v>
      </c>
      <c r="AY3730" s="285" t="s">
        <v>133</v>
      </c>
    </row>
    <row r="3731" spans="2:51" s="12" customFormat="1" ht="12">
      <c r="B3731" s="237"/>
      <c r="C3731" s="238"/>
      <c r="D3731" s="239" t="s">
        <v>142</v>
      </c>
      <c r="E3731" s="240" t="s">
        <v>1</v>
      </c>
      <c r="F3731" s="241" t="s">
        <v>1660</v>
      </c>
      <c r="G3731" s="238"/>
      <c r="H3731" s="242">
        <v>15.88</v>
      </c>
      <c r="I3731" s="243"/>
      <c r="J3731" s="238"/>
      <c r="K3731" s="238"/>
      <c r="L3731" s="244"/>
      <c r="M3731" s="245"/>
      <c r="N3731" s="246"/>
      <c r="O3731" s="246"/>
      <c r="P3731" s="246"/>
      <c r="Q3731" s="246"/>
      <c r="R3731" s="246"/>
      <c r="S3731" s="246"/>
      <c r="T3731" s="247"/>
      <c r="AT3731" s="248" t="s">
        <v>142</v>
      </c>
      <c r="AU3731" s="248" t="s">
        <v>83</v>
      </c>
      <c r="AV3731" s="12" t="s">
        <v>83</v>
      </c>
      <c r="AW3731" s="12" t="s">
        <v>30</v>
      </c>
      <c r="AX3731" s="12" t="s">
        <v>73</v>
      </c>
      <c r="AY3731" s="248" t="s">
        <v>133</v>
      </c>
    </row>
    <row r="3732" spans="2:51" s="12" customFormat="1" ht="12">
      <c r="B3732" s="237"/>
      <c r="C3732" s="238"/>
      <c r="D3732" s="239" t="s">
        <v>142</v>
      </c>
      <c r="E3732" s="240" t="s">
        <v>1</v>
      </c>
      <c r="F3732" s="241" t="s">
        <v>1661</v>
      </c>
      <c r="G3732" s="238"/>
      <c r="H3732" s="242">
        <v>12.7</v>
      </c>
      <c r="I3732" s="243"/>
      <c r="J3732" s="238"/>
      <c r="K3732" s="238"/>
      <c r="L3732" s="244"/>
      <c r="M3732" s="245"/>
      <c r="N3732" s="246"/>
      <c r="O3732" s="246"/>
      <c r="P3732" s="246"/>
      <c r="Q3732" s="246"/>
      <c r="R3732" s="246"/>
      <c r="S3732" s="246"/>
      <c r="T3732" s="247"/>
      <c r="AT3732" s="248" t="s">
        <v>142</v>
      </c>
      <c r="AU3732" s="248" t="s">
        <v>83</v>
      </c>
      <c r="AV3732" s="12" t="s">
        <v>83</v>
      </c>
      <c r="AW3732" s="12" t="s">
        <v>30</v>
      </c>
      <c r="AX3732" s="12" t="s">
        <v>73</v>
      </c>
      <c r="AY3732" s="248" t="s">
        <v>133</v>
      </c>
    </row>
    <row r="3733" spans="2:51" s="12" customFormat="1" ht="12">
      <c r="B3733" s="237"/>
      <c r="C3733" s="238"/>
      <c r="D3733" s="239" t="s">
        <v>142</v>
      </c>
      <c r="E3733" s="240" t="s">
        <v>1</v>
      </c>
      <c r="F3733" s="241" t="s">
        <v>1662</v>
      </c>
      <c r="G3733" s="238"/>
      <c r="H3733" s="242">
        <v>11.8</v>
      </c>
      <c r="I3733" s="243"/>
      <c r="J3733" s="238"/>
      <c r="K3733" s="238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142</v>
      </c>
      <c r="AU3733" s="248" t="s">
        <v>83</v>
      </c>
      <c r="AV3733" s="12" t="s">
        <v>83</v>
      </c>
      <c r="AW3733" s="12" t="s">
        <v>30</v>
      </c>
      <c r="AX3733" s="12" t="s">
        <v>73</v>
      </c>
      <c r="AY3733" s="248" t="s">
        <v>133</v>
      </c>
    </row>
    <row r="3734" spans="2:51" s="12" customFormat="1" ht="12">
      <c r="B3734" s="237"/>
      <c r="C3734" s="238"/>
      <c r="D3734" s="239" t="s">
        <v>142</v>
      </c>
      <c r="E3734" s="240" t="s">
        <v>1</v>
      </c>
      <c r="F3734" s="241" t="s">
        <v>1663</v>
      </c>
      <c r="G3734" s="238"/>
      <c r="H3734" s="242">
        <v>9.4</v>
      </c>
      <c r="I3734" s="243"/>
      <c r="J3734" s="238"/>
      <c r="K3734" s="238"/>
      <c r="L3734" s="244"/>
      <c r="M3734" s="245"/>
      <c r="N3734" s="246"/>
      <c r="O3734" s="246"/>
      <c r="P3734" s="246"/>
      <c r="Q3734" s="246"/>
      <c r="R3734" s="246"/>
      <c r="S3734" s="246"/>
      <c r="T3734" s="247"/>
      <c r="AT3734" s="248" t="s">
        <v>142</v>
      </c>
      <c r="AU3734" s="248" t="s">
        <v>83</v>
      </c>
      <c r="AV3734" s="12" t="s">
        <v>83</v>
      </c>
      <c r="AW3734" s="12" t="s">
        <v>30</v>
      </c>
      <c r="AX3734" s="12" t="s">
        <v>73</v>
      </c>
      <c r="AY3734" s="248" t="s">
        <v>133</v>
      </c>
    </row>
    <row r="3735" spans="2:51" s="12" customFormat="1" ht="12">
      <c r="B3735" s="237"/>
      <c r="C3735" s="238"/>
      <c r="D3735" s="239" t="s">
        <v>142</v>
      </c>
      <c r="E3735" s="240" t="s">
        <v>1</v>
      </c>
      <c r="F3735" s="241" t="s">
        <v>1664</v>
      </c>
      <c r="G3735" s="238"/>
      <c r="H3735" s="242">
        <v>13.2</v>
      </c>
      <c r="I3735" s="243"/>
      <c r="J3735" s="238"/>
      <c r="K3735" s="238"/>
      <c r="L3735" s="244"/>
      <c r="M3735" s="245"/>
      <c r="N3735" s="246"/>
      <c r="O3735" s="246"/>
      <c r="P3735" s="246"/>
      <c r="Q3735" s="246"/>
      <c r="R3735" s="246"/>
      <c r="S3735" s="246"/>
      <c r="T3735" s="247"/>
      <c r="AT3735" s="248" t="s">
        <v>142</v>
      </c>
      <c r="AU3735" s="248" t="s">
        <v>83</v>
      </c>
      <c r="AV3735" s="12" t="s">
        <v>83</v>
      </c>
      <c r="AW3735" s="12" t="s">
        <v>30</v>
      </c>
      <c r="AX3735" s="12" t="s">
        <v>73</v>
      </c>
      <c r="AY3735" s="248" t="s">
        <v>133</v>
      </c>
    </row>
    <row r="3736" spans="2:51" s="12" customFormat="1" ht="12">
      <c r="B3736" s="237"/>
      <c r="C3736" s="238"/>
      <c r="D3736" s="239" t="s">
        <v>142</v>
      </c>
      <c r="E3736" s="240" t="s">
        <v>1</v>
      </c>
      <c r="F3736" s="241" t="s">
        <v>1665</v>
      </c>
      <c r="G3736" s="238"/>
      <c r="H3736" s="242">
        <v>29.5</v>
      </c>
      <c r="I3736" s="243"/>
      <c r="J3736" s="238"/>
      <c r="K3736" s="238"/>
      <c r="L3736" s="244"/>
      <c r="M3736" s="245"/>
      <c r="N3736" s="246"/>
      <c r="O3736" s="246"/>
      <c r="P3736" s="246"/>
      <c r="Q3736" s="246"/>
      <c r="R3736" s="246"/>
      <c r="S3736" s="246"/>
      <c r="T3736" s="247"/>
      <c r="AT3736" s="248" t="s">
        <v>142</v>
      </c>
      <c r="AU3736" s="248" t="s">
        <v>83</v>
      </c>
      <c r="AV3736" s="12" t="s">
        <v>83</v>
      </c>
      <c r="AW3736" s="12" t="s">
        <v>30</v>
      </c>
      <c r="AX3736" s="12" t="s">
        <v>73</v>
      </c>
      <c r="AY3736" s="248" t="s">
        <v>133</v>
      </c>
    </row>
    <row r="3737" spans="2:51" s="12" customFormat="1" ht="12">
      <c r="B3737" s="237"/>
      <c r="C3737" s="238"/>
      <c r="D3737" s="239" t="s">
        <v>142</v>
      </c>
      <c r="E3737" s="240" t="s">
        <v>1</v>
      </c>
      <c r="F3737" s="241" t="s">
        <v>1666</v>
      </c>
      <c r="G3737" s="238"/>
      <c r="H3737" s="242">
        <v>17.3</v>
      </c>
      <c r="I3737" s="243"/>
      <c r="J3737" s="238"/>
      <c r="K3737" s="238"/>
      <c r="L3737" s="244"/>
      <c r="M3737" s="245"/>
      <c r="N3737" s="246"/>
      <c r="O3737" s="246"/>
      <c r="P3737" s="246"/>
      <c r="Q3737" s="246"/>
      <c r="R3737" s="246"/>
      <c r="S3737" s="246"/>
      <c r="T3737" s="247"/>
      <c r="AT3737" s="248" t="s">
        <v>142</v>
      </c>
      <c r="AU3737" s="248" t="s">
        <v>83</v>
      </c>
      <c r="AV3737" s="12" t="s">
        <v>83</v>
      </c>
      <c r="AW3737" s="12" t="s">
        <v>30</v>
      </c>
      <c r="AX3737" s="12" t="s">
        <v>73</v>
      </c>
      <c r="AY3737" s="248" t="s">
        <v>133</v>
      </c>
    </row>
    <row r="3738" spans="2:51" s="12" customFormat="1" ht="12">
      <c r="B3738" s="237"/>
      <c r="C3738" s="238"/>
      <c r="D3738" s="239" t="s">
        <v>142</v>
      </c>
      <c r="E3738" s="240" t="s">
        <v>1</v>
      </c>
      <c r="F3738" s="241" t="s">
        <v>1667</v>
      </c>
      <c r="G3738" s="238"/>
      <c r="H3738" s="242">
        <v>10.06</v>
      </c>
      <c r="I3738" s="243"/>
      <c r="J3738" s="238"/>
      <c r="K3738" s="238"/>
      <c r="L3738" s="244"/>
      <c r="M3738" s="245"/>
      <c r="N3738" s="246"/>
      <c r="O3738" s="246"/>
      <c r="P3738" s="246"/>
      <c r="Q3738" s="246"/>
      <c r="R3738" s="246"/>
      <c r="S3738" s="246"/>
      <c r="T3738" s="247"/>
      <c r="AT3738" s="248" t="s">
        <v>142</v>
      </c>
      <c r="AU3738" s="248" t="s">
        <v>83</v>
      </c>
      <c r="AV3738" s="12" t="s">
        <v>83</v>
      </c>
      <c r="AW3738" s="12" t="s">
        <v>30</v>
      </c>
      <c r="AX3738" s="12" t="s">
        <v>73</v>
      </c>
      <c r="AY3738" s="248" t="s">
        <v>133</v>
      </c>
    </row>
    <row r="3739" spans="2:51" s="12" customFormat="1" ht="12">
      <c r="B3739" s="237"/>
      <c r="C3739" s="238"/>
      <c r="D3739" s="239" t="s">
        <v>142</v>
      </c>
      <c r="E3739" s="240" t="s">
        <v>1</v>
      </c>
      <c r="F3739" s="241" t="s">
        <v>1668</v>
      </c>
      <c r="G3739" s="238"/>
      <c r="H3739" s="242">
        <v>13.2</v>
      </c>
      <c r="I3739" s="243"/>
      <c r="J3739" s="238"/>
      <c r="K3739" s="238"/>
      <c r="L3739" s="244"/>
      <c r="M3739" s="245"/>
      <c r="N3739" s="246"/>
      <c r="O3739" s="246"/>
      <c r="P3739" s="246"/>
      <c r="Q3739" s="246"/>
      <c r="R3739" s="246"/>
      <c r="S3739" s="246"/>
      <c r="T3739" s="247"/>
      <c r="AT3739" s="248" t="s">
        <v>142</v>
      </c>
      <c r="AU3739" s="248" t="s">
        <v>83</v>
      </c>
      <c r="AV3739" s="12" t="s">
        <v>83</v>
      </c>
      <c r="AW3739" s="12" t="s">
        <v>30</v>
      </c>
      <c r="AX3739" s="12" t="s">
        <v>73</v>
      </c>
      <c r="AY3739" s="248" t="s">
        <v>133</v>
      </c>
    </row>
    <row r="3740" spans="2:51" s="12" customFormat="1" ht="12">
      <c r="B3740" s="237"/>
      <c r="C3740" s="238"/>
      <c r="D3740" s="239" t="s">
        <v>142</v>
      </c>
      <c r="E3740" s="240" t="s">
        <v>1</v>
      </c>
      <c r="F3740" s="241" t="s">
        <v>1669</v>
      </c>
      <c r="G3740" s="238"/>
      <c r="H3740" s="242">
        <v>29.1</v>
      </c>
      <c r="I3740" s="243"/>
      <c r="J3740" s="238"/>
      <c r="K3740" s="238"/>
      <c r="L3740" s="244"/>
      <c r="M3740" s="245"/>
      <c r="N3740" s="246"/>
      <c r="O3740" s="246"/>
      <c r="P3740" s="246"/>
      <c r="Q3740" s="246"/>
      <c r="R3740" s="246"/>
      <c r="S3740" s="246"/>
      <c r="T3740" s="247"/>
      <c r="AT3740" s="248" t="s">
        <v>142</v>
      </c>
      <c r="AU3740" s="248" t="s">
        <v>83</v>
      </c>
      <c r="AV3740" s="12" t="s">
        <v>83</v>
      </c>
      <c r="AW3740" s="12" t="s">
        <v>30</v>
      </c>
      <c r="AX3740" s="12" t="s">
        <v>73</v>
      </c>
      <c r="AY3740" s="248" t="s">
        <v>133</v>
      </c>
    </row>
    <row r="3741" spans="2:51" s="12" customFormat="1" ht="12">
      <c r="B3741" s="237"/>
      <c r="C3741" s="238"/>
      <c r="D3741" s="239" t="s">
        <v>142</v>
      </c>
      <c r="E3741" s="240" t="s">
        <v>1</v>
      </c>
      <c r="F3741" s="241" t="s">
        <v>1670</v>
      </c>
      <c r="G3741" s="238"/>
      <c r="H3741" s="242">
        <v>30.875</v>
      </c>
      <c r="I3741" s="243"/>
      <c r="J3741" s="238"/>
      <c r="K3741" s="238"/>
      <c r="L3741" s="244"/>
      <c r="M3741" s="245"/>
      <c r="N3741" s="246"/>
      <c r="O3741" s="246"/>
      <c r="P3741" s="246"/>
      <c r="Q3741" s="246"/>
      <c r="R3741" s="246"/>
      <c r="S3741" s="246"/>
      <c r="T3741" s="247"/>
      <c r="AT3741" s="248" t="s">
        <v>142</v>
      </c>
      <c r="AU3741" s="248" t="s">
        <v>83</v>
      </c>
      <c r="AV3741" s="12" t="s">
        <v>83</v>
      </c>
      <c r="AW3741" s="12" t="s">
        <v>30</v>
      </c>
      <c r="AX3741" s="12" t="s">
        <v>73</v>
      </c>
      <c r="AY3741" s="248" t="s">
        <v>133</v>
      </c>
    </row>
    <row r="3742" spans="2:51" s="13" customFormat="1" ht="12">
      <c r="B3742" s="249"/>
      <c r="C3742" s="250"/>
      <c r="D3742" s="239" t="s">
        <v>142</v>
      </c>
      <c r="E3742" s="251" t="s">
        <v>1</v>
      </c>
      <c r="F3742" s="252" t="s">
        <v>144</v>
      </c>
      <c r="G3742" s="250"/>
      <c r="H3742" s="253">
        <v>527.805</v>
      </c>
      <c r="I3742" s="254"/>
      <c r="J3742" s="250"/>
      <c r="K3742" s="250"/>
      <c r="L3742" s="255"/>
      <c r="M3742" s="256"/>
      <c r="N3742" s="257"/>
      <c r="O3742" s="257"/>
      <c r="P3742" s="257"/>
      <c r="Q3742" s="257"/>
      <c r="R3742" s="257"/>
      <c r="S3742" s="257"/>
      <c r="T3742" s="258"/>
      <c r="AT3742" s="259" t="s">
        <v>142</v>
      </c>
      <c r="AU3742" s="259" t="s">
        <v>83</v>
      </c>
      <c r="AV3742" s="13" t="s">
        <v>140</v>
      </c>
      <c r="AW3742" s="13" t="s">
        <v>30</v>
      </c>
      <c r="AX3742" s="13" t="s">
        <v>81</v>
      </c>
      <c r="AY3742" s="259" t="s">
        <v>133</v>
      </c>
    </row>
    <row r="3743" spans="2:65" s="1" customFormat="1" ht="24" customHeight="1">
      <c r="B3743" s="38"/>
      <c r="C3743" s="260" t="s">
        <v>5245</v>
      </c>
      <c r="D3743" s="260" t="s">
        <v>168</v>
      </c>
      <c r="E3743" s="261" t="s">
        <v>5246</v>
      </c>
      <c r="F3743" s="262" t="s">
        <v>5247</v>
      </c>
      <c r="G3743" s="263" t="s">
        <v>413</v>
      </c>
      <c r="H3743" s="264">
        <v>580.586</v>
      </c>
      <c r="I3743" s="265"/>
      <c r="J3743" s="266">
        <f>ROUND(I3743*H3743,2)</f>
        <v>0</v>
      </c>
      <c r="K3743" s="262" t="s">
        <v>139</v>
      </c>
      <c r="L3743" s="267"/>
      <c r="M3743" s="268" t="s">
        <v>1</v>
      </c>
      <c r="N3743" s="269" t="s">
        <v>38</v>
      </c>
      <c r="O3743" s="86"/>
      <c r="P3743" s="233">
        <f>O3743*H3743</f>
        <v>0</v>
      </c>
      <c r="Q3743" s="233">
        <v>0.0118</v>
      </c>
      <c r="R3743" s="233">
        <f>Q3743*H3743</f>
        <v>6.8509148</v>
      </c>
      <c r="S3743" s="233">
        <v>0</v>
      </c>
      <c r="T3743" s="234">
        <f>S3743*H3743</f>
        <v>0</v>
      </c>
      <c r="AR3743" s="235" t="s">
        <v>644</v>
      </c>
      <c r="AT3743" s="235" t="s">
        <v>168</v>
      </c>
      <c r="AU3743" s="235" t="s">
        <v>83</v>
      </c>
      <c r="AY3743" s="17" t="s">
        <v>133</v>
      </c>
      <c r="BE3743" s="236">
        <f>IF(N3743="základní",J3743,0)</f>
        <v>0</v>
      </c>
      <c r="BF3743" s="236">
        <f>IF(N3743="snížená",J3743,0)</f>
        <v>0</v>
      </c>
      <c r="BG3743" s="236">
        <f>IF(N3743="zákl. přenesená",J3743,0)</f>
        <v>0</v>
      </c>
      <c r="BH3743" s="236">
        <f>IF(N3743="sníž. přenesená",J3743,0)</f>
        <v>0</v>
      </c>
      <c r="BI3743" s="236">
        <f>IF(N3743="nulová",J3743,0)</f>
        <v>0</v>
      </c>
      <c r="BJ3743" s="17" t="s">
        <v>81</v>
      </c>
      <c r="BK3743" s="236">
        <f>ROUND(I3743*H3743,2)</f>
        <v>0</v>
      </c>
      <c r="BL3743" s="17" t="s">
        <v>224</v>
      </c>
      <c r="BM3743" s="235" t="s">
        <v>5248</v>
      </c>
    </row>
    <row r="3744" spans="2:51" s="12" customFormat="1" ht="12">
      <c r="B3744" s="237"/>
      <c r="C3744" s="238"/>
      <c r="D3744" s="239" t="s">
        <v>142</v>
      </c>
      <c r="E3744" s="240" t="s">
        <v>1</v>
      </c>
      <c r="F3744" s="241" t="s">
        <v>5249</v>
      </c>
      <c r="G3744" s="238"/>
      <c r="H3744" s="242">
        <v>580.586</v>
      </c>
      <c r="I3744" s="243"/>
      <c r="J3744" s="238"/>
      <c r="K3744" s="238"/>
      <c r="L3744" s="244"/>
      <c r="M3744" s="245"/>
      <c r="N3744" s="246"/>
      <c r="O3744" s="246"/>
      <c r="P3744" s="246"/>
      <c r="Q3744" s="246"/>
      <c r="R3744" s="246"/>
      <c r="S3744" s="246"/>
      <c r="T3744" s="247"/>
      <c r="AT3744" s="248" t="s">
        <v>142</v>
      </c>
      <c r="AU3744" s="248" t="s">
        <v>83</v>
      </c>
      <c r="AV3744" s="12" t="s">
        <v>83</v>
      </c>
      <c r="AW3744" s="12" t="s">
        <v>30</v>
      </c>
      <c r="AX3744" s="12" t="s">
        <v>73</v>
      </c>
      <c r="AY3744" s="248" t="s">
        <v>133</v>
      </c>
    </row>
    <row r="3745" spans="2:51" s="13" customFormat="1" ht="12">
      <c r="B3745" s="249"/>
      <c r="C3745" s="250"/>
      <c r="D3745" s="239" t="s">
        <v>142</v>
      </c>
      <c r="E3745" s="251" t="s">
        <v>1</v>
      </c>
      <c r="F3745" s="252" t="s">
        <v>144</v>
      </c>
      <c r="G3745" s="250"/>
      <c r="H3745" s="253">
        <v>580.586</v>
      </c>
      <c r="I3745" s="254"/>
      <c r="J3745" s="250"/>
      <c r="K3745" s="250"/>
      <c r="L3745" s="255"/>
      <c r="M3745" s="256"/>
      <c r="N3745" s="257"/>
      <c r="O3745" s="257"/>
      <c r="P3745" s="257"/>
      <c r="Q3745" s="257"/>
      <c r="R3745" s="257"/>
      <c r="S3745" s="257"/>
      <c r="T3745" s="258"/>
      <c r="AT3745" s="259" t="s">
        <v>142</v>
      </c>
      <c r="AU3745" s="259" t="s">
        <v>83</v>
      </c>
      <c r="AV3745" s="13" t="s">
        <v>140</v>
      </c>
      <c r="AW3745" s="13" t="s">
        <v>30</v>
      </c>
      <c r="AX3745" s="13" t="s">
        <v>81</v>
      </c>
      <c r="AY3745" s="259" t="s">
        <v>133</v>
      </c>
    </row>
    <row r="3746" spans="2:65" s="1" customFormat="1" ht="24" customHeight="1">
      <c r="B3746" s="38"/>
      <c r="C3746" s="224" t="s">
        <v>5250</v>
      </c>
      <c r="D3746" s="224" t="s">
        <v>135</v>
      </c>
      <c r="E3746" s="225" t="s">
        <v>5251</v>
      </c>
      <c r="F3746" s="226" t="s">
        <v>5252</v>
      </c>
      <c r="G3746" s="227" t="s">
        <v>413</v>
      </c>
      <c r="H3746" s="228">
        <v>527.805</v>
      </c>
      <c r="I3746" s="229"/>
      <c r="J3746" s="230">
        <f>ROUND(I3746*H3746,2)</f>
        <v>0</v>
      </c>
      <c r="K3746" s="226" t="s">
        <v>1</v>
      </c>
      <c r="L3746" s="43"/>
      <c r="M3746" s="231" t="s">
        <v>1</v>
      </c>
      <c r="N3746" s="232" t="s">
        <v>38</v>
      </c>
      <c r="O3746" s="86"/>
      <c r="P3746" s="233">
        <f>O3746*H3746</f>
        <v>0</v>
      </c>
      <c r="Q3746" s="233">
        <v>0</v>
      </c>
      <c r="R3746" s="233">
        <f>Q3746*H3746</f>
        <v>0</v>
      </c>
      <c r="S3746" s="233">
        <v>0</v>
      </c>
      <c r="T3746" s="234">
        <f>S3746*H3746</f>
        <v>0</v>
      </c>
      <c r="AR3746" s="235" t="s">
        <v>224</v>
      </c>
      <c r="AT3746" s="235" t="s">
        <v>135</v>
      </c>
      <c r="AU3746" s="235" t="s">
        <v>83</v>
      </c>
      <c r="AY3746" s="17" t="s">
        <v>133</v>
      </c>
      <c r="BE3746" s="236">
        <f>IF(N3746="základní",J3746,0)</f>
        <v>0</v>
      </c>
      <c r="BF3746" s="236">
        <f>IF(N3746="snížená",J3746,0)</f>
        <v>0</v>
      </c>
      <c r="BG3746" s="236">
        <f>IF(N3746="zákl. přenesená",J3746,0)</f>
        <v>0</v>
      </c>
      <c r="BH3746" s="236">
        <f>IF(N3746="sníž. přenesená",J3746,0)</f>
        <v>0</v>
      </c>
      <c r="BI3746" s="236">
        <f>IF(N3746="nulová",J3746,0)</f>
        <v>0</v>
      </c>
      <c r="BJ3746" s="17" t="s">
        <v>81</v>
      </c>
      <c r="BK3746" s="236">
        <f>ROUND(I3746*H3746,2)</f>
        <v>0</v>
      </c>
      <c r="BL3746" s="17" t="s">
        <v>224</v>
      </c>
      <c r="BM3746" s="235" t="s">
        <v>5253</v>
      </c>
    </row>
    <row r="3747" spans="2:65" s="1" customFormat="1" ht="16.5" customHeight="1">
      <c r="B3747" s="38"/>
      <c r="C3747" s="224" t="s">
        <v>5254</v>
      </c>
      <c r="D3747" s="224" t="s">
        <v>135</v>
      </c>
      <c r="E3747" s="225" t="s">
        <v>5255</v>
      </c>
      <c r="F3747" s="226" t="s">
        <v>5256</v>
      </c>
      <c r="G3747" s="227" t="s">
        <v>413</v>
      </c>
      <c r="H3747" s="228">
        <v>527.805</v>
      </c>
      <c r="I3747" s="229"/>
      <c r="J3747" s="230">
        <f>ROUND(I3747*H3747,2)</f>
        <v>0</v>
      </c>
      <c r="K3747" s="226" t="s">
        <v>1</v>
      </c>
      <c r="L3747" s="43"/>
      <c r="M3747" s="231" t="s">
        <v>1</v>
      </c>
      <c r="N3747" s="232" t="s">
        <v>38</v>
      </c>
      <c r="O3747" s="86"/>
      <c r="P3747" s="233">
        <f>O3747*H3747</f>
        <v>0</v>
      </c>
      <c r="Q3747" s="233">
        <v>0.0003</v>
      </c>
      <c r="R3747" s="233">
        <f>Q3747*H3747</f>
        <v>0.15834149999999997</v>
      </c>
      <c r="S3747" s="233">
        <v>0</v>
      </c>
      <c r="T3747" s="234">
        <f>S3747*H3747</f>
        <v>0</v>
      </c>
      <c r="AR3747" s="235" t="s">
        <v>224</v>
      </c>
      <c r="AT3747" s="235" t="s">
        <v>135</v>
      </c>
      <c r="AU3747" s="235" t="s">
        <v>83</v>
      </c>
      <c r="AY3747" s="17" t="s">
        <v>133</v>
      </c>
      <c r="BE3747" s="236">
        <f>IF(N3747="základní",J3747,0)</f>
        <v>0</v>
      </c>
      <c r="BF3747" s="236">
        <f>IF(N3747="snížená",J3747,0)</f>
        <v>0</v>
      </c>
      <c r="BG3747" s="236">
        <f>IF(N3747="zákl. přenesená",J3747,0)</f>
        <v>0</v>
      </c>
      <c r="BH3747" s="236">
        <f>IF(N3747="sníž. přenesená",J3747,0)</f>
        <v>0</v>
      </c>
      <c r="BI3747" s="236">
        <f>IF(N3747="nulová",J3747,0)</f>
        <v>0</v>
      </c>
      <c r="BJ3747" s="17" t="s">
        <v>81</v>
      </c>
      <c r="BK3747" s="236">
        <f>ROUND(I3747*H3747,2)</f>
        <v>0</v>
      </c>
      <c r="BL3747" s="17" t="s">
        <v>224</v>
      </c>
      <c r="BM3747" s="235" t="s">
        <v>5257</v>
      </c>
    </row>
    <row r="3748" spans="2:65" s="1" customFormat="1" ht="16.5" customHeight="1">
      <c r="B3748" s="38"/>
      <c r="C3748" s="224" t="s">
        <v>5258</v>
      </c>
      <c r="D3748" s="224" t="s">
        <v>135</v>
      </c>
      <c r="E3748" s="225" t="s">
        <v>5259</v>
      </c>
      <c r="F3748" s="226" t="s">
        <v>5260</v>
      </c>
      <c r="G3748" s="227" t="s">
        <v>165</v>
      </c>
      <c r="H3748" s="228">
        <v>151.43</v>
      </c>
      <c r="I3748" s="229"/>
      <c r="J3748" s="230">
        <f>ROUND(I3748*H3748,2)</f>
        <v>0</v>
      </c>
      <c r="K3748" s="226" t="s">
        <v>139</v>
      </c>
      <c r="L3748" s="43"/>
      <c r="M3748" s="231" t="s">
        <v>1</v>
      </c>
      <c r="N3748" s="232" t="s">
        <v>38</v>
      </c>
      <c r="O3748" s="86"/>
      <c r="P3748" s="233">
        <f>O3748*H3748</f>
        <v>0</v>
      </c>
      <c r="Q3748" s="233">
        <v>3E-05</v>
      </c>
      <c r="R3748" s="233">
        <f>Q3748*H3748</f>
        <v>0.0045429</v>
      </c>
      <c r="S3748" s="233">
        <v>0</v>
      </c>
      <c r="T3748" s="234">
        <f>S3748*H3748</f>
        <v>0</v>
      </c>
      <c r="AR3748" s="235" t="s">
        <v>224</v>
      </c>
      <c r="AT3748" s="235" t="s">
        <v>135</v>
      </c>
      <c r="AU3748" s="235" t="s">
        <v>83</v>
      </c>
      <c r="AY3748" s="17" t="s">
        <v>133</v>
      </c>
      <c r="BE3748" s="236">
        <f>IF(N3748="základní",J3748,0)</f>
        <v>0</v>
      </c>
      <c r="BF3748" s="236">
        <f>IF(N3748="snížená",J3748,0)</f>
        <v>0</v>
      </c>
      <c r="BG3748" s="236">
        <f>IF(N3748="zákl. přenesená",J3748,0)</f>
        <v>0</v>
      </c>
      <c r="BH3748" s="236">
        <f>IF(N3748="sníž. přenesená",J3748,0)</f>
        <v>0</v>
      </c>
      <c r="BI3748" s="236">
        <f>IF(N3748="nulová",J3748,0)</f>
        <v>0</v>
      </c>
      <c r="BJ3748" s="17" t="s">
        <v>81</v>
      </c>
      <c r="BK3748" s="236">
        <f>ROUND(I3748*H3748,2)</f>
        <v>0</v>
      </c>
      <c r="BL3748" s="17" t="s">
        <v>224</v>
      </c>
      <c r="BM3748" s="235" t="s">
        <v>5261</v>
      </c>
    </row>
    <row r="3749" spans="2:51" s="14" customFormat="1" ht="12">
      <c r="B3749" s="276"/>
      <c r="C3749" s="277"/>
      <c r="D3749" s="239" t="s">
        <v>142</v>
      </c>
      <c r="E3749" s="278" t="s">
        <v>1</v>
      </c>
      <c r="F3749" s="279" t="s">
        <v>1607</v>
      </c>
      <c r="G3749" s="277"/>
      <c r="H3749" s="278" t="s">
        <v>1</v>
      </c>
      <c r="I3749" s="280"/>
      <c r="J3749" s="277"/>
      <c r="K3749" s="277"/>
      <c r="L3749" s="281"/>
      <c r="M3749" s="282"/>
      <c r="N3749" s="283"/>
      <c r="O3749" s="283"/>
      <c r="P3749" s="283"/>
      <c r="Q3749" s="283"/>
      <c r="R3749" s="283"/>
      <c r="S3749" s="283"/>
      <c r="T3749" s="284"/>
      <c r="AT3749" s="285" t="s">
        <v>142</v>
      </c>
      <c r="AU3749" s="285" t="s">
        <v>83</v>
      </c>
      <c r="AV3749" s="14" t="s">
        <v>81</v>
      </c>
      <c r="AW3749" s="14" t="s">
        <v>30</v>
      </c>
      <c r="AX3749" s="14" t="s">
        <v>73</v>
      </c>
      <c r="AY3749" s="285" t="s">
        <v>133</v>
      </c>
    </row>
    <row r="3750" spans="2:51" s="12" customFormat="1" ht="12">
      <c r="B3750" s="237"/>
      <c r="C3750" s="238"/>
      <c r="D3750" s="239" t="s">
        <v>142</v>
      </c>
      <c r="E3750" s="240" t="s">
        <v>1</v>
      </c>
      <c r="F3750" s="241" t="s">
        <v>5262</v>
      </c>
      <c r="G3750" s="238"/>
      <c r="H3750" s="242">
        <v>4.015</v>
      </c>
      <c r="I3750" s="243"/>
      <c r="J3750" s="238"/>
      <c r="K3750" s="238"/>
      <c r="L3750" s="244"/>
      <c r="M3750" s="245"/>
      <c r="N3750" s="246"/>
      <c r="O3750" s="246"/>
      <c r="P3750" s="246"/>
      <c r="Q3750" s="246"/>
      <c r="R3750" s="246"/>
      <c r="S3750" s="246"/>
      <c r="T3750" s="247"/>
      <c r="AT3750" s="248" t="s">
        <v>142</v>
      </c>
      <c r="AU3750" s="248" t="s">
        <v>83</v>
      </c>
      <c r="AV3750" s="12" t="s">
        <v>83</v>
      </c>
      <c r="AW3750" s="12" t="s">
        <v>30</v>
      </c>
      <c r="AX3750" s="12" t="s">
        <v>73</v>
      </c>
      <c r="AY3750" s="248" t="s">
        <v>133</v>
      </c>
    </row>
    <row r="3751" spans="2:51" s="12" customFormat="1" ht="12">
      <c r="B3751" s="237"/>
      <c r="C3751" s="238"/>
      <c r="D3751" s="239" t="s">
        <v>142</v>
      </c>
      <c r="E3751" s="240" t="s">
        <v>1</v>
      </c>
      <c r="F3751" s="241" t="s">
        <v>5263</v>
      </c>
      <c r="G3751" s="238"/>
      <c r="H3751" s="242">
        <v>2.725</v>
      </c>
      <c r="I3751" s="243"/>
      <c r="J3751" s="238"/>
      <c r="K3751" s="238"/>
      <c r="L3751" s="244"/>
      <c r="M3751" s="245"/>
      <c r="N3751" s="246"/>
      <c r="O3751" s="246"/>
      <c r="P3751" s="246"/>
      <c r="Q3751" s="246"/>
      <c r="R3751" s="246"/>
      <c r="S3751" s="246"/>
      <c r="T3751" s="247"/>
      <c r="AT3751" s="248" t="s">
        <v>142</v>
      </c>
      <c r="AU3751" s="248" t="s">
        <v>83</v>
      </c>
      <c r="AV3751" s="12" t="s">
        <v>83</v>
      </c>
      <c r="AW3751" s="12" t="s">
        <v>30</v>
      </c>
      <c r="AX3751" s="12" t="s">
        <v>73</v>
      </c>
      <c r="AY3751" s="248" t="s">
        <v>133</v>
      </c>
    </row>
    <row r="3752" spans="2:51" s="12" customFormat="1" ht="12">
      <c r="B3752" s="237"/>
      <c r="C3752" s="238"/>
      <c r="D3752" s="239" t="s">
        <v>142</v>
      </c>
      <c r="E3752" s="240" t="s">
        <v>1</v>
      </c>
      <c r="F3752" s="241" t="s">
        <v>5264</v>
      </c>
      <c r="G3752" s="238"/>
      <c r="H3752" s="242">
        <v>4.1</v>
      </c>
      <c r="I3752" s="243"/>
      <c r="J3752" s="238"/>
      <c r="K3752" s="238"/>
      <c r="L3752" s="244"/>
      <c r="M3752" s="245"/>
      <c r="N3752" s="246"/>
      <c r="O3752" s="246"/>
      <c r="P3752" s="246"/>
      <c r="Q3752" s="246"/>
      <c r="R3752" s="246"/>
      <c r="S3752" s="246"/>
      <c r="T3752" s="247"/>
      <c r="AT3752" s="248" t="s">
        <v>142</v>
      </c>
      <c r="AU3752" s="248" t="s">
        <v>83</v>
      </c>
      <c r="AV3752" s="12" t="s">
        <v>83</v>
      </c>
      <c r="AW3752" s="12" t="s">
        <v>30</v>
      </c>
      <c r="AX3752" s="12" t="s">
        <v>73</v>
      </c>
      <c r="AY3752" s="248" t="s">
        <v>133</v>
      </c>
    </row>
    <row r="3753" spans="2:51" s="12" customFormat="1" ht="12">
      <c r="B3753" s="237"/>
      <c r="C3753" s="238"/>
      <c r="D3753" s="239" t="s">
        <v>142</v>
      </c>
      <c r="E3753" s="240" t="s">
        <v>1</v>
      </c>
      <c r="F3753" s="241" t="s">
        <v>5265</v>
      </c>
      <c r="G3753" s="238"/>
      <c r="H3753" s="242">
        <v>7.775</v>
      </c>
      <c r="I3753" s="243"/>
      <c r="J3753" s="238"/>
      <c r="K3753" s="238"/>
      <c r="L3753" s="244"/>
      <c r="M3753" s="245"/>
      <c r="N3753" s="246"/>
      <c r="O3753" s="246"/>
      <c r="P3753" s="246"/>
      <c r="Q3753" s="246"/>
      <c r="R3753" s="246"/>
      <c r="S3753" s="246"/>
      <c r="T3753" s="247"/>
      <c r="AT3753" s="248" t="s">
        <v>142</v>
      </c>
      <c r="AU3753" s="248" t="s">
        <v>83</v>
      </c>
      <c r="AV3753" s="12" t="s">
        <v>83</v>
      </c>
      <c r="AW3753" s="12" t="s">
        <v>30</v>
      </c>
      <c r="AX3753" s="12" t="s">
        <v>73</v>
      </c>
      <c r="AY3753" s="248" t="s">
        <v>133</v>
      </c>
    </row>
    <row r="3754" spans="2:51" s="12" customFormat="1" ht="12">
      <c r="B3754" s="237"/>
      <c r="C3754" s="238"/>
      <c r="D3754" s="239" t="s">
        <v>142</v>
      </c>
      <c r="E3754" s="240" t="s">
        <v>1</v>
      </c>
      <c r="F3754" s="241" t="s">
        <v>5266</v>
      </c>
      <c r="G3754" s="238"/>
      <c r="H3754" s="242">
        <v>4.775</v>
      </c>
      <c r="I3754" s="243"/>
      <c r="J3754" s="238"/>
      <c r="K3754" s="238"/>
      <c r="L3754" s="244"/>
      <c r="M3754" s="245"/>
      <c r="N3754" s="246"/>
      <c r="O3754" s="246"/>
      <c r="P3754" s="246"/>
      <c r="Q3754" s="246"/>
      <c r="R3754" s="246"/>
      <c r="S3754" s="246"/>
      <c r="T3754" s="247"/>
      <c r="AT3754" s="248" t="s">
        <v>142</v>
      </c>
      <c r="AU3754" s="248" t="s">
        <v>83</v>
      </c>
      <c r="AV3754" s="12" t="s">
        <v>83</v>
      </c>
      <c r="AW3754" s="12" t="s">
        <v>30</v>
      </c>
      <c r="AX3754" s="12" t="s">
        <v>73</v>
      </c>
      <c r="AY3754" s="248" t="s">
        <v>133</v>
      </c>
    </row>
    <row r="3755" spans="2:51" s="12" customFormat="1" ht="12">
      <c r="B3755" s="237"/>
      <c r="C3755" s="238"/>
      <c r="D3755" s="239" t="s">
        <v>142</v>
      </c>
      <c r="E3755" s="240" t="s">
        <v>1</v>
      </c>
      <c r="F3755" s="241" t="s">
        <v>5267</v>
      </c>
      <c r="G3755" s="238"/>
      <c r="H3755" s="242">
        <v>2.965</v>
      </c>
      <c r="I3755" s="243"/>
      <c r="J3755" s="238"/>
      <c r="K3755" s="238"/>
      <c r="L3755" s="244"/>
      <c r="M3755" s="245"/>
      <c r="N3755" s="246"/>
      <c r="O3755" s="246"/>
      <c r="P3755" s="246"/>
      <c r="Q3755" s="246"/>
      <c r="R3755" s="246"/>
      <c r="S3755" s="246"/>
      <c r="T3755" s="247"/>
      <c r="AT3755" s="248" t="s">
        <v>142</v>
      </c>
      <c r="AU3755" s="248" t="s">
        <v>83</v>
      </c>
      <c r="AV3755" s="12" t="s">
        <v>83</v>
      </c>
      <c r="AW3755" s="12" t="s">
        <v>30</v>
      </c>
      <c r="AX3755" s="12" t="s">
        <v>73</v>
      </c>
      <c r="AY3755" s="248" t="s">
        <v>133</v>
      </c>
    </row>
    <row r="3756" spans="2:51" s="12" customFormat="1" ht="12">
      <c r="B3756" s="237"/>
      <c r="C3756" s="238"/>
      <c r="D3756" s="239" t="s">
        <v>142</v>
      </c>
      <c r="E3756" s="240" t="s">
        <v>1</v>
      </c>
      <c r="F3756" s="241" t="s">
        <v>5268</v>
      </c>
      <c r="G3756" s="238"/>
      <c r="H3756" s="242">
        <v>4.1</v>
      </c>
      <c r="I3756" s="243"/>
      <c r="J3756" s="238"/>
      <c r="K3756" s="238"/>
      <c r="L3756" s="244"/>
      <c r="M3756" s="245"/>
      <c r="N3756" s="246"/>
      <c r="O3756" s="246"/>
      <c r="P3756" s="246"/>
      <c r="Q3756" s="246"/>
      <c r="R3756" s="246"/>
      <c r="S3756" s="246"/>
      <c r="T3756" s="247"/>
      <c r="AT3756" s="248" t="s">
        <v>142</v>
      </c>
      <c r="AU3756" s="248" t="s">
        <v>83</v>
      </c>
      <c r="AV3756" s="12" t="s">
        <v>83</v>
      </c>
      <c r="AW3756" s="12" t="s">
        <v>30</v>
      </c>
      <c r="AX3756" s="12" t="s">
        <v>73</v>
      </c>
      <c r="AY3756" s="248" t="s">
        <v>133</v>
      </c>
    </row>
    <row r="3757" spans="2:51" s="12" customFormat="1" ht="12">
      <c r="B3757" s="237"/>
      <c r="C3757" s="238"/>
      <c r="D3757" s="239" t="s">
        <v>142</v>
      </c>
      <c r="E3757" s="240" t="s">
        <v>1</v>
      </c>
      <c r="F3757" s="241" t="s">
        <v>5269</v>
      </c>
      <c r="G3757" s="238"/>
      <c r="H3757" s="242">
        <v>7.675</v>
      </c>
      <c r="I3757" s="243"/>
      <c r="J3757" s="238"/>
      <c r="K3757" s="238"/>
      <c r="L3757" s="244"/>
      <c r="M3757" s="245"/>
      <c r="N3757" s="246"/>
      <c r="O3757" s="246"/>
      <c r="P3757" s="246"/>
      <c r="Q3757" s="246"/>
      <c r="R3757" s="246"/>
      <c r="S3757" s="246"/>
      <c r="T3757" s="247"/>
      <c r="AT3757" s="248" t="s">
        <v>142</v>
      </c>
      <c r="AU3757" s="248" t="s">
        <v>83</v>
      </c>
      <c r="AV3757" s="12" t="s">
        <v>83</v>
      </c>
      <c r="AW3757" s="12" t="s">
        <v>30</v>
      </c>
      <c r="AX3757" s="12" t="s">
        <v>73</v>
      </c>
      <c r="AY3757" s="248" t="s">
        <v>133</v>
      </c>
    </row>
    <row r="3758" spans="2:51" s="12" customFormat="1" ht="12">
      <c r="B3758" s="237"/>
      <c r="C3758" s="238"/>
      <c r="D3758" s="239" t="s">
        <v>142</v>
      </c>
      <c r="E3758" s="240" t="s">
        <v>1</v>
      </c>
      <c r="F3758" s="241" t="s">
        <v>5270</v>
      </c>
      <c r="G3758" s="238"/>
      <c r="H3758" s="242">
        <v>6.525</v>
      </c>
      <c r="I3758" s="243"/>
      <c r="J3758" s="238"/>
      <c r="K3758" s="238"/>
      <c r="L3758" s="244"/>
      <c r="M3758" s="245"/>
      <c r="N3758" s="246"/>
      <c r="O3758" s="246"/>
      <c r="P3758" s="246"/>
      <c r="Q3758" s="246"/>
      <c r="R3758" s="246"/>
      <c r="S3758" s="246"/>
      <c r="T3758" s="247"/>
      <c r="AT3758" s="248" t="s">
        <v>142</v>
      </c>
      <c r="AU3758" s="248" t="s">
        <v>83</v>
      </c>
      <c r="AV3758" s="12" t="s">
        <v>83</v>
      </c>
      <c r="AW3758" s="12" t="s">
        <v>30</v>
      </c>
      <c r="AX3758" s="12" t="s">
        <v>73</v>
      </c>
      <c r="AY3758" s="248" t="s">
        <v>133</v>
      </c>
    </row>
    <row r="3759" spans="2:51" s="12" customFormat="1" ht="12">
      <c r="B3759" s="237"/>
      <c r="C3759" s="238"/>
      <c r="D3759" s="239" t="s">
        <v>142</v>
      </c>
      <c r="E3759" s="240" t="s">
        <v>1</v>
      </c>
      <c r="F3759" s="241" t="s">
        <v>5271</v>
      </c>
      <c r="G3759" s="238"/>
      <c r="H3759" s="242">
        <v>4.75</v>
      </c>
      <c r="I3759" s="243"/>
      <c r="J3759" s="238"/>
      <c r="K3759" s="238"/>
      <c r="L3759" s="244"/>
      <c r="M3759" s="245"/>
      <c r="N3759" s="246"/>
      <c r="O3759" s="246"/>
      <c r="P3759" s="246"/>
      <c r="Q3759" s="246"/>
      <c r="R3759" s="246"/>
      <c r="S3759" s="246"/>
      <c r="T3759" s="247"/>
      <c r="AT3759" s="248" t="s">
        <v>142</v>
      </c>
      <c r="AU3759" s="248" t="s">
        <v>83</v>
      </c>
      <c r="AV3759" s="12" t="s">
        <v>83</v>
      </c>
      <c r="AW3759" s="12" t="s">
        <v>30</v>
      </c>
      <c r="AX3759" s="12" t="s">
        <v>73</v>
      </c>
      <c r="AY3759" s="248" t="s">
        <v>133</v>
      </c>
    </row>
    <row r="3760" spans="2:51" s="12" customFormat="1" ht="12">
      <c r="B3760" s="237"/>
      <c r="C3760" s="238"/>
      <c r="D3760" s="239" t="s">
        <v>142</v>
      </c>
      <c r="E3760" s="240" t="s">
        <v>1</v>
      </c>
      <c r="F3760" s="241" t="s">
        <v>5272</v>
      </c>
      <c r="G3760" s="238"/>
      <c r="H3760" s="242">
        <v>6.525</v>
      </c>
      <c r="I3760" s="243"/>
      <c r="J3760" s="238"/>
      <c r="K3760" s="238"/>
      <c r="L3760" s="244"/>
      <c r="M3760" s="245"/>
      <c r="N3760" s="246"/>
      <c r="O3760" s="246"/>
      <c r="P3760" s="246"/>
      <c r="Q3760" s="246"/>
      <c r="R3760" s="246"/>
      <c r="S3760" s="246"/>
      <c r="T3760" s="247"/>
      <c r="AT3760" s="248" t="s">
        <v>142</v>
      </c>
      <c r="AU3760" s="248" t="s">
        <v>83</v>
      </c>
      <c r="AV3760" s="12" t="s">
        <v>83</v>
      </c>
      <c r="AW3760" s="12" t="s">
        <v>30</v>
      </c>
      <c r="AX3760" s="12" t="s">
        <v>73</v>
      </c>
      <c r="AY3760" s="248" t="s">
        <v>133</v>
      </c>
    </row>
    <row r="3761" spans="2:51" s="12" customFormat="1" ht="12">
      <c r="B3761" s="237"/>
      <c r="C3761" s="238"/>
      <c r="D3761" s="239" t="s">
        <v>142</v>
      </c>
      <c r="E3761" s="240" t="s">
        <v>1</v>
      </c>
      <c r="F3761" s="241" t="s">
        <v>5273</v>
      </c>
      <c r="G3761" s="238"/>
      <c r="H3761" s="242">
        <v>4.75</v>
      </c>
      <c r="I3761" s="243"/>
      <c r="J3761" s="238"/>
      <c r="K3761" s="238"/>
      <c r="L3761" s="244"/>
      <c r="M3761" s="245"/>
      <c r="N3761" s="246"/>
      <c r="O3761" s="246"/>
      <c r="P3761" s="246"/>
      <c r="Q3761" s="246"/>
      <c r="R3761" s="246"/>
      <c r="S3761" s="246"/>
      <c r="T3761" s="247"/>
      <c r="AT3761" s="248" t="s">
        <v>142</v>
      </c>
      <c r="AU3761" s="248" t="s">
        <v>83</v>
      </c>
      <c r="AV3761" s="12" t="s">
        <v>83</v>
      </c>
      <c r="AW3761" s="12" t="s">
        <v>30</v>
      </c>
      <c r="AX3761" s="12" t="s">
        <v>73</v>
      </c>
      <c r="AY3761" s="248" t="s">
        <v>133</v>
      </c>
    </row>
    <row r="3762" spans="2:51" s="12" customFormat="1" ht="12">
      <c r="B3762" s="237"/>
      <c r="C3762" s="238"/>
      <c r="D3762" s="239" t="s">
        <v>142</v>
      </c>
      <c r="E3762" s="240" t="s">
        <v>1</v>
      </c>
      <c r="F3762" s="241" t="s">
        <v>5274</v>
      </c>
      <c r="G3762" s="238"/>
      <c r="H3762" s="242">
        <v>3.275</v>
      </c>
      <c r="I3762" s="243"/>
      <c r="J3762" s="238"/>
      <c r="K3762" s="238"/>
      <c r="L3762" s="244"/>
      <c r="M3762" s="245"/>
      <c r="N3762" s="246"/>
      <c r="O3762" s="246"/>
      <c r="P3762" s="246"/>
      <c r="Q3762" s="246"/>
      <c r="R3762" s="246"/>
      <c r="S3762" s="246"/>
      <c r="T3762" s="247"/>
      <c r="AT3762" s="248" t="s">
        <v>142</v>
      </c>
      <c r="AU3762" s="248" t="s">
        <v>83</v>
      </c>
      <c r="AV3762" s="12" t="s">
        <v>83</v>
      </c>
      <c r="AW3762" s="12" t="s">
        <v>30</v>
      </c>
      <c r="AX3762" s="12" t="s">
        <v>73</v>
      </c>
      <c r="AY3762" s="248" t="s">
        <v>133</v>
      </c>
    </row>
    <row r="3763" spans="2:51" s="12" customFormat="1" ht="12">
      <c r="B3763" s="237"/>
      <c r="C3763" s="238"/>
      <c r="D3763" s="239" t="s">
        <v>142</v>
      </c>
      <c r="E3763" s="240" t="s">
        <v>1</v>
      </c>
      <c r="F3763" s="241" t="s">
        <v>5275</v>
      </c>
      <c r="G3763" s="238"/>
      <c r="H3763" s="242">
        <v>2.2</v>
      </c>
      <c r="I3763" s="243"/>
      <c r="J3763" s="238"/>
      <c r="K3763" s="238"/>
      <c r="L3763" s="244"/>
      <c r="M3763" s="245"/>
      <c r="N3763" s="246"/>
      <c r="O3763" s="246"/>
      <c r="P3763" s="246"/>
      <c r="Q3763" s="246"/>
      <c r="R3763" s="246"/>
      <c r="S3763" s="246"/>
      <c r="T3763" s="247"/>
      <c r="AT3763" s="248" t="s">
        <v>142</v>
      </c>
      <c r="AU3763" s="248" t="s">
        <v>83</v>
      </c>
      <c r="AV3763" s="12" t="s">
        <v>83</v>
      </c>
      <c r="AW3763" s="12" t="s">
        <v>30</v>
      </c>
      <c r="AX3763" s="12" t="s">
        <v>73</v>
      </c>
      <c r="AY3763" s="248" t="s">
        <v>133</v>
      </c>
    </row>
    <row r="3764" spans="2:51" s="12" customFormat="1" ht="12">
      <c r="B3764" s="237"/>
      <c r="C3764" s="238"/>
      <c r="D3764" s="239" t="s">
        <v>142</v>
      </c>
      <c r="E3764" s="240" t="s">
        <v>1</v>
      </c>
      <c r="F3764" s="241" t="s">
        <v>5276</v>
      </c>
      <c r="G3764" s="238"/>
      <c r="H3764" s="242">
        <v>3.3</v>
      </c>
      <c r="I3764" s="243"/>
      <c r="J3764" s="238"/>
      <c r="K3764" s="238"/>
      <c r="L3764" s="244"/>
      <c r="M3764" s="245"/>
      <c r="N3764" s="246"/>
      <c r="O3764" s="246"/>
      <c r="P3764" s="246"/>
      <c r="Q3764" s="246"/>
      <c r="R3764" s="246"/>
      <c r="S3764" s="246"/>
      <c r="T3764" s="247"/>
      <c r="AT3764" s="248" t="s">
        <v>142</v>
      </c>
      <c r="AU3764" s="248" t="s">
        <v>83</v>
      </c>
      <c r="AV3764" s="12" t="s">
        <v>83</v>
      </c>
      <c r="AW3764" s="12" t="s">
        <v>30</v>
      </c>
      <c r="AX3764" s="12" t="s">
        <v>73</v>
      </c>
      <c r="AY3764" s="248" t="s">
        <v>133</v>
      </c>
    </row>
    <row r="3765" spans="2:51" s="12" customFormat="1" ht="12">
      <c r="B3765" s="237"/>
      <c r="C3765" s="238"/>
      <c r="D3765" s="239" t="s">
        <v>142</v>
      </c>
      <c r="E3765" s="240" t="s">
        <v>1</v>
      </c>
      <c r="F3765" s="241" t="s">
        <v>5277</v>
      </c>
      <c r="G3765" s="238"/>
      <c r="H3765" s="242">
        <v>2.85</v>
      </c>
      <c r="I3765" s="243"/>
      <c r="J3765" s="238"/>
      <c r="K3765" s="238"/>
      <c r="L3765" s="244"/>
      <c r="M3765" s="245"/>
      <c r="N3765" s="246"/>
      <c r="O3765" s="246"/>
      <c r="P3765" s="246"/>
      <c r="Q3765" s="246"/>
      <c r="R3765" s="246"/>
      <c r="S3765" s="246"/>
      <c r="T3765" s="247"/>
      <c r="AT3765" s="248" t="s">
        <v>142</v>
      </c>
      <c r="AU3765" s="248" t="s">
        <v>83</v>
      </c>
      <c r="AV3765" s="12" t="s">
        <v>83</v>
      </c>
      <c r="AW3765" s="12" t="s">
        <v>30</v>
      </c>
      <c r="AX3765" s="12" t="s">
        <v>73</v>
      </c>
      <c r="AY3765" s="248" t="s">
        <v>133</v>
      </c>
    </row>
    <row r="3766" spans="2:51" s="12" customFormat="1" ht="12">
      <c r="B3766" s="237"/>
      <c r="C3766" s="238"/>
      <c r="D3766" s="239" t="s">
        <v>142</v>
      </c>
      <c r="E3766" s="240" t="s">
        <v>1</v>
      </c>
      <c r="F3766" s="241" t="s">
        <v>5278</v>
      </c>
      <c r="G3766" s="238"/>
      <c r="H3766" s="242">
        <v>2.85</v>
      </c>
      <c r="I3766" s="243"/>
      <c r="J3766" s="238"/>
      <c r="K3766" s="238"/>
      <c r="L3766" s="244"/>
      <c r="M3766" s="245"/>
      <c r="N3766" s="246"/>
      <c r="O3766" s="246"/>
      <c r="P3766" s="246"/>
      <c r="Q3766" s="246"/>
      <c r="R3766" s="246"/>
      <c r="S3766" s="246"/>
      <c r="T3766" s="247"/>
      <c r="AT3766" s="248" t="s">
        <v>142</v>
      </c>
      <c r="AU3766" s="248" t="s">
        <v>83</v>
      </c>
      <c r="AV3766" s="12" t="s">
        <v>83</v>
      </c>
      <c r="AW3766" s="12" t="s">
        <v>30</v>
      </c>
      <c r="AX3766" s="12" t="s">
        <v>73</v>
      </c>
      <c r="AY3766" s="248" t="s">
        <v>133</v>
      </c>
    </row>
    <row r="3767" spans="2:51" s="12" customFormat="1" ht="12">
      <c r="B3767" s="237"/>
      <c r="C3767" s="238"/>
      <c r="D3767" s="239" t="s">
        <v>142</v>
      </c>
      <c r="E3767" s="240" t="s">
        <v>1</v>
      </c>
      <c r="F3767" s="241" t="s">
        <v>5279</v>
      </c>
      <c r="G3767" s="238"/>
      <c r="H3767" s="242">
        <v>4.15</v>
      </c>
      <c r="I3767" s="243"/>
      <c r="J3767" s="238"/>
      <c r="K3767" s="238"/>
      <c r="L3767" s="244"/>
      <c r="M3767" s="245"/>
      <c r="N3767" s="246"/>
      <c r="O3767" s="246"/>
      <c r="P3767" s="246"/>
      <c r="Q3767" s="246"/>
      <c r="R3767" s="246"/>
      <c r="S3767" s="246"/>
      <c r="T3767" s="247"/>
      <c r="AT3767" s="248" t="s">
        <v>142</v>
      </c>
      <c r="AU3767" s="248" t="s">
        <v>83</v>
      </c>
      <c r="AV3767" s="12" t="s">
        <v>83</v>
      </c>
      <c r="AW3767" s="12" t="s">
        <v>30</v>
      </c>
      <c r="AX3767" s="12" t="s">
        <v>73</v>
      </c>
      <c r="AY3767" s="248" t="s">
        <v>133</v>
      </c>
    </row>
    <row r="3768" spans="2:51" s="12" customFormat="1" ht="12">
      <c r="B3768" s="237"/>
      <c r="C3768" s="238"/>
      <c r="D3768" s="239" t="s">
        <v>142</v>
      </c>
      <c r="E3768" s="240" t="s">
        <v>1</v>
      </c>
      <c r="F3768" s="241" t="s">
        <v>5280</v>
      </c>
      <c r="G3768" s="238"/>
      <c r="H3768" s="242">
        <v>2.625</v>
      </c>
      <c r="I3768" s="243"/>
      <c r="J3768" s="238"/>
      <c r="K3768" s="238"/>
      <c r="L3768" s="244"/>
      <c r="M3768" s="245"/>
      <c r="N3768" s="246"/>
      <c r="O3768" s="246"/>
      <c r="P3768" s="246"/>
      <c r="Q3768" s="246"/>
      <c r="R3768" s="246"/>
      <c r="S3768" s="246"/>
      <c r="T3768" s="247"/>
      <c r="AT3768" s="248" t="s">
        <v>142</v>
      </c>
      <c r="AU3768" s="248" t="s">
        <v>83</v>
      </c>
      <c r="AV3768" s="12" t="s">
        <v>83</v>
      </c>
      <c r="AW3768" s="12" t="s">
        <v>30</v>
      </c>
      <c r="AX3768" s="12" t="s">
        <v>73</v>
      </c>
      <c r="AY3768" s="248" t="s">
        <v>133</v>
      </c>
    </row>
    <row r="3769" spans="2:51" s="12" customFormat="1" ht="12">
      <c r="B3769" s="237"/>
      <c r="C3769" s="238"/>
      <c r="D3769" s="239" t="s">
        <v>142</v>
      </c>
      <c r="E3769" s="240" t="s">
        <v>1</v>
      </c>
      <c r="F3769" s="241" t="s">
        <v>5281</v>
      </c>
      <c r="G3769" s="238"/>
      <c r="H3769" s="242">
        <v>2.625</v>
      </c>
      <c r="I3769" s="243"/>
      <c r="J3769" s="238"/>
      <c r="K3769" s="238"/>
      <c r="L3769" s="244"/>
      <c r="M3769" s="245"/>
      <c r="N3769" s="246"/>
      <c r="O3769" s="246"/>
      <c r="P3769" s="246"/>
      <c r="Q3769" s="246"/>
      <c r="R3769" s="246"/>
      <c r="S3769" s="246"/>
      <c r="T3769" s="247"/>
      <c r="AT3769" s="248" t="s">
        <v>142</v>
      </c>
      <c r="AU3769" s="248" t="s">
        <v>83</v>
      </c>
      <c r="AV3769" s="12" t="s">
        <v>83</v>
      </c>
      <c r="AW3769" s="12" t="s">
        <v>30</v>
      </c>
      <c r="AX3769" s="12" t="s">
        <v>73</v>
      </c>
      <c r="AY3769" s="248" t="s">
        <v>133</v>
      </c>
    </row>
    <row r="3770" spans="2:51" s="12" customFormat="1" ht="12">
      <c r="B3770" s="237"/>
      <c r="C3770" s="238"/>
      <c r="D3770" s="239" t="s">
        <v>142</v>
      </c>
      <c r="E3770" s="240" t="s">
        <v>1</v>
      </c>
      <c r="F3770" s="241" t="s">
        <v>5282</v>
      </c>
      <c r="G3770" s="238"/>
      <c r="H3770" s="242">
        <v>4.6</v>
      </c>
      <c r="I3770" s="243"/>
      <c r="J3770" s="238"/>
      <c r="K3770" s="238"/>
      <c r="L3770" s="244"/>
      <c r="M3770" s="245"/>
      <c r="N3770" s="246"/>
      <c r="O3770" s="246"/>
      <c r="P3770" s="246"/>
      <c r="Q3770" s="246"/>
      <c r="R3770" s="246"/>
      <c r="S3770" s="246"/>
      <c r="T3770" s="247"/>
      <c r="AT3770" s="248" t="s">
        <v>142</v>
      </c>
      <c r="AU3770" s="248" t="s">
        <v>83</v>
      </c>
      <c r="AV3770" s="12" t="s">
        <v>83</v>
      </c>
      <c r="AW3770" s="12" t="s">
        <v>30</v>
      </c>
      <c r="AX3770" s="12" t="s">
        <v>73</v>
      </c>
      <c r="AY3770" s="248" t="s">
        <v>133</v>
      </c>
    </row>
    <row r="3771" spans="2:51" s="12" customFormat="1" ht="12">
      <c r="B3771" s="237"/>
      <c r="C3771" s="238"/>
      <c r="D3771" s="239" t="s">
        <v>142</v>
      </c>
      <c r="E3771" s="240" t="s">
        <v>1</v>
      </c>
      <c r="F3771" s="241" t="s">
        <v>5283</v>
      </c>
      <c r="G3771" s="238"/>
      <c r="H3771" s="242">
        <v>4.6</v>
      </c>
      <c r="I3771" s="243"/>
      <c r="J3771" s="238"/>
      <c r="K3771" s="238"/>
      <c r="L3771" s="244"/>
      <c r="M3771" s="245"/>
      <c r="N3771" s="246"/>
      <c r="O3771" s="246"/>
      <c r="P3771" s="246"/>
      <c r="Q3771" s="246"/>
      <c r="R3771" s="246"/>
      <c r="S3771" s="246"/>
      <c r="T3771" s="247"/>
      <c r="AT3771" s="248" t="s">
        <v>142</v>
      </c>
      <c r="AU3771" s="248" t="s">
        <v>83</v>
      </c>
      <c r="AV3771" s="12" t="s">
        <v>83</v>
      </c>
      <c r="AW3771" s="12" t="s">
        <v>30</v>
      </c>
      <c r="AX3771" s="12" t="s">
        <v>73</v>
      </c>
      <c r="AY3771" s="248" t="s">
        <v>133</v>
      </c>
    </row>
    <row r="3772" spans="2:51" s="14" customFormat="1" ht="12">
      <c r="B3772" s="276"/>
      <c r="C3772" s="277"/>
      <c r="D3772" s="239" t="s">
        <v>142</v>
      </c>
      <c r="E3772" s="278" t="s">
        <v>1</v>
      </c>
      <c r="F3772" s="279" t="s">
        <v>1611</v>
      </c>
      <c r="G3772" s="277"/>
      <c r="H3772" s="278" t="s">
        <v>1</v>
      </c>
      <c r="I3772" s="280"/>
      <c r="J3772" s="277"/>
      <c r="K3772" s="277"/>
      <c r="L3772" s="281"/>
      <c r="M3772" s="282"/>
      <c r="N3772" s="283"/>
      <c r="O3772" s="283"/>
      <c r="P3772" s="283"/>
      <c r="Q3772" s="283"/>
      <c r="R3772" s="283"/>
      <c r="S3772" s="283"/>
      <c r="T3772" s="284"/>
      <c r="AT3772" s="285" t="s">
        <v>142</v>
      </c>
      <c r="AU3772" s="285" t="s">
        <v>83</v>
      </c>
      <c r="AV3772" s="14" t="s">
        <v>81</v>
      </c>
      <c r="AW3772" s="14" t="s">
        <v>30</v>
      </c>
      <c r="AX3772" s="14" t="s">
        <v>73</v>
      </c>
      <c r="AY3772" s="285" t="s">
        <v>133</v>
      </c>
    </row>
    <row r="3773" spans="2:51" s="12" customFormat="1" ht="12">
      <c r="B3773" s="237"/>
      <c r="C3773" s="238"/>
      <c r="D3773" s="239" t="s">
        <v>142</v>
      </c>
      <c r="E3773" s="240" t="s">
        <v>1</v>
      </c>
      <c r="F3773" s="241" t="s">
        <v>5284</v>
      </c>
      <c r="G3773" s="238"/>
      <c r="H3773" s="242">
        <v>4.72</v>
      </c>
      <c r="I3773" s="243"/>
      <c r="J3773" s="238"/>
      <c r="K3773" s="238"/>
      <c r="L3773" s="244"/>
      <c r="M3773" s="245"/>
      <c r="N3773" s="246"/>
      <c r="O3773" s="246"/>
      <c r="P3773" s="246"/>
      <c r="Q3773" s="246"/>
      <c r="R3773" s="246"/>
      <c r="S3773" s="246"/>
      <c r="T3773" s="247"/>
      <c r="AT3773" s="248" t="s">
        <v>142</v>
      </c>
      <c r="AU3773" s="248" t="s">
        <v>83</v>
      </c>
      <c r="AV3773" s="12" t="s">
        <v>83</v>
      </c>
      <c r="AW3773" s="12" t="s">
        <v>30</v>
      </c>
      <c r="AX3773" s="12" t="s">
        <v>73</v>
      </c>
      <c r="AY3773" s="248" t="s">
        <v>133</v>
      </c>
    </row>
    <row r="3774" spans="2:51" s="12" customFormat="1" ht="12">
      <c r="B3774" s="237"/>
      <c r="C3774" s="238"/>
      <c r="D3774" s="239" t="s">
        <v>142</v>
      </c>
      <c r="E3774" s="240" t="s">
        <v>1</v>
      </c>
      <c r="F3774" s="241" t="s">
        <v>5285</v>
      </c>
      <c r="G3774" s="238"/>
      <c r="H3774" s="242">
        <v>3.525</v>
      </c>
      <c r="I3774" s="243"/>
      <c r="J3774" s="238"/>
      <c r="K3774" s="238"/>
      <c r="L3774" s="244"/>
      <c r="M3774" s="245"/>
      <c r="N3774" s="246"/>
      <c r="O3774" s="246"/>
      <c r="P3774" s="246"/>
      <c r="Q3774" s="246"/>
      <c r="R3774" s="246"/>
      <c r="S3774" s="246"/>
      <c r="T3774" s="247"/>
      <c r="AT3774" s="248" t="s">
        <v>142</v>
      </c>
      <c r="AU3774" s="248" t="s">
        <v>83</v>
      </c>
      <c r="AV3774" s="12" t="s">
        <v>83</v>
      </c>
      <c r="AW3774" s="12" t="s">
        <v>30</v>
      </c>
      <c r="AX3774" s="12" t="s">
        <v>73</v>
      </c>
      <c r="AY3774" s="248" t="s">
        <v>133</v>
      </c>
    </row>
    <row r="3775" spans="2:51" s="12" customFormat="1" ht="12">
      <c r="B3775" s="237"/>
      <c r="C3775" s="238"/>
      <c r="D3775" s="239" t="s">
        <v>142</v>
      </c>
      <c r="E3775" s="240" t="s">
        <v>1</v>
      </c>
      <c r="F3775" s="241" t="s">
        <v>5286</v>
      </c>
      <c r="G3775" s="238"/>
      <c r="H3775" s="242">
        <v>3.7</v>
      </c>
      <c r="I3775" s="243"/>
      <c r="J3775" s="238"/>
      <c r="K3775" s="238"/>
      <c r="L3775" s="244"/>
      <c r="M3775" s="245"/>
      <c r="N3775" s="246"/>
      <c r="O3775" s="246"/>
      <c r="P3775" s="246"/>
      <c r="Q3775" s="246"/>
      <c r="R3775" s="246"/>
      <c r="S3775" s="246"/>
      <c r="T3775" s="247"/>
      <c r="AT3775" s="248" t="s">
        <v>142</v>
      </c>
      <c r="AU3775" s="248" t="s">
        <v>83</v>
      </c>
      <c r="AV3775" s="12" t="s">
        <v>83</v>
      </c>
      <c r="AW3775" s="12" t="s">
        <v>30</v>
      </c>
      <c r="AX3775" s="12" t="s">
        <v>73</v>
      </c>
      <c r="AY3775" s="248" t="s">
        <v>133</v>
      </c>
    </row>
    <row r="3776" spans="2:51" s="12" customFormat="1" ht="12">
      <c r="B3776" s="237"/>
      <c r="C3776" s="238"/>
      <c r="D3776" s="239" t="s">
        <v>142</v>
      </c>
      <c r="E3776" s="240" t="s">
        <v>1</v>
      </c>
      <c r="F3776" s="241" t="s">
        <v>5287</v>
      </c>
      <c r="G3776" s="238"/>
      <c r="H3776" s="242">
        <v>2.7</v>
      </c>
      <c r="I3776" s="243"/>
      <c r="J3776" s="238"/>
      <c r="K3776" s="238"/>
      <c r="L3776" s="244"/>
      <c r="M3776" s="245"/>
      <c r="N3776" s="246"/>
      <c r="O3776" s="246"/>
      <c r="P3776" s="246"/>
      <c r="Q3776" s="246"/>
      <c r="R3776" s="246"/>
      <c r="S3776" s="246"/>
      <c r="T3776" s="247"/>
      <c r="AT3776" s="248" t="s">
        <v>142</v>
      </c>
      <c r="AU3776" s="248" t="s">
        <v>83</v>
      </c>
      <c r="AV3776" s="12" t="s">
        <v>83</v>
      </c>
      <c r="AW3776" s="12" t="s">
        <v>30</v>
      </c>
      <c r="AX3776" s="12" t="s">
        <v>73</v>
      </c>
      <c r="AY3776" s="248" t="s">
        <v>133</v>
      </c>
    </row>
    <row r="3777" spans="2:51" s="12" customFormat="1" ht="12">
      <c r="B3777" s="237"/>
      <c r="C3777" s="238"/>
      <c r="D3777" s="239" t="s">
        <v>142</v>
      </c>
      <c r="E3777" s="240" t="s">
        <v>1</v>
      </c>
      <c r="F3777" s="241" t="s">
        <v>5288</v>
      </c>
      <c r="G3777" s="238"/>
      <c r="H3777" s="242">
        <v>4.1</v>
      </c>
      <c r="I3777" s="243"/>
      <c r="J3777" s="238"/>
      <c r="K3777" s="238"/>
      <c r="L3777" s="244"/>
      <c r="M3777" s="245"/>
      <c r="N3777" s="246"/>
      <c r="O3777" s="246"/>
      <c r="P3777" s="246"/>
      <c r="Q3777" s="246"/>
      <c r="R3777" s="246"/>
      <c r="S3777" s="246"/>
      <c r="T3777" s="247"/>
      <c r="AT3777" s="248" t="s">
        <v>142</v>
      </c>
      <c r="AU3777" s="248" t="s">
        <v>83</v>
      </c>
      <c r="AV3777" s="12" t="s">
        <v>83</v>
      </c>
      <c r="AW3777" s="12" t="s">
        <v>30</v>
      </c>
      <c r="AX3777" s="12" t="s">
        <v>73</v>
      </c>
      <c r="AY3777" s="248" t="s">
        <v>133</v>
      </c>
    </row>
    <row r="3778" spans="2:51" s="12" customFormat="1" ht="12">
      <c r="B3778" s="237"/>
      <c r="C3778" s="238"/>
      <c r="D3778" s="239" t="s">
        <v>142</v>
      </c>
      <c r="E3778" s="240" t="s">
        <v>1</v>
      </c>
      <c r="F3778" s="241" t="s">
        <v>5289</v>
      </c>
      <c r="G3778" s="238"/>
      <c r="H3778" s="242">
        <v>7.775</v>
      </c>
      <c r="I3778" s="243"/>
      <c r="J3778" s="238"/>
      <c r="K3778" s="238"/>
      <c r="L3778" s="244"/>
      <c r="M3778" s="245"/>
      <c r="N3778" s="246"/>
      <c r="O3778" s="246"/>
      <c r="P3778" s="246"/>
      <c r="Q3778" s="246"/>
      <c r="R3778" s="246"/>
      <c r="S3778" s="246"/>
      <c r="T3778" s="247"/>
      <c r="AT3778" s="248" t="s">
        <v>142</v>
      </c>
      <c r="AU3778" s="248" t="s">
        <v>83</v>
      </c>
      <c r="AV3778" s="12" t="s">
        <v>83</v>
      </c>
      <c r="AW3778" s="12" t="s">
        <v>30</v>
      </c>
      <c r="AX3778" s="12" t="s">
        <v>73</v>
      </c>
      <c r="AY3778" s="248" t="s">
        <v>133</v>
      </c>
    </row>
    <row r="3779" spans="2:51" s="12" customFormat="1" ht="12">
      <c r="B3779" s="237"/>
      <c r="C3779" s="238"/>
      <c r="D3779" s="239" t="s">
        <v>142</v>
      </c>
      <c r="E3779" s="240" t="s">
        <v>1</v>
      </c>
      <c r="F3779" s="241" t="s">
        <v>5290</v>
      </c>
      <c r="G3779" s="238"/>
      <c r="H3779" s="242">
        <v>4.775</v>
      </c>
      <c r="I3779" s="243"/>
      <c r="J3779" s="238"/>
      <c r="K3779" s="238"/>
      <c r="L3779" s="244"/>
      <c r="M3779" s="245"/>
      <c r="N3779" s="246"/>
      <c r="O3779" s="246"/>
      <c r="P3779" s="246"/>
      <c r="Q3779" s="246"/>
      <c r="R3779" s="246"/>
      <c r="S3779" s="246"/>
      <c r="T3779" s="247"/>
      <c r="AT3779" s="248" t="s">
        <v>142</v>
      </c>
      <c r="AU3779" s="248" t="s">
        <v>83</v>
      </c>
      <c r="AV3779" s="12" t="s">
        <v>83</v>
      </c>
      <c r="AW3779" s="12" t="s">
        <v>30</v>
      </c>
      <c r="AX3779" s="12" t="s">
        <v>73</v>
      </c>
      <c r="AY3779" s="248" t="s">
        <v>133</v>
      </c>
    </row>
    <row r="3780" spans="2:51" s="12" customFormat="1" ht="12">
      <c r="B3780" s="237"/>
      <c r="C3780" s="238"/>
      <c r="D3780" s="239" t="s">
        <v>142</v>
      </c>
      <c r="E3780" s="240" t="s">
        <v>1</v>
      </c>
      <c r="F3780" s="241" t="s">
        <v>5291</v>
      </c>
      <c r="G3780" s="238"/>
      <c r="H3780" s="242">
        <v>2.965</v>
      </c>
      <c r="I3780" s="243"/>
      <c r="J3780" s="238"/>
      <c r="K3780" s="238"/>
      <c r="L3780" s="244"/>
      <c r="M3780" s="245"/>
      <c r="N3780" s="246"/>
      <c r="O3780" s="246"/>
      <c r="P3780" s="246"/>
      <c r="Q3780" s="246"/>
      <c r="R3780" s="246"/>
      <c r="S3780" s="246"/>
      <c r="T3780" s="247"/>
      <c r="AT3780" s="248" t="s">
        <v>142</v>
      </c>
      <c r="AU3780" s="248" t="s">
        <v>83</v>
      </c>
      <c r="AV3780" s="12" t="s">
        <v>83</v>
      </c>
      <c r="AW3780" s="12" t="s">
        <v>30</v>
      </c>
      <c r="AX3780" s="12" t="s">
        <v>73</v>
      </c>
      <c r="AY3780" s="248" t="s">
        <v>133</v>
      </c>
    </row>
    <row r="3781" spans="2:51" s="12" customFormat="1" ht="12">
      <c r="B3781" s="237"/>
      <c r="C3781" s="238"/>
      <c r="D3781" s="239" t="s">
        <v>142</v>
      </c>
      <c r="E3781" s="240" t="s">
        <v>1</v>
      </c>
      <c r="F3781" s="241" t="s">
        <v>5292</v>
      </c>
      <c r="G3781" s="238"/>
      <c r="H3781" s="242">
        <v>4.1</v>
      </c>
      <c r="I3781" s="243"/>
      <c r="J3781" s="238"/>
      <c r="K3781" s="238"/>
      <c r="L3781" s="244"/>
      <c r="M3781" s="245"/>
      <c r="N3781" s="246"/>
      <c r="O3781" s="246"/>
      <c r="P3781" s="246"/>
      <c r="Q3781" s="246"/>
      <c r="R3781" s="246"/>
      <c r="S3781" s="246"/>
      <c r="T3781" s="247"/>
      <c r="AT3781" s="248" t="s">
        <v>142</v>
      </c>
      <c r="AU3781" s="248" t="s">
        <v>83</v>
      </c>
      <c r="AV3781" s="12" t="s">
        <v>83</v>
      </c>
      <c r="AW3781" s="12" t="s">
        <v>30</v>
      </c>
      <c r="AX3781" s="12" t="s">
        <v>73</v>
      </c>
      <c r="AY3781" s="248" t="s">
        <v>133</v>
      </c>
    </row>
    <row r="3782" spans="2:51" s="12" customFormat="1" ht="12">
      <c r="B3782" s="237"/>
      <c r="C3782" s="238"/>
      <c r="D3782" s="239" t="s">
        <v>142</v>
      </c>
      <c r="E3782" s="240" t="s">
        <v>1</v>
      </c>
      <c r="F3782" s="241" t="s">
        <v>5293</v>
      </c>
      <c r="G3782" s="238"/>
      <c r="H3782" s="242">
        <v>11.44</v>
      </c>
      <c r="I3782" s="243"/>
      <c r="J3782" s="238"/>
      <c r="K3782" s="238"/>
      <c r="L3782" s="244"/>
      <c r="M3782" s="245"/>
      <c r="N3782" s="246"/>
      <c r="O3782" s="246"/>
      <c r="P3782" s="246"/>
      <c r="Q3782" s="246"/>
      <c r="R3782" s="246"/>
      <c r="S3782" s="246"/>
      <c r="T3782" s="247"/>
      <c r="AT3782" s="248" t="s">
        <v>142</v>
      </c>
      <c r="AU3782" s="248" t="s">
        <v>83</v>
      </c>
      <c r="AV3782" s="12" t="s">
        <v>83</v>
      </c>
      <c r="AW3782" s="12" t="s">
        <v>30</v>
      </c>
      <c r="AX3782" s="12" t="s">
        <v>73</v>
      </c>
      <c r="AY3782" s="248" t="s">
        <v>133</v>
      </c>
    </row>
    <row r="3783" spans="2:51" s="12" customFormat="1" ht="12">
      <c r="B3783" s="237"/>
      <c r="C3783" s="238"/>
      <c r="D3783" s="239" t="s">
        <v>142</v>
      </c>
      <c r="E3783" s="240" t="s">
        <v>1</v>
      </c>
      <c r="F3783" s="241" t="s">
        <v>5294</v>
      </c>
      <c r="G3783" s="238"/>
      <c r="H3783" s="242">
        <v>7.875</v>
      </c>
      <c r="I3783" s="243"/>
      <c r="J3783" s="238"/>
      <c r="K3783" s="238"/>
      <c r="L3783" s="244"/>
      <c r="M3783" s="245"/>
      <c r="N3783" s="246"/>
      <c r="O3783" s="246"/>
      <c r="P3783" s="246"/>
      <c r="Q3783" s="246"/>
      <c r="R3783" s="246"/>
      <c r="S3783" s="246"/>
      <c r="T3783" s="247"/>
      <c r="AT3783" s="248" t="s">
        <v>142</v>
      </c>
      <c r="AU3783" s="248" t="s">
        <v>83</v>
      </c>
      <c r="AV3783" s="12" t="s">
        <v>83</v>
      </c>
      <c r="AW3783" s="12" t="s">
        <v>30</v>
      </c>
      <c r="AX3783" s="12" t="s">
        <v>73</v>
      </c>
      <c r="AY3783" s="248" t="s">
        <v>133</v>
      </c>
    </row>
    <row r="3784" spans="2:51" s="13" customFormat="1" ht="12">
      <c r="B3784" s="249"/>
      <c r="C3784" s="250"/>
      <c r="D3784" s="239" t="s">
        <v>142</v>
      </c>
      <c r="E3784" s="251" t="s">
        <v>1</v>
      </c>
      <c r="F3784" s="252" t="s">
        <v>144</v>
      </c>
      <c r="G3784" s="250"/>
      <c r="H3784" s="253">
        <v>151.43</v>
      </c>
      <c r="I3784" s="254"/>
      <c r="J3784" s="250"/>
      <c r="K3784" s="250"/>
      <c r="L3784" s="255"/>
      <c r="M3784" s="256"/>
      <c r="N3784" s="257"/>
      <c r="O3784" s="257"/>
      <c r="P3784" s="257"/>
      <c r="Q3784" s="257"/>
      <c r="R3784" s="257"/>
      <c r="S3784" s="257"/>
      <c r="T3784" s="258"/>
      <c r="AT3784" s="259" t="s">
        <v>142</v>
      </c>
      <c r="AU3784" s="259" t="s">
        <v>83</v>
      </c>
      <c r="AV3784" s="13" t="s">
        <v>140</v>
      </c>
      <c r="AW3784" s="13" t="s">
        <v>30</v>
      </c>
      <c r="AX3784" s="13" t="s">
        <v>81</v>
      </c>
      <c r="AY3784" s="259" t="s">
        <v>133</v>
      </c>
    </row>
    <row r="3785" spans="2:65" s="1" customFormat="1" ht="24" customHeight="1">
      <c r="B3785" s="38"/>
      <c r="C3785" s="224" t="s">
        <v>5295</v>
      </c>
      <c r="D3785" s="224" t="s">
        <v>135</v>
      </c>
      <c r="E3785" s="225" t="s">
        <v>5296</v>
      </c>
      <c r="F3785" s="226" t="s">
        <v>5297</v>
      </c>
      <c r="G3785" s="227" t="s">
        <v>286</v>
      </c>
      <c r="H3785" s="270"/>
      <c r="I3785" s="229"/>
      <c r="J3785" s="230">
        <f>ROUND(I3785*H3785,2)</f>
        <v>0</v>
      </c>
      <c r="K3785" s="226" t="s">
        <v>139</v>
      </c>
      <c r="L3785" s="43"/>
      <c r="M3785" s="231" t="s">
        <v>1</v>
      </c>
      <c r="N3785" s="232" t="s">
        <v>38</v>
      </c>
      <c r="O3785" s="86"/>
      <c r="P3785" s="233">
        <f>O3785*H3785</f>
        <v>0</v>
      </c>
      <c r="Q3785" s="233">
        <v>0</v>
      </c>
      <c r="R3785" s="233">
        <f>Q3785*H3785</f>
        <v>0</v>
      </c>
      <c r="S3785" s="233">
        <v>0</v>
      </c>
      <c r="T3785" s="234">
        <f>S3785*H3785</f>
        <v>0</v>
      </c>
      <c r="AR3785" s="235" t="s">
        <v>224</v>
      </c>
      <c r="AT3785" s="235" t="s">
        <v>135</v>
      </c>
      <c r="AU3785" s="235" t="s">
        <v>83</v>
      </c>
      <c r="AY3785" s="17" t="s">
        <v>133</v>
      </c>
      <c r="BE3785" s="236">
        <f>IF(N3785="základní",J3785,0)</f>
        <v>0</v>
      </c>
      <c r="BF3785" s="236">
        <f>IF(N3785="snížená",J3785,0)</f>
        <v>0</v>
      </c>
      <c r="BG3785" s="236">
        <f>IF(N3785="zákl. přenesená",J3785,0)</f>
        <v>0</v>
      </c>
      <c r="BH3785" s="236">
        <f>IF(N3785="sníž. přenesená",J3785,0)</f>
        <v>0</v>
      </c>
      <c r="BI3785" s="236">
        <f>IF(N3785="nulová",J3785,0)</f>
        <v>0</v>
      </c>
      <c r="BJ3785" s="17" t="s">
        <v>81</v>
      </c>
      <c r="BK3785" s="236">
        <f>ROUND(I3785*H3785,2)</f>
        <v>0</v>
      </c>
      <c r="BL3785" s="17" t="s">
        <v>224</v>
      </c>
      <c r="BM3785" s="235" t="s">
        <v>5298</v>
      </c>
    </row>
    <row r="3786" spans="2:65" s="1" customFormat="1" ht="24" customHeight="1">
      <c r="B3786" s="38"/>
      <c r="C3786" s="224" t="s">
        <v>5299</v>
      </c>
      <c r="D3786" s="224" t="s">
        <v>135</v>
      </c>
      <c r="E3786" s="225" t="s">
        <v>5300</v>
      </c>
      <c r="F3786" s="226" t="s">
        <v>5301</v>
      </c>
      <c r="G3786" s="227" t="s">
        <v>286</v>
      </c>
      <c r="H3786" s="270"/>
      <c r="I3786" s="229"/>
      <c r="J3786" s="230">
        <f>ROUND(I3786*H3786,2)</f>
        <v>0</v>
      </c>
      <c r="K3786" s="226" t="s">
        <v>139</v>
      </c>
      <c r="L3786" s="43"/>
      <c r="M3786" s="231" t="s">
        <v>1</v>
      </c>
      <c r="N3786" s="232" t="s">
        <v>38</v>
      </c>
      <c r="O3786" s="86"/>
      <c r="P3786" s="233">
        <f>O3786*H3786</f>
        <v>0</v>
      </c>
      <c r="Q3786" s="233">
        <v>0</v>
      </c>
      <c r="R3786" s="233">
        <f>Q3786*H3786</f>
        <v>0</v>
      </c>
      <c r="S3786" s="233">
        <v>0</v>
      </c>
      <c r="T3786" s="234">
        <f>S3786*H3786</f>
        <v>0</v>
      </c>
      <c r="AR3786" s="235" t="s">
        <v>224</v>
      </c>
      <c r="AT3786" s="235" t="s">
        <v>135</v>
      </c>
      <c r="AU3786" s="235" t="s">
        <v>83</v>
      </c>
      <c r="AY3786" s="17" t="s">
        <v>133</v>
      </c>
      <c r="BE3786" s="236">
        <f>IF(N3786="základní",J3786,0)</f>
        <v>0</v>
      </c>
      <c r="BF3786" s="236">
        <f>IF(N3786="snížená",J3786,0)</f>
        <v>0</v>
      </c>
      <c r="BG3786" s="236">
        <f>IF(N3786="zákl. přenesená",J3786,0)</f>
        <v>0</v>
      </c>
      <c r="BH3786" s="236">
        <f>IF(N3786="sníž. přenesená",J3786,0)</f>
        <v>0</v>
      </c>
      <c r="BI3786" s="236">
        <f>IF(N3786="nulová",J3786,0)</f>
        <v>0</v>
      </c>
      <c r="BJ3786" s="17" t="s">
        <v>81</v>
      </c>
      <c r="BK3786" s="236">
        <f>ROUND(I3786*H3786,2)</f>
        <v>0</v>
      </c>
      <c r="BL3786" s="17" t="s">
        <v>224</v>
      </c>
      <c r="BM3786" s="235" t="s">
        <v>5302</v>
      </c>
    </row>
    <row r="3787" spans="2:63" s="11" customFormat="1" ht="22.8" customHeight="1">
      <c r="B3787" s="208"/>
      <c r="C3787" s="209"/>
      <c r="D3787" s="210" t="s">
        <v>72</v>
      </c>
      <c r="E3787" s="222" t="s">
        <v>5027</v>
      </c>
      <c r="F3787" s="222" t="s">
        <v>5303</v>
      </c>
      <c r="G3787" s="209"/>
      <c r="H3787" s="209"/>
      <c r="I3787" s="212"/>
      <c r="J3787" s="223">
        <f>BK3787</f>
        <v>0</v>
      </c>
      <c r="K3787" s="209"/>
      <c r="L3787" s="214"/>
      <c r="M3787" s="215"/>
      <c r="N3787" s="216"/>
      <c r="O3787" s="216"/>
      <c r="P3787" s="217">
        <f>SUM(P3788:P3817)</f>
        <v>0</v>
      </c>
      <c r="Q3787" s="216"/>
      <c r="R3787" s="217">
        <f>SUM(R3788:R3817)</f>
        <v>1.3312843</v>
      </c>
      <c r="S3787" s="216"/>
      <c r="T3787" s="218">
        <f>SUM(T3788:T3817)</f>
        <v>0</v>
      </c>
      <c r="AR3787" s="219" t="s">
        <v>83</v>
      </c>
      <c r="AT3787" s="220" t="s">
        <v>72</v>
      </c>
      <c r="AU3787" s="220" t="s">
        <v>81</v>
      </c>
      <c r="AY3787" s="219" t="s">
        <v>133</v>
      </c>
      <c r="BK3787" s="221">
        <f>SUM(BK3788:BK3817)</f>
        <v>0</v>
      </c>
    </row>
    <row r="3788" spans="2:65" s="1" customFormat="1" ht="24" customHeight="1">
      <c r="B3788" s="38"/>
      <c r="C3788" s="224" t="s">
        <v>5304</v>
      </c>
      <c r="D3788" s="224" t="s">
        <v>135</v>
      </c>
      <c r="E3788" s="225" t="s">
        <v>5305</v>
      </c>
      <c r="F3788" s="226" t="s">
        <v>5306</v>
      </c>
      <c r="G3788" s="227" t="s">
        <v>413</v>
      </c>
      <c r="H3788" s="228">
        <v>33.335</v>
      </c>
      <c r="I3788" s="229"/>
      <c r="J3788" s="230">
        <f>ROUND(I3788*H3788,2)</f>
        <v>0</v>
      </c>
      <c r="K3788" s="226" t="s">
        <v>139</v>
      </c>
      <c r="L3788" s="43"/>
      <c r="M3788" s="231" t="s">
        <v>1</v>
      </c>
      <c r="N3788" s="232" t="s">
        <v>38</v>
      </c>
      <c r="O3788" s="86"/>
      <c r="P3788" s="233">
        <f>O3788*H3788</f>
        <v>0</v>
      </c>
      <c r="Q3788" s="233">
        <v>8E-05</v>
      </c>
      <c r="R3788" s="233">
        <f>Q3788*H3788</f>
        <v>0.0026668000000000004</v>
      </c>
      <c r="S3788" s="233">
        <v>0</v>
      </c>
      <c r="T3788" s="234">
        <f>S3788*H3788</f>
        <v>0</v>
      </c>
      <c r="AR3788" s="235" t="s">
        <v>224</v>
      </c>
      <c r="AT3788" s="235" t="s">
        <v>135</v>
      </c>
      <c r="AU3788" s="235" t="s">
        <v>83</v>
      </c>
      <c r="AY3788" s="17" t="s">
        <v>133</v>
      </c>
      <c r="BE3788" s="236">
        <f>IF(N3788="základní",J3788,0)</f>
        <v>0</v>
      </c>
      <c r="BF3788" s="236">
        <f>IF(N3788="snížená",J3788,0)</f>
        <v>0</v>
      </c>
      <c r="BG3788" s="236">
        <f>IF(N3788="zákl. přenesená",J3788,0)</f>
        <v>0</v>
      </c>
      <c r="BH3788" s="236">
        <f>IF(N3788="sníž. přenesená",J3788,0)</f>
        <v>0</v>
      </c>
      <c r="BI3788" s="236">
        <f>IF(N3788="nulová",J3788,0)</f>
        <v>0</v>
      </c>
      <c r="BJ3788" s="17" t="s">
        <v>81</v>
      </c>
      <c r="BK3788" s="236">
        <f>ROUND(I3788*H3788,2)</f>
        <v>0</v>
      </c>
      <c r="BL3788" s="17" t="s">
        <v>224</v>
      </c>
      <c r="BM3788" s="235" t="s">
        <v>5307</v>
      </c>
    </row>
    <row r="3789" spans="2:51" s="12" customFormat="1" ht="12">
      <c r="B3789" s="237"/>
      <c r="C3789" s="238"/>
      <c r="D3789" s="239" t="s">
        <v>142</v>
      </c>
      <c r="E3789" s="240" t="s">
        <v>1</v>
      </c>
      <c r="F3789" s="241" t="s">
        <v>5308</v>
      </c>
      <c r="G3789" s="238"/>
      <c r="H3789" s="242">
        <v>12.397</v>
      </c>
      <c r="I3789" s="243"/>
      <c r="J3789" s="238"/>
      <c r="K3789" s="238"/>
      <c r="L3789" s="244"/>
      <c r="M3789" s="245"/>
      <c r="N3789" s="246"/>
      <c r="O3789" s="246"/>
      <c r="P3789" s="246"/>
      <c r="Q3789" s="246"/>
      <c r="R3789" s="246"/>
      <c r="S3789" s="246"/>
      <c r="T3789" s="247"/>
      <c r="AT3789" s="248" t="s">
        <v>142</v>
      </c>
      <c r="AU3789" s="248" t="s">
        <v>83</v>
      </c>
      <c r="AV3789" s="12" t="s">
        <v>83</v>
      </c>
      <c r="AW3789" s="12" t="s">
        <v>30</v>
      </c>
      <c r="AX3789" s="12" t="s">
        <v>73</v>
      </c>
      <c r="AY3789" s="248" t="s">
        <v>133</v>
      </c>
    </row>
    <row r="3790" spans="2:51" s="12" customFormat="1" ht="12">
      <c r="B3790" s="237"/>
      <c r="C3790" s="238"/>
      <c r="D3790" s="239" t="s">
        <v>142</v>
      </c>
      <c r="E3790" s="240" t="s">
        <v>1</v>
      </c>
      <c r="F3790" s="241" t="s">
        <v>5309</v>
      </c>
      <c r="G3790" s="238"/>
      <c r="H3790" s="242">
        <v>10.143</v>
      </c>
      <c r="I3790" s="243"/>
      <c r="J3790" s="238"/>
      <c r="K3790" s="238"/>
      <c r="L3790" s="244"/>
      <c r="M3790" s="245"/>
      <c r="N3790" s="246"/>
      <c r="O3790" s="246"/>
      <c r="P3790" s="246"/>
      <c r="Q3790" s="246"/>
      <c r="R3790" s="246"/>
      <c r="S3790" s="246"/>
      <c r="T3790" s="247"/>
      <c r="AT3790" s="248" t="s">
        <v>142</v>
      </c>
      <c r="AU3790" s="248" t="s">
        <v>83</v>
      </c>
      <c r="AV3790" s="12" t="s">
        <v>83</v>
      </c>
      <c r="AW3790" s="12" t="s">
        <v>30</v>
      </c>
      <c r="AX3790" s="12" t="s">
        <v>73</v>
      </c>
      <c r="AY3790" s="248" t="s">
        <v>133</v>
      </c>
    </row>
    <row r="3791" spans="2:51" s="12" customFormat="1" ht="12">
      <c r="B3791" s="237"/>
      <c r="C3791" s="238"/>
      <c r="D3791" s="239" t="s">
        <v>142</v>
      </c>
      <c r="E3791" s="240" t="s">
        <v>1</v>
      </c>
      <c r="F3791" s="241" t="s">
        <v>5310</v>
      </c>
      <c r="G3791" s="238"/>
      <c r="H3791" s="242">
        <v>5.75</v>
      </c>
      <c r="I3791" s="243"/>
      <c r="J3791" s="238"/>
      <c r="K3791" s="238"/>
      <c r="L3791" s="244"/>
      <c r="M3791" s="245"/>
      <c r="N3791" s="246"/>
      <c r="O3791" s="246"/>
      <c r="P3791" s="246"/>
      <c r="Q3791" s="246"/>
      <c r="R3791" s="246"/>
      <c r="S3791" s="246"/>
      <c r="T3791" s="247"/>
      <c r="AT3791" s="248" t="s">
        <v>142</v>
      </c>
      <c r="AU3791" s="248" t="s">
        <v>83</v>
      </c>
      <c r="AV3791" s="12" t="s">
        <v>83</v>
      </c>
      <c r="AW3791" s="12" t="s">
        <v>30</v>
      </c>
      <c r="AX3791" s="12" t="s">
        <v>73</v>
      </c>
      <c r="AY3791" s="248" t="s">
        <v>133</v>
      </c>
    </row>
    <row r="3792" spans="2:51" s="12" customFormat="1" ht="12">
      <c r="B3792" s="237"/>
      <c r="C3792" s="238"/>
      <c r="D3792" s="239" t="s">
        <v>142</v>
      </c>
      <c r="E3792" s="240" t="s">
        <v>1</v>
      </c>
      <c r="F3792" s="241" t="s">
        <v>5311</v>
      </c>
      <c r="G3792" s="238"/>
      <c r="H3792" s="242">
        <v>0.667</v>
      </c>
      <c r="I3792" s="243"/>
      <c r="J3792" s="238"/>
      <c r="K3792" s="238"/>
      <c r="L3792" s="244"/>
      <c r="M3792" s="245"/>
      <c r="N3792" s="246"/>
      <c r="O3792" s="246"/>
      <c r="P3792" s="246"/>
      <c r="Q3792" s="246"/>
      <c r="R3792" s="246"/>
      <c r="S3792" s="246"/>
      <c r="T3792" s="247"/>
      <c r="AT3792" s="248" t="s">
        <v>142</v>
      </c>
      <c r="AU3792" s="248" t="s">
        <v>83</v>
      </c>
      <c r="AV3792" s="12" t="s">
        <v>83</v>
      </c>
      <c r="AW3792" s="12" t="s">
        <v>30</v>
      </c>
      <c r="AX3792" s="12" t="s">
        <v>73</v>
      </c>
      <c r="AY3792" s="248" t="s">
        <v>133</v>
      </c>
    </row>
    <row r="3793" spans="2:51" s="12" customFormat="1" ht="12">
      <c r="B3793" s="237"/>
      <c r="C3793" s="238"/>
      <c r="D3793" s="239" t="s">
        <v>142</v>
      </c>
      <c r="E3793" s="240" t="s">
        <v>1</v>
      </c>
      <c r="F3793" s="241" t="s">
        <v>5312</v>
      </c>
      <c r="G3793" s="238"/>
      <c r="H3793" s="242">
        <v>1.056</v>
      </c>
      <c r="I3793" s="243"/>
      <c r="J3793" s="238"/>
      <c r="K3793" s="238"/>
      <c r="L3793" s="244"/>
      <c r="M3793" s="245"/>
      <c r="N3793" s="246"/>
      <c r="O3793" s="246"/>
      <c r="P3793" s="246"/>
      <c r="Q3793" s="246"/>
      <c r="R3793" s="246"/>
      <c r="S3793" s="246"/>
      <c r="T3793" s="247"/>
      <c r="AT3793" s="248" t="s">
        <v>142</v>
      </c>
      <c r="AU3793" s="248" t="s">
        <v>83</v>
      </c>
      <c r="AV3793" s="12" t="s">
        <v>83</v>
      </c>
      <c r="AW3793" s="12" t="s">
        <v>30</v>
      </c>
      <c r="AX3793" s="12" t="s">
        <v>73</v>
      </c>
      <c r="AY3793" s="248" t="s">
        <v>133</v>
      </c>
    </row>
    <row r="3794" spans="2:51" s="12" customFormat="1" ht="12">
      <c r="B3794" s="237"/>
      <c r="C3794" s="238"/>
      <c r="D3794" s="239" t="s">
        <v>142</v>
      </c>
      <c r="E3794" s="240" t="s">
        <v>1</v>
      </c>
      <c r="F3794" s="241" t="s">
        <v>5313</v>
      </c>
      <c r="G3794" s="238"/>
      <c r="H3794" s="242">
        <v>2.156</v>
      </c>
      <c r="I3794" s="243"/>
      <c r="J3794" s="238"/>
      <c r="K3794" s="238"/>
      <c r="L3794" s="244"/>
      <c r="M3794" s="245"/>
      <c r="N3794" s="246"/>
      <c r="O3794" s="246"/>
      <c r="P3794" s="246"/>
      <c r="Q3794" s="246"/>
      <c r="R3794" s="246"/>
      <c r="S3794" s="246"/>
      <c r="T3794" s="247"/>
      <c r="AT3794" s="248" t="s">
        <v>142</v>
      </c>
      <c r="AU3794" s="248" t="s">
        <v>83</v>
      </c>
      <c r="AV3794" s="12" t="s">
        <v>83</v>
      </c>
      <c r="AW3794" s="12" t="s">
        <v>30</v>
      </c>
      <c r="AX3794" s="12" t="s">
        <v>73</v>
      </c>
      <c r="AY3794" s="248" t="s">
        <v>133</v>
      </c>
    </row>
    <row r="3795" spans="2:51" s="12" customFormat="1" ht="12">
      <c r="B3795" s="237"/>
      <c r="C3795" s="238"/>
      <c r="D3795" s="239" t="s">
        <v>142</v>
      </c>
      <c r="E3795" s="240" t="s">
        <v>1</v>
      </c>
      <c r="F3795" s="241" t="s">
        <v>5314</v>
      </c>
      <c r="G3795" s="238"/>
      <c r="H3795" s="242">
        <v>1.166</v>
      </c>
      <c r="I3795" s="243"/>
      <c r="J3795" s="238"/>
      <c r="K3795" s="238"/>
      <c r="L3795" s="244"/>
      <c r="M3795" s="245"/>
      <c r="N3795" s="246"/>
      <c r="O3795" s="246"/>
      <c r="P3795" s="246"/>
      <c r="Q3795" s="246"/>
      <c r="R3795" s="246"/>
      <c r="S3795" s="246"/>
      <c r="T3795" s="247"/>
      <c r="AT3795" s="248" t="s">
        <v>142</v>
      </c>
      <c r="AU3795" s="248" t="s">
        <v>83</v>
      </c>
      <c r="AV3795" s="12" t="s">
        <v>83</v>
      </c>
      <c r="AW3795" s="12" t="s">
        <v>30</v>
      </c>
      <c r="AX3795" s="12" t="s">
        <v>73</v>
      </c>
      <c r="AY3795" s="248" t="s">
        <v>133</v>
      </c>
    </row>
    <row r="3796" spans="2:51" s="13" customFormat="1" ht="12">
      <c r="B3796" s="249"/>
      <c r="C3796" s="250"/>
      <c r="D3796" s="239" t="s">
        <v>142</v>
      </c>
      <c r="E3796" s="251" t="s">
        <v>1</v>
      </c>
      <c r="F3796" s="252" t="s">
        <v>144</v>
      </c>
      <c r="G3796" s="250"/>
      <c r="H3796" s="253">
        <v>33.335</v>
      </c>
      <c r="I3796" s="254"/>
      <c r="J3796" s="250"/>
      <c r="K3796" s="250"/>
      <c r="L3796" s="255"/>
      <c r="M3796" s="256"/>
      <c r="N3796" s="257"/>
      <c r="O3796" s="257"/>
      <c r="P3796" s="257"/>
      <c r="Q3796" s="257"/>
      <c r="R3796" s="257"/>
      <c r="S3796" s="257"/>
      <c r="T3796" s="258"/>
      <c r="AT3796" s="259" t="s">
        <v>142</v>
      </c>
      <c r="AU3796" s="259" t="s">
        <v>83</v>
      </c>
      <c r="AV3796" s="13" t="s">
        <v>140</v>
      </c>
      <c r="AW3796" s="13" t="s">
        <v>30</v>
      </c>
      <c r="AX3796" s="13" t="s">
        <v>81</v>
      </c>
      <c r="AY3796" s="259" t="s">
        <v>133</v>
      </c>
    </row>
    <row r="3797" spans="2:65" s="1" customFormat="1" ht="24" customHeight="1">
      <c r="B3797" s="38"/>
      <c r="C3797" s="224" t="s">
        <v>5315</v>
      </c>
      <c r="D3797" s="224" t="s">
        <v>135</v>
      </c>
      <c r="E3797" s="225" t="s">
        <v>5316</v>
      </c>
      <c r="F3797" s="226" t="s">
        <v>5317</v>
      </c>
      <c r="G3797" s="227" t="s">
        <v>413</v>
      </c>
      <c r="H3797" s="228">
        <v>33.335</v>
      </c>
      <c r="I3797" s="229"/>
      <c r="J3797" s="230">
        <f>ROUND(I3797*H3797,2)</f>
        <v>0</v>
      </c>
      <c r="K3797" s="226" t="s">
        <v>139</v>
      </c>
      <c r="L3797" s="43"/>
      <c r="M3797" s="231" t="s">
        <v>1</v>
      </c>
      <c r="N3797" s="232" t="s">
        <v>38</v>
      </c>
      <c r="O3797" s="86"/>
      <c r="P3797" s="233">
        <f>O3797*H3797</f>
        <v>0</v>
      </c>
      <c r="Q3797" s="233">
        <v>0.00012</v>
      </c>
      <c r="R3797" s="233">
        <f>Q3797*H3797</f>
        <v>0.004000200000000001</v>
      </c>
      <c r="S3797" s="233">
        <v>0</v>
      </c>
      <c r="T3797" s="234">
        <f>S3797*H3797</f>
        <v>0</v>
      </c>
      <c r="AR3797" s="235" t="s">
        <v>224</v>
      </c>
      <c r="AT3797" s="235" t="s">
        <v>135</v>
      </c>
      <c r="AU3797" s="235" t="s">
        <v>83</v>
      </c>
      <c r="AY3797" s="17" t="s">
        <v>133</v>
      </c>
      <c r="BE3797" s="236">
        <f>IF(N3797="základní",J3797,0)</f>
        <v>0</v>
      </c>
      <c r="BF3797" s="236">
        <f>IF(N3797="snížená",J3797,0)</f>
        <v>0</v>
      </c>
      <c r="BG3797" s="236">
        <f>IF(N3797="zákl. přenesená",J3797,0)</f>
        <v>0</v>
      </c>
      <c r="BH3797" s="236">
        <f>IF(N3797="sníž. přenesená",J3797,0)</f>
        <v>0</v>
      </c>
      <c r="BI3797" s="236">
        <f>IF(N3797="nulová",J3797,0)</f>
        <v>0</v>
      </c>
      <c r="BJ3797" s="17" t="s">
        <v>81</v>
      </c>
      <c r="BK3797" s="236">
        <f>ROUND(I3797*H3797,2)</f>
        <v>0</v>
      </c>
      <c r="BL3797" s="17" t="s">
        <v>224</v>
      </c>
      <c r="BM3797" s="235" t="s">
        <v>5318</v>
      </c>
    </row>
    <row r="3798" spans="2:51" s="12" customFormat="1" ht="12">
      <c r="B3798" s="237"/>
      <c r="C3798" s="238"/>
      <c r="D3798" s="239" t="s">
        <v>142</v>
      </c>
      <c r="E3798" s="240" t="s">
        <v>1</v>
      </c>
      <c r="F3798" s="241" t="s">
        <v>5308</v>
      </c>
      <c r="G3798" s="238"/>
      <c r="H3798" s="242">
        <v>12.397</v>
      </c>
      <c r="I3798" s="243"/>
      <c r="J3798" s="238"/>
      <c r="K3798" s="238"/>
      <c r="L3798" s="244"/>
      <c r="M3798" s="245"/>
      <c r="N3798" s="246"/>
      <c r="O3798" s="246"/>
      <c r="P3798" s="246"/>
      <c r="Q3798" s="246"/>
      <c r="R3798" s="246"/>
      <c r="S3798" s="246"/>
      <c r="T3798" s="247"/>
      <c r="AT3798" s="248" t="s">
        <v>142</v>
      </c>
      <c r="AU3798" s="248" t="s">
        <v>83</v>
      </c>
      <c r="AV3798" s="12" t="s">
        <v>83</v>
      </c>
      <c r="AW3798" s="12" t="s">
        <v>30</v>
      </c>
      <c r="AX3798" s="12" t="s">
        <v>73</v>
      </c>
      <c r="AY3798" s="248" t="s">
        <v>133</v>
      </c>
    </row>
    <row r="3799" spans="2:51" s="12" customFormat="1" ht="12">
      <c r="B3799" s="237"/>
      <c r="C3799" s="238"/>
      <c r="D3799" s="239" t="s">
        <v>142</v>
      </c>
      <c r="E3799" s="240" t="s">
        <v>1</v>
      </c>
      <c r="F3799" s="241" t="s">
        <v>5309</v>
      </c>
      <c r="G3799" s="238"/>
      <c r="H3799" s="242">
        <v>10.143</v>
      </c>
      <c r="I3799" s="243"/>
      <c r="J3799" s="238"/>
      <c r="K3799" s="238"/>
      <c r="L3799" s="244"/>
      <c r="M3799" s="245"/>
      <c r="N3799" s="246"/>
      <c r="O3799" s="246"/>
      <c r="P3799" s="246"/>
      <c r="Q3799" s="246"/>
      <c r="R3799" s="246"/>
      <c r="S3799" s="246"/>
      <c r="T3799" s="247"/>
      <c r="AT3799" s="248" t="s">
        <v>142</v>
      </c>
      <c r="AU3799" s="248" t="s">
        <v>83</v>
      </c>
      <c r="AV3799" s="12" t="s">
        <v>83</v>
      </c>
      <c r="AW3799" s="12" t="s">
        <v>30</v>
      </c>
      <c r="AX3799" s="12" t="s">
        <v>73</v>
      </c>
      <c r="AY3799" s="248" t="s">
        <v>133</v>
      </c>
    </row>
    <row r="3800" spans="2:51" s="12" customFormat="1" ht="12">
      <c r="B3800" s="237"/>
      <c r="C3800" s="238"/>
      <c r="D3800" s="239" t="s">
        <v>142</v>
      </c>
      <c r="E3800" s="240" t="s">
        <v>1</v>
      </c>
      <c r="F3800" s="241" t="s">
        <v>5310</v>
      </c>
      <c r="G3800" s="238"/>
      <c r="H3800" s="242">
        <v>5.75</v>
      </c>
      <c r="I3800" s="243"/>
      <c r="J3800" s="238"/>
      <c r="K3800" s="238"/>
      <c r="L3800" s="244"/>
      <c r="M3800" s="245"/>
      <c r="N3800" s="246"/>
      <c r="O3800" s="246"/>
      <c r="P3800" s="246"/>
      <c r="Q3800" s="246"/>
      <c r="R3800" s="246"/>
      <c r="S3800" s="246"/>
      <c r="T3800" s="247"/>
      <c r="AT3800" s="248" t="s">
        <v>142</v>
      </c>
      <c r="AU3800" s="248" t="s">
        <v>83</v>
      </c>
      <c r="AV3800" s="12" t="s">
        <v>83</v>
      </c>
      <c r="AW3800" s="12" t="s">
        <v>30</v>
      </c>
      <c r="AX3800" s="12" t="s">
        <v>73</v>
      </c>
      <c r="AY3800" s="248" t="s">
        <v>133</v>
      </c>
    </row>
    <row r="3801" spans="2:51" s="12" customFormat="1" ht="12">
      <c r="B3801" s="237"/>
      <c r="C3801" s="238"/>
      <c r="D3801" s="239" t="s">
        <v>142</v>
      </c>
      <c r="E3801" s="240" t="s">
        <v>1</v>
      </c>
      <c r="F3801" s="241" t="s">
        <v>5311</v>
      </c>
      <c r="G3801" s="238"/>
      <c r="H3801" s="242">
        <v>0.667</v>
      </c>
      <c r="I3801" s="243"/>
      <c r="J3801" s="238"/>
      <c r="K3801" s="238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142</v>
      </c>
      <c r="AU3801" s="248" t="s">
        <v>83</v>
      </c>
      <c r="AV3801" s="12" t="s">
        <v>83</v>
      </c>
      <c r="AW3801" s="12" t="s">
        <v>30</v>
      </c>
      <c r="AX3801" s="12" t="s">
        <v>73</v>
      </c>
      <c r="AY3801" s="248" t="s">
        <v>133</v>
      </c>
    </row>
    <row r="3802" spans="2:51" s="12" customFormat="1" ht="12">
      <c r="B3802" s="237"/>
      <c r="C3802" s="238"/>
      <c r="D3802" s="239" t="s">
        <v>142</v>
      </c>
      <c r="E3802" s="240" t="s">
        <v>1</v>
      </c>
      <c r="F3802" s="241" t="s">
        <v>5312</v>
      </c>
      <c r="G3802" s="238"/>
      <c r="H3802" s="242">
        <v>1.056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142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133</v>
      </c>
    </row>
    <row r="3803" spans="2:51" s="12" customFormat="1" ht="12">
      <c r="B3803" s="237"/>
      <c r="C3803" s="238"/>
      <c r="D3803" s="239" t="s">
        <v>142</v>
      </c>
      <c r="E3803" s="240" t="s">
        <v>1</v>
      </c>
      <c r="F3803" s="241" t="s">
        <v>5313</v>
      </c>
      <c r="G3803" s="238"/>
      <c r="H3803" s="242">
        <v>2.156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142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133</v>
      </c>
    </row>
    <row r="3804" spans="2:51" s="12" customFormat="1" ht="12">
      <c r="B3804" s="237"/>
      <c r="C3804" s="238"/>
      <c r="D3804" s="239" t="s">
        <v>142</v>
      </c>
      <c r="E3804" s="240" t="s">
        <v>1</v>
      </c>
      <c r="F3804" s="241" t="s">
        <v>5314</v>
      </c>
      <c r="G3804" s="238"/>
      <c r="H3804" s="242">
        <v>1.166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142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133</v>
      </c>
    </row>
    <row r="3805" spans="2:51" s="13" customFormat="1" ht="12">
      <c r="B3805" s="249"/>
      <c r="C3805" s="250"/>
      <c r="D3805" s="239" t="s">
        <v>142</v>
      </c>
      <c r="E3805" s="251" t="s">
        <v>1</v>
      </c>
      <c r="F3805" s="252" t="s">
        <v>144</v>
      </c>
      <c r="G3805" s="250"/>
      <c r="H3805" s="253">
        <v>33.335</v>
      </c>
      <c r="I3805" s="254"/>
      <c r="J3805" s="250"/>
      <c r="K3805" s="250"/>
      <c r="L3805" s="255"/>
      <c r="M3805" s="256"/>
      <c r="N3805" s="257"/>
      <c r="O3805" s="257"/>
      <c r="P3805" s="257"/>
      <c r="Q3805" s="257"/>
      <c r="R3805" s="257"/>
      <c r="S3805" s="257"/>
      <c r="T3805" s="258"/>
      <c r="AT3805" s="259" t="s">
        <v>142</v>
      </c>
      <c r="AU3805" s="259" t="s">
        <v>83</v>
      </c>
      <c r="AV3805" s="13" t="s">
        <v>140</v>
      </c>
      <c r="AW3805" s="13" t="s">
        <v>30</v>
      </c>
      <c r="AX3805" s="13" t="s">
        <v>81</v>
      </c>
      <c r="AY3805" s="259" t="s">
        <v>133</v>
      </c>
    </row>
    <row r="3806" spans="2:65" s="1" customFormat="1" ht="24" customHeight="1">
      <c r="B3806" s="38"/>
      <c r="C3806" s="224" t="s">
        <v>5319</v>
      </c>
      <c r="D3806" s="224" t="s">
        <v>135</v>
      </c>
      <c r="E3806" s="225" t="s">
        <v>5320</v>
      </c>
      <c r="F3806" s="226" t="s">
        <v>5321</v>
      </c>
      <c r="G3806" s="227" t="s">
        <v>413</v>
      </c>
      <c r="H3806" s="228">
        <v>774.63</v>
      </c>
      <c r="I3806" s="229"/>
      <c r="J3806" s="230">
        <f>ROUND(I3806*H3806,2)</f>
        <v>0</v>
      </c>
      <c r="K3806" s="226" t="s">
        <v>139</v>
      </c>
      <c r="L3806" s="43"/>
      <c r="M3806" s="231" t="s">
        <v>1</v>
      </c>
      <c r="N3806" s="232" t="s">
        <v>38</v>
      </c>
      <c r="O3806" s="86"/>
      <c r="P3806" s="233">
        <f>O3806*H3806</f>
        <v>0</v>
      </c>
      <c r="Q3806" s="233">
        <v>4E-05</v>
      </c>
      <c r="R3806" s="233">
        <f>Q3806*H3806</f>
        <v>0.0309852</v>
      </c>
      <c r="S3806" s="233">
        <v>0</v>
      </c>
      <c r="T3806" s="234">
        <f>S3806*H3806</f>
        <v>0</v>
      </c>
      <c r="AR3806" s="235" t="s">
        <v>224</v>
      </c>
      <c r="AT3806" s="235" t="s">
        <v>135</v>
      </c>
      <c r="AU3806" s="235" t="s">
        <v>83</v>
      </c>
      <c r="AY3806" s="17" t="s">
        <v>133</v>
      </c>
      <c r="BE3806" s="236">
        <f>IF(N3806="základní",J3806,0)</f>
        <v>0</v>
      </c>
      <c r="BF3806" s="236">
        <f>IF(N3806="snížená",J3806,0)</f>
        <v>0</v>
      </c>
      <c r="BG3806" s="236">
        <f>IF(N3806="zákl. přenesená",J3806,0)</f>
        <v>0</v>
      </c>
      <c r="BH3806" s="236">
        <f>IF(N3806="sníž. přenesená",J3806,0)</f>
        <v>0</v>
      </c>
      <c r="BI3806" s="236">
        <f>IF(N3806="nulová",J3806,0)</f>
        <v>0</v>
      </c>
      <c r="BJ3806" s="17" t="s">
        <v>81</v>
      </c>
      <c r="BK3806" s="236">
        <f>ROUND(I3806*H3806,2)</f>
        <v>0</v>
      </c>
      <c r="BL3806" s="17" t="s">
        <v>224</v>
      </c>
      <c r="BM3806" s="235" t="s">
        <v>5322</v>
      </c>
    </row>
    <row r="3807" spans="2:51" s="12" customFormat="1" ht="12">
      <c r="B3807" s="237"/>
      <c r="C3807" s="238"/>
      <c r="D3807" s="239" t="s">
        <v>142</v>
      </c>
      <c r="E3807" s="240" t="s">
        <v>1</v>
      </c>
      <c r="F3807" s="241" t="s">
        <v>5323</v>
      </c>
      <c r="G3807" s="238"/>
      <c r="H3807" s="242">
        <v>619.6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142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133</v>
      </c>
    </row>
    <row r="3808" spans="2:51" s="12" customFormat="1" ht="12">
      <c r="B3808" s="237"/>
      <c r="C3808" s="238"/>
      <c r="D3808" s="239" t="s">
        <v>142</v>
      </c>
      <c r="E3808" s="240" t="s">
        <v>1</v>
      </c>
      <c r="F3808" s="241" t="s">
        <v>4164</v>
      </c>
      <c r="G3808" s="238"/>
      <c r="H3808" s="242">
        <v>81.45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142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133</v>
      </c>
    </row>
    <row r="3809" spans="2:51" s="12" customFormat="1" ht="12">
      <c r="B3809" s="237"/>
      <c r="C3809" s="238"/>
      <c r="D3809" s="239" t="s">
        <v>142</v>
      </c>
      <c r="E3809" s="240" t="s">
        <v>1</v>
      </c>
      <c r="F3809" s="241" t="s">
        <v>4165</v>
      </c>
      <c r="G3809" s="238"/>
      <c r="H3809" s="242">
        <v>60.33</v>
      </c>
      <c r="I3809" s="243"/>
      <c r="J3809" s="238"/>
      <c r="K3809" s="238"/>
      <c r="L3809" s="244"/>
      <c r="M3809" s="245"/>
      <c r="N3809" s="246"/>
      <c r="O3809" s="246"/>
      <c r="P3809" s="246"/>
      <c r="Q3809" s="246"/>
      <c r="R3809" s="246"/>
      <c r="S3809" s="246"/>
      <c r="T3809" s="247"/>
      <c r="AT3809" s="248" t="s">
        <v>142</v>
      </c>
      <c r="AU3809" s="248" t="s">
        <v>83</v>
      </c>
      <c r="AV3809" s="12" t="s">
        <v>83</v>
      </c>
      <c r="AW3809" s="12" t="s">
        <v>30</v>
      </c>
      <c r="AX3809" s="12" t="s">
        <v>73</v>
      </c>
      <c r="AY3809" s="248" t="s">
        <v>133</v>
      </c>
    </row>
    <row r="3810" spans="2:51" s="12" customFormat="1" ht="12">
      <c r="B3810" s="237"/>
      <c r="C3810" s="238"/>
      <c r="D3810" s="239" t="s">
        <v>142</v>
      </c>
      <c r="E3810" s="240" t="s">
        <v>1</v>
      </c>
      <c r="F3810" s="241" t="s">
        <v>4166</v>
      </c>
      <c r="G3810" s="238"/>
      <c r="H3810" s="242">
        <v>4.55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142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133</v>
      </c>
    </row>
    <row r="3811" spans="2:51" s="12" customFormat="1" ht="12">
      <c r="B3811" s="237"/>
      <c r="C3811" s="238"/>
      <c r="D3811" s="239" t="s">
        <v>142</v>
      </c>
      <c r="E3811" s="240" t="s">
        <v>1</v>
      </c>
      <c r="F3811" s="241" t="s">
        <v>4167</v>
      </c>
      <c r="G3811" s="238"/>
      <c r="H3811" s="242">
        <v>8.7</v>
      </c>
      <c r="I3811" s="243"/>
      <c r="J3811" s="238"/>
      <c r="K3811" s="238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142</v>
      </c>
      <c r="AU3811" s="248" t="s">
        <v>83</v>
      </c>
      <c r="AV3811" s="12" t="s">
        <v>83</v>
      </c>
      <c r="AW3811" s="12" t="s">
        <v>30</v>
      </c>
      <c r="AX3811" s="12" t="s">
        <v>73</v>
      </c>
      <c r="AY3811" s="248" t="s">
        <v>133</v>
      </c>
    </row>
    <row r="3812" spans="2:51" s="13" customFormat="1" ht="12">
      <c r="B3812" s="249"/>
      <c r="C3812" s="250"/>
      <c r="D3812" s="239" t="s">
        <v>142</v>
      </c>
      <c r="E3812" s="251" t="s">
        <v>1</v>
      </c>
      <c r="F3812" s="252" t="s">
        <v>144</v>
      </c>
      <c r="G3812" s="250"/>
      <c r="H3812" s="253">
        <v>774.63</v>
      </c>
      <c r="I3812" s="254"/>
      <c r="J3812" s="250"/>
      <c r="K3812" s="250"/>
      <c r="L3812" s="255"/>
      <c r="M3812" s="256"/>
      <c r="N3812" s="257"/>
      <c r="O3812" s="257"/>
      <c r="P3812" s="257"/>
      <c r="Q3812" s="257"/>
      <c r="R3812" s="257"/>
      <c r="S3812" s="257"/>
      <c r="T3812" s="258"/>
      <c r="AT3812" s="259" t="s">
        <v>142</v>
      </c>
      <c r="AU3812" s="259" t="s">
        <v>83</v>
      </c>
      <c r="AV3812" s="13" t="s">
        <v>140</v>
      </c>
      <c r="AW3812" s="13" t="s">
        <v>30</v>
      </c>
      <c r="AX3812" s="13" t="s">
        <v>81</v>
      </c>
      <c r="AY3812" s="259" t="s">
        <v>133</v>
      </c>
    </row>
    <row r="3813" spans="2:65" s="1" customFormat="1" ht="16.5" customHeight="1">
      <c r="B3813" s="38"/>
      <c r="C3813" s="224" t="s">
        <v>5324</v>
      </c>
      <c r="D3813" s="224" t="s">
        <v>135</v>
      </c>
      <c r="E3813" s="225" t="s">
        <v>5325</v>
      </c>
      <c r="F3813" s="226" t="s">
        <v>5326</v>
      </c>
      <c r="G3813" s="227" t="s">
        <v>413</v>
      </c>
      <c r="H3813" s="228">
        <v>774.63</v>
      </c>
      <c r="I3813" s="229"/>
      <c r="J3813" s="230">
        <f>ROUND(I3813*H3813,2)</f>
        <v>0</v>
      </c>
      <c r="K3813" s="226" t="s">
        <v>139</v>
      </c>
      <c r="L3813" s="43"/>
      <c r="M3813" s="231" t="s">
        <v>1</v>
      </c>
      <c r="N3813" s="232" t="s">
        <v>38</v>
      </c>
      <c r="O3813" s="86"/>
      <c r="P3813" s="233">
        <f>O3813*H3813</f>
        <v>0</v>
      </c>
      <c r="Q3813" s="233">
        <v>0</v>
      </c>
      <c r="R3813" s="233">
        <f>Q3813*H3813</f>
        <v>0</v>
      </c>
      <c r="S3813" s="233">
        <v>0</v>
      </c>
      <c r="T3813" s="234">
        <f>S3813*H3813</f>
        <v>0</v>
      </c>
      <c r="AR3813" s="235" t="s">
        <v>224</v>
      </c>
      <c r="AT3813" s="235" t="s">
        <v>135</v>
      </c>
      <c r="AU3813" s="235" t="s">
        <v>83</v>
      </c>
      <c r="AY3813" s="17" t="s">
        <v>133</v>
      </c>
      <c r="BE3813" s="236">
        <f>IF(N3813="základní",J3813,0)</f>
        <v>0</v>
      </c>
      <c r="BF3813" s="236">
        <f>IF(N3813="snížená",J3813,0)</f>
        <v>0</v>
      </c>
      <c r="BG3813" s="236">
        <f>IF(N3813="zákl. přenesená",J3813,0)</f>
        <v>0</v>
      </c>
      <c r="BH3813" s="236">
        <f>IF(N3813="sníž. přenesená",J3813,0)</f>
        <v>0</v>
      </c>
      <c r="BI3813" s="236">
        <f>IF(N3813="nulová",J3813,0)</f>
        <v>0</v>
      </c>
      <c r="BJ3813" s="17" t="s">
        <v>81</v>
      </c>
      <c r="BK3813" s="236">
        <f>ROUND(I3813*H3813,2)</f>
        <v>0</v>
      </c>
      <c r="BL3813" s="17" t="s">
        <v>224</v>
      </c>
      <c r="BM3813" s="235" t="s">
        <v>5327</v>
      </c>
    </row>
    <row r="3814" spans="2:65" s="1" customFormat="1" ht="24" customHeight="1">
      <c r="B3814" s="38"/>
      <c r="C3814" s="224" t="s">
        <v>5328</v>
      </c>
      <c r="D3814" s="224" t="s">
        <v>135</v>
      </c>
      <c r="E3814" s="225" t="s">
        <v>5329</v>
      </c>
      <c r="F3814" s="226" t="s">
        <v>5330</v>
      </c>
      <c r="G3814" s="227" t="s">
        <v>413</v>
      </c>
      <c r="H3814" s="228">
        <v>774.63</v>
      </c>
      <c r="I3814" s="229"/>
      <c r="J3814" s="230">
        <f>ROUND(I3814*H3814,2)</f>
        <v>0</v>
      </c>
      <c r="K3814" s="226" t="s">
        <v>139</v>
      </c>
      <c r="L3814" s="43"/>
      <c r="M3814" s="231" t="s">
        <v>1</v>
      </c>
      <c r="N3814" s="232" t="s">
        <v>38</v>
      </c>
      <c r="O3814" s="86"/>
      <c r="P3814" s="233">
        <f>O3814*H3814</f>
        <v>0</v>
      </c>
      <c r="Q3814" s="233">
        <v>4E-05</v>
      </c>
      <c r="R3814" s="233">
        <f>Q3814*H3814</f>
        <v>0.0309852</v>
      </c>
      <c r="S3814" s="233">
        <v>0</v>
      </c>
      <c r="T3814" s="234">
        <f>S3814*H3814</f>
        <v>0</v>
      </c>
      <c r="AR3814" s="235" t="s">
        <v>224</v>
      </c>
      <c r="AT3814" s="235" t="s">
        <v>135</v>
      </c>
      <c r="AU3814" s="235" t="s">
        <v>83</v>
      </c>
      <c r="AY3814" s="17" t="s">
        <v>133</v>
      </c>
      <c r="BE3814" s="236">
        <f>IF(N3814="základní",J3814,0)</f>
        <v>0</v>
      </c>
      <c r="BF3814" s="236">
        <f>IF(N3814="snížená",J3814,0)</f>
        <v>0</v>
      </c>
      <c r="BG3814" s="236">
        <f>IF(N3814="zákl. přenesená",J3814,0)</f>
        <v>0</v>
      </c>
      <c r="BH3814" s="236">
        <f>IF(N3814="sníž. přenesená",J3814,0)</f>
        <v>0</v>
      </c>
      <c r="BI3814" s="236">
        <f>IF(N3814="nulová",J3814,0)</f>
        <v>0</v>
      </c>
      <c r="BJ3814" s="17" t="s">
        <v>81</v>
      </c>
      <c r="BK3814" s="236">
        <f>ROUND(I3814*H3814,2)</f>
        <v>0</v>
      </c>
      <c r="BL3814" s="17" t="s">
        <v>224</v>
      </c>
      <c r="BM3814" s="235" t="s">
        <v>5331</v>
      </c>
    </row>
    <row r="3815" spans="2:65" s="1" customFormat="1" ht="24" customHeight="1">
      <c r="B3815" s="38"/>
      <c r="C3815" s="224" t="s">
        <v>5332</v>
      </c>
      <c r="D3815" s="224" t="s">
        <v>135</v>
      </c>
      <c r="E3815" s="225" t="s">
        <v>5333</v>
      </c>
      <c r="F3815" s="226" t="s">
        <v>5334</v>
      </c>
      <c r="G3815" s="227" t="s">
        <v>413</v>
      </c>
      <c r="H3815" s="228">
        <v>774.63</v>
      </c>
      <c r="I3815" s="229"/>
      <c r="J3815" s="230">
        <f>ROUND(I3815*H3815,2)</f>
        <v>0</v>
      </c>
      <c r="K3815" s="226" t="s">
        <v>139</v>
      </c>
      <c r="L3815" s="43"/>
      <c r="M3815" s="231" t="s">
        <v>1</v>
      </c>
      <c r="N3815" s="232" t="s">
        <v>38</v>
      </c>
      <c r="O3815" s="86"/>
      <c r="P3815" s="233">
        <f>O3815*H3815</f>
        <v>0</v>
      </c>
      <c r="Q3815" s="233">
        <v>0.00087</v>
      </c>
      <c r="R3815" s="233">
        <f>Q3815*H3815</f>
        <v>0.6739281</v>
      </c>
      <c r="S3815" s="233">
        <v>0</v>
      </c>
      <c r="T3815" s="234">
        <f>S3815*H3815</f>
        <v>0</v>
      </c>
      <c r="AR3815" s="235" t="s">
        <v>224</v>
      </c>
      <c r="AT3815" s="235" t="s">
        <v>135</v>
      </c>
      <c r="AU3815" s="235" t="s">
        <v>83</v>
      </c>
      <c r="AY3815" s="17" t="s">
        <v>133</v>
      </c>
      <c r="BE3815" s="236">
        <f>IF(N3815="základní",J3815,0)</f>
        <v>0</v>
      </c>
      <c r="BF3815" s="236">
        <f>IF(N3815="snížená",J3815,0)</f>
        <v>0</v>
      </c>
      <c r="BG3815" s="236">
        <f>IF(N3815="zákl. přenesená",J3815,0)</f>
        <v>0</v>
      </c>
      <c r="BH3815" s="236">
        <f>IF(N3815="sníž. přenesená",J3815,0)</f>
        <v>0</v>
      </c>
      <c r="BI3815" s="236">
        <f>IF(N3815="nulová",J3815,0)</f>
        <v>0</v>
      </c>
      <c r="BJ3815" s="17" t="s">
        <v>81</v>
      </c>
      <c r="BK3815" s="236">
        <f>ROUND(I3815*H3815,2)</f>
        <v>0</v>
      </c>
      <c r="BL3815" s="17" t="s">
        <v>224</v>
      </c>
      <c r="BM3815" s="235" t="s">
        <v>5335</v>
      </c>
    </row>
    <row r="3816" spans="2:65" s="1" customFormat="1" ht="24" customHeight="1">
      <c r="B3816" s="38"/>
      <c r="C3816" s="224" t="s">
        <v>5336</v>
      </c>
      <c r="D3816" s="224" t="s">
        <v>135</v>
      </c>
      <c r="E3816" s="225" t="s">
        <v>5337</v>
      </c>
      <c r="F3816" s="226" t="s">
        <v>5338</v>
      </c>
      <c r="G3816" s="227" t="s">
        <v>413</v>
      </c>
      <c r="H3816" s="228">
        <v>774.63</v>
      </c>
      <c r="I3816" s="229"/>
      <c r="J3816" s="230">
        <f>ROUND(I3816*H3816,2)</f>
        <v>0</v>
      </c>
      <c r="K3816" s="226" t="s">
        <v>139</v>
      </c>
      <c r="L3816" s="43"/>
      <c r="M3816" s="231" t="s">
        <v>1</v>
      </c>
      <c r="N3816" s="232" t="s">
        <v>38</v>
      </c>
      <c r="O3816" s="86"/>
      <c r="P3816" s="233">
        <f>O3816*H3816</f>
        <v>0</v>
      </c>
      <c r="Q3816" s="233">
        <v>0.00025</v>
      </c>
      <c r="R3816" s="233">
        <f>Q3816*H3816</f>
        <v>0.1936575</v>
      </c>
      <c r="S3816" s="233">
        <v>0</v>
      </c>
      <c r="T3816" s="234">
        <f>S3816*H3816</f>
        <v>0</v>
      </c>
      <c r="AR3816" s="235" t="s">
        <v>224</v>
      </c>
      <c r="AT3816" s="235" t="s">
        <v>135</v>
      </c>
      <c r="AU3816" s="235" t="s">
        <v>83</v>
      </c>
      <c r="AY3816" s="17" t="s">
        <v>133</v>
      </c>
      <c r="BE3816" s="236">
        <f>IF(N3816="základní",J3816,0)</f>
        <v>0</v>
      </c>
      <c r="BF3816" s="236">
        <f>IF(N3816="snížená",J3816,0)</f>
        <v>0</v>
      </c>
      <c r="BG3816" s="236">
        <f>IF(N3816="zákl. přenesená",J3816,0)</f>
        <v>0</v>
      </c>
      <c r="BH3816" s="236">
        <f>IF(N3816="sníž. přenesená",J3816,0)</f>
        <v>0</v>
      </c>
      <c r="BI3816" s="236">
        <f>IF(N3816="nulová",J3816,0)</f>
        <v>0</v>
      </c>
      <c r="BJ3816" s="17" t="s">
        <v>81</v>
      </c>
      <c r="BK3816" s="236">
        <f>ROUND(I3816*H3816,2)</f>
        <v>0</v>
      </c>
      <c r="BL3816" s="17" t="s">
        <v>224</v>
      </c>
      <c r="BM3816" s="235" t="s">
        <v>5339</v>
      </c>
    </row>
    <row r="3817" spans="2:65" s="1" customFormat="1" ht="24" customHeight="1">
      <c r="B3817" s="38"/>
      <c r="C3817" s="224" t="s">
        <v>5340</v>
      </c>
      <c r="D3817" s="224" t="s">
        <v>135</v>
      </c>
      <c r="E3817" s="225" t="s">
        <v>5341</v>
      </c>
      <c r="F3817" s="226" t="s">
        <v>5342</v>
      </c>
      <c r="G3817" s="227" t="s">
        <v>413</v>
      </c>
      <c r="H3817" s="228">
        <v>774.63</v>
      </c>
      <c r="I3817" s="229"/>
      <c r="J3817" s="230">
        <f>ROUND(I3817*H3817,2)</f>
        <v>0</v>
      </c>
      <c r="K3817" s="226" t="s">
        <v>139</v>
      </c>
      <c r="L3817" s="43"/>
      <c r="M3817" s="231" t="s">
        <v>1</v>
      </c>
      <c r="N3817" s="232" t="s">
        <v>38</v>
      </c>
      <c r="O3817" s="86"/>
      <c r="P3817" s="233">
        <f>O3817*H3817</f>
        <v>0</v>
      </c>
      <c r="Q3817" s="233">
        <v>0.00051</v>
      </c>
      <c r="R3817" s="233">
        <f>Q3817*H3817</f>
        <v>0.3950613</v>
      </c>
      <c r="S3817" s="233">
        <v>0</v>
      </c>
      <c r="T3817" s="234">
        <f>S3817*H3817</f>
        <v>0</v>
      </c>
      <c r="AR3817" s="235" t="s">
        <v>224</v>
      </c>
      <c r="AT3817" s="235" t="s">
        <v>135</v>
      </c>
      <c r="AU3817" s="235" t="s">
        <v>83</v>
      </c>
      <c r="AY3817" s="17" t="s">
        <v>133</v>
      </c>
      <c r="BE3817" s="236">
        <f>IF(N3817="základní",J3817,0)</f>
        <v>0</v>
      </c>
      <c r="BF3817" s="236">
        <f>IF(N3817="snížená",J3817,0)</f>
        <v>0</v>
      </c>
      <c r="BG3817" s="236">
        <f>IF(N3817="zákl. přenesená",J3817,0)</f>
        <v>0</v>
      </c>
      <c r="BH3817" s="236">
        <f>IF(N3817="sníž. přenesená",J3817,0)</f>
        <v>0</v>
      </c>
      <c r="BI3817" s="236">
        <f>IF(N3817="nulová",J3817,0)</f>
        <v>0</v>
      </c>
      <c r="BJ3817" s="17" t="s">
        <v>81</v>
      </c>
      <c r="BK3817" s="236">
        <f>ROUND(I3817*H3817,2)</f>
        <v>0</v>
      </c>
      <c r="BL3817" s="17" t="s">
        <v>224</v>
      </c>
      <c r="BM3817" s="235" t="s">
        <v>5343</v>
      </c>
    </row>
    <row r="3818" spans="2:63" s="11" customFormat="1" ht="22.8" customHeight="1">
      <c r="B3818" s="208"/>
      <c r="C3818" s="209"/>
      <c r="D3818" s="210" t="s">
        <v>72</v>
      </c>
      <c r="E3818" s="222" t="s">
        <v>5032</v>
      </c>
      <c r="F3818" s="222" t="s">
        <v>5344</v>
      </c>
      <c r="G3818" s="209"/>
      <c r="H3818" s="209"/>
      <c r="I3818" s="212"/>
      <c r="J3818" s="223">
        <f>BK3818</f>
        <v>0</v>
      </c>
      <c r="K3818" s="209"/>
      <c r="L3818" s="214"/>
      <c r="M3818" s="215"/>
      <c r="N3818" s="216"/>
      <c r="O3818" s="216"/>
      <c r="P3818" s="217">
        <f>SUM(P3819:P3886)</f>
        <v>0</v>
      </c>
      <c r="Q3818" s="216"/>
      <c r="R3818" s="217">
        <f>SUM(R3819:R3886)</f>
        <v>3.1327297400000003</v>
      </c>
      <c r="S3818" s="216"/>
      <c r="T3818" s="218">
        <f>SUM(T3819:T3886)</f>
        <v>0</v>
      </c>
      <c r="AR3818" s="219" t="s">
        <v>83</v>
      </c>
      <c r="AT3818" s="220" t="s">
        <v>72</v>
      </c>
      <c r="AU3818" s="220" t="s">
        <v>81</v>
      </c>
      <c r="AY3818" s="219" t="s">
        <v>133</v>
      </c>
      <c r="BK3818" s="221">
        <f>SUM(BK3819:BK3886)</f>
        <v>0</v>
      </c>
    </row>
    <row r="3819" spans="2:65" s="1" customFormat="1" ht="24" customHeight="1">
      <c r="B3819" s="38"/>
      <c r="C3819" s="224" t="s">
        <v>5345</v>
      </c>
      <c r="D3819" s="224" t="s">
        <v>135</v>
      </c>
      <c r="E3819" s="225" t="s">
        <v>5346</v>
      </c>
      <c r="F3819" s="226" t="s">
        <v>5347</v>
      </c>
      <c r="G3819" s="227" t="s">
        <v>413</v>
      </c>
      <c r="H3819" s="228">
        <v>4761.518</v>
      </c>
      <c r="I3819" s="229"/>
      <c r="J3819" s="230">
        <f>ROUND(I3819*H3819,2)</f>
        <v>0</v>
      </c>
      <c r="K3819" s="226" t="s">
        <v>139</v>
      </c>
      <c r="L3819" s="43"/>
      <c r="M3819" s="231" t="s">
        <v>1</v>
      </c>
      <c r="N3819" s="232" t="s">
        <v>38</v>
      </c>
      <c r="O3819" s="86"/>
      <c r="P3819" s="233">
        <f>O3819*H3819</f>
        <v>0</v>
      </c>
      <c r="Q3819" s="233">
        <v>0.0002</v>
      </c>
      <c r="R3819" s="233">
        <f>Q3819*H3819</f>
        <v>0.9523036</v>
      </c>
      <c r="S3819" s="233">
        <v>0</v>
      </c>
      <c r="T3819" s="234">
        <f>S3819*H3819</f>
        <v>0</v>
      </c>
      <c r="AR3819" s="235" t="s">
        <v>224</v>
      </c>
      <c r="AT3819" s="235" t="s">
        <v>135</v>
      </c>
      <c r="AU3819" s="235" t="s">
        <v>83</v>
      </c>
      <c r="AY3819" s="17" t="s">
        <v>133</v>
      </c>
      <c r="BE3819" s="236">
        <f>IF(N3819="základní",J3819,0)</f>
        <v>0</v>
      </c>
      <c r="BF3819" s="236">
        <f>IF(N3819="snížená",J3819,0)</f>
        <v>0</v>
      </c>
      <c r="BG3819" s="236">
        <f>IF(N3819="zákl. přenesená",J3819,0)</f>
        <v>0</v>
      </c>
      <c r="BH3819" s="236">
        <f>IF(N3819="sníž. přenesená",J3819,0)</f>
        <v>0</v>
      </c>
      <c r="BI3819" s="236">
        <f>IF(N3819="nulová",J3819,0)</f>
        <v>0</v>
      </c>
      <c r="BJ3819" s="17" t="s">
        <v>81</v>
      </c>
      <c r="BK3819" s="236">
        <f>ROUND(I3819*H3819,2)</f>
        <v>0</v>
      </c>
      <c r="BL3819" s="17" t="s">
        <v>224</v>
      </c>
      <c r="BM3819" s="235" t="s">
        <v>5348</v>
      </c>
    </row>
    <row r="3820" spans="2:51" s="14" customFormat="1" ht="12">
      <c r="B3820" s="276"/>
      <c r="C3820" s="277"/>
      <c r="D3820" s="239" t="s">
        <v>142</v>
      </c>
      <c r="E3820" s="278" t="s">
        <v>1</v>
      </c>
      <c r="F3820" s="279" t="s">
        <v>1606</v>
      </c>
      <c r="G3820" s="277"/>
      <c r="H3820" s="278" t="s">
        <v>1</v>
      </c>
      <c r="I3820" s="280"/>
      <c r="J3820" s="277"/>
      <c r="K3820" s="277"/>
      <c r="L3820" s="281"/>
      <c r="M3820" s="282"/>
      <c r="N3820" s="283"/>
      <c r="O3820" s="283"/>
      <c r="P3820" s="283"/>
      <c r="Q3820" s="283"/>
      <c r="R3820" s="283"/>
      <c r="S3820" s="283"/>
      <c r="T3820" s="284"/>
      <c r="AT3820" s="285" t="s">
        <v>142</v>
      </c>
      <c r="AU3820" s="285" t="s">
        <v>83</v>
      </c>
      <c r="AV3820" s="14" t="s">
        <v>81</v>
      </c>
      <c r="AW3820" s="14" t="s">
        <v>30</v>
      </c>
      <c r="AX3820" s="14" t="s">
        <v>73</v>
      </c>
      <c r="AY3820" s="285" t="s">
        <v>133</v>
      </c>
    </row>
    <row r="3821" spans="2:51" s="14" customFormat="1" ht="12">
      <c r="B3821" s="276"/>
      <c r="C3821" s="277"/>
      <c r="D3821" s="239" t="s">
        <v>142</v>
      </c>
      <c r="E3821" s="278" t="s">
        <v>1</v>
      </c>
      <c r="F3821" s="279" t="s">
        <v>1607</v>
      </c>
      <c r="G3821" s="277"/>
      <c r="H3821" s="278" t="s">
        <v>1</v>
      </c>
      <c r="I3821" s="280"/>
      <c r="J3821" s="277"/>
      <c r="K3821" s="277"/>
      <c r="L3821" s="281"/>
      <c r="M3821" s="282"/>
      <c r="N3821" s="283"/>
      <c r="O3821" s="283"/>
      <c r="P3821" s="283"/>
      <c r="Q3821" s="283"/>
      <c r="R3821" s="283"/>
      <c r="S3821" s="283"/>
      <c r="T3821" s="284"/>
      <c r="AT3821" s="285" t="s">
        <v>142</v>
      </c>
      <c r="AU3821" s="285" t="s">
        <v>83</v>
      </c>
      <c r="AV3821" s="14" t="s">
        <v>81</v>
      </c>
      <c r="AW3821" s="14" t="s">
        <v>30</v>
      </c>
      <c r="AX3821" s="14" t="s">
        <v>73</v>
      </c>
      <c r="AY3821" s="285" t="s">
        <v>133</v>
      </c>
    </row>
    <row r="3822" spans="2:51" s="12" customFormat="1" ht="12">
      <c r="B3822" s="237"/>
      <c r="C3822" s="238"/>
      <c r="D3822" s="239" t="s">
        <v>142</v>
      </c>
      <c r="E3822" s="240" t="s">
        <v>1</v>
      </c>
      <c r="F3822" s="241" t="s">
        <v>1608</v>
      </c>
      <c r="G3822" s="238"/>
      <c r="H3822" s="242">
        <v>286.86</v>
      </c>
      <c r="I3822" s="243"/>
      <c r="J3822" s="238"/>
      <c r="K3822" s="238"/>
      <c r="L3822" s="244"/>
      <c r="M3822" s="245"/>
      <c r="N3822" s="246"/>
      <c r="O3822" s="246"/>
      <c r="P3822" s="246"/>
      <c r="Q3822" s="246"/>
      <c r="R3822" s="246"/>
      <c r="S3822" s="246"/>
      <c r="T3822" s="247"/>
      <c r="AT3822" s="248" t="s">
        <v>142</v>
      </c>
      <c r="AU3822" s="248" t="s">
        <v>83</v>
      </c>
      <c r="AV3822" s="12" t="s">
        <v>83</v>
      </c>
      <c r="AW3822" s="12" t="s">
        <v>30</v>
      </c>
      <c r="AX3822" s="12" t="s">
        <v>73</v>
      </c>
      <c r="AY3822" s="248" t="s">
        <v>133</v>
      </c>
    </row>
    <row r="3823" spans="2:51" s="12" customFormat="1" ht="12">
      <c r="B3823" s="237"/>
      <c r="C3823" s="238"/>
      <c r="D3823" s="239" t="s">
        <v>142</v>
      </c>
      <c r="E3823" s="240" t="s">
        <v>1</v>
      </c>
      <c r="F3823" s="241" t="s">
        <v>1609</v>
      </c>
      <c r="G3823" s="238"/>
      <c r="H3823" s="242">
        <v>270.69</v>
      </c>
      <c r="I3823" s="243"/>
      <c r="J3823" s="238"/>
      <c r="K3823" s="238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142</v>
      </c>
      <c r="AU3823" s="248" t="s">
        <v>83</v>
      </c>
      <c r="AV3823" s="12" t="s">
        <v>83</v>
      </c>
      <c r="AW3823" s="12" t="s">
        <v>30</v>
      </c>
      <c r="AX3823" s="12" t="s">
        <v>73</v>
      </c>
      <c r="AY3823" s="248" t="s">
        <v>133</v>
      </c>
    </row>
    <row r="3824" spans="2:51" s="12" customFormat="1" ht="12">
      <c r="B3824" s="237"/>
      <c r="C3824" s="238"/>
      <c r="D3824" s="239" t="s">
        <v>142</v>
      </c>
      <c r="E3824" s="240" t="s">
        <v>1</v>
      </c>
      <c r="F3824" s="241" t="s">
        <v>1610</v>
      </c>
      <c r="G3824" s="238"/>
      <c r="H3824" s="242">
        <v>198.087</v>
      </c>
      <c r="I3824" s="243"/>
      <c r="J3824" s="238"/>
      <c r="K3824" s="238"/>
      <c r="L3824" s="244"/>
      <c r="M3824" s="245"/>
      <c r="N3824" s="246"/>
      <c r="O3824" s="246"/>
      <c r="P3824" s="246"/>
      <c r="Q3824" s="246"/>
      <c r="R3824" s="246"/>
      <c r="S3824" s="246"/>
      <c r="T3824" s="247"/>
      <c r="AT3824" s="248" t="s">
        <v>142</v>
      </c>
      <c r="AU3824" s="248" t="s">
        <v>83</v>
      </c>
      <c r="AV3824" s="12" t="s">
        <v>83</v>
      </c>
      <c r="AW3824" s="12" t="s">
        <v>30</v>
      </c>
      <c r="AX3824" s="12" t="s">
        <v>73</v>
      </c>
      <c r="AY3824" s="248" t="s">
        <v>133</v>
      </c>
    </row>
    <row r="3825" spans="2:51" s="14" customFormat="1" ht="12">
      <c r="B3825" s="276"/>
      <c r="C3825" s="277"/>
      <c r="D3825" s="239" t="s">
        <v>142</v>
      </c>
      <c r="E3825" s="278" t="s">
        <v>1</v>
      </c>
      <c r="F3825" s="279" t="s">
        <v>1611</v>
      </c>
      <c r="G3825" s="277"/>
      <c r="H3825" s="278" t="s">
        <v>1</v>
      </c>
      <c r="I3825" s="280"/>
      <c r="J3825" s="277"/>
      <c r="K3825" s="277"/>
      <c r="L3825" s="281"/>
      <c r="M3825" s="282"/>
      <c r="N3825" s="283"/>
      <c r="O3825" s="283"/>
      <c r="P3825" s="283"/>
      <c r="Q3825" s="283"/>
      <c r="R3825" s="283"/>
      <c r="S3825" s="283"/>
      <c r="T3825" s="284"/>
      <c r="AT3825" s="285" t="s">
        <v>142</v>
      </c>
      <c r="AU3825" s="285" t="s">
        <v>83</v>
      </c>
      <c r="AV3825" s="14" t="s">
        <v>81</v>
      </c>
      <c r="AW3825" s="14" t="s">
        <v>30</v>
      </c>
      <c r="AX3825" s="14" t="s">
        <v>73</v>
      </c>
      <c r="AY3825" s="285" t="s">
        <v>133</v>
      </c>
    </row>
    <row r="3826" spans="2:51" s="12" customFormat="1" ht="12">
      <c r="B3826" s="237"/>
      <c r="C3826" s="238"/>
      <c r="D3826" s="239" t="s">
        <v>142</v>
      </c>
      <c r="E3826" s="240" t="s">
        <v>1</v>
      </c>
      <c r="F3826" s="241" t="s">
        <v>1612</v>
      </c>
      <c r="G3826" s="238"/>
      <c r="H3826" s="242">
        <v>153.75</v>
      </c>
      <c r="I3826" s="243"/>
      <c r="J3826" s="238"/>
      <c r="K3826" s="238"/>
      <c r="L3826" s="244"/>
      <c r="M3826" s="245"/>
      <c r="N3826" s="246"/>
      <c r="O3826" s="246"/>
      <c r="P3826" s="246"/>
      <c r="Q3826" s="246"/>
      <c r="R3826" s="246"/>
      <c r="S3826" s="246"/>
      <c r="T3826" s="247"/>
      <c r="AT3826" s="248" t="s">
        <v>142</v>
      </c>
      <c r="AU3826" s="248" t="s">
        <v>83</v>
      </c>
      <c r="AV3826" s="12" t="s">
        <v>83</v>
      </c>
      <c r="AW3826" s="12" t="s">
        <v>30</v>
      </c>
      <c r="AX3826" s="12" t="s">
        <v>73</v>
      </c>
      <c r="AY3826" s="248" t="s">
        <v>133</v>
      </c>
    </row>
    <row r="3827" spans="2:51" s="12" customFormat="1" ht="12">
      <c r="B3827" s="237"/>
      <c r="C3827" s="238"/>
      <c r="D3827" s="239" t="s">
        <v>142</v>
      </c>
      <c r="E3827" s="240" t="s">
        <v>1</v>
      </c>
      <c r="F3827" s="241" t="s">
        <v>1613</v>
      </c>
      <c r="G3827" s="238"/>
      <c r="H3827" s="242">
        <v>193.35</v>
      </c>
      <c r="I3827" s="243"/>
      <c r="J3827" s="238"/>
      <c r="K3827" s="238"/>
      <c r="L3827" s="244"/>
      <c r="M3827" s="245"/>
      <c r="N3827" s="246"/>
      <c r="O3827" s="246"/>
      <c r="P3827" s="246"/>
      <c r="Q3827" s="246"/>
      <c r="R3827" s="246"/>
      <c r="S3827" s="246"/>
      <c r="T3827" s="247"/>
      <c r="AT3827" s="248" t="s">
        <v>142</v>
      </c>
      <c r="AU3827" s="248" t="s">
        <v>83</v>
      </c>
      <c r="AV3827" s="12" t="s">
        <v>83</v>
      </c>
      <c r="AW3827" s="12" t="s">
        <v>30</v>
      </c>
      <c r="AX3827" s="12" t="s">
        <v>73</v>
      </c>
      <c r="AY3827" s="248" t="s">
        <v>133</v>
      </c>
    </row>
    <row r="3828" spans="2:51" s="12" customFormat="1" ht="12">
      <c r="B3828" s="237"/>
      <c r="C3828" s="238"/>
      <c r="D3828" s="239" t="s">
        <v>142</v>
      </c>
      <c r="E3828" s="240" t="s">
        <v>1</v>
      </c>
      <c r="F3828" s="241" t="s">
        <v>1610</v>
      </c>
      <c r="G3828" s="238"/>
      <c r="H3828" s="242">
        <v>198.087</v>
      </c>
      <c r="I3828" s="243"/>
      <c r="J3828" s="238"/>
      <c r="K3828" s="238"/>
      <c r="L3828" s="244"/>
      <c r="M3828" s="245"/>
      <c r="N3828" s="246"/>
      <c r="O3828" s="246"/>
      <c r="P3828" s="246"/>
      <c r="Q3828" s="246"/>
      <c r="R3828" s="246"/>
      <c r="S3828" s="246"/>
      <c r="T3828" s="247"/>
      <c r="AT3828" s="248" t="s">
        <v>142</v>
      </c>
      <c r="AU3828" s="248" t="s">
        <v>83</v>
      </c>
      <c r="AV3828" s="12" t="s">
        <v>83</v>
      </c>
      <c r="AW3828" s="12" t="s">
        <v>30</v>
      </c>
      <c r="AX3828" s="12" t="s">
        <v>73</v>
      </c>
      <c r="AY3828" s="248" t="s">
        <v>133</v>
      </c>
    </row>
    <row r="3829" spans="2:51" s="14" customFormat="1" ht="12">
      <c r="B3829" s="276"/>
      <c r="C3829" s="277"/>
      <c r="D3829" s="239" t="s">
        <v>142</v>
      </c>
      <c r="E3829" s="278" t="s">
        <v>1</v>
      </c>
      <c r="F3829" s="279" t="s">
        <v>1614</v>
      </c>
      <c r="G3829" s="277"/>
      <c r="H3829" s="278" t="s">
        <v>1</v>
      </c>
      <c r="I3829" s="280"/>
      <c r="J3829" s="277"/>
      <c r="K3829" s="277"/>
      <c r="L3829" s="281"/>
      <c r="M3829" s="282"/>
      <c r="N3829" s="283"/>
      <c r="O3829" s="283"/>
      <c r="P3829" s="283"/>
      <c r="Q3829" s="283"/>
      <c r="R3829" s="283"/>
      <c r="S3829" s="283"/>
      <c r="T3829" s="284"/>
      <c r="AT3829" s="285" t="s">
        <v>142</v>
      </c>
      <c r="AU3829" s="285" t="s">
        <v>83</v>
      </c>
      <c r="AV3829" s="14" t="s">
        <v>81</v>
      </c>
      <c r="AW3829" s="14" t="s">
        <v>30</v>
      </c>
      <c r="AX3829" s="14" t="s">
        <v>73</v>
      </c>
      <c r="AY3829" s="285" t="s">
        <v>133</v>
      </c>
    </row>
    <row r="3830" spans="2:51" s="14" customFormat="1" ht="12">
      <c r="B3830" s="276"/>
      <c r="C3830" s="277"/>
      <c r="D3830" s="239" t="s">
        <v>142</v>
      </c>
      <c r="E3830" s="278" t="s">
        <v>1</v>
      </c>
      <c r="F3830" s="279" t="s">
        <v>1607</v>
      </c>
      <c r="G3830" s="277"/>
      <c r="H3830" s="278" t="s">
        <v>1</v>
      </c>
      <c r="I3830" s="280"/>
      <c r="J3830" s="277"/>
      <c r="K3830" s="277"/>
      <c r="L3830" s="281"/>
      <c r="M3830" s="282"/>
      <c r="N3830" s="283"/>
      <c r="O3830" s="283"/>
      <c r="P3830" s="283"/>
      <c r="Q3830" s="283"/>
      <c r="R3830" s="283"/>
      <c r="S3830" s="283"/>
      <c r="T3830" s="284"/>
      <c r="AT3830" s="285" t="s">
        <v>142</v>
      </c>
      <c r="AU3830" s="285" t="s">
        <v>83</v>
      </c>
      <c r="AV3830" s="14" t="s">
        <v>81</v>
      </c>
      <c r="AW3830" s="14" t="s">
        <v>30</v>
      </c>
      <c r="AX3830" s="14" t="s">
        <v>73</v>
      </c>
      <c r="AY3830" s="285" t="s">
        <v>133</v>
      </c>
    </row>
    <row r="3831" spans="2:51" s="12" customFormat="1" ht="12">
      <c r="B3831" s="237"/>
      <c r="C3831" s="238"/>
      <c r="D3831" s="239" t="s">
        <v>142</v>
      </c>
      <c r="E3831" s="240" t="s">
        <v>1</v>
      </c>
      <c r="F3831" s="241" t="s">
        <v>5349</v>
      </c>
      <c r="G3831" s="238"/>
      <c r="H3831" s="242">
        <v>264.33</v>
      </c>
      <c r="I3831" s="243"/>
      <c r="J3831" s="238"/>
      <c r="K3831" s="238"/>
      <c r="L3831" s="244"/>
      <c r="M3831" s="245"/>
      <c r="N3831" s="246"/>
      <c r="O3831" s="246"/>
      <c r="P3831" s="246"/>
      <c r="Q3831" s="246"/>
      <c r="R3831" s="246"/>
      <c r="S3831" s="246"/>
      <c r="T3831" s="247"/>
      <c r="AT3831" s="248" t="s">
        <v>142</v>
      </c>
      <c r="AU3831" s="248" t="s">
        <v>83</v>
      </c>
      <c r="AV3831" s="12" t="s">
        <v>83</v>
      </c>
      <c r="AW3831" s="12" t="s">
        <v>30</v>
      </c>
      <c r="AX3831" s="12" t="s">
        <v>73</v>
      </c>
      <c r="AY3831" s="248" t="s">
        <v>133</v>
      </c>
    </row>
    <row r="3832" spans="2:51" s="12" customFormat="1" ht="12">
      <c r="B3832" s="237"/>
      <c r="C3832" s="238"/>
      <c r="D3832" s="239" t="s">
        <v>142</v>
      </c>
      <c r="E3832" s="240" t="s">
        <v>1</v>
      </c>
      <c r="F3832" s="241" t="s">
        <v>1616</v>
      </c>
      <c r="G3832" s="238"/>
      <c r="H3832" s="242">
        <v>346.5</v>
      </c>
      <c r="I3832" s="243"/>
      <c r="J3832" s="238"/>
      <c r="K3832" s="238"/>
      <c r="L3832" s="244"/>
      <c r="M3832" s="245"/>
      <c r="N3832" s="246"/>
      <c r="O3832" s="246"/>
      <c r="P3832" s="246"/>
      <c r="Q3832" s="246"/>
      <c r="R3832" s="246"/>
      <c r="S3832" s="246"/>
      <c r="T3832" s="247"/>
      <c r="AT3832" s="248" t="s">
        <v>142</v>
      </c>
      <c r="AU3832" s="248" t="s">
        <v>83</v>
      </c>
      <c r="AV3832" s="12" t="s">
        <v>83</v>
      </c>
      <c r="AW3832" s="12" t="s">
        <v>30</v>
      </c>
      <c r="AX3832" s="12" t="s">
        <v>73</v>
      </c>
      <c r="AY3832" s="248" t="s">
        <v>133</v>
      </c>
    </row>
    <row r="3833" spans="2:51" s="12" customFormat="1" ht="12">
      <c r="B3833" s="237"/>
      <c r="C3833" s="238"/>
      <c r="D3833" s="239" t="s">
        <v>142</v>
      </c>
      <c r="E3833" s="240" t="s">
        <v>1</v>
      </c>
      <c r="F3833" s="241" t="s">
        <v>1617</v>
      </c>
      <c r="G3833" s="238"/>
      <c r="H3833" s="242">
        <v>175.219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142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133</v>
      </c>
    </row>
    <row r="3834" spans="2:51" s="14" customFormat="1" ht="12">
      <c r="B3834" s="276"/>
      <c r="C3834" s="277"/>
      <c r="D3834" s="239" t="s">
        <v>142</v>
      </c>
      <c r="E3834" s="278" t="s">
        <v>1</v>
      </c>
      <c r="F3834" s="279" t="s">
        <v>600</v>
      </c>
      <c r="G3834" s="277"/>
      <c r="H3834" s="278" t="s">
        <v>1</v>
      </c>
      <c r="I3834" s="280"/>
      <c r="J3834" s="277"/>
      <c r="K3834" s="277"/>
      <c r="L3834" s="281"/>
      <c r="M3834" s="282"/>
      <c r="N3834" s="283"/>
      <c r="O3834" s="283"/>
      <c r="P3834" s="283"/>
      <c r="Q3834" s="283"/>
      <c r="R3834" s="283"/>
      <c r="S3834" s="283"/>
      <c r="T3834" s="284"/>
      <c r="AT3834" s="285" t="s">
        <v>142</v>
      </c>
      <c r="AU3834" s="285" t="s">
        <v>83</v>
      </c>
      <c r="AV3834" s="14" t="s">
        <v>81</v>
      </c>
      <c r="AW3834" s="14" t="s">
        <v>30</v>
      </c>
      <c r="AX3834" s="14" t="s">
        <v>73</v>
      </c>
      <c r="AY3834" s="285" t="s">
        <v>133</v>
      </c>
    </row>
    <row r="3835" spans="2:51" s="14" customFormat="1" ht="12">
      <c r="B3835" s="276"/>
      <c r="C3835" s="277"/>
      <c r="D3835" s="239" t="s">
        <v>142</v>
      </c>
      <c r="E3835" s="278" t="s">
        <v>1</v>
      </c>
      <c r="F3835" s="279" t="s">
        <v>1607</v>
      </c>
      <c r="G3835" s="277"/>
      <c r="H3835" s="278" t="s">
        <v>1</v>
      </c>
      <c r="I3835" s="280"/>
      <c r="J3835" s="277"/>
      <c r="K3835" s="277"/>
      <c r="L3835" s="281"/>
      <c r="M3835" s="282"/>
      <c r="N3835" s="283"/>
      <c r="O3835" s="283"/>
      <c r="P3835" s="283"/>
      <c r="Q3835" s="283"/>
      <c r="R3835" s="283"/>
      <c r="S3835" s="283"/>
      <c r="T3835" s="284"/>
      <c r="AT3835" s="285" t="s">
        <v>142</v>
      </c>
      <c r="AU3835" s="285" t="s">
        <v>83</v>
      </c>
      <c r="AV3835" s="14" t="s">
        <v>81</v>
      </c>
      <c r="AW3835" s="14" t="s">
        <v>30</v>
      </c>
      <c r="AX3835" s="14" t="s">
        <v>73</v>
      </c>
      <c r="AY3835" s="285" t="s">
        <v>133</v>
      </c>
    </row>
    <row r="3836" spans="2:51" s="12" customFormat="1" ht="12">
      <c r="B3836" s="237"/>
      <c r="C3836" s="238"/>
      <c r="D3836" s="239" t="s">
        <v>142</v>
      </c>
      <c r="E3836" s="240" t="s">
        <v>1</v>
      </c>
      <c r="F3836" s="241" t="s">
        <v>5350</v>
      </c>
      <c r="G3836" s="238"/>
      <c r="H3836" s="242">
        <v>458.8</v>
      </c>
      <c r="I3836" s="243"/>
      <c r="J3836" s="238"/>
      <c r="K3836" s="238"/>
      <c r="L3836" s="244"/>
      <c r="M3836" s="245"/>
      <c r="N3836" s="246"/>
      <c r="O3836" s="246"/>
      <c r="P3836" s="246"/>
      <c r="Q3836" s="246"/>
      <c r="R3836" s="246"/>
      <c r="S3836" s="246"/>
      <c r="T3836" s="247"/>
      <c r="AT3836" s="248" t="s">
        <v>142</v>
      </c>
      <c r="AU3836" s="248" t="s">
        <v>83</v>
      </c>
      <c r="AV3836" s="12" t="s">
        <v>83</v>
      </c>
      <c r="AW3836" s="12" t="s">
        <v>30</v>
      </c>
      <c r="AX3836" s="12" t="s">
        <v>73</v>
      </c>
      <c r="AY3836" s="248" t="s">
        <v>133</v>
      </c>
    </row>
    <row r="3837" spans="2:51" s="12" customFormat="1" ht="12">
      <c r="B3837" s="237"/>
      <c r="C3837" s="238"/>
      <c r="D3837" s="239" t="s">
        <v>142</v>
      </c>
      <c r="E3837" s="240" t="s">
        <v>1</v>
      </c>
      <c r="F3837" s="241" t="s">
        <v>5351</v>
      </c>
      <c r="G3837" s="238"/>
      <c r="H3837" s="242">
        <v>296</v>
      </c>
      <c r="I3837" s="243"/>
      <c r="J3837" s="238"/>
      <c r="K3837" s="238"/>
      <c r="L3837" s="244"/>
      <c r="M3837" s="245"/>
      <c r="N3837" s="246"/>
      <c r="O3837" s="246"/>
      <c r="P3837" s="246"/>
      <c r="Q3837" s="246"/>
      <c r="R3837" s="246"/>
      <c r="S3837" s="246"/>
      <c r="T3837" s="247"/>
      <c r="AT3837" s="248" t="s">
        <v>142</v>
      </c>
      <c r="AU3837" s="248" t="s">
        <v>83</v>
      </c>
      <c r="AV3837" s="12" t="s">
        <v>83</v>
      </c>
      <c r="AW3837" s="12" t="s">
        <v>30</v>
      </c>
      <c r="AX3837" s="12" t="s">
        <v>73</v>
      </c>
      <c r="AY3837" s="248" t="s">
        <v>133</v>
      </c>
    </row>
    <row r="3838" spans="2:51" s="12" customFormat="1" ht="12">
      <c r="B3838" s="237"/>
      <c r="C3838" s="238"/>
      <c r="D3838" s="239" t="s">
        <v>142</v>
      </c>
      <c r="E3838" s="240" t="s">
        <v>1</v>
      </c>
      <c r="F3838" s="241" t="s">
        <v>1620</v>
      </c>
      <c r="G3838" s="238"/>
      <c r="H3838" s="242">
        <v>310</v>
      </c>
      <c r="I3838" s="243"/>
      <c r="J3838" s="238"/>
      <c r="K3838" s="238"/>
      <c r="L3838" s="244"/>
      <c r="M3838" s="245"/>
      <c r="N3838" s="246"/>
      <c r="O3838" s="246"/>
      <c r="P3838" s="246"/>
      <c r="Q3838" s="246"/>
      <c r="R3838" s="246"/>
      <c r="S3838" s="246"/>
      <c r="T3838" s="247"/>
      <c r="AT3838" s="248" t="s">
        <v>142</v>
      </c>
      <c r="AU3838" s="248" t="s">
        <v>83</v>
      </c>
      <c r="AV3838" s="12" t="s">
        <v>83</v>
      </c>
      <c r="AW3838" s="12" t="s">
        <v>30</v>
      </c>
      <c r="AX3838" s="12" t="s">
        <v>73</v>
      </c>
      <c r="AY3838" s="248" t="s">
        <v>133</v>
      </c>
    </row>
    <row r="3839" spans="2:51" s="14" customFormat="1" ht="12">
      <c r="B3839" s="276"/>
      <c r="C3839" s="277"/>
      <c r="D3839" s="239" t="s">
        <v>142</v>
      </c>
      <c r="E3839" s="278" t="s">
        <v>1</v>
      </c>
      <c r="F3839" s="279" t="s">
        <v>1611</v>
      </c>
      <c r="G3839" s="277"/>
      <c r="H3839" s="278" t="s">
        <v>1</v>
      </c>
      <c r="I3839" s="280"/>
      <c r="J3839" s="277"/>
      <c r="K3839" s="277"/>
      <c r="L3839" s="281"/>
      <c r="M3839" s="282"/>
      <c r="N3839" s="283"/>
      <c r="O3839" s="283"/>
      <c r="P3839" s="283"/>
      <c r="Q3839" s="283"/>
      <c r="R3839" s="283"/>
      <c r="S3839" s="283"/>
      <c r="T3839" s="284"/>
      <c r="AT3839" s="285" t="s">
        <v>142</v>
      </c>
      <c r="AU3839" s="285" t="s">
        <v>83</v>
      </c>
      <c r="AV3839" s="14" t="s">
        <v>81</v>
      </c>
      <c r="AW3839" s="14" t="s">
        <v>30</v>
      </c>
      <c r="AX3839" s="14" t="s">
        <v>73</v>
      </c>
      <c r="AY3839" s="285" t="s">
        <v>133</v>
      </c>
    </row>
    <row r="3840" spans="2:51" s="12" customFormat="1" ht="12">
      <c r="B3840" s="237"/>
      <c r="C3840" s="238"/>
      <c r="D3840" s="239" t="s">
        <v>142</v>
      </c>
      <c r="E3840" s="240" t="s">
        <v>1</v>
      </c>
      <c r="F3840" s="241" t="s">
        <v>1621</v>
      </c>
      <c r="G3840" s="238"/>
      <c r="H3840" s="242">
        <v>396.8</v>
      </c>
      <c r="I3840" s="243"/>
      <c r="J3840" s="238"/>
      <c r="K3840" s="238"/>
      <c r="L3840" s="244"/>
      <c r="M3840" s="245"/>
      <c r="N3840" s="246"/>
      <c r="O3840" s="246"/>
      <c r="P3840" s="246"/>
      <c r="Q3840" s="246"/>
      <c r="R3840" s="246"/>
      <c r="S3840" s="246"/>
      <c r="T3840" s="247"/>
      <c r="AT3840" s="248" t="s">
        <v>142</v>
      </c>
      <c r="AU3840" s="248" t="s">
        <v>83</v>
      </c>
      <c r="AV3840" s="12" t="s">
        <v>83</v>
      </c>
      <c r="AW3840" s="12" t="s">
        <v>30</v>
      </c>
      <c r="AX3840" s="12" t="s">
        <v>73</v>
      </c>
      <c r="AY3840" s="248" t="s">
        <v>133</v>
      </c>
    </row>
    <row r="3841" spans="2:51" s="12" customFormat="1" ht="12">
      <c r="B3841" s="237"/>
      <c r="C3841" s="238"/>
      <c r="D3841" s="239" t="s">
        <v>142</v>
      </c>
      <c r="E3841" s="240" t="s">
        <v>1</v>
      </c>
      <c r="F3841" s="241" t="s">
        <v>1622</v>
      </c>
      <c r="G3841" s="238"/>
      <c r="H3841" s="242">
        <v>240</v>
      </c>
      <c r="I3841" s="243"/>
      <c r="J3841" s="238"/>
      <c r="K3841" s="238"/>
      <c r="L3841" s="244"/>
      <c r="M3841" s="245"/>
      <c r="N3841" s="246"/>
      <c r="O3841" s="246"/>
      <c r="P3841" s="246"/>
      <c r="Q3841" s="246"/>
      <c r="R3841" s="246"/>
      <c r="S3841" s="246"/>
      <c r="T3841" s="247"/>
      <c r="AT3841" s="248" t="s">
        <v>142</v>
      </c>
      <c r="AU3841" s="248" t="s">
        <v>83</v>
      </c>
      <c r="AV3841" s="12" t="s">
        <v>83</v>
      </c>
      <c r="AW3841" s="12" t="s">
        <v>30</v>
      </c>
      <c r="AX3841" s="12" t="s">
        <v>73</v>
      </c>
      <c r="AY3841" s="248" t="s">
        <v>133</v>
      </c>
    </row>
    <row r="3842" spans="2:51" s="12" customFormat="1" ht="12">
      <c r="B3842" s="237"/>
      <c r="C3842" s="238"/>
      <c r="D3842" s="239" t="s">
        <v>142</v>
      </c>
      <c r="E3842" s="240" t="s">
        <v>1</v>
      </c>
      <c r="F3842" s="241" t="s">
        <v>1620</v>
      </c>
      <c r="G3842" s="238"/>
      <c r="H3842" s="242">
        <v>310</v>
      </c>
      <c r="I3842" s="243"/>
      <c r="J3842" s="238"/>
      <c r="K3842" s="238"/>
      <c r="L3842" s="244"/>
      <c r="M3842" s="245"/>
      <c r="N3842" s="246"/>
      <c r="O3842" s="246"/>
      <c r="P3842" s="246"/>
      <c r="Q3842" s="246"/>
      <c r="R3842" s="246"/>
      <c r="S3842" s="246"/>
      <c r="T3842" s="247"/>
      <c r="AT3842" s="248" t="s">
        <v>142</v>
      </c>
      <c r="AU3842" s="248" t="s">
        <v>83</v>
      </c>
      <c r="AV3842" s="12" t="s">
        <v>83</v>
      </c>
      <c r="AW3842" s="12" t="s">
        <v>30</v>
      </c>
      <c r="AX3842" s="12" t="s">
        <v>73</v>
      </c>
      <c r="AY3842" s="248" t="s">
        <v>133</v>
      </c>
    </row>
    <row r="3843" spans="2:51" s="12" customFormat="1" ht="12">
      <c r="B3843" s="237"/>
      <c r="C3843" s="238"/>
      <c r="D3843" s="239" t="s">
        <v>142</v>
      </c>
      <c r="E3843" s="240" t="s">
        <v>1</v>
      </c>
      <c r="F3843" s="241" t="s">
        <v>5352</v>
      </c>
      <c r="G3843" s="238"/>
      <c r="H3843" s="242">
        <v>-499.935</v>
      </c>
      <c r="I3843" s="243"/>
      <c r="J3843" s="238"/>
      <c r="K3843" s="238"/>
      <c r="L3843" s="244"/>
      <c r="M3843" s="245"/>
      <c r="N3843" s="246"/>
      <c r="O3843" s="246"/>
      <c r="P3843" s="246"/>
      <c r="Q3843" s="246"/>
      <c r="R3843" s="246"/>
      <c r="S3843" s="246"/>
      <c r="T3843" s="247"/>
      <c r="AT3843" s="248" t="s">
        <v>142</v>
      </c>
      <c r="AU3843" s="248" t="s">
        <v>83</v>
      </c>
      <c r="AV3843" s="12" t="s">
        <v>83</v>
      </c>
      <c r="AW3843" s="12" t="s">
        <v>30</v>
      </c>
      <c r="AX3843" s="12" t="s">
        <v>73</v>
      </c>
      <c r="AY3843" s="248" t="s">
        <v>133</v>
      </c>
    </row>
    <row r="3844" spans="2:51" s="12" customFormat="1" ht="12">
      <c r="B3844" s="237"/>
      <c r="C3844" s="238"/>
      <c r="D3844" s="239" t="s">
        <v>142</v>
      </c>
      <c r="E3844" s="240" t="s">
        <v>1</v>
      </c>
      <c r="F3844" s="241" t="s">
        <v>5353</v>
      </c>
      <c r="G3844" s="238"/>
      <c r="H3844" s="242">
        <v>746.06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142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133</v>
      </c>
    </row>
    <row r="3845" spans="2:51" s="12" customFormat="1" ht="12">
      <c r="B3845" s="237"/>
      <c r="C3845" s="238"/>
      <c r="D3845" s="239" t="s">
        <v>142</v>
      </c>
      <c r="E3845" s="240" t="s">
        <v>1</v>
      </c>
      <c r="F3845" s="241" t="s">
        <v>2309</v>
      </c>
      <c r="G3845" s="238"/>
      <c r="H3845" s="242">
        <v>416.92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142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133</v>
      </c>
    </row>
    <row r="3846" spans="2:51" s="13" customFormat="1" ht="12">
      <c r="B3846" s="249"/>
      <c r="C3846" s="250"/>
      <c r="D3846" s="239" t="s">
        <v>142</v>
      </c>
      <c r="E3846" s="251" t="s">
        <v>1</v>
      </c>
      <c r="F3846" s="252" t="s">
        <v>144</v>
      </c>
      <c r="G3846" s="250"/>
      <c r="H3846" s="253">
        <v>4761.518</v>
      </c>
      <c r="I3846" s="254"/>
      <c r="J3846" s="250"/>
      <c r="K3846" s="250"/>
      <c r="L3846" s="255"/>
      <c r="M3846" s="256"/>
      <c r="N3846" s="257"/>
      <c r="O3846" s="257"/>
      <c r="P3846" s="257"/>
      <c r="Q3846" s="257"/>
      <c r="R3846" s="257"/>
      <c r="S3846" s="257"/>
      <c r="T3846" s="258"/>
      <c r="AT3846" s="259" t="s">
        <v>142</v>
      </c>
      <c r="AU3846" s="259" t="s">
        <v>83</v>
      </c>
      <c r="AV3846" s="13" t="s">
        <v>140</v>
      </c>
      <c r="AW3846" s="13" t="s">
        <v>30</v>
      </c>
      <c r="AX3846" s="13" t="s">
        <v>81</v>
      </c>
      <c r="AY3846" s="259" t="s">
        <v>133</v>
      </c>
    </row>
    <row r="3847" spans="2:65" s="1" customFormat="1" ht="24" customHeight="1">
      <c r="B3847" s="38"/>
      <c r="C3847" s="224" t="s">
        <v>5354</v>
      </c>
      <c r="D3847" s="224" t="s">
        <v>135</v>
      </c>
      <c r="E3847" s="225" t="s">
        <v>5355</v>
      </c>
      <c r="F3847" s="226" t="s">
        <v>5356</v>
      </c>
      <c r="G3847" s="227" t="s">
        <v>413</v>
      </c>
      <c r="H3847" s="228">
        <v>1631.808</v>
      </c>
      <c r="I3847" s="229"/>
      <c r="J3847" s="230">
        <f>ROUND(I3847*H3847,2)</f>
        <v>0</v>
      </c>
      <c r="K3847" s="226" t="s">
        <v>139</v>
      </c>
      <c r="L3847" s="43"/>
      <c r="M3847" s="231" t="s">
        <v>1</v>
      </c>
      <c r="N3847" s="232" t="s">
        <v>38</v>
      </c>
      <c r="O3847" s="86"/>
      <c r="P3847" s="233">
        <f>O3847*H3847</f>
        <v>0</v>
      </c>
      <c r="Q3847" s="233">
        <v>0.0002</v>
      </c>
      <c r="R3847" s="233">
        <f>Q3847*H3847</f>
        <v>0.32636160000000003</v>
      </c>
      <c r="S3847" s="233">
        <v>0</v>
      </c>
      <c r="T3847" s="234">
        <f>S3847*H3847</f>
        <v>0</v>
      </c>
      <c r="AR3847" s="235" t="s">
        <v>224</v>
      </c>
      <c r="AT3847" s="235" t="s">
        <v>135</v>
      </c>
      <c r="AU3847" s="235" t="s">
        <v>83</v>
      </c>
      <c r="AY3847" s="17" t="s">
        <v>133</v>
      </c>
      <c r="BE3847" s="236">
        <f>IF(N3847="základní",J3847,0)</f>
        <v>0</v>
      </c>
      <c r="BF3847" s="236">
        <f>IF(N3847="snížená",J3847,0)</f>
        <v>0</v>
      </c>
      <c r="BG3847" s="236">
        <f>IF(N3847="zákl. přenesená",J3847,0)</f>
        <v>0</v>
      </c>
      <c r="BH3847" s="236">
        <f>IF(N3847="sníž. přenesená",J3847,0)</f>
        <v>0</v>
      </c>
      <c r="BI3847" s="236">
        <f>IF(N3847="nulová",J3847,0)</f>
        <v>0</v>
      </c>
      <c r="BJ3847" s="17" t="s">
        <v>81</v>
      </c>
      <c r="BK3847" s="236">
        <f>ROUND(I3847*H3847,2)</f>
        <v>0</v>
      </c>
      <c r="BL3847" s="17" t="s">
        <v>224</v>
      </c>
      <c r="BM3847" s="235" t="s">
        <v>5357</v>
      </c>
    </row>
    <row r="3848" spans="2:51" s="14" customFormat="1" ht="12">
      <c r="B3848" s="276"/>
      <c r="C3848" s="277"/>
      <c r="D3848" s="239" t="s">
        <v>142</v>
      </c>
      <c r="E3848" s="278" t="s">
        <v>1</v>
      </c>
      <c r="F3848" s="279" t="s">
        <v>1623</v>
      </c>
      <c r="G3848" s="277"/>
      <c r="H3848" s="278" t="s">
        <v>1</v>
      </c>
      <c r="I3848" s="280"/>
      <c r="J3848" s="277"/>
      <c r="K3848" s="277"/>
      <c r="L3848" s="281"/>
      <c r="M3848" s="282"/>
      <c r="N3848" s="283"/>
      <c r="O3848" s="283"/>
      <c r="P3848" s="283"/>
      <c r="Q3848" s="283"/>
      <c r="R3848" s="283"/>
      <c r="S3848" s="283"/>
      <c r="T3848" s="284"/>
      <c r="AT3848" s="285" t="s">
        <v>142</v>
      </c>
      <c r="AU3848" s="285" t="s">
        <v>83</v>
      </c>
      <c r="AV3848" s="14" t="s">
        <v>81</v>
      </c>
      <c r="AW3848" s="14" t="s">
        <v>30</v>
      </c>
      <c r="AX3848" s="14" t="s">
        <v>73</v>
      </c>
      <c r="AY3848" s="285" t="s">
        <v>133</v>
      </c>
    </row>
    <row r="3849" spans="2:51" s="12" customFormat="1" ht="12">
      <c r="B3849" s="237"/>
      <c r="C3849" s="238"/>
      <c r="D3849" s="239" t="s">
        <v>142</v>
      </c>
      <c r="E3849" s="240" t="s">
        <v>1</v>
      </c>
      <c r="F3849" s="241" t="s">
        <v>1624</v>
      </c>
      <c r="G3849" s="238"/>
      <c r="H3849" s="242">
        <v>502.418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142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133</v>
      </c>
    </row>
    <row r="3850" spans="2:51" s="12" customFormat="1" ht="12">
      <c r="B3850" s="237"/>
      <c r="C3850" s="238"/>
      <c r="D3850" s="239" t="s">
        <v>142</v>
      </c>
      <c r="E3850" s="240" t="s">
        <v>1</v>
      </c>
      <c r="F3850" s="241" t="s">
        <v>1625</v>
      </c>
      <c r="G3850" s="238"/>
      <c r="H3850" s="242">
        <v>450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142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133</v>
      </c>
    </row>
    <row r="3851" spans="2:51" s="12" customFormat="1" ht="12">
      <c r="B3851" s="237"/>
      <c r="C3851" s="238"/>
      <c r="D3851" s="239" t="s">
        <v>142</v>
      </c>
      <c r="E3851" s="240" t="s">
        <v>1</v>
      </c>
      <c r="F3851" s="241" t="s">
        <v>5358</v>
      </c>
      <c r="G3851" s="238"/>
      <c r="H3851" s="242">
        <v>679.39</v>
      </c>
      <c r="I3851" s="243"/>
      <c r="J3851" s="238"/>
      <c r="K3851" s="238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142</v>
      </c>
      <c r="AU3851" s="248" t="s">
        <v>83</v>
      </c>
      <c r="AV3851" s="12" t="s">
        <v>83</v>
      </c>
      <c r="AW3851" s="12" t="s">
        <v>30</v>
      </c>
      <c r="AX3851" s="12" t="s">
        <v>73</v>
      </c>
      <c r="AY3851" s="248" t="s">
        <v>133</v>
      </c>
    </row>
    <row r="3852" spans="2:51" s="13" customFormat="1" ht="12">
      <c r="B3852" s="249"/>
      <c r="C3852" s="250"/>
      <c r="D3852" s="239" t="s">
        <v>142</v>
      </c>
      <c r="E3852" s="251" t="s">
        <v>1</v>
      </c>
      <c r="F3852" s="252" t="s">
        <v>144</v>
      </c>
      <c r="G3852" s="250"/>
      <c r="H3852" s="253">
        <v>1631.808</v>
      </c>
      <c r="I3852" s="254"/>
      <c r="J3852" s="250"/>
      <c r="K3852" s="250"/>
      <c r="L3852" s="255"/>
      <c r="M3852" s="256"/>
      <c r="N3852" s="257"/>
      <c r="O3852" s="257"/>
      <c r="P3852" s="257"/>
      <c r="Q3852" s="257"/>
      <c r="R3852" s="257"/>
      <c r="S3852" s="257"/>
      <c r="T3852" s="258"/>
      <c r="AT3852" s="259" t="s">
        <v>142</v>
      </c>
      <c r="AU3852" s="259" t="s">
        <v>83</v>
      </c>
      <c r="AV3852" s="13" t="s">
        <v>140</v>
      </c>
      <c r="AW3852" s="13" t="s">
        <v>30</v>
      </c>
      <c r="AX3852" s="13" t="s">
        <v>81</v>
      </c>
      <c r="AY3852" s="259" t="s">
        <v>133</v>
      </c>
    </row>
    <row r="3853" spans="2:65" s="1" customFormat="1" ht="24" customHeight="1">
      <c r="B3853" s="38"/>
      <c r="C3853" s="224" t="s">
        <v>5359</v>
      </c>
      <c r="D3853" s="224" t="s">
        <v>135</v>
      </c>
      <c r="E3853" s="225" t="s">
        <v>5360</v>
      </c>
      <c r="F3853" s="226" t="s">
        <v>5361</v>
      </c>
      <c r="G3853" s="227" t="s">
        <v>413</v>
      </c>
      <c r="H3853" s="228">
        <v>4761.518</v>
      </c>
      <c r="I3853" s="229"/>
      <c r="J3853" s="230">
        <f>ROUND(I3853*H3853,2)</f>
        <v>0</v>
      </c>
      <c r="K3853" s="226" t="s">
        <v>139</v>
      </c>
      <c r="L3853" s="43"/>
      <c r="M3853" s="231" t="s">
        <v>1</v>
      </c>
      <c r="N3853" s="232" t="s">
        <v>38</v>
      </c>
      <c r="O3853" s="86"/>
      <c r="P3853" s="233">
        <f>O3853*H3853</f>
        <v>0</v>
      </c>
      <c r="Q3853" s="233">
        <v>0.00029</v>
      </c>
      <c r="R3853" s="233">
        <f>Q3853*H3853</f>
        <v>1.38084022</v>
      </c>
      <c r="S3853" s="233">
        <v>0</v>
      </c>
      <c r="T3853" s="234">
        <f>S3853*H3853</f>
        <v>0</v>
      </c>
      <c r="AR3853" s="235" t="s">
        <v>224</v>
      </c>
      <c r="AT3853" s="235" t="s">
        <v>135</v>
      </c>
      <c r="AU3853" s="235" t="s">
        <v>83</v>
      </c>
      <c r="AY3853" s="17" t="s">
        <v>133</v>
      </c>
      <c r="BE3853" s="236">
        <f>IF(N3853="základní",J3853,0)</f>
        <v>0</v>
      </c>
      <c r="BF3853" s="236">
        <f>IF(N3853="snížená",J3853,0)</f>
        <v>0</v>
      </c>
      <c r="BG3853" s="236">
        <f>IF(N3853="zákl. přenesená",J3853,0)</f>
        <v>0</v>
      </c>
      <c r="BH3853" s="236">
        <f>IF(N3853="sníž. přenesená",J3853,0)</f>
        <v>0</v>
      </c>
      <c r="BI3853" s="236">
        <f>IF(N3853="nulová",J3853,0)</f>
        <v>0</v>
      </c>
      <c r="BJ3853" s="17" t="s">
        <v>81</v>
      </c>
      <c r="BK3853" s="236">
        <f>ROUND(I3853*H3853,2)</f>
        <v>0</v>
      </c>
      <c r="BL3853" s="17" t="s">
        <v>224</v>
      </c>
      <c r="BM3853" s="235" t="s">
        <v>5362</v>
      </c>
    </row>
    <row r="3854" spans="2:51" s="14" customFormat="1" ht="12">
      <c r="B3854" s="276"/>
      <c r="C3854" s="277"/>
      <c r="D3854" s="239" t="s">
        <v>142</v>
      </c>
      <c r="E3854" s="278" t="s">
        <v>1</v>
      </c>
      <c r="F3854" s="279" t="s">
        <v>1606</v>
      </c>
      <c r="G3854" s="277"/>
      <c r="H3854" s="278" t="s">
        <v>1</v>
      </c>
      <c r="I3854" s="280"/>
      <c r="J3854" s="277"/>
      <c r="K3854" s="277"/>
      <c r="L3854" s="281"/>
      <c r="M3854" s="282"/>
      <c r="N3854" s="283"/>
      <c r="O3854" s="283"/>
      <c r="P3854" s="283"/>
      <c r="Q3854" s="283"/>
      <c r="R3854" s="283"/>
      <c r="S3854" s="283"/>
      <c r="T3854" s="284"/>
      <c r="AT3854" s="285" t="s">
        <v>142</v>
      </c>
      <c r="AU3854" s="285" t="s">
        <v>83</v>
      </c>
      <c r="AV3854" s="14" t="s">
        <v>81</v>
      </c>
      <c r="AW3854" s="14" t="s">
        <v>30</v>
      </c>
      <c r="AX3854" s="14" t="s">
        <v>73</v>
      </c>
      <c r="AY3854" s="285" t="s">
        <v>133</v>
      </c>
    </row>
    <row r="3855" spans="2:51" s="14" customFormat="1" ht="12">
      <c r="B3855" s="276"/>
      <c r="C3855" s="277"/>
      <c r="D3855" s="239" t="s">
        <v>142</v>
      </c>
      <c r="E3855" s="278" t="s">
        <v>1</v>
      </c>
      <c r="F3855" s="279" t="s">
        <v>1607</v>
      </c>
      <c r="G3855" s="277"/>
      <c r="H3855" s="278" t="s">
        <v>1</v>
      </c>
      <c r="I3855" s="280"/>
      <c r="J3855" s="277"/>
      <c r="K3855" s="277"/>
      <c r="L3855" s="281"/>
      <c r="M3855" s="282"/>
      <c r="N3855" s="283"/>
      <c r="O3855" s="283"/>
      <c r="P3855" s="283"/>
      <c r="Q3855" s="283"/>
      <c r="R3855" s="283"/>
      <c r="S3855" s="283"/>
      <c r="T3855" s="284"/>
      <c r="AT3855" s="285" t="s">
        <v>142</v>
      </c>
      <c r="AU3855" s="285" t="s">
        <v>83</v>
      </c>
      <c r="AV3855" s="14" t="s">
        <v>81</v>
      </c>
      <c r="AW3855" s="14" t="s">
        <v>30</v>
      </c>
      <c r="AX3855" s="14" t="s">
        <v>73</v>
      </c>
      <c r="AY3855" s="285" t="s">
        <v>133</v>
      </c>
    </row>
    <row r="3856" spans="2:51" s="12" customFormat="1" ht="12">
      <c r="B3856" s="237"/>
      <c r="C3856" s="238"/>
      <c r="D3856" s="239" t="s">
        <v>142</v>
      </c>
      <c r="E3856" s="240" t="s">
        <v>1</v>
      </c>
      <c r="F3856" s="241" t="s">
        <v>1608</v>
      </c>
      <c r="G3856" s="238"/>
      <c r="H3856" s="242">
        <v>286.86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142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133</v>
      </c>
    </row>
    <row r="3857" spans="2:51" s="12" customFormat="1" ht="12">
      <c r="B3857" s="237"/>
      <c r="C3857" s="238"/>
      <c r="D3857" s="239" t="s">
        <v>142</v>
      </c>
      <c r="E3857" s="240" t="s">
        <v>1</v>
      </c>
      <c r="F3857" s="241" t="s">
        <v>1609</v>
      </c>
      <c r="G3857" s="238"/>
      <c r="H3857" s="242">
        <v>270.69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142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133</v>
      </c>
    </row>
    <row r="3858" spans="2:51" s="12" customFormat="1" ht="12">
      <c r="B3858" s="237"/>
      <c r="C3858" s="238"/>
      <c r="D3858" s="239" t="s">
        <v>142</v>
      </c>
      <c r="E3858" s="240" t="s">
        <v>1</v>
      </c>
      <c r="F3858" s="241" t="s">
        <v>1610</v>
      </c>
      <c r="G3858" s="238"/>
      <c r="H3858" s="242">
        <v>198.087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142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133</v>
      </c>
    </row>
    <row r="3859" spans="2:51" s="14" customFormat="1" ht="12">
      <c r="B3859" s="276"/>
      <c r="C3859" s="277"/>
      <c r="D3859" s="239" t="s">
        <v>142</v>
      </c>
      <c r="E3859" s="278" t="s">
        <v>1</v>
      </c>
      <c r="F3859" s="279" t="s">
        <v>1611</v>
      </c>
      <c r="G3859" s="277"/>
      <c r="H3859" s="278" t="s">
        <v>1</v>
      </c>
      <c r="I3859" s="280"/>
      <c r="J3859" s="277"/>
      <c r="K3859" s="277"/>
      <c r="L3859" s="281"/>
      <c r="M3859" s="282"/>
      <c r="N3859" s="283"/>
      <c r="O3859" s="283"/>
      <c r="P3859" s="283"/>
      <c r="Q3859" s="283"/>
      <c r="R3859" s="283"/>
      <c r="S3859" s="283"/>
      <c r="T3859" s="284"/>
      <c r="AT3859" s="285" t="s">
        <v>142</v>
      </c>
      <c r="AU3859" s="285" t="s">
        <v>83</v>
      </c>
      <c r="AV3859" s="14" t="s">
        <v>81</v>
      </c>
      <c r="AW3859" s="14" t="s">
        <v>30</v>
      </c>
      <c r="AX3859" s="14" t="s">
        <v>73</v>
      </c>
      <c r="AY3859" s="285" t="s">
        <v>133</v>
      </c>
    </row>
    <row r="3860" spans="2:51" s="12" customFormat="1" ht="12">
      <c r="B3860" s="237"/>
      <c r="C3860" s="238"/>
      <c r="D3860" s="239" t="s">
        <v>142</v>
      </c>
      <c r="E3860" s="240" t="s">
        <v>1</v>
      </c>
      <c r="F3860" s="241" t="s">
        <v>1612</v>
      </c>
      <c r="G3860" s="238"/>
      <c r="H3860" s="242">
        <v>153.75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142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133</v>
      </c>
    </row>
    <row r="3861" spans="2:51" s="12" customFormat="1" ht="12">
      <c r="B3861" s="237"/>
      <c r="C3861" s="238"/>
      <c r="D3861" s="239" t="s">
        <v>142</v>
      </c>
      <c r="E3861" s="240" t="s">
        <v>1</v>
      </c>
      <c r="F3861" s="241" t="s">
        <v>1613</v>
      </c>
      <c r="G3861" s="238"/>
      <c r="H3861" s="242">
        <v>193.35</v>
      </c>
      <c r="I3861" s="243"/>
      <c r="J3861" s="238"/>
      <c r="K3861" s="238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142</v>
      </c>
      <c r="AU3861" s="248" t="s">
        <v>83</v>
      </c>
      <c r="AV3861" s="12" t="s">
        <v>83</v>
      </c>
      <c r="AW3861" s="12" t="s">
        <v>30</v>
      </c>
      <c r="AX3861" s="12" t="s">
        <v>73</v>
      </c>
      <c r="AY3861" s="248" t="s">
        <v>133</v>
      </c>
    </row>
    <row r="3862" spans="2:51" s="12" customFormat="1" ht="12">
      <c r="B3862" s="237"/>
      <c r="C3862" s="238"/>
      <c r="D3862" s="239" t="s">
        <v>142</v>
      </c>
      <c r="E3862" s="240" t="s">
        <v>1</v>
      </c>
      <c r="F3862" s="241" t="s">
        <v>1610</v>
      </c>
      <c r="G3862" s="238"/>
      <c r="H3862" s="242">
        <v>198.087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142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133</v>
      </c>
    </row>
    <row r="3863" spans="2:51" s="14" customFormat="1" ht="12">
      <c r="B3863" s="276"/>
      <c r="C3863" s="277"/>
      <c r="D3863" s="239" t="s">
        <v>142</v>
      </c>
      <c r="E3863" s="278" t="s">
        <v>1</v>
      </c>
      <c r="F3863" s="279" t="s">
        <v>1614</v>
      </c>
      <c r="G3863" s="277"/>
      <c r="H3863" s="278" t="s">
        <v>1</v>
      </c>
      <c r="I3863" s="280"/>
      <c r="J3863" s="277"/>
      <c r="K3863" s="277"/>
      <c r="L3863" s="281"/>
      <c r="M3863" s="282"/>
      <c r="N3863" s="283"/>
      <c r="O3863" s="283"/>
      <c r="P3863" s="283"/>
      <c r="Q3863" s="283"/>
      <c r="R3863" s="283"/>
      <c r="S3863" s="283"/>
      <c r="T3863" s="284"/>
      <c r="AT3863" s="285" t="s">
        <v>142</v>
      </c>
      <c r="AU3863" s="285" t="s">
        <v>83</v>
      </c>
      <c r="AV3863" s="14" t="s">
        <v>81</v>
      </c>
      <c r="AW3863" s="14" t="s">
        <v>30</v>
      </c>
      <c r="AX3863" s="14" t="s">
        <v>73</v>
      </c>
      <c r="AY3863" s="285" t="s">
        <v>133</v>
      </c>
    </row>
    <row r="3864" spans="2:51" s="14" customFormat="1" ht="12">
      <c r="B3864" s="276"/>
      <c r="C3864" s="277"/>
      <c r="D3864" s="239" t="s">
        <v>142</v>
      </c>
      <c r="E3864" s="278" t="s">
        <v>1</v>
      </c>
      <c r="F3864" s="279" t="s">
        <v>1607</v>
      </c>
      <c r="G3864" s="277"/>
      <c r="H3864" s="278" t="s">
        <v>1</v>
      </c>
      <c r="I3864" s="280"/>
      <c r="J3864" s="277"/>
      <c r="K3864" s="277"/>
      <c r="L3864" s="281"/>
      <c r="M3864" s="282"/>
      <c r="N3864" s="283"/>
      <c r="O3864" s="283"/>
      <c r="P3864" s="283"/>
      <c r="Q3864" s="283"/>
      <c r="R3864" s="283"/>
      <c r="S3864" s="283"/>
      <c r="T3864" s="284"/>
      <c r="AT3864" s="285" t="s">
        <v>142</v>
      </c>
      <c r="AU3864" s="285" t="s">
        <v>83</v>
      </c>
      <c r="AV3864" s="14" t="s">
        <v>81</v>
      </c>
      <c r="AW3864" s="14" t="s">
        <v>30</v>
      </c>
      <c r="AX3864" s="14" t="s">
        <v>73</v>
      </c>
      <c r="AY3864" s="285" t="s">
        <v>133</v>
      </c>
    </row>
    <row r="3865" spans="2:51" s="12" customFormat="1" ht="12">
      <c r="B3865" s="237"/>
      <c r="C3865" s="238"/>
      <c r="D3865" s="239" t="s">
        <v>142</v>
      </c>
      <c r="E3865" s="240" t="s">
        <v>1</v>
      </c>
      <c r="F3865" s="241" t="s">
        <v>5349</v>
      </c>
      <c r="G3865" s="238"/>
      <c r="H3865" s="242">
        <v>264.33</v>
      </c>
      <c r="I3865" s="243"/>
      <c r="J3865" s="238"/>
      <c r="K3865" s="238"/>
      <c r="L3865" s="244"/>
      <c r="M3865" s="245"/>
      <c r="N3865" s="246"/>
      <c r="O3865" s="246"/>
      <c r="P3865" s="246"/>
      <c r="Q3865" s="246"/>
      <c r="R3865" s="246"/>
      <c r="S3865" s="246"/>
      <c r="T3865" s="247"/>
      <c r="AT3865" s="248" t="s">
        <v>142</v>
      </c>
      <c r="AU3865" s="248" t="s">
        <v>83</v>
      </c>
      <c r="AV3865" s="12" t="s">
        <v>83</v>
      </c>
      <c r="AW3865" s="12" t="s">
        <v>30</v>
      </c>
      <c r="AX3865" s="12" t="s">
        <v>73</v>
      </c>
      <c r="AY3865" s="248" t="s">
        <v>133</v>
      </c>
    </row>
    <row r="3866" spans="2:51" s="12" customFormat="1" ht="12">
      <c r="B3866" s="237"/>
      <c r="C3866" s="238"/>
      <c r="D3866" s="239" t="s">
        <v>142</v>
      </c>
      <c r="E3866" s="240" t="s">
        <v>1</v>
      </c>
      <c r="F3866" s="241" t="s">
        <v>1616</v>
      </c>
      <c r="G3866" s="238"/>
      <c r="H3866" s="242">
        <v>346.5</v>
      </c>
      <c r="I3866" s="243"/>
      <c r="J3866" s="238"/>
      <c r="K3866" s="238"/>
      <c r="L3866" s="244"/>
      <c r="M3866" s="245"/>
      <c r="N3866" s="246"/>
      <c r="O3866" s="246"/>
      <c r="P3866" s="246"/>
      <c r="Q3866" s="246"/>
      <c r="R3866" s="246"/>
      <c r="S3866" s="246"/>
      <c r="T3866" s="247"/>
      <c r="AT3866" s="248" t="s">
        <v>142</v>
      </c>
      <c r="AU3866" s="248" t="s">
        <v>83</v>
      </c>
      <c r="AV3866" s="12" t="s">
        <v>83</v>
      </c>
      <c r="AW3866" s="12" t="s">
        <v>30</v>
      </c>
      <c r="AX3866" s="12" t="s">
        <v>73</v>
      </c>
      <c r="AY3866" s="248" t="s">
        <v>133</v>
      </c>
    </row>
    <row r="3867" spans="2:51" s="12" customFormat="1" ht="12">
      <c r="B3867" s="237"/>
      <c r="C3867" s="238"/>
      <c r="D3867" s="239" t="s">
        <v>142</v>
      </c>
      <c r="E3867" s="240" t="s">
        <v>1</v>
      </c>
      <c r="F3867" s="241" t="s">
        <v>1617</v>
      </c>
      <c r="G3867" s="238"/>
      <c r="H3867" s="242">
        <v>175.219</v>
      </c>
      <c r="I3867" s="243"/>
      <c r="J3867" s="238"/>
      <c r="K3867" s="238"/>
      <c r="L3867" s="244"/>
      <c r="M3867" s="245"/>
      <c r="N3867" s="246"/>
      <c r="O3867" s="246"/>
      <c r="P3867" s="246"/>
      <c r="Q3867" s="246"/>
      <c r="R3867" s="246"/>
      <c r="S3867" s="246"/>
      <c r="T3867" s="247"/>
      <c r="AT3867" s="248" t="s">
        <v>142</v>
      </c>
      <c r="AU3867" s="248" t="s">
        <v>83</v>
      </c>
      <c r="AV3867" s="12" t="s">
        <v>83</v>
      </c>
      <c r="AW3867" s="12" t="s">
        <v>30</v>
      </c>
      <c r="AX3867" s="12" t="s">
        <v>73</v>
      </c>
      <c r="AY3867" s="248" t="s">
        <v>133</v>
      </c>
    </row>
    <row r="3868" spans="2:51" s="14" customFormat="1" ht="12">
      <c r="B3868" s="276"/>
      <c r="C3868" s="277"/>
      <c r="D3868" s="239" t="s">
        <v>142</v>
      </c>
      <c r="E3868" s="278" t="s">
        <v>1</v>
      </c>
      <c r="F3868" s="279" t="s">
        <v>600</v>
      </c>
      <c r="G3868" s="277"/>
      <c r="H3868" s="278" t="s">
        <v>1</v>
      </c>
      <c r="I3868" s="280"/>
      <c r="J3868" s="277"/>
      <c r="K3868" s="277"/>
      <c r="L3868" s="281"/>
      <c r="M3868" s="282"/>
      <c r="N3868" s="283"/>
      <c r="O3868" s="283"/>
      <c r="P3868" s="283"/>
      <c r="Q3868" s="283"/>
      <c r="R3868" s="283"/>
      <c r="S3868" s="283"/>
      <c r="T3868" s="284"/>
      <c r="AT3868" s="285" t="s">
        <v>142</v>
      </c>
      <c r="AU3868" s="285" t="s">
        <v>83</v>
      </c>
      <c r="AV3868" s="14" t="s">
        <v>81</v>
      </c>
      <c r="AW3868" s="14" t="s">
        <v>30</v>
      </c>
      <c r="AX3868" s="14" t="s">
        <v>73</v>
      </c>
      <c r="AY3868" s="285" t="s">
        <v>133</v>
      </c>
    </row>
    <row r="3869" spans="2:51" s="14" customFormat="1" ht="12">
      <c r="B3869" s="276"/>
      <c r="C3869" s="277"/>
      <c r="D3869" s="239" t="s">
        <v>142</v>
      </c>
      <c r="E3869" s="278" t="s">
        <v>1</v>
      </c>
      <c r="F3869" s="279" t="s">
        <v>1607</v>
      </c>
      <c r="G3869" s="277"/>
      <c r="H3869" s="278" t="s">
        <v>1</v>
      </c>
      <c r="I3869" s="280"/>
      <c r="J3869" s="277"/>
      <c r="K3869" s="277"/>
      <c r="L3869" s="281"/>
      <c r="M3869" s="282"/>
      <c r="N3869" s="283"/>
      <c r="O3869" s="283"/>
      <c r="P3869" s="283"/>
      <c r="Q3869" s="283"/>
      <c r="R3869" s="283"/>
      <c r="S3869" s="283"/>
      <c r="T3869" s="284"/>
      <c r="AT3869" s="285" t="s">
        <v>142</v>
      </c>
      <c r="AU3869" s="285" t="s">
        <v>83</v>
      </c>
      <c r="AV3869" s="14" t="s">
        <v>81</v>
      </c>
      <c r="AW3869" s="14" t="s">
        <v>30</v>
      </c>
      <c r="AX3869" s="14" t="s">
        <v>73</v>
      </c>
      <c r="AY3869" s="285" t="s">
        <v>133</v>
      </c>
    </row>
    <row r="3870" spans="2:51" s="12" customFormat="1" ht="12">
      <c r="B3870" s="237"/>
      <c r="C3870" s="238"/>
      <c r="D3870" s="239" t="s">
        <v>142</v>
      </c>
      <c r="E3870" s="240" t="s">
        <v>1</v>
      </c>
      <c r="F3870" s="241" t="s">
        <v>5350</v>
      </c>
      <c r="G3870" s="238"/>
      <c r="H3870" s="242">
        <v>458.8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142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133</v>
      </c>
    </row>
    <row r="3871" spans="2:51" s="12" customFormat="1" ht="12">
      <c r="B3871" s="237"/>
      <c r="C3871" s="238"/>
      <c r="D3871" s="239" t="s">
        <v>142</v>
      </c>
      <c r="E3871" s="240" t="s">
        <v>1</v>
      </c>
      <c r="F3871" s="241" t="s">
        <v>5351</v>
      </c>
      <c r="G3871" s="238"/>
      <c r="H3871" s="242">
        <v>296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142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133</v>
      </c>
    </row>
    <row r="3872" spans="2:51" s="12" customFormat="1" ht="12">
      <c r="B3872" s="237"/>
      <c r="C3872" s="238"/>
      <c r="D3872" s="239" t="s">
        <v>142</v>
      </c>
      <c r="E3872" s="240" t="s">
        <v>1</v>
      </c>
      <c r="F3872" s="241" t="s">
        <v>1620</v>
      </c>
      <c r="G3872" s="238"/>
      <c r="H3872" s="242">
        <v>310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142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133</v>
      </c>
    </row>
    <row r="3873" spans="2:51" s="14" customFormat="1" ht="12">
      <c r="B3873" s="276"/>
      <c r="C3873" s="277"/>
      <c r="D3873" s="239" t="s">
        <v>142</v>
      </c>
      <c r="E3873" s="278" t="s">
        <v>1</v>
      </c>
      <c r="F3873" s="279" t="s">
        <v>1611</v>
      </c>
      <c r="G3873" s="277"/>
      <c r="H3873" s="278" t="s">
        <v>1</v>
      </c>
      <c r="I3873" s="280"/>
      <c r="J3873" s="277"/>
      <c r="K3873" s="277"/>
      <c r="L3873" s="281"/>
      <c r="M3873" s="282"/>
      <c r="N3873" s="283"/>
      <c r="O3873" s="283"/>
      <c r="P3873" s="283"/>
      <c r="Q3873" s="283"/>
      <c r="R3873" s="283"/>
      <c r="S3873" s="283"/>
      <c r="T3873" s="284"/>
      <c r="AT3873" s="285" t="s">
        <v>142</v>
      </c>
      <c r="AU3873" s="285" t="s">
        <v>83</v>
      </c>
      <c r="AV3873" s="14" t="s">
        <v>81</v>
      </c>
      <c r="AW3873" s="14" t="s">
        <v>30</v>
      </c>
      <c r="AX3873" s="14" t="s">
        <v>73</v>
      </c>
      <c r="AY3873" s="285" t="s">
        <v>133</v>
      </c>
    </row>
    <row r="3874" spans="2:51" s="12" customFormat="1" ht="12">
      <c r="B3874" s="237"/>
      <c r="C3874" s="238"/>
      <c r="D3874" s="239" t="s">
        <v>142</v>
      </c>
      <c r="E3874" s="240" t="s">
        <v>1</v>
      </c>
      <c r="F3874" s="241" t="s">
        <v>1621</v>
      </c>
      <c r="G3874" s="238"/>
      <c r="H3874" s="242">
        <v>396.8</v>
      </c>
      <c r="I3874" s="243"/>
      <c r="J3874" s="238"/>
      <c r="K3874" s="238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142</v>
      </c>
      <c r="AU3874" s="248" t="s">
        <v>83</v>
      </c>
      <c r="AV3874" s="12" t="s">
        <v>83</v>
      </c>
      <c r="AW3874" s="12" t="s">
        <v>30</v>
      </c>
      <c r="AX3874" s="12" t="s">
        <v>73</v>
      </c>
      <c r="AY3874" s="248" t="s">
        <v>133</v>
      </c>
    </row>
    <row r="3875" spans="2:51" s="12" customFormat="1" ht="12">
      <c r="B3875" s="237"/>
      <c r="C3875" s="238"/>
      <c r="D3875" s="239" t="s">
        <v>142</v>
      </c>
      <c r="E3875" s="240" t="s">
        <v>1</v>
      </c>
      <c r="F3875" s="241" t="s">
        <v>1622</v>
      </c>
      <c r="G3875" s="238"/>
      <c r="H3875" s="242">
        <v>240</v>
      </c>
      <c r="I3875" s="243"/>
      <c r="J3875" s="238"/>
      <c r="K3875" s="238"/>
      <c r="L3875" s="244"/>
      <c r="M3875" s="245"/>
      <c r="N3875" s="246"/>
      <c r="O3875" s="246"/>
      <c r="P3875" s="246"/>
      <c r="Q3875" s="246"/>
      <c r="R3875" s="246"/>
      <c r="S3875" s="246"/>
      <c r="T3875" s="247"/>
      <c r="AT3875" s="248" t="s">
        <v>142</v>
      </c>
      <c r="AU3875" s="248" t="s">
        <v>83</v>
      </c>
      <c r="AV3875" s="12" t="s">
        <v>83</v>
      </c>
      <c r="AW3875" s="12" t="s">
        <v>30</v>
      </c>
      <c r="AX3875" s="12" t="s">
        <v>73</v>
      </c>
      <c r="AY3875" s="248" t="s">
        <v>133</v>
      </c>
    </row>
    <row r="3876" spans="2:51" s="12" customFormat="1" ht="12">
      <c r="B3876" s="237"/>
      <c r="C3876" s="238"/>
      <c r="D3876" s="239" t="s">
        <v>142</v>
      </c>
      <c r="E3876" s="240" t="s">
        <v>1</v>
      </c>
      <c r="F3876" s="241" t="s">
        <v>1620</v>
      </c>
      <c r="G3876" s="238"/>
      <c r="H3876" s="242">
        <v>310</v>
      </c>
      <c r="I3876" s="243"/>
      <c r="J3876" s="238"/>
      <c r="K3876" s="238"/>
      <c r="L3876" s="244"/>
      <c r="M3876" s="245"/>
      <c r="N3876" s="246"/>
      <c r="O3876" s="246"/>
      <c r="P3876" s="246"/>
      <c r="Q3876" s="246"/>
      <c r="R3876" s="246"/>
      <c r="S3876" s="246"/>
      <c r="T3876" s="247"/>
      <c r="AT3876" s="248" t="s">
        <v>142</v>
      </c>
      <c r="AU3876" s="248" t="s">
        <v>83</v>
      </c>
      <c r="AV3876" s="12" t="s">
        <v>83</v>
      </c>
      <c r="AW3876" s="12" t="s">
        <v>30</v>
      </c>
      <c r="AX3876" s="12" t="s">
        <v>73</v>
      </c>
      <c r="AY3876" s="248" t="s">
        <v>133</v>
      </c>
    </row>
    <row r="3877" spans="2:51" s="12" customFormat="1" ht="12">
      <c r="B3877" s="237"/>
      <c r="C3877" s="238"/>
      <c r="D3877" s="239" t="s">
        <v>142</v>
      </c>
      <c r="E3877" s="240" t="s">
        <v>1</v>
      </c>
      <c r="F3877" s="241" t="s">
        <v>5352</v>
      </c>
      <c r="G3877" s="238"/>
      <c r="H3877" s="242">
        <v>-499.935</v>
      </c>
      <c r="I3877" s="243"/>
      <c r="J3877" s="238"/>
      <c r="K3877" s="238"/>
      <c r="L3877" s="244"/>
      <c r="M3877" s="245"/>
      <c r="N3877" s="246"/>
      <c r="O3877" s="246"/>
      <c r="P3877" s="246"/>
      <c r="Q3877" s="246"/>
      <c r="R3877" s="246"/>
      <c r="S3877" s="246"/>
      <c r="T3877" s="247"/>
      <c r="AT3877" s="248" t="s">
        <v>142</v>
      </c>
      <c r="AU3877" s="248" t="s">
        <v>83</v>
      </c>
      <c r="AV3877" s="12" t="s">
        <v>83</v>
      </c>
      <c r="AW3877" s="12" t="s">
        <v>30</v>
      </c>
      <c r="AX3877" s="12" t="s">
        <v>73</v>
      </c>
      <c r="AY3877" s="248" t="s">
        <v>133</v>
      </c>
    </row>
    <row r="3878" spans="2:51" s="12" customFormat="1" ht="12">
      <c r="B3878" s="237"/>
      <c r="C3878" s="238"/>
      <c r="D3878" s="239" t="s">
        <v>142</v>
      </c>
      <c r="E3878" s="240" t="s">
        <v>1</v>
      </c>
      <c r="F3878" s="241" t="s">
        <v>5353</v>
      </c>
      <c r="G3878" s="238"/>
      <c r="H3878" s="242">
        <v>746.06</v>
      </c>
      <c r="I3878" s="243"/>
      <c r="J3878" s="238"/>
      <c r="K3878" s="238"/>
      <c r="L3878" s="244"/>
      <c r="M3878" s="245"/>
      <c r="N3878" s="246"/>
      <c r="O3878" s="246"/>
      <c r="P3878" s="246"/>
      <c r="Q3878" s="246"/>
      <c r="R3878" s="246"/>
      <c r="S3878" s="246"/>
      <c r="T3878" s="247"/>
      <c r="AT3878" s="248" t="s">
        <v>142</v>
      </c>
      <c r="AU3878" s="248" t="s">
        <v>83</v>
      </c>
      <c r="AV3878" s="12" t="s">
        <v>83</v>
      </c>
      <c r="AW3878" s="12" t="s">
        <v>30</v>
      </c>
      <c r="AX3878" s="12" t="s">
        <v>73</v>
      </c>
      <c r="AY3878" s="248" t="s">
        <v>133</v>
      </c>
    </row>
    <row r="3879" spans="2:51" s="12" customFormat="1" ht="12">
      <c r="B3879" s="237"/>
      <c r="C3879" s="238"/>
      <c r="D3879" s="239" t="s">
        <v>142</v>
      </c>
      <c r="E3879" s="240" t="s">
        <v>1</v>
      </c>
      <c r="F3879" s="241" t="s">
        <v>2309</v>
      </c>
      <c r="G3879" s="238"/>
      <c r="H3879" s="242">
        <v>416.92</v>
      </c>
      <c r="I3879" s="243"/>
      <c r="J3879" s="238"/>
      <c r="K3879" s="238"/>
      <c r="L3879" s="244"/>
      <c r="M3879" s="245"/>
      <c r="N3879" s="246"/>
      <c r="O3879" s="246"/>
      <c r="P3879" s="246"/>
      <c r="Q3879" s="246"/>
      <c r="R3879" s="246"/>
      <c r="S3879" s="246"/>
      <c r="T3879" s="247"/>
      <c r="AT3879" s="248" t="s">
        <v>142</v>
      </c>
      <c r="AU3879" s="248" t="s">
        <v>83</v>
      </c>
      <c r="AV3879" s="12" t="s">
        <v>83</v>
      </c>
      <c r="AW3879" s="12" t="s">
        <v>30</v>
      </c>
      <c r="AX3879" s="12" t="s">
        <v>73</v>
      </c>
      <c r="AY3879" s="248" t="s">
        <v>133</v>
      </c>
    </row>
    <row r="3880" spans="2:51" s="13" customFormat="1" ht="12">
      <c r="B3880" s="249"/>
      <c r="C3880" s="250"/>
      <c r="D3880" s="239" t="s">
        <v>142</v>
      </c>
      <c r="E3880" s="251" t="s">
        <v>1</v>
      </c>
      <c r="F3880" s="252" t="s">
        <v>144</v>
      </c>
      <c r="G3880" s="250"/>
      <c r="H3880" s="253">
        <v>4761.518</v>
      </c>
      <c r="I3880" s="254"/>
      <c r="J3880" s="250"/>
      <c r="K3880" s="250"/>
      <c r="L3880" s="255"/>
      <c r="M3880" s="256"/>
      <c r="N3880" s="257"/>
      <c r="O3880" s="257"/>
      <c r="P3880" s="257"/>
      <c r="Q3880" s="257"/>
      <c r="R3880" s="257"/>
      <c r="S3880" s="257"/>
      <c r="T3880" s="258"/>
      <c r="AT3880" s="259" t="s">
        <v>142</v>
      </c>
      <c r="AU3880" s="259" t="s">
        <v>83</v>
      </c>
      <c r="AV3880" s="13" t="s">
        <v>140</v>
      </c>
      <c r="AW3880" s="13" t="s">
        <v>30</v>
      </c>
      <c r="AX3880" s="13" t="s">
        <v>81</v>
      </c>
      <c r="AY3880" s="259" t="s">
        <v>133</v>
      </c>
    </row>
    <row r="3881" spans="2:65" s="1" customFormat="1" ht="24" customHeight="1">
      <c r="B3881" s="38"/>
      <c r="C3881" s="224" t="s">
        <v>5363</v>
      </c>
      <c r="D3881" s="224" t="s">
        <v>135</v>
      </c>
      <c r="E3881" s="225" t="s">
        <v>5364</v>
      </c>
      <c r="F3881" s="226" t="s">
        <v>5365</v>
      </c>
      <c r="G3881" s="227" t="s">
        <v>413</v>
      </c>
      <c r="H3881" s="228">
        <v>1631.808</v>
      </c>
      <c r="I3881" s="229"/>
      <c r="J3881" s="230">
        <f>ROUND(I3881*H3881,2)</f>
        <v>0</v>
      </c>
      <c r="K3881" s="226" t="s">
        <v>139</v>
      </c>
      <c r="L3881" s="43"/>
      <c r="M3881" s="231" t="s">
        <v>1</v>
      </c>
      <c r="N3881" s="232" t="s">
        <v>38</v>
      </c>
      <c r="O3881" s="86"/>
      <c r="P3881" s="233">
        <f>O3881*H3881</f>
        <v>0</v>
      </c>
      <c r="Q3881" s="233">
        <v>0.00029</v>
      </c>
      <c r="R3881" s="233">
        <f>Q3881*H3881</f>
        <v>0.47322432</v>
      </c>
      <c r="S3881" s="233">
        <v>0</v>
      </c>
      <c r="T3881" s="234">
        <f>S3881*H3881</f>
        <v>0</v>
      </c>
      <c r="AR3881" s="235" t="s">
        <v>224</v>
      </c>
      <c r="AT3881" s="235" t="s">
        <v>135</v>
      </c>
      <c r="AU3881" s="235" t="s">
        <v>83</v>
      </c>
      <c r="AY3881" s="17" t="s">
        <v>133</v>
      </c>
      <c r="BE3881" s="236">
        <f>IF(N3881="základní",J3881,0)</f>
        <v>0</v>
      </c>
      <c r="BF3881" s="236">
        <f>IF(N3881="snížená",J3881,0)</f>
        <v>0</v>
      </c>
      <c r="BG3881" s="236">
        <f>IF(N3881="zákl. přenesená",J3881,0)</f>
        <v>0</v>
      </c>
      <c r="BH3881" s="236">
        <f>IF(N3881="sníž. přenesená",J3881,0)</f>
        <v>0</v>
      </c>
      <c r="BI3881" s="236">
        <f>IF(N3881="nulová",J3881,0)</f>
        <v>0</v>
      </c>
      <c r="BJ3881" s="17" t="s">
        <v>81</v>
      </c>
      <c r="BK3881" s="236">
        <f>ROUND(I3881*H3881,2)</f>
        <v>0</v>
      </c>
      <c r="BL3881" s="17" t="s">
        <v>224</v>
      </c>
      <c r="BM3881" s="235" t="s">
        <v>5366</v>
      </c>
    </row>
    <row r="3882" spans="2:51" s="14" customFormat="1" ht="12">
      <c r="B3882" s="276"/>
      <c r="C3882" s="277"/>
      <c r="D3882" s="239" t="s">
        <v>142</v>
      </c>
      <c r="E3882" s="278" t="s">
        <v>1</v>
      </c>
      <c r="F3882" s="279" t="s">
        <v>1623</v>
      </c>
      <c r="G3882" s="277"/>
      <c r="H3882" s="278" t="s">
        <v>1</v>
      </c>
      <c r="I3882" s="280"/>
      <c r="J3882" s="277"/>
      <c r="K3882" s="277"/>
      <c r="L3882" s="281"/>
      <c r="M3882" s="282"/>
      <c r="N3882" s="283"/>
      <c r="O3882" s="283"/>
      <c r="P3882" s="283"/>
      <c r="Q3882" s="283"/>
      <c r="R3882" s="283"/>
      <c r="S3882" s="283"/>
      <c r="T3882" s="284"/>
      <c r="AT3882" s="285" t="s">
        <v>142</v>
      </c>
      <c r="AU3882" s="285" t="s">
        <v>83</v>
      </c>
      <c r="AV3882" s="14" t="s">
        <v>81</v>
      </c>
      <c r="AW3882" s="14" t="s">
        <v>30</v>
      </c>
      <c r="AX3882" s="14" t="s">
        <v>73</v>
      </c>
      <c r="AY3882" s="285" t="s">
        <v>133</v>
      </c>
    </row>
    <row r="3883" spans="2:51" s="12" customFormat="1" ht="12">
      <c r="B3883" s="237"/>
      <c r="C3883" s="238"/>
      <c r="D3883" s="239" t="s">
        <v>142</v>
      </c>
      <c r="E3883" s="240" t="s">
        <v>1</v>
      </c>
      <c r="F3883" s="241" t="s">
        <v>1624</v>
      </c>
      <c r="G3883" s="238"/>
      <c r="H3883" s="242">
        <v>502.418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142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133</v>
      </c>
    </row>
    <row r="3884" spans="2:51" s="12" customFormat="1" ht="12">
      <c r="B3884" s="237"/>
      <c r="C3884" s="238"/>
      <c r="D3884" s="239" t="s">
        <v>142</v>
      </c>
      <c r="E3884" s="240" t="s">
        <v>1</v>
      </c>
      <c r="F3884" s="241" t="s">
        <v>1625</v>
      </c>
      <c r="G3884" s="238"/>
      <c r="H3884" s="242">
        <v>450</v>
      </c>
      <c r="I3884" s="243"/>
      <c r="J3884" s="238"/>
      <c r="K3884" s="238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142</v>
      </c>
      <c r="AU3884" s="248" t="s">
        <v>83</v>
      </c>
      <c r="AV3884" s="12" t="s">
        <v>83</v>
      </c>
      <c r="AW3884" s="12" t="s">
        <v>30</v>
      </c>
      <c r="AX3884" s="12" t="s">
        <v>73</v>
      </c>
      <c r="AY3884" s="248" t="s">
        <v>133</v>
      </c>
    </row>
    <row r="3885" spans="2:51" s="12" customFormat="1" ht="12">
      <c r="B3885" s="237"/>
      <c r="C3885" s="238"/>
      <c r="D3885" s="239" t="s">
        <v>142</v>
      </c>
      <c r="E3885" s="240" t="s">
        <v>1</v>
      </c>
      <c r="F3885" s="241" t="s">
        <v>5358</v>
      </c>
      <c r="G3885" s="238"/>
      <c r="H3885" s="242">
        <v>679.39</v>
      </c>
      <c r="I3885" s="243"/>
      <c r="J3885" s="238"/>
      <c r="K3885" s="238"/>
      <c r="L3885" s="244"/>
      <c r="M3885" s="245"/>
      <c r="N3885" s="246"/>
      <c r="O3885" s="246"/>
      <c r="P3885" s="246"/>
      <c r="Q3885" s="246"/>
      <c r="R3885" s="246"/>
      <c r="S3885" s="246"/>
      <c r="T3885" s="247"/>
      <c r="AT3885" s="248" t="s">
        <v>142</v>
      </c>
      <c r="AU3885" s="248" t="s">
        <v>83</v>
      </c>
      <c r="AV3885" s="12" t="s">
        <v>83</v>
      </c>
      <c r="AW3885" s="12" t="s">
        <v>30</v>
      </c>
      <c r="AX3885" s="12" t="s">
        <v>73</v>
      </c>
      <c r="AY3885" s="248" t="s">
        <v>133</v>
      </c>
    </row>
    <row r="3886" spans="2:51" s="13" customFormat="1" ht="12">
      <c r="B3886" s="249"/>
      <c r="C3886" s="250"/>
      <c r="D3886" s="239" t="s">
        <v>142</v>
      </c>
      <c r="E3886" s="251" t="s">
        <v>1</v>
      </c>
      <c r="F3886" s="252" t="s">
        <v>144</v>
      </c>
      <c r="G3886" s="250"/>
      <c r="H3886" s="253">
        <v>1631.808</v>
      </c>
      <c r="I3886" s="254"/>
      <c r="J3886" s="250"/>
      <c r="K3886" s="250"/>
      <c r="L3886" s="255"/>
      <c r="M3886" s="256"/>
      <c r="N3886" s="257"/>
      <c r="O3886" s="257"/>
      <c r="P3886" s="257"/>
      <c r="Q3886" s="257"/>
      <c r="R3886" s="257"/>
      <c r="S3886" s="257"/>
      <c r="T3886" s="258"/>
      <c r="AT3886" s="259" t="s">
        <v>142</v>
      </c>
      <c r="AU3886" s="259" t="s">
        <v>83</v>
      </c>
      <c r="AV3886" s="13" t="s">
        <v>140</v>
      </c>
      <c r="AW3886" s="13" t="s">
        <v>30</v>
      </c>
      <c r="AX3886" s="13" t="s">
        <v>81</v>
      </c>
      <c r="AY3886" s="259" t="s">
        <v>133</v>
      </c>
    </row>
    <row r="3887" spans="2:63" s="11" customFormat="1" ht="25.9" customHeight="1">
      <c r="B3887" s="208"/>
      <c r="C3887" s="209"/>
      <c r="D3887" s="210" t="s">
        <v>72</v>
      </c>
      <c r="E3887" s="211" t="s">
        <v>168</v>
      </c>
      <c r="F3887" s="211" t="s">
        <v>323</v>
      </c>
      <c r="G3887" s="209"/>
      <c r="H3887" s="209"/>
      <c r="I3887" s="212"/>
      <c r="J3887" s="213">
        <f>BK3887</f>
        <v>0</v>
      </c>
      <c r="K3887" s="209"/>
      <c r="L3887" s="214"/>
      <c r="M3887" s="215"/>
      <c r="N3887" s="216"/>
      <c r="O3887" s="216"/>
      <c r="P3887" s="217">
        <f>P3888+P3909+P3950+P3961+P4002+P4005+P4290</f>
        <v>0</v>
      </c>
      <c r="Q3887" s="216"/>
      <c r="R3887" s="217">
        <f>R3888+R3909+R3950+R3961+R4002+R4005+R4290</f>
        <v>0</v>
      </c>
      <c r="S3887" s="216"/>
      <c r="T3887" s="218">
        <f>T3888+T3909+T3950+T3961+T4002+T4005+T4290</f>
        <v>0</v>
      </c>
      <c r="AR3887" s="219" t="s">
        <v>149</v>
      </c>
      <c r="AT3887" s="220" t="s">
        <v>72</v>
      </c>
      <c r="AU3887" s="220" t="s">
        <v>73</v>
      </c>
      <c r="AY3887" s="219" t="s">
        <v>133</v>
      </c>
      <c r="BK3887" s="221">
        <f>BK3888+BK3909+BK3950+BK3961+BK4002+BK4005+BK4290</f>
        <v>0</v>
      </c>
    </row>
    <row r="3888" spans="2:63" s="11" customFormat="1" ht="22.8" customHeight="1">
      <c r="B3888" s="208"/>
      <c r="C3888" s="209"/>
      <c r="D3888" s="210" t="s">
        <v>72</v>
      </c>
      <c r="E3888" s="222" t="s">
        <v>5367</v>
      </c>
      <c r="F3888" s="222" t="s">
        <v>5368</v>
      </c>
      <c r="G3888" s="209"/>
      <c r="H3888" s="209"/>
      <c r="I3888" s="212"/>
      <c r="J3888" s="223">
        <f>BK3888</f>
        <v>0</v>
      </c>
      <c r="K3888" s="209"/>
      <c r="L3888" s="214"/>
      <c r="M3888" s="215"/>
      <c r="N3888" s="216"/>
      <c r="O3888" s="216"/>
      <c r="P3888" s="217">
        <f>SUM(P3889:P3908)</f>
        <v>0</v>
      </c>
      <c r="Q3888" s="216"/>
      <c r="R3888" s="217">
        <f>SUM(R3889:R3908)</f>
        <v>0</v>
      </c>
      <c r="S3888" s="216"/>
      <c r="T3888" s="218">
        <f>SUM(T3889:T3908)</f>
        <v>0</v>
      </c>
      <c r="AR3888" s="219" t="s">
        <v>149</v>
      </c>
      <c r="AT3888" s="220" t="s">
        <v>72</v>
      </c>
      <c r="AU3888" s="220" t="s">
        <v>81</v>
      </c>
      <c r="AY3888" s="219" t="s">
        <v>133</v>
      </c>
      <c r="BK3888" s="221">
        <f>SUM(BK3889:BK3908)</f>
        <v>0</v>
      </c>
    </row>
    <row r="3889" spans="2:65" s="1" customFormat="1" ht="48" customHeight="1">
      <c r="B3889" s="38"/>
      <c r="C3889" s="224" t="s">
        <v>5369</v>
      </c>
      <c r="D3889" s="224" t="s">
        <v>135</v>
      </c>
      <c r="E3889" s="225" t="s">
        <v>5370</v>
      </c>
      <c r="F3889" s="226" t="s">
        <v>5371</v>
      </c>
      <c r="G3889" s="227" t="s">
        <v>171</v>
      </c>
      <c r="H3889" s="228">
        <v>1</v>
      </c>
      <c r="I3889" s="229"/>
      <c r="J3889" s="230">
        <f>ROUND(I3889*H3889,2)</f>
        <v>0</v>
      </c>
      <c r="K3889" s="226" t="s">
        <v>1</v>
      </c>
      <c r="L3889" s="43"/>
      <c r="M3889" s="231" t="s">
        <v>1</v>
      </c>
      <c r="N3889" s="232" t="s">
        <v>38</v>
      </c>
      <c r="O3889" s="86"/>
      <c r="P3889" s="233">
        <f>O3889*H3889</f>
        <v>0</v>
      </c>
      <c r="Q3889" s="233">
        <v>0</v>
      </c>
      <c r="R3889" s="233">
        <f>Q3889*H3889</f>
        <v>0</v>
      </c>
      <c r="S3889" s="233">
        <v>0</v>
      </c>
      <c r="T3889" s="234">
        <f>S3889*H3889</f>
        <v>0</v>
      </c>
      <c r="AR3889" s="235" t="s">
        <v>328</v>
      </c>
      <c r="AT3889" s="235" t="s">
        <v>135</v>
      </c>
      <c r="AU3889" s="235" t="s">
        <v>83</v>
      </c>
      <c r="AY3889" s="17" t="s">
        <v>133</v>
      </c>
      <c r="BE3889" s="236">
        <f>IF(N3889="základní",J3889,0)</f>
        <v>0</v>
      </c>
      <c r="BF3889" s="236">
        <f>IF(N3889="snížená",J3889,0)</f>
        <v>0</v>
      </c>
      <c r="BG3889" s="236">
        <f>IF(N3889="zákl. přenesená",J3889,0)</f>
        <v>0</v>
      </c>
      <c r="BH3889" s="236">
        <f>IF(N3889="sníž. přenesená",J3889,0)</f>
        <v>0</v>
      </c>
      <c r="BI3889" s="236">
        <f>IF(N3889="nulová",J3889,0)</f>
        <v>0</v>
      </c>
      <c r="BJ3889" s="17" t="s">
        <v>81</v>
      </c>
      <c r="BK3889" s="236">
        <f>ROUND(I3889*H3889,2)</f>
        <v>0</v>
      </c>
      <c r="BL3889" s="17" t="s">
        <v>328</v>
      </c>
      <c r="BM3889" s="235" t="s">
        <v>5372</v>
      </c>
    </row>
    <row r="3890" spans="2:65" s="1" customFormat="1" ht="16.5" customHeight="1">
      <c r="B3890" s="38"/>
      <c r="C3890" s="224" t="s">
        <v>5373</v>
      </c>
      <c r="D3890" s="224" t="s">
        <v>135</v>
      </c>
      <c r="E3890" s="225" t="s">
        <v>5374</v>
      </c>
      <c r="F3890" s="226" t="s">
        <v>5375</v>
      </c>
      <c r="G3890" s="227" t="s">
        <v>171</v>
      </c>
      <c r="H3890" s="228">
        <v>1</v>
      </c>
      <c r="I3890" s="229"/>
      <c r="J3890" s="230">
        <f>ROUND(I3890*H3890,2)</f>
        <v>0</v>
      </c>
      <c r="K3890" s="226" t="s">
        <v>1</v>
      </c>
      <c r="L3890" s="43"/>
      <c r="M3890" s="231" t="s">
        <v>1</v>
      </c>
      <c r="N3890" s="232" t="s">
        <v>38</v>
      </c>
      <c r="O3890" s="86"/>
      <c r="P3890" s="233">
        <f>O3890*H3890</f>
        <v>0</v>
      </c>
      <c r="Q3890" s="233">
        <v>0</v>
      </c>
      <c r="R3890" s="233">
        <f>Q3890*H3890</f>
        <v>0</v>
      </c>
      <c r="S3890" s="233">
        <v>0</v>
      </c>
      <c r="T3890" s="234">
        <f>S3890*H3890</f>
        <v>0</v>
      </c>
      <c r="AR3890" s="235" t="s">
        <v>328</v>
      </c>
      <c r="AT3890" s="235" t="s">
        <v>135</v>
      </c>
      <c r="AU3890" s="235" t="s">
        <v>83</v>
      </c>
      <c r="AY3890" s="17" t="s">
        <v>133</v>
      </c>
      <c r="BE3890" s="236">
        <f>IF(N3890="základní",J3890,0)</f>
        <v>0</v>
      </c>
      <c r="BF3890" s="236">
        <f>IF(N3890="snížená",J3890,0)</f>
        <v>0</v>
      </c>
      <c r="BG3890" s="236">
        <f>IF(N3890="zákl. přenesená",J3890,0)</f>
        <v>0</v>
      </c>
      <c r="BH3890" s="236">
        <f>IF(N3890="sníž. přenesená",J3890,0)</f>
        <v>0</v>
      </c>
      <c r="BI3890" s="236">
        <f>IF(N3890="nulová",J3890,0)</f>
        <v>0</v>
      </c>
      <c r="BJ3890" s="17" t="s">
        <v>81</v>
      </c>
      <c r="BK3890" s="236">
        <f>ROUND(I3890*H3890,2)</f>
        <v>0</v>
      </c>
      <c r="BL3890" s="17" t="s">
        <v>328</v>
      </c>
      <c r="BM3890" s="235" t="s">
        <v>5376</v>
      </c>
    </row>
    <row r="3891" spans="2:65" s="1" customFormat="1" ht="36" customHeight="1">
      <c r="B3891" s="38"/>
      <c r="C3891" s="224" t="s">
        <v>5377</v>
      </c>
      <c r="D3891" s="224" t="s">
        <v>135</v>
      </c>
      <c r="E3891" s="225" t="s">
        <v>5378</v>
      </c>
      <c r="F3891" s="226" t="s">
        <v>5379</v>
      </c>
      <c r="G3891" s="227" t="s">
        <v>171</v>
      </c>
      <c r="H3891" s="228">
        <v>3</v>
      </c>
      <c r="I3891" s="229"/>
      <c r="J3891" s="230">
        <f>ROUND(I3891*H3891,2)</f>
        <v>0</v>
      </c>
      <c r="K3891" s="226" t="s">
        <v>1</v>
      </c>
      <c r="L3891" s="43"/>
      <c r="M3891" s="231" t="s">
        <v>1</v>
      </c>
      <c r="N3891" s="232" t="s">
        <v>38</v>
      </c>
      <c r="O3891" s="86"/>
      <c r="P3891" s="233">
        <f>O3891*H3891</f>
        <v>0</v>
      </c>
      <c r="Q3891" s="233">
        <v>0</v>
      </c>
      <c r="R3891" s="233">
        <f>Q3891*H3891</f>
        <v>0</v>
      </c>
      <c r="S3891" s="233">
        <v>0</v>
      </c>
      <c r="T3891" s="234">
        <f>S3891*H3891</f>
        <v>0</v>
      </c>
      <c r="AR3891" s="235" t="s">
        <v>328</v>
      </c>
      <c r="AT3891" s="235" t="s">
        <v>135</v>
      </c>
      <c r="AU3891" s="235" t="s">
        <v>83</v>
      </c>
      <c r="AY3891" s="17" t="s">
        <v>133</v>
      </c>
      <c r="BE3891" s="236">
        <f>IF(N3891="základní",J3891,0)</f>
        <v>0</v>
      </c>
      <c r="BF3891" s="236">
        <f>IF(N3891="snížená",J3891,0)</f>
        <v>0</v>
      </c>
      <c r="BG3891" s="236">
        <f>IF(N3891="zákl. přenesená",J3891,0)</f>
        <v>0</v>
      </c>
      <c r="BH3891" s="236">
        <f>IF(N3891="sníž. přenesená",J3891,0)</f>
        <v>0</v>
      </c>
      <c r="BI3891" s="236">
        <f>IF(N3891="nulová",J3891,0)</f>
        <v>0</v>
      </c>
      <c r="BJ3891" s="17" t="s">
        <v>81</v>
      </c>
      <c r="BK3891" s="236">
        <f>ROUND(I3891*H3891,2)</f>
        <v>0</v>
      </c>
      <c r="BL3891" s="17" t="s">
        <v>328</v>
      </c>
      <c r="BM3891" s="235" t="s">
        <v>5380</v>
      </c>
    </row>
    <row r="3892" spans="2:65" s="1" customFormat="1" ht="36" customHeight="1">
      <c r="B3892" s="38"/>
      <c r="C3892" s="224" t="s">
        <v>5381</v>
      </c>
      <c r="D3892" s="224" t="s">
        <v>135</v>
      </c>
      <c r="E3892" s="225" t="s">
        <v>5382</v>
      </c>
      <c r="F3892" s="226" t="s">
        <v>5383</v>
      </c>
      <c r="G3892" s="227" t="s">
        <v>171</v>
      </c>
      <c r="H3892" s="228">
        <v>3</v>
      </c>
      <c r="I3892" s="229"/>
      <c r="J3892" s="230">
        <f>ROUND(I3892*H3892,2)</f>
        <v>0</v>
      </c>
      <c r="K3892" s="226" t="s">
        <v>1</v>
      </c>
      <c r="L3892" s="43"/>
      <c r="M3892" s="231" t="s">
        <v>1</v>
      </c>
      <c r="N3892" s="232" t="s">
        <v>38</v>
      </c>
      <c r="O3892" s="86"/>
      <c r="P3892" s="233">
        <f>O3892*H3892</f>
        <v>0</v>
      </c>
      <c r="Q3892" s="233">
        <v>0</v>
      </c>
      <c r="R3892" s="233">
        <f>Q3892*H3892</f>
        <v>0</v>
      </c>
      <c r="S3892" s="233">
        <v>0</v>
      </c>
      <c r="T3892" s="234">
        <f>S3892*H3892</f>
        <v>0</v>
      </c>
      <c r="AR3892" s="235" t="s">
        <v>328</v>
      </c>
      <c r="AT3892" s="235" t="s">
        <v>135</v>
      </c>
      <c r="AU3892" s="235" t="s">
        <v>83</v>
      </c>
      <c r="AY3892" s="17" t="s">
        <v>133</v>
      </c>
      <c r="BE3892" s="236">
        <f>IF(N3892="základní",J3892,0)</f>
        <v>0</v>
      </c>
      <c r="BF3892" s="236">
        <f>IF(N3892="snížená",J3892,0)</f>
        <v>0</v>
      </c>
      <c r="BG3892" s="236">
        <f>IF(N3892="zákl. přenesená",J3892,0)</f>
        <v>0</v>
      </c>
      <c r="BH3892" s="236">
        <f>IF(N3892="sníž. přenesená",J3892,0)</f>
        <v>0</v>
      </c>
      <c r="BI3892" s="236">
        <f>IF(N3892="nulová",J3892,0)</f>
        <v>0</v>
      </c>
      <c r="BJ3892" s="17" t="s">
        <v>81</v>
      </c>
      <c r="BK3892" s="236">
        <f>ROUND(I3892*H3892,2)</f>
        <v>0</v>
      </c>
      <c r="BL3892" s="17" t="s">
        <v>328</v>
      </c>
      <c r="BM3892" s="235" t="s">
        <v>5384</v>
      </c>
    </row>
    <row r="3893" spans="2:65" s="1" customFormat="1" ht="48" customHeight="1">
      <c r="B3893" s="38"/>
      <c r="C3893" s="224" t="s">
        <v>5385</v>
      </c>
      <c r="D3893" s="224" t="s">
        <v>135</v>
      </c>
      <c r="E3893" s="225" t="s">
        <v>5386</v>
      </c>
      <c r="F3893" s="226" t="s">
        <v>5387</v>
      </c>
      <c r="G3893" s="227" t="s">
        <v>171</v>
      </c>
      <c r="H3893" s="228">
        <v>3</v>
      </c>
      <c r="I3893" s="229"/>
      <c r="J3893" s="230">
        <f>ROUND(I3893*H3893,2)</f>
        <v>0</v>
      </c>
      <c r="K3893" s="226" t="s">
        <v>1</v>
      </c>
      <c r="L3893" s="43"/>
      <c r="M3893" s="231" t="s">
        <v>1</v>
      </c>
      <c r="N3893" s="232" t="s">
        <v>38</v>
      </c>
      <c r="O3893" s="86"/>
      <c r="P3893" s="233">
        <f>O3893*H3893</f>
        <v>0</v>
      </c>
      <c r="Q3893" s="233">
        <v>0</v>
      </c>
      <c r="R3893" s="233">
        <f>Q3893*H3893</f>
        <v>0</v>
      </c>
      <c r="S3893" s="233">
        <v>0</v>
      </c>
      <c r="T3893" s="234">
        <f>S3893*H3893</f>
        <v>0</v>
      </c>
      <c r="AR3893" s="235" t="s">
        <v>328</v>
      </c>
      <c r="AT3893" s="235" t="s">
        <v>135</v>
      </c>
      <c r="AU3893" s="235" t="s">
        <v>83</v>
      </c>
      <c r="AY3893" s="17" t="s">
        <v>133</v>
      </c>
      <c r="BE3893" s="236">
        <f>IF(N3893="základní",J3893,0)</f>
        <v>0</v>
      </c>
      <c r="BF3893" s="236">
        <f>IF(N3893="snížená",J3893,0)</f>
        <v>0</v>
      </c>
      <c r="BG3893" s="236">
        <f>IF(N3893="zákl. přenesená",J3893,0)</f>
        <v>0</v>
      </c>
      <c r="BH3893" s="236">
        <f>IF(N3893="sníž. přenesená",J3893,0)</f>
        <v>0</v>
      </c>
      <c r="BI3893" s="236">
        <f>IF(N3893="nulová",J3893,0)</f>
        <v>0</v>
      </c>
      <c r="BJ3893" s="17" t="s">
        <v>81</v>
      </c>
      <c r="BK3893" s="236">
        <f>ROUND(I3893*H3893,2)</f>
        <v>0</v>
      </c>
      <c r="BL3893" s="17" t="s">
        <v>328</v>
      </c>
      <c r="BM3893" s="235" t="s">
        <v>5388</v>
      </c>
    </row>
    <row r="3894" spans="2:65" s="1" customFormat="1" ht="48" customHeight="1">
      <c r="B3894" s="38"/>
      <c r="C3894" s="224" t="s">
        <v>5389</v>
      </c>
      <c r="D3894" s="224" t="s">
        <v>135</v>
      </c>
      <c r="E3894" s="225" t="s">
        <v>5390</v>
      </c>
      <c r="F3894" s="226" t="s">
        <v>5391</v>
      </c>
      <c r="G3894" s="227" t="s">
        <v>171</v>
      </c>
      <c r="H3894" s="228">
        <v>26</v>
      </c>
      <c r="I3894" s="229"/>
      <c r="J3894" s="230">
        <f>ROUND(I3894*H3894,2)</f>
        <v>0</v>
      </c>
      <c r="K3894" s="226" t="s">
        <v>1</v>
      </c>
      <c r="L3894" s="43"/>
      <c r="M3894" s="231" t="s">
        <v>1</v>
      </c>
      <c r="N3894" s="232" t="s">
        <v>38</v>
      </c>
      <c r="O3894" s="86"/>
      <c r="P3894" s="233">
        <f>O3894*H3894</f>
        <v>0</v>
      </c>
      <c r="Q3894" s="233">
        <v>0</v>
      </c>
      <c r="R3894" s="233">
        <f>Q3894*H3894</f>
        <v>0</v>
      </c>
      <c r="S3894" s="233">
        <v>0</v>
      </c>
      <c r="T3894" s="234">
        <f>S3894*H3894</f>
        <v>0</v>
      </c>
      <c r="AR3894" s="235" t="s">
        <v>328</v>
      </c>
      <c r="AT3894" s="235" t="s">
        <v>135</v>
      </c>
      <c r="AU3894" s="235" t="s">
        <v>83</v>
      </c>
      <c r="AY3894" s="17" t="s">
        <v>133</v>
      </c>
      <c r="BE3894" s="236">
        <f>IF(N3894="základní",J3894,0)</f>
        <v>0</v>
      </c>
      <c r="BF3894" s="236">
        <f>IF(N3894="snížená",J3894,0)</f>
        <v>0</v>
      </c>
      <c r="BG3894" s="236">
        <f>IF(N3894="zákl. přenesená",J3894,0)</f>
        <v>0</v>
      </c>
      <c r="BH3894" s="236">
        <f>IF(N3894="sníž. přenesená",J3894,0)</f>
        <v>0</v>
      </c>
      <c r="BI3894" s="236">
        <f>IF(N3894="nulová",J3894,0)</f>
        <v>0</v>
      </c>
      <c r="BJ3894" s="17" t="s">
        <v>81</v>
      </c>
      <c r="BK3894" s="236">
        <f>ROUND(I3894*H3894,2)</f>
        <v>0</v>
      </c>
      <c r="BL3894" s="17" t="s">
        <v>328</v>
      </c>
      <c r="BM3894" s="235" t="s">
        <v>5392</v>
      </c>
    </row>
    <row r="3895" spans="2:65" s="1" customFormat="1" ht="24" customHeight="1">
      <c r="B3895" s="38"/>
      <c r="C3895" s="224" t="s">
        <v>5393</v>
      </c>
      <c r="D3895" s="224" t="s">
        <v>135</v>
      </c>
      <c r="E3895" s="225" t="s">
        <v>5394</v>
      </c>
      <c r="F3895" s="226" t="s">
        <v>5395</v>
      </c>
      <c r="G3895" s="227" t="s">
        <v>171</v>
      </c>
      <c r="H3895" s="228">
        <v>1</v>
      </c>
      <c r="I3895" s="229"/>
      <c r="J3895" s="230">
        <f>ROUND(I3895*H3895,2)</f>
        <v>0</v>
      </c>
      <c r="K3895" s="226" t="s">
        <v>1</v>
      </c>
      <c r="L3895" s="43"/>
      <c r="M3895" s="231" t="s">
        <v>1</v>
      </c>
      <c r="N3895" s="232" t="s">
        <v>38</v>
      </c>
      <c r="O3895" s="86"/>
      <c r="P3895" s="233">
        <f>O3895*H3895</f>
        <v>0</v>
      </c>
      <c r="Q3895" s="233">
        <v>0</v>
      </c>
      <c r="R3895" s="233">
        <f>Q3895*H3895</f>
        <v>0</v>
      </c>
      <c r="S3895" s="233">
        <v>0</v>
      </c>
      <c r="T3895" s="234">
        <f>S3895*H3895</f>
        <v>0</v>
      </c>
      <c r="AR3895" s="235" t="s">
        <v>328</v>
      </c>
      <c r="AT3895" s="235" t="s">
        <v>135</v>
      </c>
      <c r="AU3895" s="235" t="s">
        <v>83</v>
      </c>
      <c r="AY3895" s="17" t="s">
        <v>133</v>
      </c>
      <c r="BE3895" s="236">
        <f>IF(N3895="základní",J3895,0)</f>
        <v>0</v>
      </c>
      <c r="BF3895" s="236">
        <f>IF(N3895="snížená",J3895,0)</f>
        <v>0</v>
      </c>
      <c r="BG3895" s="236">
        <f>IF(N3895="zákl. přenesená",J3895,0)</f>
        <v>0</v>
      </c>
      <c r="BH3895" s="236">
        <f>IF(N3895="sníž. přenesená",J3895,0)</f>
        <v>0</v>
      </c>
      <c r="BI3895" s="236">
        <f>IF(N3895="nulová",J3895,0)</f>
        <v>0</v>
      </c>
      <c r="BJ3895" s="17" t="s">
        <v>81</v>
      </c>
      <c r="BK3895" s="236">
        <f>ROUND(I3895*H3895,2)</f>
        <v>0</v>
      </c>
      <c r="BL3895" s="17" t="s">
        <v>328</v>
      </c>
      <c r="BM3895" s="235" t="s">
        <v>5396</v>
      </c>
    </row>
    <row r="3896" spans="2:65" s="1" customFormat="1" ht="36" customHeight="1">
      <c r="B3896" s="38"/>
      <c r="C3896" s="224" t="s">
        <v>5397</v>
      </c>
      <c r="D3896" s="224" t="s">
        <v>135</v>
      </c>
      <c r="E3896" s="225" t="s">
        <v>5398</v>
      </c>
      <c r="F3896" s="226" t="s">
        <v>5399</v>
      </c>
      <c r="G3896" s="227" t="s">
        <v>171</v>
      </c>
      <c r="H3896" s="228">
        <v>2</v>
      </c>
      <c r="I3896" s="229"/>
      <c r="J3896" s="230">
        <f>ROUND(I3896*H3896,2)</f>
        <v>0</v>
      </c>
      <c r="K3896" s="226" t="s">
        <v>1</v>
      </c>
      <c r="L3896" s="43"/>
      <c r="M3896" s="231" t="s">
        <v>1</v>
      </c>
      <c r="N3896" s="232" t="s">
        <v>38</v>
      </c>
      <c r="O3896" s="86"/>
      <c r="P3896" s="233">
        <f>O3896*H3896</f>
        <v>0</v>
      </c>
      <c r="Q3896" s="233">
        <v>0</v>
      </c>
      <c r="R3896" s="233">
        <f>Q3896*H3896</f>
        <v>0</v>
      </c>
      <c r="S3896" s="233">
        <v>0</v>
      </c>
      <c r="T3896" s="234">
        <f>S3896*H3896</f>
        <v>0</v>
      </c>
      <c r="AR3896" s="235" t="s">
        <v>328</v>
      </c>
      <c r="AT3896" s="235" t="s">
        <v>135</v>
      </c>
      <c r="AU3896" s="235" t="s">
        <v>83</v>
      </c>
      <c r="AY3896" s="17" t="s">
        <v>133</v>
      </c>
      <c r="BE3896" s="236">
        <f>IF(N3896="základní",J3896,0)</f>
        <v>0</v>
      </c>
      <c r="BF3896" s="236">
        <f>IF(N3896="snížená",J3896,0)</f>
        <v>0</v>
      </c>
      <c r="BG3896" s="236">
        <f>IF(N3896="zákl. přenesená",J3896,0)</f>
        <v>0</v>
      </c>
      <c r="BH3896" s="236">
        <f>IF(N3896="sníž. přenesená",J3896,0)</f>
        <v>0</v>
      </c>
      <c r="BI3896" s="236">
        <f>IF(N3896="nulová",J3896,0)</f>
        <v>0</v>
      </c>
      <c r="BJ3896" s="17" t="s">
        <v>81</v>
      </c>
      <c r="BK3896" s="236">
        <f>ROUND(I3896*H3896,2)</f>
        <v>0</v>
      </c>
      <c r="BL3896" s="17" t="s">
        <v>328</v>
      </c>
      <c r="BM3896" s="235" t="s">
        <v>5400</v>
      </c>
    </row>
    <row r="3897" spans="2:65" s="1" customFormat="1" ht="16.5" customHeight="1">
      <c r="B3897" s="38"/>
      <c r="C3897" s="224" t="s">
        <v>5401</v>
      </c>
      <c r="D3897" s="224" t="s">
        <v>135</v>
      </c>
      <c r="E3897" s="225" t="s">
        <v>5402</v>
      </c>
      <c r="F3897" s="226" t="s">
        <v>5403</v>
      </c>
      <c r="G3897" s="227" t="s">
        <v>171</v>
      </c>
      <c r="H3897" s="228">
        <v>3</v>
      </c>
      <c r="I3897" s="229"/>
      <c r="J3897" s="230">
        <f>ROUND(I3897*H3897,2)</f>
        <v>0</v>
      </c>
      <c r="K3897" s="226" t="s">
        <v>1</v>
      </c>
      <c r="L3897" s="43"/>
      <c r="M3897" s="231" t="s">
        <v>1</v>
      </c>
      <c r="N3897" s="232" t="s">
        <v>38</v>
      </c>
      <c r="O3897" s="86"/>
      <c r="P3897" s="233">
        <f>O3897*H3897</f>
        <v>0</v>
      </c>
      <c r="Q3897" s="233">
        <v>0</v>
      </c>
      <c r="R3897" s="233">
        <f>Q3897*H3897</f>
        <v>0</v>
      </c>
      <c r="S3897" s="233">
        <v>0</v>
      </c>
      <c r="T3897" s="234">
        <f>S3897*H3897</f>
        <v>0</v>
      </c>
      <c r="AR3897" s="235" t="s">
        <v>328</v>
      </c>
      <c r="AT3897" s="235" t="s">
        <v>135</v>
      </c>
      <c r="AU3897" s="235" t="s">
        <v>83</v>
      </c>
      <c r="AY3897" s="17" t="s">
        <v>133</v>
      </c>
      <c r="BE3897" s="236">
        <f>IF(N3897="základní",J3897,0)</f>
        <v>0</v>
      </c>
      <c r="BF3897" s="236">
        <f>IF(N3897="snížená",J3897,0)</f>
        <v>0</v>
      </c>
      <c r="BG3897" s="236">
        <f>IF(N3897="zákl. přenesená",J3897,0)</f>
        <v>0</v>
      </c>
      <c r="BH3897" s="236">
        <f>IF(N3897="sníž. přenesená",J3897,0)</f>
        <v>0</v>
      </c>
      <c r="BI3897" s="236">
        <f>IF(N3897="nulová",J3897,0)</f>
        <v>0</v>
      </c>
      <c r="BJ3897" s="17" t="s">
        <v>81</v>
      </c>
      <c r="BK3897" s="236">
        <f>ROUND(I3897*H3897,2)</f>
        <v>0</v>
      </c>
      <c r="BL3897" s="17" t="s">
        <v>328</v>
      </c>
      <c r="BM3897" s="235" t="s">
        <v>5404</v>
      </c>
    </row>
    <row r="3898" spans="2:65" s="1" customFormat="1" ht="16.5" customHeight="1">
      <c r="B3898" s="38"/>
      <c r="C3898" s="224" t="s">
        <v>5405</v>
      </c>
      <c r="D3898" s="224" t="s">
        <v>135</v>
      </c>
      <c r="E3898" s="225" t="s">
        <v>5406</v>
      </c>
      <c r="F3898" s="226" t="s">
        <v>5407</v>
      </c>
      <c r="G3898" s="227" t="s">
        <v>165</v>
      </c>
      <c r="H3898" s="228">
        <v>964</v>
      </c>
      <c r="I3898" s="229"/>
      <c r="J3898" s="230">
        <f>ROUND(I3898*H3898,2)</f>
        <v>0</v>
      </c>
      <c r="K3898" s="226" t="s">
        <v>1</v>
      </c>
      <c r="L3898" s="43"/>
      <c r="M3898" s="231" t="s">
        <v>1</v>
      </c>
      <c r="N3898" s="232" t="s">
        <v>38</v>
      </c>
      <c r="O3898" s="86"/>
      <c r="P3898" s="233">
        <f>O3898*H3898</f>
        <v>0</v>
      </c>
      <c r="Q3898" s="233">
        <v>0</v>
      </c>
      <c r="R3898" s="233">
        <f>Q3898*H3898</f>
        <v>0</v>
      </c>
      <c r="S3898" s="233">
        <v>0</v>
      </c>
      <c r="T3898" s="234">
        <f>S3898*H3898</f>
        <v>0</v>
      </c>
      <c r="AR3898" s="235" t="s">
        <v>328</v>
      </c>
      <c r="AT3898" s="235" t="s">
        <v>135</v>
      </c>
      <c r="AU3898" s="235" t="s">
        <v>83</v>
      </c>
      <c r="AY3898" s="17" t="s">
        <v>133</v>
      </c>
      <c r="BE3898" s="236">
        <f>IF(N3898="základní",J3898,0)</f>
        <v>0</v>
      </c>
      <c r="BF3898" s="236">
        <f>IF(N3898="snížená",J3898,0)</f>
        <v>0</v>
      </c>
      <c r="BG3898" s="236">
        <f>IF(N3898="zákl. přenesená",J3898,0)</f>
        <v>0</v>
      </c>
      <c r="BH3898" s="236">
        <f>IF(N3898="sníž. přenesená",J3898,0)</f>
        <v>0</v>
      </c>
      <c r="BI3898" s="236">
        <f>IF(N3898="nulová",J3898,0)</f>
        <v>0</v>
      </c>
      <c r="BJ3898" s="17" t="s">
        <v>81</v>
      </c>
      <c r="BK3898" s="236">
        <f>ROUND(I3898*H3898,2)</f>
        <v>0</v>
      </c>
      <c r="BL3898" s="17" t="s">
        <v>328</v>
      </c>
      <c r="BM3898" s="235" t="s">
        <v>5408</v>
      </c>
    </row>
    <row r="3899" spans="2:65" s="1" customFormat="1" ht="24" customHeight="1">
      <c r="B3899" s="38"/>
      <c r="C3899" s="224" t="s">
        <v>5409</v>
      </c>
      <c r="D3899" s="224" t="s">
        <v>135</v>
      </c>
      <c r="E3899" s="225" t="s">
        <v>5410</v>
      </c>
      <c r="F3899" s="226" t="s">
        <v>5411</v>
      </c>
      <c r="G3899" s="227" t="s">
        <v>171</v>
      </c>
      <c r="H3899" s="228">
        <v>2231</v>
      </c>
      <c r="I3899" s="229"/>
      <c r="J3899" s="230">
        <f>ROUND(I3899*H3899,2)</f>
        <v>0</v>
      </c>
      <c r="K3899" s="226" t="s">
        <v>1</v>
      </c>
      <c r="L3899" s="43"/>
      <c r="M3899" s="231" t="s">
        <v>1</v>
      </c>
      <c r="N3899" s="232" t="s">
        <v>38</v>
      </c>
      <c r="O3899" s="86"/>
      <c r="P3899" s="233">
        <f>O3899*H3899</f>
        <v>0</v>
      </c>
      <c r="Q3899" s="233">
        <v>0</v>
      </c>
      <c r="R3899" s="233">
        <f>Q3899*H3899</f>
        <v>0</v>
      </c>
      <c r="S3899" s="233">
        <v>0</v>
      </c>
      <c r="T3899" s="234">
        <f>S3899*H3899</f>
        <v>0</v>
      </c>
      <c r="AR3899" s="235" t="s">
        <v>328</v>
      </c>
      <c r="AT3899" s="235" t="s">
        <v>135</v>
      </c>
      <c r="AU3899" s="235" t="s">
        <v>83</v>
      </c>
      <c r="AY3899" s="17" t="s">
        <v>133</v>
      </c>
      <c r="BE3899" s="236">
        <f>IF(N3899="základní",J3899,0)</f>
        <v>0</v>
      </c>
      <c r="BF3899" s="236">
        <f>IF(N3899="snížená",J3899,0)</f>
        <v>0</v>
      </c>
      <c r="BG3899" s="236">
        <f>IF(N3899="zákl. přenesená",J3899,0)</f>
        <v>0</v>
      </c>
      <c r="BH3899" s="236">
        <f>IF(N3899="sníž. přenesená",J3899,0)</f>
        <v>0</v>
      </c>
      <c r="BI3899" s="236">
        <f>IF(N3899="nulová",J3899,0)</f>
        <v>0</v>
      </c>
      <c r="BJ3899" s="17" t="s">
        <v>81</v>
      </c>
      <c r="BK3899" s="236">
        <f>ROUND(I3899*H3899,2)</f>
        <v>0</v>
      </c>
      <c r="BL3899" s="17" t="s">
        <v>328</v>
      </c>
      <c r="BM3899" s="235" t="s">
        <v>5412</v>
      </c>
    </row>
    <row r="3900" spans="2:65" s="1" customFormat="1" ht="16.5" customHeight="1">
      <c r="B3900" s="38"/>
      <c r="C3900" s="224" t="s">
        <v>5413</v>
      </c>
      <c r="D3900" s="224" t="s">
        <v>135</v>
      </c>
      <c r="E3900" s="225" t="s">
        <v>5414</v>
      </c>
      <c r="F3900" s="226" t="s">
        <v>5415</v>
      </c>
      <c r="G3900" s="227" t="s">
        <v>171</v>
      </c>
      <c r="H3900" s="228">
        <v>9</v>
      </c>
      <c r="I3900" s="229"/>
      <c r="J3900" s="230">
        <f>ROUND(I3900*H3900,2)</f>
        <v>0</v>
      </c>
      <c r="K3900" s="226" t="s">
        <v>1</v>
      </c>
      <c r="L3900" s="43"/>
      <c r="M3900" s="231" t="s">
        <v>1</v>
      </c>
      <c r="N3900" s="232" t="s">
        <v>38</v>
      </c>
      <c r="O3900" s="86"/>
      <c r="P3900" s="233">
        <f>O3900*H3900</f>
        <v>0</v>
      </c>
      <c r="Q3900" s="233">
        <v>0</v>
      </c>
      <c r="R3900" s="233">
        <f>Q3900*H3900</f>
        <v>0</v>
      </c>
      <c r="S3900" s="233">
        <v>0</v>
      </c>
      <c r="T3900" s="234">
        <f>S3900*H3900</f>
        <v>0</v>
      </c>
      <c r="AR3900" s="235" t="s">
        <v>328</v>
      </c>
      <c r="AT3900" s="235" t="s">
        <v>135</v>
      </c>
      <c r="AU3900" s="235" t="s">
        <v>83</v>
      </c>
      <c r="AY3900" s="17" t="s">
        <v>133</v>
      </c>
      <c r="BE3900" s="236">
        <f>IF(N3900="základní",J3900,0)</f>
        <v>0</v>
      </c>
      <c r="BF3900" s="236">
        <f>IF(N3900="snížená",J3900,0)</f>
        <v>0</v>
      </c>
      <c r="BG3900" s="236">
        <f>IF(N3900="zákl. přenesená",J3900,0)</f>
        <v>0</v>
      </c>
      <c r="BH3900" s="236">
        <f>IF(N3900="sníž. přenesená",J3900,0)</f>
        <v>0</v>
      </c>
      <c r="BI3900" s="236">
        <f>IF(N3900="nulová",J3900,0)</f>
        <v>0</v>
      </c>
      <c r="BJ3900" s="17" t="s">
        <v>81</v>
      </c>
      <c r="BK3900" s="236">
        <f>ROUND(I3900*H3900,2)</f>
        <v>0</v>
      </c>
      <c r="BL3900" s="17" t="s">
        <v>328</v>
      </c>
      <c r="BM3900" s="235" t="s">
        <v>5416</v>
      </c>
    </row>
    <row r="3901" spans="2:65" s="1" customFormat="1" ht="24" customHeight="1">
      <c r="B3901" s="38"/>
      <c r="C3901" s="224" t="s">
        <v>5417</v>
      </c>
      <c r="D3901" s="224" t="s">
        <v>135</v>
      </c>
      <c r="E3901" s="225" t="s">
        <v>5418</v>
      </c>
      <c r="F3901" s="226" t="s">
        <v>5419</v>
      </c>
      <c r="G3901" s="227" t="s">
        <v>2263</v>
      </c>
      <c r="H3901" s="228">
        <v>9</v>
      </c>
      <c r="I3901" s="229"/>
      <c r="J3901" s="230">
        <f>ROUND(I3901*H3901,2)</f>
        <v>0</v>
      </c>
      <c r="K3901" s="226" t="s">
        <v>1</v>
      </c>
      <c r="L3901" s="43"/>
      <c r="M3901" s="231" t="s">
        <v>1</v>
      </c>
      <c r="N3901" s="232" t="s">
        <v>38</v>
      </c>
      <c r="O3901" s="86"/>
      <c r="P3901" s="233">
        <f>O3901*H3901</f>
        <v>0</v>
      </c>
      <c r="Q3901" s="233">
        <v>0</v>
      </c>
      <c r="R3901" s="233">
        <f>Q3901*H3901</f>
        <v>0</v>
      </c>
      <c r="S3901" s="233">
        <v>0</v>
      </c>
      <c r="T3901" s="234">
        <f>S3901*H3901</f>
        <v>0</v>
      </c>
      <c r="AR3901" s="235" t="s">
        <v>328</v>
      </c>
      <c r="AT3901" s="235" t="s">
        <v>135</v>
      </c>
      <c r="AU3901" s="235" t="s">
        <v>83</v>
      </c>
      <c r="AY3901" s="17" t="s">
        <v>133</v>
      </c>
      <c r="BE3901" s="236">
        <f>IF(N3901="základní",J3901,0)</f>
        <v>0</v>
      </c>
      <c r="BF3901" s="236">
        <f>IF(N3901="snížená",J3901,0)</f>
        <v>0</v>
      </c>
      <c r="BG3901" s="236">
        <f>IF(N3901="zákl. přenesená",J3901,0)</f>
        <v>0</v>
      </c>
      <c r="BH3901" s="236">
        <f>IF(N3901="sníž. přenesená",J3901,0)</f>
        <v>0</v>
      </c>
      <c r="BI3901" s="236">
        <f>IF(N3901="nulová",J3901,0)</f>
        <v>0</v>
      </c>
      <c r="BJ3901" s="17" t="s">
        <v>81</v>
      </c>
      <c r="BK3901" s="236">
        <f>ROUND(I3901*H3901,2)</f>
        <v>0</v>
      </c>
      <c r="BL3901" s="17" t="s">
        <v>328</v>
      </c>
      <c r="BM3901" s="235" t="s">
        <v>5420</v>
      </c>
    </row>
    <row r="3902" spans="2:65" s="1" customFormat="1" ht="16.5" customHeight="1">
      <c r="B3902" s="38"/>
      <c r="C3902" s="224" t="s">
        <v>5421</v>
      </c>
      <c r="D3902" s="224" t="s">
        <v>135</v>
      </c>
      <c r="E3902" s="225" t="s">
        <v>5422</v>
      </c>
      <c r="F3902" s="226" t="s">
        <v>5423</v>
      </c>
      <c r="G3902" s="227" t="s">
        <v>171</v>
      </c>
      <c r="H3902" s="228">
        <v>1</v>
      </c>
      <c r="I3902" s="229"/>
      <c r="J3902" s="230">
        <f>ROUND(I3902*H3902,2)</f>
        <v>0</v>
      </c>
      <c r="K3902" s="226" t="s">
        <v>1</v>
      </c>
      <c r="L3902" s="43"/>
      <c r="M3902" s="231" t="s">
        <v>1</v>
      </c>
      <c r="N3902" s="232" t="s">
        <v>38</v>
      </c>
      <c r="O3902" s="86"/>
      <c r="P3902" s="233">
        <f>O3902*H3902</f>
        <v>0</v>
      </c>
      <c r="Q3902" s="233">
        <v>0</v>
      </c>
      <c r="R3902" s="233">
        <f>Q3902*H3902</f>
        <v>0</v>
      </c>
      <c r="S3902" s="233">
        <v>0</v>
      </c>
      <c r="T3902" s="234">
        <f>S3902*H3902</f>
        <v>0</v>
      </c>
      <c r="AR3902" s="235" t="s">
        <v>328</v>
      </c>
      <c r="AT3902" s="235" t="s">
        <v>135</v>
      </c>
      <c r="AU3902" s="235" t="s">
        <v>83</v>
      </c>
      <c r="AY3902" s="17" t="s">
        <v>133</v>
      </c>
      <c r="BE3902" s="236">
        <f>IF(N3902="základní",J3902,0)</f>
        <v>0</v>
      </c>
      <c r="BF3902" s="236">
        <f>IF(N3902="snížená",J3902,0)</f>
        <v>0</v>
      </c>
      <c r="BG3902" s="236">
        <f>IF(N3902="zákl. přenesená",J3902,0)</f>
        <v>0</v>
      </c>
      <c r="BH3902" s="236">
        <f>IF(N3902="sníž. přenesená",J3902,0)</f>
        <v>0</v>
      </c>
      <c r="BI3902" s="236">
        <f>IF(N3902="nulová",J3902,0)</f>
        <v>0</v>
      </c>
      <c r="BJ3902" s="17" t="s">
        <v>81</v>
      </c>
      <c r="BK3902" s="236">
        <f>ROUND(I3902*H3902,2)</f>
        <v>0</v>
      </c>
      <c r="BL3902" s="17" t="s">
        <v>328</v>
      </c>
      <c r="BM3902" s="235" t="s">
        <v>5424</v>
      </c>
    </row>
    <row r="3903" spans="2:65" s="1" customFormat="1" ht="16.5" customHeight="1">
      <c r="B3903" s="38"/>
      <c r="C3903" s="224" t="s">
        <v>5425</v>
      </c>
      <c r="D3903" s="224" t="s">
        <v>135</v>
      </c>
      <c r="E3903" s="225" t="s">
        <v>5426</v>
      </c>
      <c r="F3903" s="226" t="s">
        <v>5427</v>
      </c>
      <c r="G3903" s="227" t="s">
        <v>2263</v>
      </c>
      <c r="H3903" s="228">
        <v>1</v>
      </c>
      <c r="I3903" s="229"/>
      <c r="J3903" s="230">
        <f>ROUND(I3903*H3903,2)</f>
        <v>0</v>
      </c>
      <c r="K3903" s="226" t="s">
        <v>1</v>
      </c>
      <c r="L3903" s="43"/>
      <c r="M3903" s="231" t="s">
        <v>1</v>
      </c>
      <c r="N3903" s="232" t="s">
        <v>38</v>
      </c>
      <c r="O3903" s="86"/>
      <c r="P3903" s="233">
        <f>O3903*H3903</f>
        <v>0</v>
      </c>
      <c r="Q3903" s="233">
        <v>0</v>
      </c>
      <c r="R3903" s="233">
        <f>Q3903*H3903</f>
        <v>0</v>
      </c>
      <c r="S3903" s="233">
        <v>0</v>
      </c>
      <c r="T3903" s="234">
        <f>S3903*H3903</f>
        <v>0</v>
      </c>
      <c r="AR3903" s="235" t="s">
        <v>328</v>
      </c>
      <c r="AT3903" s="235" t="s">
        <v>135</v>
      </c>
      <c r="AU3903" s="235" t="s">
        <v>83</v>
      </c>
      <c r="AY3903" s="17" t="s">
        <v>133</v>
      </c>
      <c r="BE3903" s="236">
        <f>IF(N3903="základní",J3903,0)</f>
        <v>0</v>
      </c>
      <c r="BF3903" s="236">
        <f>IF(N3903="snížená",J3903,0)</f>
        <v>0</v>
      </c>
      <c r="BG3903" s="236">
        <f>IF(N3903="zákl. přenesená",J3903,0)</f>
        <v>0</v>
      </c>
      <c r="BH3903" s="236">
        <f>IF(N3903="sníž. přenesená",J3903,0)</f>
        <v>0</v>
      </c>
      <c r="BI3903" s="236">
        <f>IF(N3903="nulová",J3903,0)</f>
        <v>0</v>
      </c>
      <c r="BJ3903" s="17" t="s">
        <v>81</v>
      </c>
      <c r="BK3903" s="236">
        <f>ROUND(I3903*H3903,2)</f>
        <v>0</v>
      </c>
      <c r="BL3903" s="17" t="s">
        <v>328</v>
      </c>
      <c r="BM3903" s="235" t="s">
        <v>5428</v>
      </c>
    </row>
    <row r="3904" spans="2:65" s="1" customFormat="1" ht="16.5" customHeight="1">
      <c r="B3904" s="38"/>
      <c r="C3904" s="224" t="s">
        <v>5429</v>
      </c>
      <c r="D3904" s="224" t="s">
        <v>135</v>
      </c>
      <c r="E3904" s="225" t="s">
        <v>5430</v>
      </c>
      <c r="F3904" s="226" t="s">
        <v>5431</v>
      </c>
      <c r="G3904" s="227" t="s">
        <v>2263</v>
      </c>
      <c r="H3904" s="228">
        <v>1</v>
      </c>
      <c r="I3904" s="229"/>
      <c r="J3904" s="230">
        <f>ROUND(I3904*H3904,2)</f>
        <v>0</v>
      </c>
      <c r="K3904" s="226" t="s">
        <v>1</v>
      </c>
      <c r="L3904" s="43"/>
      <c r="M3904" s="231" t="s">
        <v>1</v>
      </c>
      <c r="N3904" s="232" t="s">
        <v>38</v>
      </c>
      <c r="O3904" s="86"/>
      <c r="P3904" s="233">
        <f>O3904*H3904</f>
        <v>0</v>
      </c>
      <c r="Q3904" s="233">
        <v>0</v>
      </c>
      <c r="R3904" s="233">
        <f>Q3904*H3904</f>
        <v>0</v>
      </c>
      <c r="S3904" s="233">
        <v>0</v>
      </c>
      <c r="T3904" s="234">
        <f>S3904*H3904</f>
        <v>0</v>
      </c>
      <c r="AR3904" s="235" t="s">
        <v>328</v>
      </c>
      <c r="AT3904" s="235" t="s">
        <v>135</v>
      </c>
      <c r="AU3904" s="235" t="s">
        <v>83</v>
      </c>
      <c r="AY3904" s="17" t="s">
        <v>133</v>
      </c>
      <c r="BE3904" s="236">
        <f>IF(N3904="základní",J3904,0)</f>
        <v>0</v>
      </c>
      <c r="BF3904" s="236">
        <f>IF(N3904="snížená",J3904,0)</f>
        <v>0</v>
      </c>
      <c r="BG3904" s="236">
        <f>IF(N3904="zákl. přenesená",J3904,0)</f>
        <v>0</v>
      </c>
      <c r="BH3904" s="236">
        <f>IF(N3904="sníž. přenesená",J3904,0)</f>
        <v>0</v>
      </c>
      <c r="BI3904" s="236">
        <f>IF(N3904="nulová",J3904,0)</f>
        <v>0</v>
      </c>
      <c r="BJ3904" s="17" t="s">
        <v>81</v>
      </c>
      <c r="BK3904" s="236">
        <f>ROUND(I3904*H3904,2)</f>
        <v>0</v>
      </c>
      <c r="BL3904" s="17" t="s">
        <v>328</v>
      </c>
      <c r="BM3904" s="235" t="s">
        <v>5432</v>
      </c>
    </row>
    <row r="3905" spans="2:65" s="1" customFormat="1" ht="24" customHeight="1">
      <c r="B3905" s="38"/>
      <c r="C3905" s="224" t="s">
        <v>5433</v>
      </c>
      <c r="D3905" s="224" t="s">
        <v>135</v>
      </c>
      <c r="E3905" s="225" t="s">
        <v>5434</v>
      </c>
      <c r="F3905" s="226" t="s">
        <v>5435</v>
      </c>
      <c r="G3905" s="227" t="s">
        <v>2263</v>
      </c>
      <c r="H3905" s="228">
        <v>1</v>
      </c>
      <c r="I3905" s="229"/>
      <c r="J3905" s="230">
        <f>ROUND(I3905*H3905,2)</f>
        <v>0</v>
      </c>
      <c r="K3905" s="226" t="s">
        <v>1</v>
      </c>
      <c r="L3905" s="43"/>
      <c r="M3905" s="231" t="s">
        <v>1</v>
      </c>
      <c r="N3905" s="232" t="s">
        <v>38</v>
      </c>
      <c r="O3905" s="86"/>
      <c r="P3905" s="233">
        <f>O3905*H3905</f>
        <v>0</v>
      </c>
      <c r="Q3905" s="233">
        <v>0</v>
      </c>
      <c r="R3905" s="233">
        <f>Q3905*H3905</f>
        <v>0</v>
      </c>
      <c r="S3905" s="233">
        <v>0</v>
      </c>
      <c r="T3905" s="234">
        <f>S3905*H3905</f>
        <v>0</v>
      </c>
      <c r="AR3905" s="235" t="s">
        <v>328</v>
      </c>
      <c r="AT3905" s="235" t="s">
        <v>135</v>
      </c>
      <c r="AU3905" s="235" t="s">
        <v>83</v>
      </c>
      <c r="AY3905" s="17" t="s">
        <v>133</v>
      </c>
      <c r="BE3905" s="236">
        <f>IF(N3905="základní",J3905,0)</f>
        <v>0</v>
      </c>
      <c r="BF3905" s="236">
        <f>IF(N3905="snížená",J3905,0)</f>
        <v>0</v>
      </c>
      <c r="BG3905" s="236">
        <f>IF(N3905="zákl. přenesená",J3905,0)</f>
        <v>0</v>
      </c>
      <c r="BH3905" s="236">
        <f>IF(N3905="sníž. přenesená",J3905,0)</f>
        <v>0</v>
      </c>
      <c r="BI3905" s="236">
        <f>IF(N3905="nulová",J3905,0)</f>
        <v>0</v>
      </c>
      <c r="BJ3905" s="17" t="s">
        <v>81</v>
      </c>
      <c r="BK3905" s="236">
        <f>ROUND(I3905*H3905,2)</f>
        <v>0</v>
      </c>
      <c r="BL3905" s="17" t="s">
        <v>328</v>
      </c>
      <c r="BM3905" s="235" t="s">
        <v>5436</v>
      </c>
    </row>
    <row r="3906" spans="2:65" s="1" customFormat="1" ht="16.5" customHeight="1">
      <c r="B3906" s="38"/>
      <c r="C3906" s="224" t="s">
        <v>5437</v>
      </c>
      <c r="D3906" s="224" t="s">
        <v>135</v>
      </c>
      <c r="E3906" s="225" t="s">
        <v>5438</v>
      </c>
      <c r="F3906" s="226" t="s">
        <v>5439</v>
      </c>
      <c r="G3906" s="227" t="s">
        <v>2263</v>
      </c>
      <c r="H3906" s="228">
        <v>1</v>
      </c>
      <c r="I3906" s="229"/>
      <c r="J3906" s="230">
        <f>ROUND(I3906*H3906,2)</f>
        <v>0</v>
      </c>
      <c r="K3906" s="226" t="s">
        <v>1</v>
      </c>
      <c r="L3906" s="43"/>
      <c r="M3906" s="231" t="s">
        <v>1</v>
      </c>
      <c r="N3906" s="232" t="s">
        <v>38</v>
      </c>
      <c r="O3906" s="86"/>
      <c r="P3906" s="233">
        <f>O3906*H3906</f>
        <v>0</v>
      </c>
      <c r="Q3906" s="233">
        <v>0</v>
      </c>
      <c r="R3906" s="233">
        <f>Q3906*H3906</f>
        <v>0</v>
      </c>
      <c r="S3906" s="233">
        <v>0</v>
      </c>
      <c r="T3906" s="234">
        <f>S3906*H3906</f>
        <v>0</v>
      </c>
      <c r="AR3906" s="235" t="s">
        <v>328</v>
      </c>
      <c r="AT3906" s="235" t="s">
        <v>135</v>
      </c>
      <c r="AU3906" s="235" t="s">
        <v>83</v>
      </c>
      <c r="AY3906" s="17" t="s">
        <v>133</v>
      </c>
      <c r="BE3906" s="236">
        <f>IF(N3906="základní",J3906,0)</f>
        <v>0</v>
      </c>
      <c r="BF3906" s="236">
        <f>IF(N3906="snížená",J3906,0)</f>
        <v>0</v>
      </c>
      <c r="BG3906" s="236">
        <f>IF(N3906="zákl. přenesená",J3906,0)</f>
        <v>0</v>
      </c>
      <c r="BH3906" s="236">
        <f>IF(N3906="sníž. přenesená",J3906,0)</f>
        <v>0</v>
      </c>
      <c r="BI3906" s="236">
        <f>IF(N3906="nulová",J3906,0)</f>
        <v>0</v>
      </c>
      <c r="BJ3906" s="17" t="s">
        <v>81</v>
      </c>
      <c r="BK3906" s="236">
        <f>ROUND(I3906*H3906,2)</f>
        <v>0</v>
      </c>
      <c r="BL3906" s="17" t="s">
        <v>328</v>
      </c>
      <c r="BM3906" s="235" t="s">
        <v>5440</v>
      </c>
    </row>
    <row r="3907" spans="2:65" s="1" customFormat="1" ht="16.5" customHeight="1">
      <c r="B3907" s="38"/>
      <c r="C3907" s="224" t="s">
        <v>5441</v>
      </c>
      <c r="D3907" s="224" t="s">
        <v>135</v>
      </c>
      <c r="E3907" s="225" t="s">
        <v>5442</v>
      </c>
      <c r="F3907" s="226" t="s">
        <v>5443</v>
      </c>
      <c r="G3907" s="227" t="s">
        <v>2263</v>
      </c>
      <c r="H3907" s="228">
        <v>1</v>
      </c>
      <c r="I3907" s="229"/>
      <c r="J3907" s="230">
        <f>ROUND(I3907*H3907,2)</f>
        <v>0</v>
      </c>
      <c r="K3907" s="226" t="s">
        <v>1</v>
      </c>
      <c r="L3907" s="43"/>
      <c r="M3907" s="231" t="s">
        <v>1</v>
      </c>
      <c r="N3907" s="232" t="s">
        <v>38</v>
      </c>
      <c r="O3907" s="86"/>
      <c r="P3907" s="233">
        <f>O3907*H3907</f>
        <v>0</v>
      </c>
      <c r="Q3907" s="233">
        <v>0</v>
      </c>
      <c r="R3907" s="233">
        <f>Q3907*H3907</f>
        <v>0</v>
      </c>
      <c r="S3907" s="233">
        <v>0</v>
      </c>
      <c r="T3907" s="234">
        <f>S3907*H3907</f>
        <v>0</v>
      </c>
      <c r="AR3907" s="235" t="s">
        <v>328</v>
      </c>
      <c r="AT3907" s="235" t="s">
        <v>135</v>
      </c>
      <c r="AU3907" s="235" t="s">
        <v>83</v>
      </c>
      <c r="AY3907" s="17" t="s">
        <v>133</v>
      </c>
      <c r="BE3907" s="236">
        <f>IF(N3907="základní",J3907,0)</f>
        <v>0</v>
      </c>
      <c r="BF3907" s="236">
        <f>IF(N3907="snížená",J3907,0)</f>
        <v>0</v>
      </c>
      <c r="BG3907" s="236">
        <f>IF(N3907="zákl. přenesená",J3907,0)</f>
        <v>0</v>
      </c>
      <c r="BH3907" s="236">
        <f>IF(N3907="sníž. přenesená",J3907,0)</f>
        <v>0</v>
      </c>
      <c r="BI3907" s="236">
        <f>IF(N3907="nulová",J3907,0)</f>
        <v>0</v>
      </c>
      <c r="BJ3907" s="17" t="s">
        <v>81</v>
      </c>
      <c r="BK3907" s="236">
        <f>ROUND(I3907*H3907,2)</f>
        <v>0</v>
      </c>
      <c r="BL3907" s="17" t="s">
        <v>328</v>
      </c>
      <c r="BM3907" s="235" t="s">
        <v>5444</v>
      </c>
    </row>
    <row r="3908" spans="2:65" s="1" customFormat="1" ht="16.5" customHeight="1">
      <c r="B3908" s="38"/>
      <c r="C3908" s="224" t="s">
        <v>5445</v>
      </c>
      <c r="D3908" s="224" t="s">
        <v>135</v>
      </c>
      <c r="E3908" s="225" t="s">
        <v>5446</v>
      </c>
      <c r="F3908" s="226" t="s">
        <v>5447</v>
      </c>
      <c r="G3908" s="227" t="s">
        <v>2263</v>
      </c>
      <c r="H3908" s="228">
        <v>1</v>
      </c>
      <c r="I3908" s="229"/>
      <c r="J3908" s="230">
        <f>ROUND(I3908*H3908,2)</f>
        <v>0</v>
      </c>
      <c r="K3908" s="226" t="s">
        <v>1</v>
      </c>
      <c r="L3908" s="43"/>
      <c r="M3908" s="231" t="s">
        <v>1</v>
      </c>
      <c r="N3908" s="232" t="s">
        <v>38</v>
      </c>
      <c r="O3908" s="86"/>
      <c r="P3908" s="233">
        <f>O3908*H3908</f>
        <v>0</v>
      </c>
      <c r="Q3908" s="233">
        <v>0</v>
      </c>
      <c r="R3908" s="233">
        <f>Q3908*H3908</f>
        <v>0</v>
      </c>
      <c r="S3908" s="233">
        <v>0</v>
      </c>
      <c r="T3908" s="234">
        <f>S3908*H3908</f>
        <v>0</v>
      </c>
      <c r="AR3908" s="235" t="s">
        <v>328</v>
      </c>
      <c r="AT3908" s="235" t="s">
        <v>135</v>
      </c>
      <c r="AU3908" s="235" t="s">
        <v>83</v>
      </c>
      <c r="AY3908" s="17" t="s">
        <v>133</v>
      </c>
      <c r="BE3908" s="236">
        <f>IF(N3908="základní",J3908,0)</f>
        <v>0</v>
      </c>
      <c r="BF3908" s="236">
        <f>IF(N3908="snížená",J3908,0)</f>
        <v>0</v>
      </c>
      <c r="BG3908" s="236">
        <f>IF(N3908="zákl. přenesená",J3908,0)</f>
        <v>0</v>
      </c>
      <c r="BH3908" s="236">
        <f>IF(N3908="sníž. přenesená",J3908,0)</f>
        <v>0</v>
      </c>
      <c r="BI3908" s="236">
        <f>IF(N3908="nulová",J3908,0)</f>
        <v>0</v>
      </c>
      <c r="BJ3908" s="17" t="s">
        <v>81</v>
      </c>
      <c r="BK3908" s="236">
        <f>ROUND(I3908*H3908,2)</f>
        <v>0</v>
      </c>
      <c r="BL3908" s="17" t="s">
        <v>328</v>
      </c>
      <c r="BM3908" s="235" t="s">
        <v>5448</v>
      </c>
    </row>
    <row r="3909" spans="2:63" s="11" customFormat="1" ht="22.8" customHeight="1">
      <c r="B3909" s="208"/>
      <c r="C3909" s="209"/>
      <c r="D3909" s="210" t="s">
        <v>72</v>
      </c>
      <c r="E3909" s="222" t="s">
        <v>5449</v>
      </c>
      <c r="F3909" s="222" t="s">
        <v>5450</v>
      </c>
      <c r="G3909" s="209"/>
      <c r="H3909" s="209"/>
      <c r="I3909" s="212"/>
      <c r="J3909" s="223">
        <f>BK3909</f>
        <v>0</v>
      </c>
      <c r="K3909" s="209"/>
      <c r="L3909" s="214"/>
      <c r="M3909" s="215"/>
      <c r="N3909" s="216"/>
      <c r="O3909" s="216"/>
      <c r="P3909" s="217">
        <f>SUM(P3910:P3949)</f>
        <v>0</v>
      </c>
      <c r="Q3909" s="216"/>
      <c r="R3909" s="217">
        <f>SUM(R3910:R3949)</f>
        <v>0</v>
      </c>
      <c r="S3909" s="216"/>
      <c r="T3909" s="218">
        <f>SUM(T3910:T3949)</f>
        <v>0</v>
      </c>
      <c r="AR3909" s="219" t="s">
        <v>149</v>
      </c>
      <c r="AT3909" s="220" t="s">
        <v>72</v>
      </c>
      <c r="AU3909" s="220" t="s">
        <v>81</v>
      </c>
      <c r="AY3909" s="219" t="s">
        <v>133</v>
      </c>
      <c r="BK3909" s="221">
        <f>SUM(BK3910:BK3949)</f>
        <v>0</v>
      </c>
    </row>
    <row r="3910" spans="2:65" s="1" customFormat="1" ht="24" customHeight="1">
      <c r="B3910" s="38"/>
      <c r="C3910" s="224" t="s">
        <v>5451</v>
      </c>
      <c r="D3910" s="224" t="s">
        <v>135</v>
      </c>
      <c r="E3910" s="225" t="s">
        <v>5452</v>
      </c>
      <c r="F3910" s="226" t="s">
        <v>5453</v>
      </c>
      <c r="G3910" s="227" t="s">
        <v>171</v>
      </c>
      <c r="H3910" s="228">
        <v>1</v>
      </c>
      <c r="I3910" s="229"/>
      <c r="J3910" s="230">
        <f>ROUND(I3910*H3910,2)</f>
        <v>0</v>
      </c>
      <c r="K3910" s="226" t="s">
        <v>1</v>
      </c>
      <c r="L3910" s="43"/>
      <c r="M3910" s="231" t="s">
        <v>1</v>
      </c>
      <c r="N3910" s="232" t="s">
        <v>38</v>
      </c>
      <c r="O3910" s="86"/>
      <c r="P3910" s="233">
        <f>O3910*H3910</f>
        <v>0</v>
      </c>
      <c r="Q3910" s="233">
        <v>0</v>
      </c>
      <c r="R3910" s="233">
        <f>Q3910*H3910</f>
        <v>0</v>
      </c>
      <c r="S3910" s="233">
        <v>0</v>
      </c>
      <c r="T3910" s="234">
        <f>S3910*H3910</f>
        <v>0</v>
      </c>
      <c r="AR3910" s="235" t="s">
        <v>328</v>
      </c>
      <c r="AT3910" s="235" t="s">
        <v>135</v>
      </c>
      <c r="AU3910" s="235" t="s">
        <v>83</v>
      </c>
      <c r="AY3910" s="17" t="s">
        <v>133</v>
      </c>
      <c r="BE3910" s="236">
        <f>IF(N3910="základní",J3910,0)</f>
        <v>0</v>
      </c>
      <c r="BF3910" s="236">
        <f>IF(N3910="snížená",J3910,0)</f>
        <v>0</v>
      </c>
      <c r="BG3910" s="236">
        <f>IF(N3910="zákl. přenesená",J3910,0)</f>
        <v>0</v>
      </c>
      <c r="BH3910" s="236">
        <f>IF(N3910="sníž. přenesená",J3910,0)</f>
        <v>0</v>
      </c>
      <c r="BI3910" s="236">
        <f>IF(N3910="nulová",J3910,0)</f>
        <v>0</v>
      </c>
      <c r="BJ3910" s="17" t="s">
        <v>81</v>
      </c>
      <c r="BK3910" s="236">
        <f>ROUND(I3910*H3910,2)</f>
        <v>0</v>
      </c>
      <c r="BL3910" s="17" t="s">
        <v>328</v>
      </c>
      <c r="BM3910" s="235" t="s">
        <v>5454</v>
      </c>
    </row>
    <row r="3911" spans="2:65" s="1" customFormat="1" ht="24" customHeight="1">
      <c r="B3911" s="38"/>
      <c r="C3911" s="224" t="s">
        <v>5455</v>
      </c>
      <c r="D3911" s="224" t="s">
        <v>135</v>
      </c>
      <c r="E3911" s="225" t="s">
        <v>5456</v>
      </c>
      <c r="F3911" s="226" t="s">
        <v>5457</v>
      </c>
      <c r="G3911" s="227" t="s">
        <v>171</v>
      </c>
      <c r="H3911" s="228">
        <v>1</v>
      </c>
      <c r="I3911" s="229"/>
      <c r="J3911" s="230">
        <f>ROUND(I3911*H3911,2)</f>
        <v>0</v>
      </c>
      <c r="K3911" s="226" t="s">
        <v>1</v>
      </c>
      <c r="L3911" s="43"/>
      <c r="M3911" s="231" t="s">
        <v>1</v>
      </c>
      <c r="N3911" s="232" t="s">
        <v>38</v>
      </c>
      <c r="O3911" s="86"/>
      <c r="P3911" s="233">
        <f>O3911*H3911</f>
        <v>0</v>
      </c>
      <c r="Q3911" s="233">
        <v>0</v>
      </c>
      <c r="R3911" s="233">
        <f>Q3911*H3911</f>
        <v>0</v>
      </c>
      <c r="S3911" s="233">
        <v>0</v>
      </c>
      <c r="T3911" s="234">
        <f>S3911*H3911</f>
        <v>0</v>
      </c>
      <c r="AR3911" s="235" t="s">
        <v>328</v>
      </c>
      <c r="AT3911" s="235" t="s">
        <v>135</v>
      </c>
      <c r="AU3911" s="235" t="s">
        <v>83</v>
      </c>
      <c r="AY3911" s="17" t="s">
        <v>133</v>
      </c>
      <c r="BE3911" s="236">
        <f>IF(N3911="základní",J3911,0)</f>
        <v>0</v>
      </c>
      <c r="BF3911" s="236">
        <f>IF(N3911="snížená",J3911,0)</f>
        <v>0</v>
      </c>
      <c r="BG3911" s="236">
        <f>IF(N3911="zákl. přenesená",J3911,0)</f>
        <v>0</v>
      </c>
      <c r="BH3911" s="236">
        <f>IF(N3911="sníž. přenesená",J3911,0)</f>
        <v>0</v>
      </c>
      <c r="BI3911" s="236">
        <f>IF(N3911="nulová",J3911,0)</f>
        <v>0</v>
      </c>
      <c r="BJ3911" s="17" t="s">
        <v>81</v>
      </c>
      <c r="BK3911" s="236">
        <f>ROUND(I3911*H3911,2)</f>
        <v>0</v>
      </c>
      <c r="BL3911" s="17" t="s">
        <v>328</v>
      </c>
      <c r="BM3911" s="235" t="s">
        <v>5458</v>
      </c>
    </row>
    <row r="3912" spans="2:65" s="1" customFormat="1" ht="16.5" customHeight="1">
      <c r="B3912" s="38"/>
      <c r="C3912" s="224" t="s">
        <v>5459</v>
      </c>
      <c r="D3912" s="224" t="s">
        <v>135</v>
      </c>
      <c r="E3912" s="225" t="s">
        <v>5460</v>
      </c>
      <c r="F3912" s="226" t="s">
        <v>5461</v>
      </c>
      <c r="G3912" s="227" t="s">
        <v>171</v>
      </c>
      <c r="H3912" s="228">
        <v>1</v>
      </c>
      <c r="I3912" s="229"/>
      <c r="J3912" s="230">
        <f>ROUND(I3912*H3912,2)</f>
        <v>0</v>
      </c>
      <c r="K3912" s="226" t="s">
        <v>1</v>
      </c>
      <c r="L3912" s="43"/>
      <c r="M3912" s="231" t="s">
        <v>1</v>
      </c>
      <c r="N3912" s="232" t="s">
        <v>38</v>
      </c>
      <c r="O3912" s="86"/>
      <c r="P3912" s="233">
        <f>O3912*H3912</f>
        <v>0</v>
      </c>
      <c r="Q3912" s="233">
        <v>0</v>
      </c>
      <c r="R3912" s="233">
        <f>Q3912*H3912</f>
        <v>0</v>
      </c>
      <c r="S3912" s="233">
        <v>0</v>
      </c>
      <c r="T3912" s="234">
        <f>S3912*H3912</f>
        <v>0</v>
      </c>
      <c r="AR3912" s="235" t="s">
        <v>328</v>
      </c>
      <c r="AT3912" s="235" t="s">
        <v>135</v>
      </c>
      <c r="AU3912" s="235" t="s">
        <v>83</v>
      </c>
      <c r="AY3912" s="17" t="s">
        <v>133</v>
      </c>
      <c r="BE3912" s="236">
        <f>IF(N3912="základní",J3912,0)</f>
        <v>0</v>
      </c>
      <c r="BF3912" s="236">
        <f>IF(N3912="snížená",J3912,0)</f>
        <v>0</v>
      </c>
      <c r="BG3912" s="236">
        <f>IF(N3912="zákl. přenesená",J3912,0)</f>
        <v>0</v>
      </c>
      <c r="BH3912" s="236">
        <f>IF(N3912="sníž. přenesená",J3912,0)</f>
        <v>0</v>
      </c>
      <c r="BI3912" s="236">
        <f>IF(N3912="nulová",J3912,0)</f>
        <v>0</v>
      </c>
      <c r="BJ3912" s="17" t="s">
        <v>81</v>
      </c>
      <c r="BK3912" s="236">
        <f>ROUND(I3912*H3912,2)</f>
        <v>0</v>
      </c>
      <c r="BL3912" s="17" t="s">
        <v>328</v>
      </c>
      <c r="BM3912" s="235" t="s">
        <v>5462</v>
      </c>
    </row>
    <row r="3913" spans="2:65" s="1" customFormat="1" ht="16.5" customHeight="1">
      <c r="B3913" s="38"/>
      <c r="C3913" s="224" t="s">
        <v>5463</v>
      </c>
      <c r="D3913" s="224" t="s">
        <v>135</v>
      </c>
      <c r="E3913" s="225" t="s">
        <v>5464</v>
      </c>
      <c r="F3913" s="226" t="s">
        <v>5465</v>
      </c>
      <c r="G3913" s="227" t="s">
        <v>171</v>
      </c>
      <c r="H3913" s="228">
        <v>4</v>
      </c>
      <c r="I3913" s="229"/>
      <c r="J3913" s="230">
        <f>ROUND(I3913*H3913,2)</f>
        <v>0</v>
      </c>
      <c r="K3913" s="226" t="s">
        <v>1</v>
      </c>
      <c r="L3913" s="43"/>
      <c r="M3913" s="231" t="s">
        <v>1</v>
      </c>
      <c r="N3913" s="232" t="s">
        <v>38</v>
      </c>
      <c r="O3913" s="86"/>
      <c r="P3913" s="233">
        <f>O3913*H3913</f>
        <v>0</v>
      </c>
      <c r="Q3913" s="233">
        <v>0</v>
      </c>
      <c r="R3913" s="233">
        <f>Q3913*H3913</f>
        <v>0</v>
      </c>
      <c r="S3913" s="233">
        <v>0</v>
      </c>
      <c r="T3913" s="234">
        <f>S3913*H3913</f>
        <v>0</v>
      </c>
      <c r="AR3913" s="235" t="s">
        <v>328</v>
      </c>
      <c r="AT3913" s="235" t="s">
        <v>135</v>
      </c>
      <c r="AU3913" s="235" t="s">
        <v>83</v>
      </c>
      <c r="AY3913" s="17" t="s">
        <v>133</v>
      </c>
      <c r="BE3913" s="236">
        <f>IF(N3913="základní",J3913,0)</f>
        <v>0</v>
      </c>
      <c r="BF3913" s="236">
        <f>IF(N3913="snížená",J3913,0)</f>
        <v>0</v>
      </c>
      <c r="BG3913" s="236">
        <f>IF(N3913="zákl. přenesená",J3913,0)</f>
        <v>0</v>
      </c>
      <c r="BH3913" s="236">
        <f>IF(N3913="sníž. přenesená",J3913,0)</f>
        <v>0</v>
      </c>
      <c r="BI3913" s="236">
        <f>IF(N3913="nulová",J3913,0)</f>
        <v>0</v>
      </c>
      <c r="BJ3913" s="17" t="s">
        <v>81</v>
      </c>
      <c r="BK3913" s="236">
        <f>ROUND(I3913*H3913,2)</f>
        <v>0</v>
      </c>
      <c r="BL3913" s="17" t="s">
        <v>328</v>
      </c>
      <c r="BM3913" s="235" t="s">
        <v>5466</v>
      </c>
    </row>
    <row r="3914" spans="2:65" s="1" customFormat="1" ht="16.5" customHeight="1">
      <c r="B3914" s="38"/>
      <c r="C3914" s="224" t="s">
        <v>5467</v>
      </c>
      <c r="D3914" s="224" t="s">
        <v>135</v>
      </c>
      <c r="E3914" s="225" t="s">
        <v>5468</v>
      </c>
      <c r="F3914" s="226" t="s">
        <v>5469</v>
      </c>
      <c r="G3914" s="227" t="s">
        <v>171</v>
      </c>
      <c r="H3914" s="228">
        <v>1</v>
      </c>
      <c r="I3914" s="229"/>
      <c r="J3914" s="230">
        <f>ROUND(I3914*H3914,2)</f>
        <v>0</v>
      </c>
      <c r="K3914" s="226" t="s">
        <v>1</v>
      </c>
      <c r="L3914" s="43"/>
      <c r="M3914" s="231" t="s">
        <v>1</v>
      </c>
      <c r="N3914" s="232" t="s">
        <v>38</v>
      </c>
      <c r="O3914" s="86"/>
      <c r="P3914" s="233">
        <f>O3914*H3914</f>
        <v>0</v>
      </c>
      <c r="Q3914" s="233">
        <v>0</v>
      </c>
      <c r="R3914" s="233">
        <f>Q3914*H3914</f>
        <v>0</v>
      </c>
      <c r="S3914" s="233">
        <v>0</v>
      </c>
      <c r="T3914" s="234">
        <f>S3914*H3914</f>
        <v>0</v>
      </c>
      <c r="AR3914" s="235" t="s">
        <v>328</v>
      </c>
      <c r="AT3914" s="235" t="s">
        <v>135</v>
      </c>
      <c r="AU3914" s="235" t="s">
        <v>83</v>
      </c>
      <c r="AY3914" s="17" t="s">
        <v>133</v>
      </c>
      <c r="BE3914" s="236">
        <f>IF(N3914="základní",J3914,0)</f>
        <v>0</v>
      </c>
      <c r="BF3914" s="236">
        <f>IF(N3914="snížená",J3914,0)</f>
        <v>0</v>
      </c>
      <c r="BG3914" s="236">
        <f>IF(N3914="zákl. přenesená",J3914,0)</f>
        <v>0</v>
      </c>
      <c r="BH3914" s="236">
        <f>IF(N3914="sníž. přenesená",J3914,0)</f>
        <v>0</v>
      </c>
      <c r="BI3914" s="236">
        <f>IF(N3914="nulová",J3914,0)</f>
        <v>0</v>
      </c>
      <c r="BJ3914" s="17" t="s">
        <v>81</v>
      </c>
      <c r="BK3914" s="236">
        <f>ROUND(I3914*H3914,2)</f>
        <v>0</v>
      </c>
      <c r="BL3914" s="17" t="s">
        <v>328</v>
      </c>
      <c r="BM3914" s="235" t="s">
        <v>5470</v>
      </c>
    </row>
    <row r="3915" spans="2:65" s="1" customFormat="1" ht="16.5" customHeight="1">
      <c r="B3915" s="38"/>
      <c r="C3915" s="224" t="s">
        <v>5471</v>
      </c>
      <c r="D3915" s="224" t="s">
        <v>135</v>
      </c>
      <c r="E3915" s="225" t="s">
        <v>5472</v>
      </c>
      <c r="F3915" s="226" t="s">
        <v>5473</v>
      </c>
      <c r="G3915" s="227" t="s">
        <v>171</v>
      </c>
      <c r="H3915" s="228">
        <v>1</v>
      </c>
      <c r="I3915" s="229"/>
      <c r="J3915" s="230">
        <f>ROUND(I3915*H3915,2)</f>
        <v>0</v>
      </c>
      <c r="K3915" s="226" t="s">
        <v>1</v>
      </c>
      <c r="L3915" s="43"/>
      <c r="M3915" s="231" t="s">
        <v>1</v>
      </c>
      <c r="N3915" s="232" t="s">
        <v>38</v>
      </c>
      <c r="O3915" s="86"/>
      <c r="P3915" s="233">
        <f>O3915*H3915</f>
        <v>0</v>
      </c>
      <c r="Q3915" s="233">
        <v>0</v>
      </c>
      <c r="R3915" s="233">
        <f>Q3915*H3915</f>
        <v>0</v>
      </c>
      <c r="S3915" s="233">
        <v>0</v>
      </c>
      <c r="T3915" s="234">
        <f>S3915*H3915</f>
        <v>0</v>
      </c>
      <c r="AR3915" s="235" t="s">
        <v>328</v>
      </c>
      <c r="AT3915" s="235" t="s">
        <v>135</v>
      </c>
      <c r="AU3915" s="235" t="s">
        <v>83</v>
      </c>
      <c r="AY3915" s="17" t="s">
        <v>133</v>
      </c>
      <c r="BE3915" s="236">
        <f>IF(N3915="základní",J3915,0)</f>
        <v>0</v>
      </c>
      <c r="BF3915" s="236">
        <f>IF(N3915="snížená",J3915,0)</f>
        <v>0</v>
      </c>
      <c r="BG3915" s="236">
        <f>IF(N3915="zákl. přenesená",J3915,0)</f>
        <v>0</v>
      </c>
      <c r="BH3915" s="236">
        <f>IF(N3915="sníž. přenesená",J3915,0)</f>
        <v>0</v>
      </c>
      <c r="BI3915" s="236">
        <f>IF(N3915="nulová",J3915,0)</f>
        <v>0</v>
      </c>
      <c r="BJ3915" s="17" t="s">
        <v>81</v>
      </c>
      <c r="BK3915" s="236">
        <f>ROUND(I3915*H3915,2)</f>
        <v>0</v>
      </c>
      <c r="BL3915" s="17" t="s">
        <v>328</v>
      </c>
      <c r="BM3915" s="235" t="s">
        <v>5474</v>
      </c>
    </row>
    <row r="3916" spans="2:65" s="1" customFormat="1" ht="16.5" customHeight="1">
      <c r="B3916" s="38"/>
      <c r="C3916" s="224" t="s">
        <v>5475</v>
      </c>
      <c r="D3916" s="224" t="s">
        <v>135</v>
      </c>
      <c r="E3916" s="225" t="s">
        <v>5476</v>
      </c>
      <c r="F3916" s="226" t="s">
        <v>5477</v>
      </c>
      <c r="G3916" s="227" t="s">
        <v>171</v>
      </c>
      <c r="H3916" s="228">
        <v>1</v>
      </c>
      <c r="I3916" s="229"/>
      <c r="J3916" s="230">
        <f>ROUND(I3916*H3916,2)</f>
        <v>0</v>
      </c>
      <c r="K3916" s="226" t="s">
        <v>1</v>
      </c>
      <c r="L3916" s="43"/>
      <c r="M3916" s="231" t="s">
        <v>1</v>
      </c>
      <c r="N3916" s="232" t="s">
        <v>38</v>
      </c>
      <c r="O3916" s="86"/>
      <c r="P3916" s="233">
        <f>O3916*H3916</f>
        <v>0</v>
      </c>
      <c r="Q3916" s="233">
        <v>0</v>
      </c>
      <c r="R3916" s="233">
        <f>Q3916*H3916</f>
        <v>0</v>
      </c>
      <c r="S3916" s="233">
        <v>0</v>
      </c>
      <c r="T3916" s="234">
        <f>S3916*H3916</f>
        <v>0</v>
      </c>
      <c r="AR3916" s="235" t="s">
        <v>328</v>
      </c>
      <c r="AT3916" s="235" t="s">
        <v>135</v>
      </c>
      <c r="AU3916" s="235" t="s">
        <v>83</v>
      </c>
      <c r="AY3916" s="17" t="s">
        <v>133</v>
      </c>
      <c r="BE3916" s="236">
        <f>IF(N3916="základní",J3916,0)</f>
        <v>0</v>
      </c>
      <c r="BF3916" s="236">
        <f>IF(N3916="snížená",J3916,0)</f>
        <v>0</v>
      </c>
      <c r="BG3916" s="236">
        <f>IF(N3916="zákl. přenesená",J3916,0)</f>
        <v>0</v>
      </c>
      <c r="BH3916" s="236">
        <f>IF(N3916="sníž. přenesená",J3916,0)</f>
        <v>0</v>
      </c>
      <c r="BI3916" s="236">
        <f>IF(N3916="nulová",J3916,0)</f>
        <v>0</v>
      </c>
      <c r="BJ3916" s="17" t="s">
        <v>81</v>
      </c>
      <c r="BK3916" s="236">
        <f>ROUND(I3916*H3916,2)</f>
        <v>0</v>
      </c>
      <c r="BL3916" s="17" t="s">
        <v>328</v>
      </c>
      <c r="BM3916" s="235" t="s">
        <v>5478</v>
      </c>
    </row>
    <row r="3917" spans="2:65" s="1" customFormat="1" ht="16.5" customHeight="1">
      <c r="B3917" s="38"/>
      <c r="C3917" s="224" t="s">
        <v>5479</v>
      </c>
      <c r="D3917" s="224" t="s">
        <v>135</v>
      </c>
      <c r="E3917" s="225" t="s">
        <v>5480</v>
      </c>
      <c r="F3917" s="226" t="s">
        <v>5481</v>
      </c>
      <c r="G3917" s="227" t="s">
        <v>171</v>
      </c>
      <c r="H3917" s="228">
        <v>1</v>
      </c>
      <c r="I3917" s="229"/>
      <c r="J3917" s="230">
        <f>ROUND(I3917*H3917,2)</f>
        <v>0</v>
      </c>
      <c r="K3917" s="226" t="s">
        <v>1</v>
      </c>
      <c r="L3917" s="43"/>
      <c r="M3917" s="231" t="s">
        <v>1</v>
      </c>
      <c r="N3917" s="232" t="s">
        <v>38</v>
      </c>
      <c r="O3917" s="86"/>
      <c r="P3917" s="233">
        <f>O3917*H3917</f>
        <v>0</v>
      </c>
      <c r="Q3917" s="233">
        <v>0</v>
      </c>
      <c r="R3917" s="233">
        <f>Q3917*H3917</f>
        <v>0</v>
      </c>
      <c r="S3917" s="233">
        <v>0</v>
      </c>
      <c r="T3917" s="234">
        <f>S3917*H3917</f>
        <v>0</v>
      </c>
      <c r="AR3917" s="235" t="s">
        <v>328</v>
      </c>
      <c r="AT3917" s="235" t="s">
        <v>135</v>
      </c>
      <c r="AU3917" s="235" t="s">
        <v>83</v>
      </c>
      <c r="AY3917" s="17" t="s">
        <v>133</v>
      </c>
      <c r="BE3917" s="236">
        <f>IF(N3917="základní",J3917,0)</f>
        <v>0</v>
      </c>
      <c r="BF3917" s="236">
        <f>IF(N3917="snížená",J3917,0)</f>
        <v>0</v>
      </c>
      <c r="BG3917" s="236">
        <f>IF(N3917="zákl. přenesená",J3917,0)</f>
        <v>0</v>
      </c>
      <c r="BH3917" s="236">
        <f>IF(N3917="sníž. přenesená",J3917,0)</f>
        <v>0</v>
      </c>
      <c r="BI3917" s="236">
        <f>IF(N3917="nulová",J3917,0)</f>
        <v>0</v>
      </c>
      <c r="BJ3917" s="17" t="s">
        <v>81</v>
      </c>
      <c r="BK3917" s="236">
        <f>ROUND(I3917*H3917,2)</f>
        <v>0</v>
      </c>
      <c r="BL3917" s="17" t="s">
        <v>328</v>
      </c>
      <c r="BM3917" s="235" t="s">
        <v>5482</v>
      </c>
    </row>
    <row r="3918" spans="2:65" s="1" customFormat="1" ht="16.5" customHeight="1">
      <c r="B3918" s="38"/>
      <c r="C3918" s="224" t="s">
        <v>5483</v>
      </c>
      <c r="D3918" s="224" t="s">
        <v>135</v>
      </c>
      <c r="E3918" s="225" t="s">
        <v>5484</v>
      </c>
      <c r="F3918" s="226" t="s">
        <v>5485</v>
      </c>
      <c r="G3918" s="227" t="s">
        <v>171</v>
      </c>
      <c r="H3918" s="228">
        <v>1</v>
      </c>
      <c r="I3918" s="229"/>
      <c r="J3918" s="230">
        <f>ROUND(I3918*H3918,2)</f>
        <v>0</v>
      </c>
      <c r="K3918" s="226" t="s">
        <v>1</v>
      </c>
      <c r="L3918" s="43"/>
      <c r="M3918" s="231" t="s">
        <v>1</v>
      </c>
      <c r="N3918" s="232" t="s">
        <v>38</v>
      </c>
      <c r="O3918" s="86"/>
      <c r="P3918" s="233">
        <f>O3918*H3918</f>
        <v>0</v>
      </c>
      <c r="Q3918" s="233">
        <v>0</v>
      </c>
      <c r="R3918" s="233">
        <f>Q3918*H3918</f>
        <v>0</v>
      </c>
      <c r="S3918" s="233">
        <v>0</v>
      </c>
      <c r="T3918" s="234">
        <f>S3918*H3918</f>
        <v>0</v>
      </c>
      <c r="AR3918" s="235" t="s">
        <v>328</v>
      </c>
      <c r="AT3918" s="235" t="s">
        <v>135</v>
      </c>
      <c r="AU3918" s="235" t="s">
        <v>83</v>
      </c>
      <c r="AY3918" s="17" t="s">
        <v>133</v>
      </c>
      <c r="BE3918" s="236">
        <f>IF(N3918="základní",J3918,0)</f>
        <v>0</v>
      </c>
      <c r="BF3918" s="236">
        <f>IF(N3918="snížená",J3918,0)</f>
        <v>0</v>
      </c>
      <c r="BG3918" s="236">
        <f>IF(N3918="zákl. přenesená",J3918,0)</f>
        <v>0</v>
      </c>
      <c r="BH3918" s="236">
        <f>IF(N3918="sníž. přenesená",J3918,0)</f>
        <v>0</v>
      </c>
      <c r="BI3918" s="236">
        <f>IF(N3918="nulová",J3918,0)</f>
        <v>0</v>
      </c>
      <c r="BJ3918" s="17" t="s">
        <v>81</v>
      </c>
      <c r="BK3918" s="236">
        <f>ROUND(I3918*H3918,2)</f>
        <v>0</v>
      </c>
      <c r="BL3918" s="17" t="s">
        <v>328</v>
      </c>
      <c r="BM3918" s="235" t="s">
        <v>5486</v>
      </c>
    </row>
    <row r="3919" spans="2:65" s="1" customFormat="1" ht="16.5" customHeight="1">
      <c r="B3919" s="38"/>
      <c r="C3919" s="224" t="s">
        <v>5487</v>
      </c>
      <c r="D3919" s="224" t="s">
        <v>135</v>
      </c>
      <c r="E3919" s="225" t="s">
        <v>5488</v>
      </c>
      <c r="F3919" s="226" t="s">
        <v>5489</v>
      </c>
      <c r="G3919" s="227" t="s">
        <v>171</v>
      </c>
      <c r="H3919" s="228">
        <v>7</v>
      </c>
      <c r="I3919" s="229"/>
      <c r="J3919" s="230">
        <f>ROUND(I3919*H3919,2)</f>
        <v>0</v>
      </c>
      <c r="K3919" s="226" t="s">
        <v>1</v>
      </c>
      <c r="L3919" s="43"/>
      <c r="M3919" s="231" t="s">
        <v>1</v>
      </c>
      <c r="N3919" s="232" t="s">
        <v>38</v>
      </c>
      <c r="O3919" s="86"/>
      <c r="P3919" s="233">
        <f>O3919*H3919</f>
        <v>0</v>
      </c>
      <c r="Q3919" s="233">
        <v>0</v>
      </c>
      <c r="R3919" s="233">
        <f>Q3919*H3919</f>
        <v>0</v>
      </c>
      <c r="S3919" s="233">
        <v>0</v>
      </c>
      <c r="T3919" s="234">
        <f>S3919*H3919</f>
        <v>0</v>
      </c>
      <c r="AR3919" s="235" t="s">
        <v>328</v>
      </c>
      <c r="AT3919" s="235" t="s">
        <v>135</v>
      </c>
      <c r="AU3919" s="235" t="s">
        <v>83</v>
      </c>
      <c r="AY3919" s="17" t="s">
        <v>133</v>
      </c>
      <c r="BE3919" s="236">
        <f>IF(N3919="základní",J3919,0)</f>
        <v>0</v>
      </c>
      <c r="BF3919" s="236">
        <f>IF(N3919="snížená",J3919,0)</f>
        <v>0</v>
      </c>
      <c r="BG3919" s="236">
        <f>IF(N3919="zákl. přenesená",J3919,0)</f>
        <v>0</v>
      </c>
      <c r="BH3919" s="236">
        <f>IF(N3919="sníž. přenesená",J3919,0)</f>
        <v>0</v>
      </c>
      <c r="BI3919" s="236">
        <f>IF(N3919="nulová",J3919,0)</f>
        <v>0</v>
      </c>
      <c r="BJ3919" s="17" t="s">
        <v>81</v>
      </c>
      <c r="BK3919" s="236">
        <f>ROUND(I3919*H3919,2)</f>
        <v>0</v>
      </c>
      <c r="BL3919" s="17" t="s">
        <v>328</v>
      </c>
      <c r="BM3919" s="235" t="s">
        <v>5490</v>
      </c>
    </row>
    <row r="3920" spans="2:65" s="1" customFormat="1" ht="16.5" customHeight="1">
      <c r="B3920" s="38"/>
      <c r="C3920" s="224" t="s">
        <v>5491</v>
      </c>
      <c r="D3920" s="224" t="s">
        <v>135</v>
      </c>
      <c r="E3920" s="225" t="s">
        <v>5492</v>
      </c>
      <c r="F3920" s="226" t="s">
        <v>5493</v>
      </c>
      <c r="G3920" s="227" t="s">
        <v>171</v>
      </c>
      <c r="H3920" s="228">
        <v>2</v>
      </c>
      <c r="I3920" s="229"/>
      <c r="J3920" s="230">
        <f>ROUND(I3920*H3920,2)</f>
        <v>0</v>
      </c>
      <c r="K3920" s="226" t="s">
        <v>1</v>
      </c>
      <c r="L3920" s="43"/>
      <c r="M3920" s="231" t="s">
        <v>1</v>
      </c>
      <c r="N3920" s="232" t="s">
        <v>38</v>
      </c>
      <c r="O3920" s="86"/>
      <c r="P3920" s="233">
        <f>O3920*H3920</f>
        <v>0</v>
      </c>
      <c r="Q3920" s="233">
        <v>0</v>
      </c>
      <c r="R3920" s="233">
        <f>Q3920*H3920</f>
        <v>0</v>
      </c>
      <c r="S3920" s="233">
        <v>0</v>
      </c>
      <c r="T3920" s="234">
        <f>S3920*H3920</f>
        <v>0</v>
      </c>
      <c r="AR3920" s="235" t="s">
        <v>328</v>
      </c>
      <c r="AT3920" s="235" t="s">
        <v>135</v>
      </c>
      <c r="AU3920" s="235" t="s">
        <v>83</v>
      </c>
      <c r="AY3920" s="17" t="s">
        <v>133</v>
      </c>
      <c r="BE3920" s="236">
        <f>IF(N3920="základní",J3920,0)</f>
        <v>0</v>
      </c>
      <c r="BF3920" s="236">
        <f>IF(N3920="snížená",J3920,0)</f>
        <v>0</v>
      </c>
      <c r="BG3920" s="236">
        <f>IF(N3920="zákl. přenesená",J3920,0)</f>
        <v>0</v>
      </c>
      <c r="BH3920" s="236">
        <f>IF(N3920="sníž. přenesená",J3920,0)</f>
        <v>0</v>
      </c>
      <c r="BI3920" s="236">
        <f>IF(N3920="nulová",J3920,0)</f>
        <v>0</v>
      </c>
      <c r="BJ3920" s="17" t="s">
        <v>81</v>
      </c>
      <c r="BK3920" s="236">
        <f>ROUND(I3920*H3920,2)</f>
        <v>0</v>
      </c>
      <c r="BL3920" s="17" t="s">
        <v>328</v>
      </c>
      <c r="BM3920" s="235" t="s">
        <v>5494</v>
      </c>
    </row>
    <row r="3921" spans="2:65" s="1" customFormat="1" ht="16.5" customHeight="1">
      <c r="B3921" s="38"/>
      <c r="C3921" s="224" t="s">
        <v>5495</v>
      </c>
      <c r="D3921" s="224" t="s">
        <v>135</v>
      </c>
      <c r="E3921" s="225" t="s">
        <v>5496</v>
      </c>
      <c r="F3921" s="226" t="s">
        <v>5497</v>
      </c>
      <c r="G3921" s="227" t="s">
        <v>171</v>
      </c>
      <c r="H3921" s="228">
        <v>57</v>
      </c>
      <c r="I3921" s="229"/>
      <c r="J3921" s="230">
        <f>ROUND(I3921*H3921,2)</f>
        <v>0</v>
      </c>
      <c r="K3921" s="226" t="s">
        <v>1</v>
      </c>
      <c r="L3921" s="43"/>
      <c r="M3921" s="231" t="s">
        <v>1</v>
      </c>
      <c r="N3921" s="232" t="s">
        <v>38</v>
      </c>
      <c r="O3921" s="86"/>
      <c r="P3921" s="233">
        <f>O3921*H3921</f>
        <v>0</v>
      </c>
      <c r="Q3921" s="233">
        <v>0</v>
      </c>
      <c r="R3921" s="233">
        <f>Q3921*H3921</f>
        <v>0</v>
      </c>
      <c r="S3921" s="233">
        <v>0</v>
      </c>
      <c r="T3921" s="234">
        <f>S3921*H3921</f>
        <v>0</v>
      </c>
      <c r="AR3921" s="235" t="s">
        <v>328</v>
      </c>
      <c r="AT3921" s="235" t="s">
        <v>135</v>
      </c>
      <c r="AU3921" s="235" t="s">
        <v>83</v>
      </c>
      <c r="AY3921" s="17" t="s">
        <v>133</v>
      </c>
      <c r="BE3921" s="236">
        <f>IF(N3921="základní",J3921,0)</f>
        <v>0</v>
      </c>
      <c r="BF3921" s="236">
        <f>IF(N3921="snížená",J3921,0)</f>
        <v>0</v>
      </c>
      <c r="BG3921" s="236">
        <f>IF(N3921="zákl. přenesená",J3921,0)</f>
        <v>0</v>
      </c>
      <c r="BH3921" s="236">
        <f>IF(N3921="sníž. přenesená",J3921,0)</f>
        <v>0</v>
      </c>
      <c r="BI3921" s="236">
        <f>IF(N3921="nulová",J3921,0)</f>
        <v>0</v>
      </c>
      <c r="BJ3921" s="17" t="s">
        <v>81</v>
      </c>
      <c r="BK3921" s="236">
        <f>ROUND(I3921*H3921,2)</f>
        <v>0</v>
      </c>
      <c r="BL3921" s="17" t="s">
        <v>328</v>
      </c>
      <c r="BM3921" s="235" t="s">
        <v>5498</v>
      </c>
    </row>
    <row r="3922" spans="2:65" s="1" customFormat="1" ht="16.5" customHeight="1">
      <c r="B3922" s="38"/>
      <c r="C3922" s="224" t="s">
        <v>5499</v>
      </c>
      <c r="D3922" s="224" t="s">
        <v>135</v>
      </c>
      <c r="E3922" s="225" t="s">
        <v>5500</v>
      </c>
      <c r="F3922" s="226" t="s">
        <v>5501</v>
      </c>
      <c r="G3922" s="227" t="s">
        <v>171</v>
      </c>
      <c r="H3922" s="228">
        <v>2</v>
      </c>
      <c r="I3922" s="229"/>
      <c r="J3922" s="230">
        <f>ROUND(I3922*H3922,2)</f>
        <v>0</v>
      </c>
      <c r="K3922" s="226" t="s">
        <v>1</v>
      </c>
      <c r="L3922" s="43"/>
      <c r="M3922" s="231" t="s">
        <v>1</v>
      </c>
      <c r="N3922" s="232" t="s">
        <v>38</v>
      </c>
      <c r="O3922" s="86"/>
      <c r="P3922" s="233">
        <f>O3922*H3922</f>
        <v>0</v>
      </c>
      <c r="Q3922" s="233">
        <v>0</v>
      </c>
      <c r="R3922" s="233">
        <f>Q3922*H3922</f>
        <v>0</v>
      </c>
      <c r="S3922" s="233">
        <v>0</v>
      </c>
      <c r="T3922" s="234">
        <f>S3922*H3922</f>
        <v>0</v>
      </c>
      <c r="AR3922" s="235" t="s">
        <v>328</v>
      </c>
      <c r="AT3922" s="235" t="s">
        <v>135</v>
      </c>
      <c r="AU3922" s="235" t="s">
        <v>83</v>
      </c>
      <c r="AY3922" s="17" t="s">
        <v>133</v>
      </c>
      <c r="BE3922" s="236">
        <f>IF(N3922="základní",J3922,0)</f>
        <v>0</v>
      </c>
      <c r="BF3922" s="236">
        <f>IF(N3922="snížená",J3922,0)</f>
        <v>0</v>
      </c>
      <c r="BG3922" s="236">
        <f>IF(N3922="zákl. přenesená",J3922,0)</f>
        <v>0</v>
      </c>
      <c r="BH3922" s="236">
        <f>IF(N3922="sníž. přenesená",J3922,0)</f>
        <v>0</v>
      </c>
      <c r="BI3922" s="236">
        <f>IF(N3922="nulová",J3922,0)</f>
        <v>0</v>
      </c>
      <c r="BJ3922" s="17" t="s">
        <v>81</v>
      </c>
      <c r="BK3922" s="236">
        <f>ROUND(I3922*H3922,2)</f>
        <v>0</v>
      </c>
      <c r="BL3922" s="17" t="s">
        <v>328</v>
      </c>
      <c r="BM3922" s="235" t="s">
        <v>5502</v>
      </c>
    </row>
    <row r="3923" spans="2:65" s="1" customFormat="1" ht="24" customHeight="1">
      <c r="B3923" s="38"/>
      <c r="C3923" s="224" t="s">
        <v>5503</v>
      </c>
      <c r="D3923" s="224" t="s">
        <v>135</v>
      </c>
      <c r="E3923" s="225" t="s">
        <v>5504</v>
      </c>
      <c r="F3923" s="226" t="s">
        <v>5505</v>
      </c>
      <c r="G3923" s="227" t="s">
        <v>171</v>
      </c>
      <c r="H3923" s="228">
        <v>1</v>
      </c>
      <c r="I3923" s="229"/>
      <c r="J3923" s="230">
        <f>ROUND(I3923*H3923,2)</f>
        <v>0</v>
      </c>
      <c r="K3923" s="226" t="s">
        <v>1</v>
      </c>
      <c r="L3923" s="43"/>
      <c r="M3923" s="231" t="s">
        <v>1</v>
      </c>
      <c r="N3923" s="232" t="s">
        <v>38</v>
      </c>
      <c r="O3923" s="86"/>
      <c r="P3923" s="233">
        <f>O3923*H3923</f>
        <v>0</v>
      </c>
      <c r="Q3923" s="233">
        <v>0</v>
      </c>
      <c r="R3923" s="233">
        <f>Q3923*H3923</f>
        <v>0</v>
      </c>
      <c r="S3923" s="233">
        <v>0</v>
      </c>
      <c r="T3923" s="234">
        <f>S3923*H3923</f>
        <v>0</v>
      </c>
      <c r="AR3923" s="235" t="s">
        <v>328</v>
      </c>
      <c r="AT3923" s="235" t="s">
        <v>135</v>
      </c>
      <c r="AU3923" s="235" t="s">
        <v>83</v>
      </c>
      <c r="AY3923" s="17" t="s">
        <v>133</v>
      </c>
      <c r="BE3923" s="236">
        <f>IF(N3923="základní",J3923,0)</f>
        <v>0</v>
      </c>
      <c r="BF3923" s="236">
        <f>IF(N3923="snížená",J3923,0)</f>
        <v>0</v>
      </c>
      <c r="BG3923" s="236">
        <f>IF(N3923="zákl. přenesená",J3923,0)</f>
        <v>0</v>
      </c>
      <c r="BH3923" s="236">
        <f>IF(N3923="sníž. přenesená",J3923,0)</f>
        <v>0</v>
      </c>
      <c r="BI3923" s="236">
        <f>IF(N3923="nulová",J3923,0)</f>
        <v>0</v>
      </c>
      <c r="BJ3923" s="17" t="s">
        <v>81</v>
      </c>
      <c r="BK3923" s="236">
        <f>ROUND(I3923*H3923,2)</f>
        <v>0</v>
      </c>
      <c r="BL3923" s="17" t="s">
        <v>328</v>
      </c>
      <c r="BM3923" s="235" t="s">
        <v>5506</v>
      </c>
    </row>
    <row r="3924" spans="2:65" s="1" customFormat="1" ht="16.5" customHeight="1">
      <c r="B3924" s="38"/>
      <c r="C3924" s="224" t="s">
        <v>5507</v>
      </c>
      <c r="D3924" s="224" t="s">
        <v>135</v>
      </c>
      <c r="E3924" s="225" t="s">
        <v>5508</v>
      </c>
      <c r="F3924" s="226" t="s">
        <v>5509</v>
      </c>
      <c r="G3924" s="227" t="s">
        <v>171</v>
      </c>
      <c r="H3924" s="228">
        <v>1</v>
      </c>
      <c r="I3924" s="229"/>
      <c r="J3924" s="230">
        <f>ROUND(I3924*H3924,2)</f>
        <v>0</v>
      </c>
      <c r="K3924" s="226" t="s">
        <v>1</v>
      </c>
      <c r="L3924" s="43"/>
      <c r="M3924" s="231" t="s">
        <v>1</v>
      </c>
      <c r="N3924" s="232" t="s">
        <v>38</v>
      </c>
      <c r="O3924" s="86"/>
      <c r="P3924" s="233">
        <f>O3924*H3924</f>
        <v>0</v>
      </c>
      <c r="Q3924" s="233">
        <v>0</v>
      </c>
      <c r="R3924" s="233">
        <f>Q3924*H3924</f>
        <v>0</v>
      </c>
      <c r="S3924" s="233">
        <v>0</v>
      </c>
      <c r="T3924" s="234">
        <f>S3924*H3924</f>
        <v>0</v>
      </c>
      <c r="AR3924" s="235" t="s">
        <v>328</v>
      </c>
      <c r="AT3924" s="235" t="s">
        <v>135</v>
      </c>
      <c r="AU3924" s="235" t="s">
        <v>83</v>
      </c>
      <c r="AY3924" s="17" t="s">
        <v>133</v>
      </c>
      <c r="BE3924" s="236">
        <f>IF(N3924="základní",J3924,0)</f>
        <v>0</v>
      </c>
      <c r="BF3924" s="236">
        <f>IF(N3924="snížená",J3924,0)</f>
        <v>0</v>
      </c>
      <c r="BG3924" s="236">
        <f>IF(N3924="zákl. přenesená",J3924,0)</f>
        <v>0</v>
      </c>
      <c r="BH3924" s="236">
        <f>IF(N3924="sníž. přenesená",J3924,0)</f>
        <v>0</v>
      </c>
      <c r="BI3924" s="236">
        <f>IF(N3924="nulová",J3924,0)</f>
        <v>0</v>
      </c>
      <c r="BJ3924" s="17" t="s">
        <v>81</v>
      </c>
      <c r="BK3924" s="236">
        <f>ROUND(I3924*H3924,2)</f>
        <v>0</v>
      </c>
      <c r="BL3924" s="17" t="s">
        <v>328</v>
      </c>
      <c r="BM3924" s="235" t="s">
        <v>5510</v>
      </c>
    </row>
    <row r="3925" spans="2:65" s="1" customFormat="1" ht="16.5" customHeight="1">
      <c r="B3925" s="38"/>
      <c r="C3925" s="224" t="s">
        <v>5511</v>
      </c>
      <c r="D3925" s="224" t="s">
        <v>135</v>
      </c>
      <c r="E3925" s="225" t="s">
        <v>5512</v>
      </c>
      <c r="F3925" s="226" t="s">
        <v>5513</v>
      </c>
      <c r="G3925" s="227" t="s">
        <v>171</v>
      </c>
      <c r="H3925" s="228">
        <v>1</v>
      </c>
      <c r="I3925" s="229"/>
      <c r="J3925" s="230">
        <f>ROUND(I3925*H3925,2)</f>
        <v>0</v>
      </c>
      <c r="K3925" s="226" t="s">
        <v>1</v>
      </c>
      <c r="L3925" s="43"/>
      <c r="M3925" s="231" t="s">
        <v>1</v>
      </c>
      <c r="N3925" s="232" t="s">
        <v>38</v>
      </c>
      <c r="O3925" s="86"/>
      <c r="P3925" s="233">
        <f>O3925*H3925</f>
        <v>0</v>
      </c>
      <c r="Q3925" s="233">
        <v>0</v>
      </c>
      <c r="R3925" s="233">
        <f>Q3925*H3925</f>
        <v>0</v>
      </c>
      <c r="S3925" s="233">
        <v>0</v>
      </c>
      <c r="T3925" s="234">
        <f>S3925*H3925</f>
        <v>0</v>
      </c>
      <c r="AR3925" s="235" t="s">
        <v>328</v>
      </c>
      <c r="AT3925" s="235" t="s">
        <v>135</v>
      </c>
      <c r="AU3925" s="235" t="s">
        <v>83</v>
      </c>
      <c r="AY3925" s="17" t="s">
        <v>133</v>
      </c>
      <c r="BE3925" s="236">
        <f>IF(N3925="základní",J3925,0)</f>
        <v>0</v>
      </c>
      <c r="BF3925" s="236">
        <f>IF(N3925="snížená",J3925,0)</f>
        <v>0</v>
      </c>
      <c r="BG3925" s="236">
        <f>IF(N3925="zákl. přenesená",J3925,0)</f>
        <v>0</v>
      </c>
      <c r="BH3925" s="236">
        <f>IF(N3925="sníž. přenesená",J3925,0)</f>
        <v>0</v>
      </c>
      <c r="BI3925" s="236">
        <f>IF(N3925="nulová",J3925,0)</f>
        <v>0</v>
      </c>
      <c r="BJ3925" s="17" t="s">
        <v>81</v>
      </c>
      <c r="BK3925" s="236">
        <f>ROUND(I3925*H3925,2)</f>
        <v>0</v>
      </c>
      <c r="BL3925" s="17" t="s">
        <v>328</v>
      </c>
      <c r="BM3925" s="235" t="s">
        <v>5514</v>
      </c>
    </row>
    <row r="3926" spans="2:65" s="1" customFormat="1" ht="16.5" customHeight="1">
      <c r="B3926" s="38"/>
      <c r="C3926" s="224" t="s">
        <v>5515</v>
      </c>
      <c r="D3926" s="224" t="s">
        <v>135</v>
      </c>
      <c r="E3926" s="225" t="s">
        <v>5516</v>
      </c>
      <c r="F3926" s="226" t="s">
        <v>5517</v>
      </c>
      <c r="G3926" s="227" t="s">
        <v>171</v>
      </c>
      <c r="H3926" s="228">
        <v>2</v>
      </c>
      <c r="I3926" s="229"/>
      <c r="J3926" s="230">
        <f>ROUND(I3926*H3926,2)</f>
        <v>0</v>
      </c>
      <c r="K3926" s="226" t="s">
        <v>1</v>
      </c>
      <c r="L3926" s="43"/>
      <c r="M3926" s="231" t="s">
        <v>1</v>
      </c>
      <c r="N3926" s="232" t="s">
        <v>38</v>
      </c>
      <c r="O3926" s="86"/>
      <c r="P3926" s="233">
        <f>O3926*H3926</f>
        <v>0</v>
      </c>
      <c r="Q3926" s="233">
        <v>0</v>
      </c>
      <c r="R3926" s="233">
        <f>Q3926*H3926</f>
        <v>0</v>
      </c>
      <c r="S3926" s="233">
        <v>0</v>
      </c>
      <c r="T3926" s="234">
        <f>S3926*H3926</f>
        <v>0</v>
      </c>
      <c r="AR3926" s="235" t="s">
        <v>328</v>
      </c>
      <c r="AT3926" s="235" t="s">
        <v>135</v>
      </c>
      <c r="AU3926" s="235" t="s">
        <v>83</v>
      </c>
      <c r="AY3926" s="17" t="s">
        <v>133</v>
      </c>
      <c r="BE3926" s="236">
        <f>IF(N3926="základní",J3926,0)</f>
        <v>0</v>
      </c>
      <c r="BF3926" s="236">
        <f>IF(N3926="snížená",J3926,0)</f>
        <v>0</v>
      </c>
      <c r="BG3926" s="236">
        <f>IF(N3926="zákl. přenesená",J3926,0)</f>
        <v>0</v>
      </c>
      <c r="BH3926" s="236">
        <f>IF(N3926="sníž. přenesená",J3926,0)</f>
        <v>0</v>
      </c>
      <c r="BI3926" s="236">
        <f>IF(N3926="nulová",J3926,0)</f>
        <v>0</v>
      </c>
      <c r="BJ3926" s="17" t="s">
        <v>81</v>
      </c>
      <c r="BK3926" s="236">
        <f>ROUND(I3926*H3926,2)</f>
        <v>0</v>
      </c>
      <c r="BL3926" s="17" t="s">
        <v>328</v>
      </c>
      <c r="BM3926" s="235" t="s">
        <v>5518</v>
      </c>
    </row>
    <row r="3927" spans="2:65" s="1" customFormat="1" ht="24" customHeight="1">
      <c r="B3927" s="38"/>
      <c r="C3927" s="224" t="s">
        <v>5519</v>
      </c>
      <c r="D3927" s="224" t="s">
        <v>135</v>
      </c>
      <c r="E3927" s="225" t="s">
        <v>5520</v>
      </c>
      <c r="F3927" s="226" t="s">
        <v>5521</v>
      </c>
      <c r="G3927" s="227" t="s">
        <v>171</v>
      </c>
      <c r="H3927" s="228">
        <v>7</v>
      </c>
      <c r="I3927" s="229"/>
      <c r="J3927" s="230">
        <f>ROUND(I3927*H3927,2)</f>
        <v>0</v>
      </c>
      <c r="K3927" s="226" t="s">
        <v>1</v>
      </c>
      <c r="L3927" s="43"/>
      <c r="M3927" s="231" t="s">
        <v>1</v>
      </c>
      <c r="N3927" s="232" t="s">
        <v>38</v>
      </c>
      <c r="O3927" s="86"/>
      <c r="P3927" s="233">
        <f>O3927*H3927</f>
        <v>0</v>
      </c>
      <c r="Q3927" s="233">
        <v>0</v>
      </c>
      <c r="R3927" s="233">
        <f>Q3927*H3927</f>
        <v>0</v>
      </c>
      <c r="S3927" s="233">
        <v>0</v>
      </c>
      <c r="T3927" s="234">
        <f>S3927*H3927</f>
        <v>0</v>
      </c>
      <c r="AR3927" s="235" t="s">
        <v>328</v>
      </c>
      <c r="AT3927" s="235" t="s">
        <v>135</v>
      </c>
      <c r="AU3927" s="235" t="s">
        <v>83</v>
      </c>
      <c r="AY3927" s="17" t="s">
        <v>133</v>
      </c>
      <c r="BE3927" s="236">
        <f>IF(N3927="základní",J3927,0)</f>
        <v>0</v>
      </c>
      <c r="BF3927" s="236">
        <f>IF(N3927="snížená",J3927,0)</f>
        <v>0</v>
      </c>
      <c r="BG3927" s="236">
        <f>IF(N3927="zákl. přenesená",J3927,0)</f>
        <v>0</v>
      </c>
      <c r="BH3927" s="236">
        <f>IF(N3927="sníž. přenesená",J3927,0)</f>
        <v>0</v>
      </c>
      <c r="BI3927" s="236">
        <f>IF(N3927="nulová",J3927,0)</f>
        <v>0</v>
      </c>
      <c r="BJ3927" s="17" t="s">
        <v>81</v>
      </c>
      <c r="BK3927" s="236">
        <f>ROUND(I3927*H3927,2)</f>
        <v>0</v>
      </c>
      <c r="BL3927" s="17" t="s">
        <v>328</v>
      </c>
      <c r="BM3927" s="235" t="s">
        <v>5522</v>
      </c>
    </row>
    <row r="3928" spans="2:65" s="1" customFormat="1" ht="16.5" customHeight="1">
      <c r="B3928" s="38"/>
      <c r="C3928" s="224" t="s">
        <v>5523</v>
      </c>
      <c r="D3928" s="224" t="s">
        <v>135</v>
      </c>
      <c r="E3928" s="225" t="s">
        <v>5524</v>
      </c>
      <c r="F3928" s="226" t="s">
        <v>5525</v>
      </c>
      <c r="G3928" s="227" t="s">
        <v>171</v>
      </c>
      <c r="H3928" s="228">
        <v>1</v>
      </c>
      <c r="I3928" s="229"/>
      <c r="J3928" s="230">
        <f>ROUND(I3928*H3928,2)</f>
        <v>0</v>
      </c>
      <c r="K3928" s="226" t="s">
        <v>1</v>
      </c>
      <c r="L3928" s="43"/>
      <c r="M3928" s="231" t="s">
        <v>1</v>
      </c>
      <c r="N3928" s="232" t="s">
        <v>38</v>
      </c>
      <c r="O3928" s="86"/>
      <c r="P3928" s="233">
        <f>O3928*H3928</f>
        <v>0</v>
      </c>
      <c r="Q3928" s="233">
        <v>0</v>
      </c>
      <c r="R3928" s="233">
        <f>Q3928*H3928</f>
        <v>0</v>
      </c>
      <c r="S3928" s="233">
        <v>0</v>
      </c>
      <c r="T3928" s="234">
        <f>S3928*H3928</f>
        <v>0</v>
      </c>
      <c r="AR3928" s="235" t="s">
        <v>328</v>
      </c>
      <c r="AT3928" s="235" t="s">
        <v>135</v>
      </c>
      <c r="AU3928" s="235" t="s">
        <v>83</v>
      </c>
      <c r="AY3928" s="17" t="s">
        <v>133</v>
      </c>
      <c r="BE3928" s="236">
        <f>IF(N3928="základní",J3928,0)</f>
        <v>0</v>
      </c>
      <c r="BF3928" s="236">
        <f>IF(N3928="snížená",J3928,0)</f>
        <v>0</v>
      </c>
      <c r="BG3928" s="236">
        <f>IF(N3928="zákl. přenesená",J3928,0)</f>
        <v>0</v>
      </c>
      <c r="BH3928" s="236">
        <f>IF(N3928="sníž. přenesená",J3928,0)</f>
        <v>0</v>
      </c>
      <c r="BI3928" s="236">
        <f>IF(N3928="nulová",J3928,0)</f>
        <v>0</v>
      </c>
      <c r="BJ3928" s="17" t="s">
        <v>81</v>
      </c>
      <c r="BK3928" s="236">
        <f>ROUND(I3928*H3928,2)</f>
        <v>0</v>
      </c>
      <c r="BL3928" s="17" t="s">
        <v>328</v>
      </c>
      <c r="BM3928" s="235" t="s">
        <v>5526</v>
      </c>
    </row>
    <row r="3929" spans="2:65" s="1" customFormat="1" ht="24" customHeight="1">
      <c r="B3929" s="38"/>
      <c r="C3929" s="224" t="s">
        <v>5527</v>
      </c>
      <c r="D3929" s="224" t="s">
        <v>135</v>
      </c>
      <c r="E3929" s="225" t="s">
        <v>5528</v>
      </c>
      <c r="F3929" s="226" t="s">
        <v>5529</v>
      </c>
      <c r="G3929" s="227" t="s">
        <v>171</v>
      </c>
      <c r="H3929" s="228">
        <v>21</v>
      </c>
      <c r="I3929" s="229"/>
      <c r="J3929" s="230">
        <f>ROUND(I3929*H3929,2)</f>
        <v>0</v>
      </c>
      <c r="K3929" s="226" t="s">
        <v>1</v>
      </c>
      <c r="L3929" s="43"/>
      <c r="M3929" s="231" t="s">
        <v>1</v>
      </c>
      <c r="N3929" s="232" t="s">
        <v>38</v>
      </c>
      <c r="O3929" s="86"/>
      <c r="P3929" s="233">
        <f>O3929*H3929</f>
        <v>0</v>
      </c>
      <c r="Q3929" s="233">
        <v>0</v>
      </c>
      <c r="R3929" s="233">
        <f>Q3929*H3929</f>
        <v>0</v>
      </c>
      <c r="S3929" s="233">
        <v>0</v>
      </c>
      <c r="T3929" s="234">
        <f>S3929*H3929</f>
        <v>0</v>
      </c>
      <c r="AR3929" s="235" t="s">
        <v>328</v>
      </c>
      <c r="AT3929" s="235" t="s">
        <v>135</v>
      </c>
      <c r="AU3929" s="235" t="s">
        <v>83</v>
      </c>
      <c r="AY3929" s="17" t="s">
        <v>133</v>
      </c>
      <c r="BE3929" s="236">
        <f>IF(N3929="základní",J3929,0)</f>
        <v>0</v>
      </c>
      <c r="BF3929" s="236">
        <f>IF(N3929="snížená",J3929,0)</f>
        <v>0</v>
      </c>
      <c r="BG3929" s="236">
        <f>IF(N3929="zákl. přenesená",J3929,0)</f>
        <v>0</v>
      </c>
      <c r="BH3929" s="236">
        <f>IF(N3929="sníž. přenesená",J3929,0)</f>
        <v>0</v>
      </c>
      <c r="BI3929" s="236">
        <f>IF(N3929="nulová",J3929,0)</f>
        <v>0</v>
      </c>
      <c r="BJ3929" s="17" t="s">
        <v>81</v>
      </c>
      <c r="BK3929" s="236">
        <f>ROUND(I3929*H3929,2)</f>
        <v>0</v>
      </c>
      <c r="BL3929" s="17" t="s">
        <v>328</v>
      </c>
      <c r="BM3929" s="235" t="s">
        <v>5530</v>
      </c>
    </row>
    <row r="3930" spans="2:65" s="1" customFormat="1" ht="24" customHeight="1">
      <c r="B3930" s="38"/>
      <c r="C3930" s="224" t="s">
        <v>5531</v>
      </c>
      <c r="D3930" s="224" t="s">
        <v>135</v>
      </c>
      <c r="E3930" s="225" t="s">
        <v>5532</v>
      </c>
      <c r="F3930" s="226" t="s">
        <v>5533</v>
      </c>
      <c r="G3930" s="227" t="s">
        <v>171</v>
      </c>
      <c r="H3930" s="228">
        <v>15</v>
      </c>
      <c r="I3930" s="229"/>
      <c r="J3930" s="230">
        <f>ROUND(I3930*H3930,2)</f>
        <v>0</v>
      </c>
      <c r="K3930" s="226" t="s">
        <v>1</v>
      </c>
      <c r="L3930" s="43"/>
      <c r="M3930" s="231" t="s">
        <v>1</v>
      </c>
      <c r="N3930" s="232" t="s">
        <v>38</v>
      </c>
      <c r="O3930" s="86"/>
      <c r="P3930" s="233">
        <f>O3930*H3930</f>
        <v>0</v>
      </c>
      <c r="Q3930" s="233">
        <v>0</v>
      </c>
      <c r="R3930" s="233">
        <f>Q3930*H3930</f>
        <v>0</v>
      </c>
      <c r="S3930" s="233">
        <v>0</v>
      </c>
      <c r="T3930" s="234">
        <f>S3930*H3930</f>
        <v>0</v>
      </c>
      <c r="AR3930" s="235" t="s">
        <v>328</v>
      </c>
      <c r="AT3930" s="235" t="s">
        <v>135</v>
      </c>
      <c r="AU3930" s="235" t="s">
        <v>83</v>
      </c>
      <c r="AY3930" s="17" t="s">
        <v>133</v>
      </c>
      <c r="BE3930" s="236">
        <f>IF(N3930="základní",J3930,0)</f>
        <v>0</v>
      </c>
      <c r="BF3930" s="236">
        <f>IF(N3930="snížená",J3930,0)</f>
        <v>0</v>
      </c>
      <c r="BG3930" s="236">
        <f>IF(N3930="zákl. přenesená",J3930,0)</f>
        <v>0</v>
      </c>
      <c r="BH3930" s="236">
        <f>IF(N3930="sníž. přenesená",J3930,0)</f>
        <v>0</v>
      </c>
      <c r="BI3930" s="236">
        <f>IF(N3930="nulová",J3930,0)</f>
        <v>0</v>
      </c>
      <c r="BJ3930" s="17" t="s">
        <v>81</v>
      </c>
      <c r="BK3930" s="236">
        <f>ROUND(I3930*H3930,2)</f>
        <v>0</v>
      </c>
      <c r="BL3930" s="17" t="s">
        <v>328</v>
      </c>
      <c r="BM3930" s="235" t="s">
        <v>5534</v>
      </c>
    </row>
    <row r="3931" spans="2:65" s="1" customFormat="1" ht="16.5" customHeight="1">
      <c r="B3931" s="38"/>
      <c r="C3931" s="224" t="s">
        <v>5535</v>
      </c>
      <c r="D3931" s="224" t="s">
        <v>135</v>
      </c>
      <c r="E3931" s="225" t="s">
        <v>5536</v>
      </c>
      <c r="F3931" s="226" t="s">
        <v>5537</v>
      </c>
      <c r="G3931" s="227" t="s">
        <v>165</v>
      </c>
      <c r="H3931" s="228">
        <v>3900</v>
      </c>
      <c r="I3931" s="229"/>
      <c r="J3931" s="230">
        <f>ROUND(I3931*H3931,2)</f>
        <v>0</v>
      </c>
      <c r="K3931" s="226" t="s">
        <v>1</v>
      </c>
      <c r="L3931" s="43"/>
      <c r="M3931" s="231" t="s">
        <v>1</v>
      </c>
      <c r="N3931" s="232" t="s">
        <v>38</v>
      </c>
      <c r="O3931" s="86"/>
      <c r="P3931" s="233">
        <f>O3931*H3931</f>
        <v>0</v>
      </c>
      <c r="Q3931" s="233">
        <v>0</v>
      </c>
      <c r="R3931" s="233">
        <f>Q3931*H3931</f>
        <v>0</v>
      </c>
      <c r="S3931" s="233">
        <v>0</v>
      </c>
      <c r="T3931" s="234">
        <f>S3931*H3931</f>
        <v>0</v>
      </c>
      <c r="AR3931" s="235" t="s">
        <v>328</v>
      </c>
      <c r="AT3931" s="235" t="s">
        <v>135</v>
      </c>
      <c r="AU3931" s="235" t="s">
        <v>83</v>
      </c>
      <c r="AY3931" s="17" t="s">
        <v>133</v>
      </c>
      <c r="BE3931" s="236">
        <f>IF(N3931="základní",J3931,0)</f>
        <v>0</v>
      </c>
      <c r="BF3931" s="236">
        <f>IF(N3931="snížená",J3931,0)</f>
        <v>0</v>
      </c>
      <c r="BG3931" s="236">
        <f>IF(N3931="zákl. přenesená",J3931,0)</f>
        <v>0</v>
      </c>
      <c r="BH3931" s="236">
        <f>IF(N3931="sníž. přenesená",J3931,0)</f>
        <v>0</v>
      </c>
      <c r="BI3931" s="236">
        <f>IF(N3931="nulová",J3931,0)</f>
        <v>0</v>
      </c>
      <c r="BJ3931" s="17" t="s">
        <v>81</v>
      </c>
      <c r="BK3931" s="236">
        <f>ROUND(I3931*H3931,2)</f>
        <v>0</v>
      </c>
      <c r="BL3931" s="17" t="s">
        <v>328</v>
      </c>
      <c r="BM3931" s="235" t="s">
        <v>5538</v>
      </c>
    </row>
    <row r="3932" spans="2:65" s="1" customFormat="1" ht="24" customHeight="1">
      <c r="B3932" s="38"/>
      <c r="C3932" s="224" t="s">
        <v>5539</v>
      </c>
      <c r="D3932" s="224" t="s">
        <v>135</v>
      </c>
      <c r="E3932" s="225" t="s">
        <v>5540</v>
      </c>
      <c r="F3932" s="226" t="s">
        <v>5541</v>
      </c>
      <c r="G3932" s="227" t="s">
        <v>165</v>
      </c>
      <c r="H3932" s="228">
        <v>140</v>
      </c>
      <c r="I3932" s="229"/>
      <c r="J3932" s="230">
        <f>ROUND(I3932*H3932,2)</f>
        <v>0</v>
      </c>
      <c r="K3932" s="226" t="s">
        <v>1</v>
      </c>
      <c r="L3932" s="43"/>
      <c r="M3932" s="231" t="s">
        <v>1</v>
      </c>
      <c r="N3932" s="232" t="s">
        <v>38</v>
      </c>
      <c r="O3932" s="86"/>
      <c r="P3932" s="233">
        <f>O3932*H3932</f>
        <v>0</v>
      </c>
      <c r="Q3932" s="233">
        <v>0</v>
      </c>
      <c r="R3932" s="233">
        <f>Q3932*H3932</f>
        <v>0</v>
      </c>
      <c r="S3932" s="233">
        <v>0</v>
      </c>
      <c r="T3932" s="234">
        <f>S3932*H3932</f>
        <v>0</v>
      </c>
      <c r="AR3932" s="235" t="s">
        <v>328</v>
      </c>
      <c r="AT3932" s="235" t="s">
        <v>135</v>
      </c>
      <c r="AU3932" s="235" t="s">
        <v>83</v>
      </c>
      <c r="AY3932" s="17" t="s">
        <v>133</v>
      </c>
      <c r="BE3932" s="236">
        <f>IF(N3932="základní",J3932,0)</f>
        <v>0</v>
      </c>
      <c r="BF3932" s="236">
        <f>IF(N3932="snížená",J3932,0)</f>
        <v>0</v>
      </c>
      <c r="BG3932" s="236">
        <f>IF(N3932="zákl. přenesená",J3932,0)</f>
        <v>0</v>
      </c>
      <c r="BH3932" s="236">
        <f>IF(N3932="sníž. přenesená",J3932,0)</f>
        <v>0</v>
      </c>
      <c r="BI3932" s="236">
        <f>IF(N3932="nulová",J3932,0)</f>
        <v>0</v>
      </c>
      <c r="BJ3932" s="17" t="s">
        <v>81</v>
      </c>
      <c r="BK3932" s="236">
        <f>ROUND(I3932*H3932,2)</f>
        <v>0</v>
      </c>
      <c r="BL3932" s="17" t="s">
        <v>328</v>
      </c>
      <c r="BM3932" s="235" t="s">
        <v>5542</v>
      </c>
    </row>
    <row r="3933" spans="2:65" s="1" customFormat="1" ht="16.5" customHeight="1">
      <c r="B3933" s="38"/>
      <c r="C3933" s="224" t="s">
        <v>5543</v>
      </c>
      <c r="D3933" s="224" t="s">
        <v>135</v>
      </c>
      <c r="E3933" s="225" t="s">
        <v>5544</v>
      </c>
      <c r="F3933" s="226" t="s">
        <v>5545</v>
      </c>
      <c r="G3933" s="227" t="s">
        <v>165</v>
      </c>
      <c r="H3933" s="228">
        <v>35</v>
      </c>
      <c r="I3933" s="229"/>
      <c r="J3933" s="230">
        <f>ROUND(I3933*H3933,2)</f>
        <v>0</v>
      </c>
      <c r="K3933" s="226" t="s">
        <v>1</v>
      </c>
      <c r="L3933" s="43"/>
      <c r="M3933" s="231" t="s">
        <v>1</v>
      </c>
      <c r="N3933" s="232" t="s">
        <v>38</v>
      </c>
      <c r="O3933" s="86"/>
      <c r="P3933" s="233">
        <f>O3933*H3933</f>
        <v>0</v>
      </c>
      <c r="Q3933" s="233">
        <v>0</v>
      </c>
      <c r="R3933" s="233">
        <f>Q3933*H3933</f>
        <v>0</v>
      </c>
      <c r="S3933" s="233">
        <v>0</v>
      </c>
      <c r="T3933" s="234">
        <f>S3933*H3933</f>
        <v>0</v>
      </c>
      <c r="AR3933" s="235" t="s">
        <v>328</v>
      </c>
      <c r="AT3933" s="235" t="s">
        <v>135</v>
      </c>
      <c r="AU3933" s="235" t="s">
        <v>83</v>
      </c>
      <c r="AY3933" s="17" t="s">
        <v>133</v>
      </c>
      <c r="BE3933" s="236">
        <f>IF(N3933="základní",J3933,0)</f>
        <v>0</v>
      </c>
      <c r="BF3933" s="236">
        <f>IF(N3933="snížená",J3933,0)</f>
        <v>0</v>
      </c>
      <c r="BG3933" s="236">
        <f>IF(N3933="zákl. přenesená",J3933,0)</f>
        <v>0</v>
      </c>
      <c r="BH3933" s="236">
        <f>IF(N3933="sníž. přenesená",J3933,0)</f>
        <v>0</v>
      </c>
      <c r="BI3933" s="236">
        <f>IF(N3933="nulová",J3933,0)</f>
        <v>0</v>
      </c>
      <c r="BJ3933" s="17" t="s">
        <v>81</v>
      </c>
      <c r="BK3933" s="236">
        <f>ROUND(I3933*H3933,2)</f>
        <v>0</v>
      </c>
      <c r="BL3933" s="17" t="s">
        <v>328</v>
      </c>
      <c r="BM3933" s="235" t="s">
        <v>5546</v>
      </c>
    </row>
    <row r="3934" spans="2:65" s="1" customFormat="1" ht="16.5" customHeight="1">
      <c r="B3934" s="38"/>
      <c r="C3934" s="224" t="s">
        <v>5547</v>
      </c>
      <c r="D3934" s="224" t="s">
        <v>135</v>
      </c>
      <c r="E3934" s="225" t="s">
        <v>5548</v>
      </c>
      <c r="F3934" s="226" t="s">
        <v>5549</v>
      </c>
      <c r="G3934" s="227" t="s">
        <v>165</v>
      </c>
      <c r="H3934" s="228">
        <v>20</v>
      </c>
      <c r="I3934" s="229"/>
      <c r="J3934" s="230">
        <f>ROUND(I3934*H3934,2)</f>
        <v>0</v>
      </c>
      <c r="K3934" s="226" t="s">
        <v>1</v>
      </c>
      <c r="L3934" s="43"/>
      <c r="M3934" s="231" t="s">
        <v>1</v>
      </c>
      <c r="N3934" s="232" t="s">
        <v>38</v>
      </c>
      <c r="O3934" s="86"/>
      <c r="P3934" s="233">
        <f>O3934*H3934</f>
        <v>0</v>
      </c>
      <c r="Q3934" s="233">
        <v>0</v>
      </c>
      <c r="R3934" s="233">
        <f>Q3934*H3934</f>
        <v>0</v>
      </c>
      <c r="S3934" s="233">
        <v>0</v>
      </c>
      <c r="T3934" s="234">
        <f>S3934*H3934</f>
        <v>0</v>
      </c>
      <c r="AR3934" s="235" t="s">
        <v>328</v>
      </c>
      <c r="AT3934" s="235" t="s">
        <v>135</v>
      </c>
      <c r="AU3934" s="235" t="s">
        <v>83</v>
      </c>
      <c r="AY3934" s="17" t="s">
        <v>133</v>
      </c>
      <c r="BE3934" s="236">
        <f>IF(N3934="základní",J3934,0)</f>
        <v>0</v>
      </c>
      <c r="BF3934" s="236">
        <f>IF(N3934="snížená",J3934,0)</f>
        <v>0</v>
      </c>
      <c r="BG3934" s="236">
        <f>IF(N3934="zákl. přenesená",J3934,0)</f>
        <v>0</v>
      </c>
      <c r="BH3934" s="236">
        <f>IF(N3934="sníž. přenesená",J3934,0)</f>
        <v>0</v>
      </c>
      <c r="BI3934" s="236">
        <f>IF(N3934="nulová",J3934,0)</f>
        <v>0</v>
      </c>
      <c r="BJ3934" s="17" t="s">
        <v>81</v>
      </c>
      <c r="BK3934" s="236">
        <f>ROUND(I3934*H3934,2)</f>
        <v>0</v>
      </c>
      <c r="BL3934" s="17" t="s">
        <v>328</v>
      </c>
      <c r="BM3934" s="235" t="s">
        <v>5550</v>
      </c>
    </row>
    <row r="3935" spans="2:65" s="1" customFormat="1" ht="16.5" customHeight="1">
      <c r="B3935" s="38"/>
      <c r="C3935" s="224" t="s">
        <v>5551</v>
      </c>
      <c r="D3935" s="224" t="s">
        <v>135</v>
      </c>
      <c r="E3935" s="225" t="s">
        <v>5552</v>
      </c>
      <c r="F3935" s="226" t="s">
        <v>5553</v>
      </c>
      <c r="G3935" s="227" t="s">
        <v>171</v>
      </c>
      <c r="H3935" s="228">
        <v>50</v>
      </c>
      <c r="I3935" s="229"/>
      <c r="J3935" s="230">
        <f>ROUND(I3935*H3935,2)</f>
        <v>0</v>
      </c>
      <c r="K3935" s="226" t="s">
        <v>1</v>
      </c>
      <c r="L3935" s="43"/>
      <c r="M3935" s="231" t="s">
        <v>1</v>
      </c>
      <c r="N3935" s="232" t="s">
        <v>38</v>
      </c>
      <c r="O3935" s="86"/>
      <c r="P3935" s="233">
        <f>O3935*H3935</f>
        <v>0</v>
      </c>
      <c r="Q3935" s="233">
        <v>0</v>
      </c>
      <c r="R3935" s="233">
        <f>Q3935*H3935</f>
        <v>0</v>
      </c>
      <c r="S3935" s="233">
        <v>0</v>
      </c>
      <c r="T3935" s="234">
        <f>S3935*H3935</f>
        <v>0</v>
      </c>
      <c r="AR3935" s="235" t="s">
        <v>328</v>
      </c>
      <c r="AT3935" s="235" t="s">
        <v>135</v>
      </c>
      <c r="AU3935" s="235" t="s">
        <v>83</v>
      </c>
      <c r="AY3935" s="17" t="s">
        <v>133</v>
      </c>
      <c r="BE3935" s="236">
        <f>IF(N3935="základní",J3935,0)</f>
        <v>0</v>
      </c>
      <c r="BF3935" s="236">
        <f>IF(N3935="snížená",J3935,0)</f>
        <v>0</v>
      </c>
      <c r="BG3935" s="236">
        <f>IF(N3935="zákl. přenesená",J3935,0)</f>
        <v>0</v>
      </c>
      <c r="BH3935" s="236">
        <f>IF(N3935="sníž. přenesená",J3935,0)</f>
        <v>0</v>
      </c>
      <c r="BI3935" s="236">
        <f>IF(N3935="nulová",J3935,0)</f>
        <v>0</v>
      </c>
      <c r="BJ3935" s="17" t="s">
        <v>81</v>
      </c>
      <c r="BK3935" s="236">
        <f>ROUND(I3935*H3935,2)</f>
        <v>0</v>
      </c>
      <c r="BL3935" s="17" t="s">
        <v>328</v>
      </c>
      <c r="BM3935" s="235" t="s">
        <v>5554</v>
      </c>
    </row>
    <row r="3936" spans="2:65" s="1" customFormat="1" ht="24" customHeight="1">
      <c r="B3936" s="38"/>
      <c r="C3936" s="224" t="s">
        <v>5555</v>
      </c>
      <c r="D3936" s="224" t="s">
        <v>135</v>
      </c>
      <c r="E3936" s="225" t="s">
        <v>5556</v>
      </c>
      <c r="F3936" s="226" t="s">
        <v>5557</v>
      </c>
      <c r="G3936" s="227" t="s">
        <v>171</v>
      </c>
      <c r="H3936" s="228">
        <v>15</v>
      </c>
      <c r="I3936" s="229"/>
      <c r="J3936" s="230">
        <f>ROUND(I3936*H3936,2)</f>
        <v>0</v>
      </c>
      <c r="K3936" s="226" t="s">
        <v>1</v>
      </c>
      <c r="L3936" s="43"/>
      <c r="M3936" s="231" t="s">
        <v>1</v>
      </c>
      <c r="N3936" s="232" t="s">
        <v>38</v>
      </c>
      <c r="O3936" s="86"/>
      <c r="P3936" s="233">
        <f>O3936*H3936</f>
        <v>0</v>
      </c>
      <c r="Q3936" s="233">
        <v>0</v>
      </c>
      <c r="R3936" s="233">
        <f>Q3936*H3936</f>
        <v>0</v>
      </c>
      <c r="S3936" s="233">
        <v>0</v>
      </c>
      <c r="T3936" s="234">
        <f>S3936*H3936</f>
        <v>0</v>
      </c>
      <c r="AR3936" s="235" t="s">
        <v>328</v>
      </c>
      <c r="AT3936" s="235" t="s">
        <v>135</v>
      </c>
      <c r="AU3936" s="235" t="s">
        <v>83</v>
      </c>
      <c r="AY3936" s="17" t="s">
        <v>133</v>
      </c>
      <c r="BE3936" s="236">
        <f>IF(N3936="základní",J3936,0)</f>
        <v>0</v>
      </c>
      <c r="BF3936" s="236">
        <f>IF(N3936="snížená",J3936,0)</f>
        <v>0</v>
      </c>
      <c r="BG3936" s="236">
        <f>IF(N3936="zákl. přenesená",J3936,0)</f>
        <v>0</v>
      </c>
      <c r="BH3936" s="236">
        <f>IF(N3936="sníž. přenesená",J3936,0)</f>
        <v>0</v>
      </c>
      <c r="BI3936" s="236">
        <f>IF(N3936="nulová",J3936,0)</f>
        <v>0</v>
      </c>
      <c r="BJ3936" s="17" t="s">
        <v>81</v>
      </c>
      <c r="BK3936" s="236">
        <f>ROUND(I3936*H3936,2)</f>
        <v>0</v>
      </c>
      <c r="BL3936" s="17" t="s">
        <v>328</v>
      </c>
      <c r="BM3936" s="235" t="s">
        <v>5558</v>
      </c>
    </row>
    <row r="3937" spans="2:65" s="1" customFormat="1" ht="24" customHeight="1">
      <c r="B3937" s="38"/>
      <c r="C3937" s="224" t="s">
        <v>5559</v>
      </c>
      <c r="D3937" s="224" t="s">
        <v>135</v>
      </c>
      <c r="E3937" s="225" t="s">
        <v>5560</v>
      </c>
      <c r="F3937" s="226" t="s">
        <v>5561</v>
      </c>
      <c r="G3937" s="227" t="s">
        <v>171</v>
      </c>
      <c r="H3937" s="228">
        <v>21</v>
      </c>
      <c r="I3937" s="229"/>
      <c r="J3937" s="230">
        <f>ROUND(I3937*H3937,2)</f>
        <v>0</v>
      </c>
      <c r="K3937" s="226" t="s">
        <v>1</v>
      </c>
      <c r="L3937" s="43"/>
      <c r="M3937" s="231" t="s">
        <v>1</v>
      </c>
      <c r="N3937" s="232" t="s">
        <v>38</v>
      </c>
      <c r="O3937" s="86"/>
      <c r="P3937" s="233">
        <f>O3937*H3937</f>
        <v>0</v>
      </c>
      <c r="Q3937" s="233">
        <v>0</v>
      </c>
      <c r="R3937" s="233">
        <f>Q3937*H3937</f>
        <v>0</v>
      </c>
      <c r="S3937" s="233">
        <v>0</v>
      </c>
      <c r="T3937" s="234">
        <f>S3937*H3937</f>
        <v>0</v>
      </c>
      <c r="AR3937" s="235" t="s">
        <v>328</v>
      </c>
      <c r="AT3937" s="235" t="s">
        <v>135</v>
      </c>
      <c r="AU3937" s="235" t="s">
        <v>83</v>
      </c>
      <c r="AY3937" s="17" t="s">
        <v>133</v>
      </c>
      <c r="BE3937" s="236">
        <f>IF(N3937="základní",J3937,0)</f>
        <v>0</v>
      </c>
      <c r="BF3937" s="236">
        <f>IF(N3937="snížená",J3937,0)</f>
        <v>0</v>
      </c>
      <c r="BG3937" s="236">
        <f>IF(N3937="zákl. přenesená",J3937,0)</f>
        <v>0</v>
      </c>
      <c r="BH3937" s="236">
        <f>IF(N3937="sníž. přenesená",J3937,0)</f>
        <v>0</v>
      </c>
      <c r="BI3937" s="236">
        <f>IF(N3937="nulová",J3937,0)</f>
        <v>0</v>
      </c>
      <c r="BJ3937" s="17" t="s">
        <v>81</v>
      </c>
      <c r="BK3937" s="236">
        <f>ROUND(I3937*H3937,2)</f>
        <v>0</v>
      </c>
      <c r="BL3937" s="17" t="s">
        <v>328</v>
      </c>
      <c r="BM3937" s="235" t="s">
        <v>5562</v>
      </c>
    </row>
    <row r="3938" spans="2:65" s="1" customFormat="1" ht="24" customHeight="1">
      <c r="B3938" s="38"/>
      <c r="C3938" s="224" t="s">
        <v>5563</v>
      </c>
      <c r="D3938" s="224" t="s">
        <v>135</v>
      </c>
      <c r="E3938" s="225" t="s">
        <v>5564</v>
      </c>
      <c r="F3938" s="226" t="s">
        <v>5565</v>
      </c>
      <c r="G3938" s="227" t="s">
        <v>165</v>
      </c>
      <c r="H3938" s="228">
        <v>4</v>
      </c>
      <c r="I3938" s="229"/>
      <c r="J3938" s="230">
        <f>ROUND(I3938*H3938,2)</f>
        <v>0</v>
      </c>
      <c r="K3938" s="226" t="s">
        <v>1</v>
      </c>
      <c r="L3938" s="43"/>
      <c r="M3938" s="231" t="s">
        <v>1</v>
      </c>
      <c r="N3938" s="232" t="s">
        <v>38</v>
      </c>
      <c r="O3938" s="86"/>
      <c r="P3938" s="233">
        <f>O3938*H3938</f>
        <v>0</v>
      </c>
      <c r="Q3938" s="233">
        <v>0</v>
      </c>
      <c r="R3938" s="233">
        <f>Q3938*H3938</f>
        <v>0</v>
      </c>
      <c r="S3938" s="233">
        <v>0</v>
      </c>
      <c r="T3938" s="234">
        <f>S3938*H3938</f>
        <v>0</v>
      </c>
      <c r="AR3938" s="235" t="s">
        <v>328</v>
      </c>
      <c r="AT3938" s="235" t="s">
        <v>135</v>
      </c>
      <c r="AU3938" s="235" t="s">
        <v>83</v>
      </c>
      <c r="AY3938" s="17" t="s">
        <v>133</v>
      </c>
      <c r="BE3938" s="236">
        <f>IF(N3938="základní",J3938,0)</f>
        <v>0</v>
      </c>
      <c r="BF3938" s="236">
        <f>IF(N3938="snížená",J3938,0)</f>
        <v>0</v>
      </c>
      <c r="BG3938" s="236">
        <f>IF(N3938="zákl. přenesená",J3938,0)</f>
        <v>0</v>
      </c>
      <c r="BH3938" s="236">
        <f>IF(N3938="sníž. přenesená",J3938,0)</f>
        <v>0</v>
      </c>
      <c r="BI3938" s="236">
        <f>IF(N3938="nulová",J3938,0)</f>
        <v>0</v>
      </c>
      <c r="BJ3938" s="17" t="s">
        <v>81</v>
      </c>
      <c r="BK3938" s="236">
        <f>ROUND(I3938*H3938,2)</f>
        <v>0</v>
      </c>
      <c r="BL3938" s="17" t="s">
        <v>328</v>
      </c>
      <c r="BM3938" s="235" t="s">
        <v>5566</v>
      </c>
    </row>
    <row r="3939" spans="2:65" s="1" customFormat="1" ht="16.5" customHeight="1">
      <c r="B3939" s="38"/>
      <c r="C3939" s="224" t="s">
        <v>5567</v>
      </c>
      <c r="D3939" s="224" t="s">
        <v>135</v>
      </c>
      <c r="E3939" s="225" t="s">
        <v>5568</v>
      </c>
      <c r="F3939" s="226" t="s">
        <v>5569</v>
      </c>
      <c r="G3939" s="227" t="s">
        <v>165</v>
      </c>
      <c r="H3939" s="228">
        <v>110</v>
      </c>
      <c r="I3939" s="229"/>
      <c r="J3939" s="230">
        <f>ROUND(I3939*H3939,2)</f>
        <v>0</v>
      </c>
      <c r="K3939" s="226" t="s">
        <v>1</v>
      </c>
      <c r="L3939" s="43"/>
      <c r="M3939" s="231" t="s">
        <v>1</v>
      </c>
      <c r="N3939" s="232" t="s">
        <v>38</v>
      </c>
      <c r="O3939" s="86"/>
      <c r="P3939" s="233">
        <f>O3939*H3939</f>
        <v>0</v>
      </c>
      <c r="Q3939" s="233">
        <v>0</v>
      </c>
      <c r="R3939" s="233">
        <f>Q3939*H3939</f>
        <v>0</v>
      </c>
      <c r="S3939" s="233">
        <v>0</v>
      </c>
      <c r="T3939" s="234">
        <f>S3939*H3939</f>
        <v>0</v>
      </c>
      <c r="AR3939" s="235" t="s">
        <v>328</v>
      </c>
      <c r="AT3939" s="235" t="s">
        <v>135</v>
      </c>
      <c r="AU3939" s="235" t="s">
        <v>83</v>
      </c>
      <c r="AY3939" s="17" t="s">
        <v>133</v>
      </c>
      <c r="BE3939" s="236">
        <f>IF(N3939="základní",J3939,0)</f>
        <v>0</v>
      </c>
      <c r="BF3939" s="236">
        <f>IF(N3939="snížená",J3939,0)</f>
        <v>0</v>
      </c>
      <c r="BG3939" s="236">
        <f>IF(N3939="zákl. přenesená",J3939,0)</f>
        <v>0</v>
      </c>
      <c r="BH3939" s="236">
        <f>IF(N3939="sníž. přenesená",J3939,0)</f>
        <v>0</v>
      </c>
      <c r="BI3939" s="236">
        <f>IF(N3939="nulová",J3939,0)</f>
        <v>0</v>
      </c>
      <c r="BJ3939" s="17" t="s">
        <v>81</v>
      </c>
      <c r="BK3939" s="236">
        <f>ROUND(I3939*H3939,2)</f>
        <v>0</v>
      </c>
      <c r="BL3939" s="17" t="s">
        <v>328</v>
      </c>
      <c r="BM3939" s="235" t="s">
        <v>5570</v>
      </c>
    </row>
    <row r="3940" spans="2:65" s="1" customFormat="1" ht="24" customHeight="1">
      <c r="B3940" s="38"/>
      <c r="C3940" s="224" t="s">
        <v>5571</v>
      </c>
      <c r="D3940" s="224" t="s">
        <v>135</v>
      </c>
      <c r="E3940" s="225" t="s">
        <v>5572</v>
      </c>
      <c r="F3940" s="226" t="s">
        <v>5573</v>
      </c>
      <c r="G3940" s="227" t="s">
        <v>171</v>
      </c>
      <c r="H3940" s="228">
        <v>3250</v>
      </c>
      <c r="I3940" s="229"/>
      <c r="J3940" s="230">
        <f>ROUND(I3940*H3940,2)</f>
        <v>0</v>
      </c>
      <c r="K3940" s="226" t="s">
        <v>1</v>
      </c>
      <c r="L3940" s="43"/>
      <c r="M3940" s="231" t="s">
        <v>1</v>
      </c>
      <c r="N3940" s="232" t="s">
        <v>38</v>
      </c>
      <c r="O3940" s="86"/>
      <c r="P3940" s="233">
        <f>O3940*H3940</f>
        <v>0</v>
      </c>
      <c r="Q3940" s="233">
        <v>0</v>
      </c>
      <c r="R3940" s="233">
        <f>Q3940*H3940</f>
        <v>0</v>
      </c>
      <c r="S3940" s="233">
        <v>0</v>
      </c>
      <c r="T3940" s="234">
        <f>S3940*H3940</f>
        <v>0</v>
      </c>
      <c r="AR3940" s="235" t="s">
        <v>328</v>
      </c>
      <c r="AT3940" s="235" t="s">
        <v>135</v>
      </c>
      <c r="AU3940" s="235" t="s">
        <v>83</v>
      </c>
      <c r="AY3940" s="17" t="s">
        <v>133</v>
      </c>
      <c r="BE3940" s="236">
        <f>IF(N3940="základní",J3940,0)</f>
        <v>0</v>
      </c>
      <c r="BF3940" s="236">
        <f>IF(N3940="snížená",J3940,0)</f>
        <v>0</v>
      </c>
      <c r="BG3940" s="236">
        <f>IF(N3940="zákl. přenesená",J3940,0)</f>
        <v>0</v>
      </c>
      <c r="BH3940" s="236">
        <f>IF(N3940="sníž. přenesená",J3940,0)</f>
        <v>0</v>
      </c>
      <c r="BI3940" s="236">
        <f>IF(N3940="nulová",J3940,0)</f>
        <v>0</v>
      </c>
      <c r="BJ3940" s="17" t="s">
        <v>81</v>
      </c>
      <c r="BK3940" s="236">
        <f>ROUND(I3940*H3940,2)</f>
        <v>0</v>
      </c>
      <c r="BL3940" s="17" t="s">
        <v>328</v>
      </c>
      <c r="BM3940" s="235" t="s">
        <v>5574</v>
      </c>
    </row>
    <row r="3941" spans="2:65" s="1" customFormat="1" ht="24" customHeight="1">
      <c r="B3941" s="38"/>
      <c r="C3941" s="224" t="s">
        <v>5575</v>
      </c>
      <c r="D3941" s="224" t="s">
        <v>135</v>
      </c>
      <c r="E3941" s="225" t="s">
        <v>5576</v>
      </c>
      <c r="F3941" s="226" t="s">
        <v>5419</v>
      </c>
      <c r="G3941" s="227" t="s">
        <v>2263</v>
      </c>
      <c r="H3941" s="228">
        <v>84</v>
      </c>
      <c r="I3941" s="229"/>
      <c r="J3941" s="230">
        <f>ROUND(I3941*H3941,2)</f>
        <v>0</v>
      </c>
      <c r="K3941" s="226" t="s">
        <v>1</v>
      </c>
      <c r="L3941" s="43"/>
      <c r="M3941" s="231" t="s">
        <v>1</v>
      </c>
      <c r="N3941" s="232" t="s">
        <v>38</v>
      </c>
      <c r="O3941" s="86"/>
      <c r="P3941" s="233">
        <f>O3941*H3941</f>
        <v>0</v>
      </c>
      <c r="Q3941" s="233">
        <v>0</v>
      </c>
      <c r="R3941" s="233">
        <f>Q3941*H3941</f>
        <v>0</v>
      </c>
      <c r="S3941" s="233">
        <v>0</v>
      </c>
      <c r="T3941" s="234">
        <f>S3941*H3941</f>
        <v>0</v>
      </c>
      <c r="AR3941" s="235" t="s">
        <v>328</v>
      </c>
      <c r="AT3941" s="235" t="s">
        <v>135</v>
      </c>
      <c r="AU3941" s="235" t="s">
        <v>83</v>
      </c>
      <c r="AY3941" s="17" t="s">
        <v>133</v>
      </c>
      <c r="BE3941" s="236">
        <f>IF(N3941="základní",J3941,0)</f>
        <v>0</v>
      </c>
      <c r="BF3941" s="236">
        <f>IF(N3941="snížená",J3941,0)</f>
        <v>0</v>
      </c>
      <c r="BG3941" s="236">
        <f>IF(N3941="zákl. přenesená",J3941,0)</f>
        <v>0</v>
      </c>
      <c r="BH3941" s="236">
        <f>IF(N3941="sníž. přenesená",J3941,0)</f>
        <v>0</v>
      </c>
      <c r="BI3941" s="236">
        <f>IF(N3941="nulová",J3941,0)</f>
        <v>0</v>
      </c>
      <c r="BJ3941" s="17" t="s">
        <v>81</v>
      </c>
      <c r="BK3941" s="236">
        <f>ROUND(I3941*H3941,2)</f>
        <v>0</v>
      </c>
      <c r="BL3941" s="17" t="s">
        <v>328</v>
      </c>
      <c r="BM3941" s="235" t="s">
        <v>5577</v>
      </c>
    </row>
    <row r="3942" spans="2:65" s="1" customFormat="1" ht="16.5" customHeight="1">
      <c r="B3942" s="38"/>
      <c r="C3942" s="224" t="s">
        <v>5578</v>
      </c>
      <c r="D3942" s="224" t="s">
        <v>135</v>
      </c>
      <c r="E3942" s="225" t="s">
        <v>5579</v>
      </c>
      <c r="F3942" s="226" t="s">
        <v>5423</v>
      </c>
      <c r="G3942" s="227" t="s">
        <v>171</v>
      </c>
      <c r="H3942" s="228">
        <v>1</v>
      </c>
      <c r="I3942" s="229"/>
      <c r="J3942" s="230">
        <f>ROUND(I3942*H3942,2)</f>
        <v>0</v>
      </c>
      <c r="K3942" s="226" t="s">
        <v>1</v>
      </c>
      <c r="L3942" s="43"/>
      <c r="M3942" s="231" t="s">
        <v>1</v>
      </c>
      <c r="N3942" s="232" t="s">
        <v>38</v>
      </c>
      <c r="O3942" s="86"/>
      <c r="P3942" s="233">
        <f>O3942*H3942</f>
        <v>0</v>
      </c>
      <c r="Q3942" s="233">
        <v>0</v>
      </c>
      <c r="R3942" s="233">
        <f>Q3942*H3942</f>
        <v>0</v>
      </c>
      <c r="S3942" s="233">
        <v>0</v>
      </c>
      <c r="T3942" s="234">
        <f>S3942*H3942</f>
        <v>0</v>
      </c>
      <c r="AR3942" s="235" t="s">
        <v>328</v>
      </c>
      <c r="AT3942" s="235" t="s">
        <v>135</v>
      </c>
      <c r="AU3942" s="235" t="s">
        <v>83</v>
      </c>
      <c r="AY3942" s="17" t="s">
        <v>133</v>
      </c>
      <c r="BE3942" s="236">
        <f>IF(N3942="základní",J3942,0)</f>
        <v>0</v>
      </c>
      <c r="BF3942" s="236">
        <f>IF(N3942="snížená",J3942,0)</f>
        <v>0</v>
      </c>
      <c r="BG3942" s="236">
        <f>IF(N3942="zákl. přenesená",J3942,0)</f>
        <v>0</v>
      </c>
      <c r="BH3942" s="236">
        <f>IF(N3942="sníž. přenesená",J3942,0)</f>
        <v>0</v>
      </c>
      <c r="BI3942" s="236">
        <f>IF(N3942="nulová",J3942,0)</f>
        <v>0</v>
      </c>
      <c r="BJ3942" s="17" t="s">
        <v>81</v>
      </c>
      <c r="BK3942" s="236">
        <f>ROUND(I3942*H3942,2)</f>
        <v>0</v>
      </c>
      <c r="BL3942" s="17" t="s">
        <v>328</v>
      </c>
      <c r="BM3942" s="235" t="s">
        <v>5580</v>
      </c>
    </row>
    <row r="3943" spans="2:65" s="1" customFormat="1" ht="16.5" customHeight="1">
      <c r="B3943" s="38"/>
      <c r="C3943" s="224" t="s">
        <v>5581</v>
      </c>
      <c r="D3943" s="224" t="s">
        <v>135</v>
      </c>
      <c r="E3943" s="225" t="s">
        <v>5582</v>
      </c>
      <c r="F3943" s="226" t="s">
        <v>5427</v>
      </c>
      <c r="G3943" s="227" t="s">
        <v>2263</v>
      </c>
      <c r="H3943" s="228">
        <v>1</v>
      </c>
      <c r="I3943" s="229"/>
      <c r="J3943" s="230">
        <f>ROUND(I3943*H3943,2)</f>
        <v>0</v>
      </c>
      <c r="K3943" s="226" t="s">
        <v>1</v>
      </c>
      <c r="L3943" s="43"/>
      <c r="M3943" s="231" t="s">
        <v>1</v>
      </c>
      <c r="N3943" s="232" t="s">
        <v>38</v>
      </c>
      <c r="O3943" s="86"/>
      <c r="P3943" s="233">
        <f>O3943*H3943</f>
        <v>0</v>
      </c>
      <c r="Q3943" s="233">
        <v>0</v>
      </c>
      <c r="R3943" s="233">
        <f>Q3943*H3943</f>
        <v>0</v>
      </c>
      <c r="S3943" s="233">
        <v>0</v>
      </c>
      <c r="T3943" s="234">
        <f>S3943*H3943</f>
        <v>0</v>
      </c>
      <c r="AR3943" s="235" t="s">
        <v>328</v>
      </c>
      <c r="AT3943" s="235" t="s">
        <v>135</v>
      </c>
      <c r="AU3943" s="235" t="s">
        <v>83</v>
      </c>
      <c r="AY3943" s="17" t="s">
        <v>133</v>
      </c>
      <c r="BE3943" s="236">
        <f>IF(N3943="základní",J3943,0)</f>
        <v>0</v>
      </c>
      <c r="BF3943" s="236">
        <f>IF(N3943="snížená",J3943,0)</f>
        <v>0</v>
      </c>
      <c r="BG3943" s="236">
        <f>IF(N3943="zákl. přenesená",J3943,0)</f>
        <v>0</v>
      </c>
      <c r="BH3943" s="236">
        <f>IF(N3943="sníž. přenesená",J3943,0)</f>
        <v>0</v>
      </c>
      <c r="BI3943" s="236">
        <f>IF(N3943="nulová",J3943,0)</f>
        <v>0</v>
      </c>
      <c r="BJ3943" s="17" t="s">
        <v>81</v>
      </c>
      <c r="BK3943" s="236">
        <f>ROUND(I3943*H3943,2)</f>
        <v>0</v>
      </c>
      <c r="BL3943" s="17" t="s">
        <v>328</v>
      </c>
      <c r="BM3943" s="235" t="s">
        <v>5583</v>
      </c>
    </row>
    <row r="3944" spans="2:65" s="1" customFormat="1" ht="16.5" customHeight="1">
      <c r="B3944" s="38"/>
      <c r="C3944" s="224" t="s">
        <v>5584</v>
      </c>
      <c r="D3944" s="224" t="s">
        <v>135</v>
      </c>
      <c r="E3944" s="225" t="s">
        <v>5585</v>
      </c>
      <c r="F3944" s="226" t="s">
        <v>5431</v>
      </c>
      <c r="G3944" s="227" t="s">
        <v>2263</v>
      </c>
      <c r="H3944" s="228">
        <v>1</v>
      </c>
      <c r="I3944" s="229"/>
      <c r="J3944" s="230">
        <f>ROUND(I3944*H3944,2)</f>
        <v>0</v>
      </c>
      <c r="K3944" s="226" t="s">
        <v>1</v>
      </c>
      <c r="L3944" s="43"/>
      <c r="M3944" s="231" t="s">
        <v>1</v>
      </c>
      <c r="N3944" s="232" t="s">
        <v>38</v>
      </c>
      <c r="O3944" s="86"/>
      <c r="P3944" s="233">
        <f>O3944*H3944</f>
        <v>0</v>
      </c>
      <c r="Q3944" s="233">
        <v>0</v>
      </c>
      <c r="R3944" s="233">
        <f>Q3944*H3944</f>
        <v>0</v>
      </c>
      <c r="S3944" s="233">
        <v>0</v>
      </c>
      <c r="T3944" s="234">
        <f>S3944*H3944</f>
        <v>0</v>
      </c>
      <c r="AR3944" s="235" t="s">
        <v>328</v>
      </c>
      <c r="AT3944" s="235" t="s">
        <v>135</v>
      </c>
      <c r="AU3944" s="235" t="s">
        <v>83</v>
      </c>
      <c r="AY3944" s="17" t="s">
        <v>133</v>
      </c>
      <c r="BE3944" s="236">
        <f>IF(N3944="základní",J3944,0)</f>
        <v>0</v>
      </c>
      <c r="BF3944" s="236">
        <f>IF(N3944="snížená",J3944,0)</f>
        <v>0</v>
      </c>
      <c r="BG3944" s="236">
        <f>IF(N3944="zákl. přenesená",J3944,0)</f>
        <v>0</v>
      </c>
      <c r="BH3944" s="236">
        <f>IF(N3944="sníž. přenesená",J3944,0)</f>
        <v>0</v>
      </c>
      <c r="BI3944" s="236">
        <f>IF(N3944="nulová",J3944,0)</f>
        <v>0</v>
      </c>
      <c r="BJ3944" s="17" t="s">
        <v>81</v>
      </c>
      <c r="BK3944" s="236">
        <f>ROUND(I3944*H3944,2)</f>
        <v>0</v>
      </c>
      <c r="BL3944" s="17" t="s">
        <v>328</v>
      </c>
      <c r="BM3944" s="235" t="s">
        <v>5586</v>
      </c>
    </row>
    <row r="3945" spans="2:65" s="1" customFormat="1" ht="24" customHeight="1">
      <c r="B3945" s="38"/>
      <c r="C3945" s="224" t="s">
        <v>5587</v>
      </c>
      <c r="D3945" s="224" t="s">
        <v>135</v>
      </c>
      <c r="E3945" s="225" t="s">
        <v>5588</v>
      </c>
      <c r="F3945" s="226" t="s">
        <v>5589</v>
      </c>
      <c r="G3945" s="227" t="s">
        <v>171</v>
      </c>
      <c r="H3945" s="228">
        <v>57</v>
      </c>
      <c r="I3945" s="229"/>
      <c r="J3945" s="230">
        <f>ROUND(I3945*H3945,2)</f>
        <v>0</v>
      </c>
      <c r="K3945" s="226" t="s">
        <v>1</v>
      </c>
      <c r="L3945" s="43"/>
      <c r="M3945" s="231" t="s">
        <v>1</v>
      </c>
      <c r="N3945" s="232" t="s">
        <v>38</v>
      </c>
      <c r="O3945" s="86"/>
      <c r="P3945" s="233">
        <f>O3945*H3945</f>
        <v>0</v>
      </c>
      <c r="Q3945" s="233">
        <v>0</v>
      </c>
      <c r="R3945" s="233">
        <f>Q3945*H3945</f>
        <v>0</v>
      </c>
      <c r="S3945" s="233">
        <v>0</v>
      </c>
      <c r="T3945" s="234">
        <f>S3945*H3945</f>
        <v>0</v>
      </c>
      <c r="AR3945" s="235" t="s">
        <v>328</v>
      </c>
      <c r="AT3945" s="235" t="s">
        <v>135</v>
      </c>
      <c r="AU3945" s="235" t="s">
        <v>83</v>
      </c>
      <c r="AY3945" s="17" t="s">
        <v>133</v>
      </c>
      <c r="BE3945" s="236">
        <f>IF(N3945="základní",J3945,0)</f>
        <v>0</v>
      </c>
      <c r="BF3945" s="236">
        <f>IF(N3945="snížená",J3945,0)</f>
        <v>0</v>
      </c>
      <c r="BG3945" s="236">
        <f>IF(N3945="zákl. přenesená",J3945,0)</f>
        <v>0</v>
      </c>
      <c r="BH3945" s="236">
        <f>IF(N3945="sníž. přenesená",J3945,0)</f>
        <v>0</v>
      </c>
      <c r="BI3945" s="236">
        <f>IF(N3945="nulová",J3945,0)</f>
        <v>0</v>
      </c>
      <c r="BJ3945" s="17" t="s">
        <v>81</v>
      </c>
      <c r="BK3945" s="236">
        <f>ROUND(I3945*H3945,2)</f>
        <v>0</v>
      </c>
      <c r="BL3945" s="17" t="s">
        <v>328</v>
      </c>
      <c r="BM3945" s="235" t="s">
        <v>5590</v>
      </c>
    </row>
    <row r="3946" spans="2:65" s="1" customFormat="1" ht="16.5" customHeight="1">
      <c r="B3946" s="38"/>
      <c r="C3946" s="224" t="s">
        <v>5591</v>
      </c>
      <c r="D3946" s="224" t="s">
        <v>135</v>
      </c>
      <c r="E3946" s="225" t="s">
        <v>5592</v>
      </c>
      <c r="F3946" s="226" t="s">
        <v>5593</v>
      </c>
      <c r="G3946" s="227" t="s">
        <v>171</v>
      </c>
      <c r="H3946" s="228">
        <v>24</v>
      </c>
      <c r="I3946" s="229"/>
      <c r="J3946" s="230">
        <f>ROUND(I3946*H3946,2)</f>
        <v>0</v>
      </c>
      <c r="K3946" s="226" t="s">
        <v>1</v>
      </c>
      <c r="L3946" s="43"/>
      <c r="M3946" s="231" t="s">
        <v>1</v>
      </c>
      <c r="N3946" s="232" t="s">
        <v>38</v>
      </c>
      <c r="O3946" s="86"/>
      <c r="P3946" s="233">
        <f>O3946*H3946</f>
        <v>0</v>
      </c>
      <c r="Q3946" s="233">
        <v>0</v>
      </c>
      <c r="R3946" s="233">
        <f>Q3946*H3946</f>
        <v>0</v>
      </c>
      <c r="S3946" s="233">
        <v>0</v>
      </c>
      <c r="T3946" s="234">
        <f>S3946*H3946</f>
        <v>0</v>
      </c>
      <c r="AR3946" s="235" t="s">
        <v>328</v>
      </c>
      <c r="AT3946" s="235" t="s">
        <v>135</v>
      </c>
      <c r="AU3946" s="235" t="s">
        <v>83</v>
      </c>
      <c r="AY3946" s="17" t="s">
        <v>133</v>
      </c>
      <c r="BE3946" s="236">
        <f>IF(N3946="základní",J3946,0)</f>
        <v>0</v>
      </c>
      <c r="BF3946" s="236">
        <f>IF(N3946="snížená",J3946,0)</f>
        <v>0</v>
      </c>
      <c r="BG3946" s="236">
        <f>IF(N3946="zákl. přenesená",J3946,0)</f>
        <v>0</v>
      </c>
      <c r="BH3946" s="236">
        <f>IF(N3946="sníž. přenesená",J3946,0)</f>
        <v>0</v>
      </c>
      <c r="BI3946" s="236">
        <f>IF(N3946="nulová",J3946,0)</f>
        <v>0</v>
      </c>
      <c r="BJ3946" s="17" t="s">
        <v>81</v>
      </c>
      <c r="BK3946" s="236">
        <f>ROUND(I3946*H3946,2)</f>
        <v>0</v>
      </c>
      <c r="BL3946" s="17" t="s">
        <v>328</v>
      </c>
      <c r="BM3946" s="235" t="s">
        <v>5594</v>
      </c>
    </row>
    <row r="3947" spans="2:65" s="1" customFormat="1" ht="24" customHeight="1">
      <c r="B3947" s="38"/>
      <c r="C3947" s="224" t="s">
        <v>5595</v>
      </c>
      <c r="D3947" s="224" t="s">
        <v>135</v>
      </c>
      <c r="E3947" s="225" t="s">
        <v>5596</v>
      </c>
      <c r="F3947" s="226" t="s">
        <v>5597</v>
      </c>
      <c r="G3947" s="227" t="s">
        <v>171</v>
      </c>
      <c r="H3947" s="228">
        <v>12</v>
      </c>
      <c r="I3947" s="229"/>
      <c r="J3947" s="230">
        <f>ROUND(I3947*H3947,2)</f>
        <v>0</v>
      </c>
      <c r="K3947" s="226" t="s">
        <v>1</v>
      </c>
      <c r="L3947" s="43"/>
      <c r="M3947" s="231" t="s">
        <v>1</v>
      </c>
      <c r="N3947" s="232" t="s">
        <v>38</v>
      </c>
      <c r="O3947" s="86"/>
      <c r="P3947" s="233">
        <f>O3947*H3947</f>
        <v>0</v>
      </c>
      <c r="Q3947" s="233">
        <v>0</v>
      </c>
      <c r="R3947" s="233">
        <f>Q3947*H3947</f>
        <v>0</v>
      </c>
      <c r="S3947" s="233">
        <v>0</v>
      </c>
      <c r="T3947" s="234">
        <f>S3947*H3947</f>
        <v>0</v>
      </c>
      <c r="AR3947" s="235" t="s">
        <v>328</v>
      </c>
      <c r="AT3947" s="235" t="s">
        <v>135</v>
      </c>
      <c r="AU3947" s="235" t="s">
        <v>83</v>
      </c>
      <c r="AY3947" s="17" t="s">
        <v>133</v>
      </c>
      <c r="BE3947" s="236">
        <f>IF(N3947="základní",J3947,0)</f>
        <v>0</v>
      </c>
      <c r="BF3947" s="236">
        <f>IF(N3947="snížená",J3947,0)</f>
        <v>0</v>
      </c>
      <c r="BG3947" s="236">
        <f>IF(N3947="zákl. přenesená",J3947,0)</f>
        <v>0</v>
      </c>
      <c r="BH3947" s="236">
        <f>IF(N3947="sníž. přenesená",J3947,0)</f>
        <v>0</v>
      </c>
      <c r="BI3947" s="236">
        <f>IF(N3947="nulová",J3947,0)</f>
        <v>0</v>
      </c>
      <c r="BJ3947" s="17" t="s">
        <v>81</v>
      </c>
      <c r="BK3947" s="236">
        <f>ROUND(I3947*H3947,2)</f>
        <v>0</v>
      </c>
      <c r="BL3947" s="17" t="s">
        <v>328</v>
      </c>
      <c r="BM3947" s="235" t="s">
        <v>5598</v>
      </c>
    </row>
    <row r="3948" spans="2:65" s="1" customFormat="1" ht="24" customHeight="1">
      <c r="B3948" s="38"/>
      <c r="C3948" s="224" t="s">
        <v>5599</v>
      </c>
      <c r="D3948" s="224" t="s">
        <v>135</v>
      </c>
      <c r="E3948" s="225" t="s">
        <v>5600</v>
      </c>
      <c r="F3948" s="226" t="s">
        <v>5601</v>
      </c>
      <c r="G3948" s="227" t="s">
        <v>2263</v>
      </c>
      <c r="H3948" s="228">
        <v>1</v>
      </c>
      <c r="I3948" s="229"/>
      <c r="J3948" s="230">
        <f>ROUND(I3948*H3948,2)</f>
        <v>0</v>
      </c>
      <c r="K3948" s="226" t="s">
        <v>1</v>
      </c>
      <c r="L3948" s="43"/>
      <c r="M3948" s="231" t="s">
        <v>1</v>
      </c>
      <c r="N3948" s="232" t="s">
        <v>38</v>
      </c>
      <c r="O3948" s="86"/>
      <c r="P3948" s="233">
        <f>O3948*H3948</f>
        <v>0</v>
      </c>
      <c r="Q3948" s="233">
        <v>0</v>
      </c>
      <c r="R3948" s="233">
        <f>Q3948*H3948</f>
        <v>0</v>
      </c>
      <c r="S3948" s="233">
        <v>0</v>
      </c>
      <c r="T3948" s="234">
        <f>S3948*H3948</f>
        <v>0</v>
      </c>
      <c r="AR3948" s="235" t="s">
        <v>328</v>
      </c>
      <c r="AT3948" s="235" t="s">
        <v>135</v>
      </c>
      <c r="AU3948" s="235" t="s">
        <v>83</v>
      </c>
      <c r="AY3948" s="17" t="s">
        <v>133</v>
      </c>
      <c r="BE3948" s="236">
        <f>IF(N3948="základní",J3948,0)</f>
        <v>0</v>
      </c>
      <c r="BF3948" s="236">
        <f>IF(N3948="snížená",J3948,0)</f>
        <v>0</v>
      </c>
      <c r="BG3948" s="236">
        <f>IF(N3948="zákl. přenesená",J3948,0)</f>
        <v>0</v>
      </c>
      <c r="BH3948" s="236">
        <f>IF(N3948="sníž. přenesená",J3948,0)</f>
        <v>0</v>
      </c>
      <c r="BI3948" s="236">
        <f>IF(N3948="nulová",J3948,0)</f>
        <v>0</v>
      </c>
      <c r="BJ3948" s="17" t="s">
        <v>81</v>
      </c>
      <c r="BK3948" s="236">
        <f>ROUND(I3948*H3948,2)</f>
        <v>0</v>
      </c>
      <c r="BL3948" s="17" t="s">
        <v>328</v>
      </c>
      <c r="BM3948" s="235" t="s">
        <v>5602</v>
      </c>
    </row>
    <row r="3949" spans="2:65" s="1" customFormat="1" ht="16.5" customHeight="1">
      <c r="B3949" s="38"/>
      <c r="C3949" s="224" t="s">
        <v>5603</v>
      </c>
      <c r="D3949" s="224" t="s">
        <v>135</v>
      </c>
      <c r="E3949" s="225" t="s">
        <v>5604</v>
      </c>
      <c r="F3949" s="226" t="s">
        <v>5447</v>
      </c>
      <c r="G3949" s="227" t="s">
        <v>2263</v>
      </c>
      <c r="H3949" s="228">
        <v>1</v>
      </c>
      <c r="I3949" s="229"/>
      <c r="J3949" s="230">
        <f>ROUND(I3949*H3949,2)</f>
        <v>0</v>
      </c>
      <c r="K3949" s="226" t="s">
        <v>1</v>
      </c>
      <c r="L3949" s="43"/>
      <c r="M3949" s="231" t="s">
        <v>1</v>
      </c>
      <c r="N3949" s="232" t="s">
        <v>38</v>
      </c>
      <c r="O3949" s="86"/>
      <c r="P3949" s="233">
        <f>O3949*H3949</f>
        <v>0</v>
      </c>
      <c r="Q3949" s="233">
        <v>0</v>
      </c>
      <c r="R3949" s="233">
        <f>Q3949*H3949</f>
        <v>0</v>
      </c>
      <c r="S3949" s="233">
        <v>0</v>
      </c>
      <c r="T3949" s="234">
        <f>S3949*H3949</f>
        <v>0</v>
      </c>
      <c r="AR3949" s="235" t="s">
        <v>328</v>
      </c>
      <c r="AT3949" s="235" t="s">
        <v>135</v>
      </c>
      <c r="AU3949" s="235" t="s">
        <v>83</v>
      </c>
      <c r="AY3949" s="17" t="s">
        <v>133</v>
      </c>
      <c r="BE3949" s="236">
        <f>IF(N3949="základní",J3949,0)</f>
        <v>0</v>
      </c>
      <c r="BF3949" s="236">
        <f>IF(N3949="snížená",J3949,0)</f>
        <v>0</v>
      </c>
      <c r="BG3949" s="236">
        <f>IF(N3949="zákl. přenesená",J3949,0)</f>
        <v>0</v>
      </c>
      <c r="BH3949" s="236">
        <f>IF(N3949="sníž. přenesená",J3949,0)</f>
        <v>0</v>
      </c>
      <c r="BI3949" s="236">
        <f>IF(N3949="nulová",J3949,0)</f>
        <v>0</v>
      </c>
      <c r="BJ3949" s="17" t="s">
        <v>81</v>
      </c>
      <c r="BK3949" s="236">
        <f>ROUND(I3949*H3949,2)</f>
        <v>0</v>
      </c>
      <c r="BL3949" s="17" t="s">
        <v>328</v>
      </c>
      <c r="BM3949" s="235" t="s">
        <v>5605</v>
      </c>
    </row>
    <row r="3950" spans="2:63" s="11" customFormat="1" ht="22.8" customHeight="1">
      <c r="B3950" s="208"/>
      <c r="C3950" s="209"/>
      <c r="D3950" s="210" t="s">
        <v>72</v>
      </c>
      <c r="E3950" s="222" t="s">
        <v>5606</v>
      </c>
      <c r="F3950" s="222" t="s">
        <v>5607</v>
      </c>
      <c r="G3950" s="209"/>
      <c r="H3950" s="209"/>
      <c r="I3950" s="212"/>
      <c r="J3950" s="223">
        <f>BK3950</f>
        <v>0</v>
      </c>
      <c r="K3950" s="209"/>
      <c r="L3950" s="214"/>
      <c r="M3950" s="215"/>
      <c r="N3950" s="216"/>
      <c r="O3950" s="216"/>
      <c r="P3950" s="217">
        <f>SUM(P3951:P3960)</f>
        <v>0</v>
      </c>
      <c r="Q3950" s="216"/>
      <c r="R3950" s="217">
        <f>SUM(R3951:R3960)</f>
        <v>0</v>
      </c>
      <c r="S3950" s="216"/>
      <c r="T3950" s="218">
        <f>SUM(T3951:T3960)</f>
        <v>0</v>
      </c>
      <c r="AR3950" s="219" t="s">
        <v>149</v>
      </c>
      <c r="AT3950" s="220" t="s">
        <v>72</v>
      </c>
      <c r="AU3950" s="220" t="s">
        <v>81</v>
      </c>
      <c r="AY3950" s="219" t="s">
        <v>133</v>
      </c>
      <c r="BK3950" s="221">
        <f>SUM(BK3951:BK3960)</f>
        <v>0</v>
      </c>
    </row>
    <row r="3951" spans="2:65" s="1" customFormat="1" ht="24" customHeight="1">
      <c r="B3951" s="38"/>
      <c r="C3951" s="224" t="s">
        <v>5608</v>
      </c>
      <c r="D3951" s="224" t="s">
        <v>135</v>
      </c>
      <c r="E3951" s="225" t="s">
        <v>5609</v>
      </c>
      <c r="F3951" s="226" t="s">
        <v>5610</v>
      </c>
      <c r="G3951" s="227" t="s">
        <v>171</v>
      </c>
      <c r="H3951" s="228">
        <v>4</v>
      </c>
      <c r="I3951" s="229"/>
      <c r="J3951" s="230">
        <f>ROUND(I3951*H3951,2)</f>
        <v>0</v>
      </c>
      <c r="K3951" s="226" t="s">
        <v>1</v>
      </c>
      <c r="L3951" s="43"/>
      <c r="M3951" s="231" t="s">
        <v>1</v>
      </c>
      <c r="N3951" s="232" t="s">
        <v>38</v>
      </c>
      <c r="O3951" s="86"/>
      <c r="P3951" s="233">
        <f>O3951*H3951</f>
        <v>0</v>
      </c>
      <c r="Q3951" s="233">
        <v>0</v>
      </c>
      <c r="R3951" s="233">
        <f>Q3951*H3951</f>
        <v>0</v>
      </c>
      <c r="S3951" s="233">
        <v>0</v>
      </c>
      <c r="T3951" s="234">
        <f>S3951*H3951</f>
        <v>0</v>
      </c>
      <c r="AR3951" s="235" t="s">
        <v>328</v>
      </c>
      <c r="AT3951" s="235" t="s">
        <v>135</v>
      </c>
      <c r="AU3951" s="235" t="s">
        <v>83</v>
      </c>
      <c r="AY3951" s="17" t="s">
        <v>133</v>
      </c>
      <c r="BE3951" s="236">
        <f>IF(N3951="základní",J3951,0)</f>
        <v>0</v>
      </c>
      <c r="BF3951" s="236">
        <f>IF(N3951="snížená",J3951,0)</f>
        <v>0</v>
      </c>
      <c r="BG3951" s="236">
        <f>IF(N3951="zákl. přenesená",J3951,0)</f>
        <v>0</v>
      </c>
      <c r="BH3951" s="236">
        <f>IF(N3951="sníž. přenesená",J3951,0)</f>
        <v>0</v>
      </c>
      <c r="BI3951" s="236">
        <f>IF(N3951="nulová",J3951,0)</f>
        <v>0</v>
      </c>
      <c r="BJ3951" s="17" t="s">
        <v>81</v>
      </c>
      <c r="BK3951" s="236">
        <f>ROUND(I3951*H3951,2)</f>
        <v>0</v>
      </c>
      <c r="BL3951" s="17" t="s">
        <v>328</v>
      </c>
      <c r="BM3951" s="235" t="s">
        <v>5611</v>
      </c>
    </row>
    <row r="3952" spans="2:65" s="1" customFormat="1" ht="16.5" customHeight="1">
      <c r="B3952" s="38"/>
      <c r="C3952" s="224" t="s">
        <v>5612</v>
      </c>
      <c r="D3952" s="224" t="s">
        <v>135</v>
      </c>
      <c r="E3952" s="225" t="s">
        <v>5613</v>
      </c>
      <c r="F3952" s="226" t="s">
        <v>5614</v>
      </c>
      <c r="G3952" s="227" t="s">
        <v>171</v>
      </c>
      <c r="H3952" s="228">
        <v>4</v>
      </c>
      <c r="I3952" s="229"/>
      <c r="J3952" s="230">
        <f>ROUND(I3952*H3952,2)</f>
        <v>0</v>
      </c>
      <c r="K3952" s="226" t="s">
        <v>1</v>
      </c>
      <c r="L3952" s="43"/>
      <c r="M3952" s="231" t="s">
        <v>1</v>
      </c>
      <c r="N3952" s="232" t="s">
        <v>38</v>
      </c>
      <c r="O3952" s="86"/>
      <c r="P3952" s="233">
        <f>O3952*H3952</f>
        <v>0</v>
      </c>
      <c r="Q3952" s="233">
        <v>0</v>
      </c>
      <c r="R3952" s="233">
        <f>Q3952*H3952</f>
        <v>0</v>
      </c>
      <c r="S3952" s="233">
        <v>0</v>
      </c>
      <c r="T3952" s="234">
        <f>S3952*H3952</f>
        <v>0</v>
      </c>
      <c r="AR3952" s="235" t="s">
        <v>328</v>
      </c>
      <c r="AT3952" s="235" t="s">
        <v>135</v>
      </c>
      <c r="AU3952" s="235" t="s">
        <v>83</v>
      </c>
      <c r="AY3952" s="17" t="s">
        <v>133</v>
      </c>
      <c r="BE3952" s="236">
        <f>IF(N3952="základní",J3952,0)</f>
        <v>0</v>
      </c>
      <c r="BF3952" s="236">
        <f>IF(N3952="snížená",J3952,0)</f>
        <v>0</v>
      </c>
      <c r="BG3952" s="236">
        <f>IF(N3952="zákl. přenesená",J3952,0)</f>
        <v>0</v>
      </c>
      <c r="BH3952" s="236">
        <f>IF(N3952="sníž. přenesená",J3952,0)</f>
        <v>0</v>
      </c>
      <c r="BI3952" s="236">
        <f>IF(N3952="nulová",J3952,0)</f>
        <v>0</v>
      </c>
      <c r="BJ3952" s="17" t="s">
        <v>81</v>
      </c>
      <c r="BK3952" s="236">
        <f>ROUND(I3952*H3952,2)</f>
        <v>0</v>
      </c>
      <c r="BL3952" s="17" t="s">
        <v>328</v>
      </c>
      <c r="BM3952" s="235" t="s">
        <v>5615</v>
      </c>
    </row>
    <row r="3953" spans="2:65" s="1" customFormat="1" ht="24" customHeight="1">
      <c r="B3953" s="38"/>
      <c r="C3953" s="224" t="s">
        <v>5616</v>
      </c>
      <c r="D3953" s="224" t="s">
        <v>135</v>
      </c>
      <c r="E3953" s="225" t="s">
        <v>5617</v>
      </c>
      <c r="F3953" s="226" t="s">
        <v>5618</v>
      </c>
      <c r="G3953" s="227" t="s">
        <v>171</v>
      </c>
      <c r="H3953" s="228">
        <v>4</v>
      </c>
      <c r="I3953" s="229"/>
      <c r="J3953" s="230">
        <f>ROUND(I3953*H3953,2)</f>
        <v>0</v>
      </c>
      <c r="K3953" s="226" t="s">
        <v>1</v>
      </c>
      <c r="L3953" s="43"/>
      <c r="M3953" s="231" t="s">
        <v>1</v>
      </c>
      <c r="N3953" s="232" t="s">
        <v>38</v>
      </c>
      <c r="O3953" s="86"/>
      <c r="P3953" s="233">
        <f>O3953*H3953</f>
        <v>0</v>
      </c>
      <c r="Q3953" s="233">
        <v>0</v>
      </c>
      <c r="R3953" s="233">
        <f>Q3953*H3953</f>
        <v>0</v>
      </c>
      <c r="S3953" s="233">
        <v>0</v>
      </c>
      <c r="T3953" s="234">
        <f>S3953*H3953</f>
        <v>0</v>
      </c>
      <c r="AR3953" s="235" t="s">
        <v>328</v>
      </c>
      <c r="AT3953" s="235" t="s">
        <v>135</v>
      </c>
      <c r="AU3953" s="235" t="s">
        <v>83</v>
      </c>
      <c r="AY3953" s="17" t="s">
        <v>133</v>
      </c>
      <c r="BE3953" s="236">
        <f>IF(N3953="základní",J3953,0)</f>
        <v>0</v>
      </c>
      <c r="BF3953" s="236">
        <f>IF(N3953="snížená",J3953,0)</f>
        <v>0</v>
      </c>
      <c r="BG3953" s="236">
        <f>IF(N3953="zákl. přenesená",J3953,0)</f>
        <v>0</v>
      </c>
      <c r="BH3953" s="236">
        <f>IF(N3953="sníž. přenesená",J3953,0)</f>
        <v>0</v>
      </c>
      <c r="BI3953" s="236">
        <f>IF(N3953="nulová",J3953,0)</f>
        <v>0</v>
      </c>
      <c r="BJ3953" s="17" t="s">
        <v>81</v>
      </c>
      <c r="BK3953" s="236">
        <f>ROUND(I3953*H3953,2)</f>
        <v>0</v>
      </c>
      <c r="BL3953" s="17" t="s">
        <v>328</v>
      </c>
      <c r="BM3953" s="235" t="s">
        <v>5619</v>
      </c>
    </row>
    <row r="3954" spans="2:65" s="1" customFormat="1" ht="16.5" customHeight="1">
      <c r="B3954" s="38"/>
      <c r="C3954" s="224" t="s">
        <v>5620</v>
      </c>
      <c r="D3954" s="224" t="s">
        <v>135</v>
      </c>
      <c r="E3954" s="225" t="s">
        <v>5621</v>
      </c>
      <c r="F3954" s="226" t="s">
        <v>5622</v>
      </c>
      <c r="G3954" s="227" t="s">
        <v>171</v>
      </c>
      <c r="H3954" s="228">
        <v>4</v>
      </c>
      <c r="I3954" s="229"/>
      <c r="J3954" s="230">
        <f>ROUND(I3954*H3954,2)</f>
        <v>0</v>
      </c>
      <c r="K3954" s="226" t="s">
        <v>1</v>
      </c>
      <c r="L3954" s="43"/>
      <c r="M3954" s="231" t="s">
        <v>1</v>
      </c>
      <c r="N3954" s="232" t="s">
        <v>38</v>
      </c>
      <c r="O3954" s="86"/>
      <c r="P3954" s="233">
        <f>O3954*H3954</f>
        <v>0</v>
      </c>
      <c r="Q3954" s="233">
        <v>0</v>
      </c>
      <c r="R3954" s="233">
        <f>Q3954*H3954</f>
        <v>0</v>
      </c>
      <c r="S3954" s="233">
        <v>0</v>
      </c>
      <c r="T3954" s="234">
        <f>S3954*H3954</f>
        <v>0</v>
      </c>
      <c r="AR3954" s="235" t="s">
        <v>328</v>
      </c>
      <c r="AT3954" s="235" t="s">
        <v>135</v>
      </c>
      <c r="AU3954" s="235" t="s">
        <v>83</v>
      </c>
      <c r="AY3954" s="17" t="s">
        <v>133</v>
      </c>
      <c r="BE3954" s="236">
        <f>IF(N3954="základní",J3954,0)</f>
        <v>0</v>
      </c>
      <c r="BF3954" s="236">
        <f>IF(N3954="snížená",J3954,0)</f>
        <v>0</v>
      </c>
      <c r="BG3954" s="236">
        <f>IF(N3954="zákl. přenesená",J3954,0)</f>
        <v>0</v>
      </c>
      <c r="BH3954" s="236">
        <f>IF(N3954="sníž. přenesená",J3954,0)</f>
        <v>0</v>
      </c>
      <c r="BI3954" s="236">
        <f>IF(N3954="nulová",J3954,0)</f>
        <v>0</v>
      </c>
      <c r="BJ3954" s="17" t="s">
        <v>81</v>
      </c>
      <c r="BK3954" s="236">
        <f>ROUND(I3954*H3954,2)</f>
        <v>0</v>
      </c>
      <c r="BL3954" s="17" t="s">
        <v>328</v>
      </c>
      <c r="BM3954" s="235" t="s">
        <v>5623</v>
      </c>
    </row>
    <row r="3955" spans="2:65" s="1" customFormat="1" ht="24" customHeight="1">
      <c r="B3955" s="38"/>
      <c r="C3955" s="224" t="s">
        <v>5624</v>
      </c>
      <c r="D3955" s="224" t="s">
        <v>135</v>
      </c>
      <c r="E3955" s="225" t="s">
        <v>5625</v>
      </c>
      <c r="F3955" s="226" t="s">
        <v>5626</v>
      </c>
      <c r="G3955" s="227" t="s">
        <v>171</v>
      </c>
      <c r="H3955" s="228">
        <v>1</v>
      </c>
      <c r="I3955" s="229"/>
      <c r="J3955" s="230">
        <f>ROUND(I3955*H3955,2)</f>
        <v>0</v>
      </c>
      <c r="K3955" s="226" t="s">
        <v>1</v>
      </c>
      <c r="L3955" s="43"/>
      <c r="M3955" s="231" t="s">
        <v>1</v>
      </c>
      <c r="N3955" s="232" t="s">
        <v>38</v>
      </c>
      <c r="O3955" s="86"/>
      <c r="P3955" s="233">
        <f>O3955*H3955</f>
        <v>0</v>
      </c>
      <c r="Q3955" s="233">
        <v>0</v>
      </c>
      <c r="R3955" s="233">
        <f>Q3955*H3955</f>
        <v>0</v>
      </c>
      <c r="S3955" s="233">
        <v>0</v>
      </c>
      <c r="T3955" s="234">
        <f>S3955*H3955</f>
        <v>0</v>
      </c>
      <c r="AR3955" s="235" t="s">
        <v>328</v>
      </c>
      <c r="AT3955" s="235" t="s">
        <v>135</v>
      </c>
      <c r="AU3955" s="235" t="s">
        <v>83</v>
      </c>
      <c r="AY3955" s="17" t="s">
        <v>133</v>
      </c>
      <c r="BE3955" s="236">
        <f>IF(N3955="základní",J3955,0)</f>
        <v>0</v>
      </c>
      <c r="BF3955" s="236">
        <f>IF(N3955="snížená",J3955,0)</f>
        <v>0</v>
      </c>
      <c r="BG3955" s="236">
        <f>IF(N3955="zákl. přenesená",J3955,0)</f>
        <v>0</v>
      </c>
      <c r="BH3955" s="236">
        <f>IF(N3955="sníž. přenesená",J3955,0)</f>
        <v>0</v>
      </c>
      <c r="BI3955" s="236">
        <f>IF(N3955="nulová",J3955,0)</f>
        <v>0</v>
      </c>
      <c r="BJ3955" s="17" t="s">
        <v>81</v>
      </c>
      <c r="BK3955" s="236">
        <f>ROUND(I3955*H3955,2)</f>
        <v>0</v>
      </c>
      <c r="BL3955" s="17" t="s">
        <v>328</v>
      </c>
      <c r="BM3955" s="235" t="s">
        <v>5627</v>
      </c>
    </row>
    <row r="3956" spans="2:65" s="1" customFormat="1" ht="16.5" customHeight="1">
      <c r="B3956" s="38"/>
      <c r="C3956" s="224" t="s">
        <v>5628</v>
      </c>
      <c r="D3956" s="224" t="s">
        <v>135</v>
      </c>
      <c r="E3956" s="225" t="s">
        <v>5629</v>
      </c>
      <c r="F3956" s="226" t="s">
        <v>5630</v>
      </c>
      <c r="G3956" s="227" t="s">
        <v>171</v>
      </c>
      <c r="H3956" s="228">
        <v>1</v>
      </c>
      <c r="I3956" s="229"/>
      <c r="J3956" s="230">
        <f>ROUND(I3956*H3956,2)</f>
        <v>0</v>
      </c>
      <c r="K3956" s="226" t="s">
        <v>1</v>
      </c>
      <c r="L3956" s="43"/>
      <c r="M3956" s="231" t="s">
        <v>1</v>
      </c>
      <c r="N3956" s="232" t="s">
        <v>38</v>
      </c>
      <c r="O3956" s="86"/>
      <c r="P3956" s="233">
        <f>O3956*H3956</f>
        <v>0</v>
      </c>
      <c r="Q3956" s="233">
        <v>0</v>
      </c>
      <c r="R3956" s="233">
        <f>Q3956*H3956</f>
        <v>0</v>
      </c>
      <c r="S3956" s="233">
        <v>0</v>
      </c>
      <c r="T3956" s="234">
        <f>S3956*H3956</f>
        <v>0</v>
      </c>
      <c r="AR3956" s="235" t="s">
        <v>328</v>
      </c>
      <c r="AT3956" s="235" t="s">
        <v>135</v>
      </c>
      <c r="AU3956" s="235" t="s">
        <v>83</v>
      </c>
      <c r="AY3956" s="17" t="s">
        <v>133</v>
      </c>
      <c r="BE3956" s="236">
        <f>IF(N3956="základní",J3956,0)</f>
        <v>0</v>
      </c>
      <c r="BF3956" s="236">
        <f>IF(N3956="snížená",J3956,0)</f>
        <v>0</v>
      </c>
      <c r="BG3956" s="236">
        <f>IF(N3956="zákl. přenesená",J3956,0)</f>
        <v>0</v>
      </c>
      <c r="BH3956" s="236">
        <f>IF(N3956="sníž. přenesená",J3956,0)</f>
        <v>0</v>
      </c>
      <c r="BI3956" s="236">
        <f>IF(N3956="nulová",J3956,0)</f>
        <v>0</v>
      </c>
      <c r="BJ3956" s="17" t="s">
        <v>81</v>
      </c>
      <c r="BK3956" s="236">
        <f>ROUND(I3956*H3956,2)</f>
        <v>0</v>
      </c>
      <c r="BL3956" s="17" t="s">
        <v>328</v>
      </c>
      <c r="BM3956" s="235" t="s">
        <v>5631</v>
      </c>
    </row>
    <row r="3957" spans="2:65" s="1" customFormat="1" ht="16.5" customHeight="1">
      <c r="B3957" s="38"/>
      <c r="C3957" s="224" t="s">
        <v>5632</v>
      </c>
      <c r="D3957" s="224" t="s">
        <v>135</v>
      </c>
      <c r="E3957" s="225" t="s">
        <v>5633</v>
      </c>
      <c r="F3957" s="226" t="s">
        <v>5634</v>
      </c>
      <c r="G3957" s="227" t="s">
        <v>2263</v>
      </c>
      <c r="H3957" s="228">
        <v>1</v>
      </c>
      <c r="I3957" s="229"/>
      <c r="J3957" s="230">
        <f>ROUND(I3957*H3957,2)</f>
        <v>0</v>
      </c>
      <c r="K3957" s="226" t="s">
        <v>1</v>
      </c>
      <c r="L3957" s="43"/>
      <c r="M3957" s="231" t="s">
        <v>1</v>
      </c>
      <c r="N3957" s="232" t="s">
        <v>38</v>
      </c>
      <c r="O3957" s="86"/>
      <c r="P3957" s="233">
        <f>O3957*H3957</f>
        <v>0</v>
      </c>
      <c r="Q3957" s="233">
        <v>0</v>
      </c>
      <c r="R3957" s="233">
        <f>Q3957*H3957</f>
        <v>0</v>
      </c>
      <c r="S3957" s="233">
        <v>0</v>
      </c>
      <c r="T3957" s="234">
        <f>S3957*H3957</f>
        <v>0</v>
      </c>
      <c r="AR3957" s="235" t="s">
        <v>328</v>
      </c>
      <c r="AT3957" s="235" t="s">
        <v>135</v>
      </c>
      <c r="AU3957" s="235" t="s">
        <v>83</v>
      </c>
      <c r="AY3957" s="17" t="s">
        <v>133</v>
      </c>
      <c r="BE3957" s="236">
        <f>IF(N3957="základní",J3957,0)</f>
        <v>0</v>
      </c>
      <c r="BF3957" s="236">
        <f>IF(N3957="snížená",J3957,0)</f>
        <v>0</v>
      </c>
      <c r="BG3957" s="236">
        <f>IF(N3957="zákl. přenesená",J3957,0)</f>
        <v>0</v>
      </c>
      <c r="BH3957" s="236">
        <f>IF(N3957="sníž. přenesená",J3957,0)</f>
        <v>0</v>
      </c>
      <c r="BI3957" s="236">
        <f>IF(N3957="nulová",J3957,0)</f>
        <v>0</v>
      </c>
      <c r="BJ3957" s="17" t="s">
        <v>81</v>
      </c>
      <c r="BK3957" s="236">
        <f>ROUND(I3957*H3957,2)</f>
        <v>0</v>
      </c>
      <c r="BL3957" s="17" t="s">
        <v>328</v>
      </c>
      <c r="BM3957" s="235" t="s">
        <v>5635</v>
      </c>
    </row>
    <row r="3958" spans="2:65" s="1" customFormat="1" ht="16.5" customHeight="1">
      <c r="B3958" s="38"/>
      <c r="C3958" s="224" t="s">
        <v>5636</v>
      </c>
      <c r="D3958" s="224" t="s">
        <v>135</v>
      </c>
      <c r="E3958" s="225" t="s">
        <v>5637</v>
      </c>
      <c r="F3958" s="226" t="s">
        <v>5638</v>
      </c>
      <c r="G3958" s="227" t="s">
        <v>2263</v>
      </c>
      <c r="H3958" s="228">
        <v>1</v>
      </c>
      <c r="I3958" s="229"/>
      <c r="J3958" s="230">
        <f>ROUND(I3958*H3958,2)</f>
        <v>0</v>
      </c>
      <c r="K3958" s="226" t="s">
        <v>1</v>
      </c>
      <c r="L3958" s="43"/>
      <c r="M3958" s="231" t="s">
        <v>1</v>
      </c>
      <c r="N3958" s="232" t="s">
        <v>38</v>
      </c>
      <c r="O3958" s="86"/>
      <c r="P3958" s="233">
        <f>O3958*H3958</f>
        <v>0</v>
      </c>
      <c r="Q3958" s="233">
        <v>0</v>
      </c>
      <c r="R3958" s="233">
        <f>Q3958*H3958</f>
        <v>0</v>
      </c>
      <c r="S3958" s="233">
        <v>0</v>
      </c>
      <c r="T3958" s="234">
        <f>S3958*H3958</f>
        <v>0</v>
      </c>
      <c r="AR3958" s="235" t="s">
        <v>328</v>
      </c>
      <c r="AT3958" s="235" t="s">
        <v>135</v>
      </c>
      <c r="AU3958" s="235" t="s">
        <v>83</v>
      </c>
      <c r="AY3958" s="17" t="s">
        <v>133</v>
      </c>
      <c r="BE3958" s="236">
        <f>IF(N3958="základní",J3958,0)</f>
        <v>0</v>
      </c>
      <c r="BF3958" s="236">
        <f>IF(N3958="snížená",J3958,0)</f>
        <v>0</v>
      </c>
      <c r="BG3958" s="236">
        <f>IF(N3958="zákl. přenesená",J3958,0)</f>
        <v>0</v>
      </c>
      <c r="BH3958" s="236">
        <f>IF(N3958="sníž. přenesená",J3958,0)</f>
        <v>0</v>
      </c>
      <c r="BI3958" s="236">
        <f>IF(N3958="nulová",J3958,0)</f>
        <v>0</v>
      </c>
      <c r="BJ3958" s="17" t="s">
        <v>81</v>
      </c>
      <c r="BK3958" s="236">
        <f>ROUND(I3958*H3958,2)</f>
        <v>0</v>
      </c>
      <c r="BL3958" s="17" t="s">
        <v>328</v>
      </c>
      <c r="BM3958" s="235" t="s">
        <v>5639</v>
      </c>
    </row>
    <row r="3959" spans="2:65" s="1" customFormat="1" ht="16.5" customHeight="1">
      <c r="B3959" s="38"/>
      <c r="C3959" s="224" t="s">
        <v>5640</v>
      </c>
      <c r="D3959" s="224" t="s">
        <v>135</v>
      </c>
      <c r="E3959" s="225" t="s">
        <v>5641</v>
      </c>
      <c r="F3959" s="226" t="s">
        <v>5642</v>
      </c>
      <c r="G3959" s="227" t="s">
        <v>2263</v>
      </c>
      <c r="H3959" s="228">
        <v>1</v>
      </c>
      <c r="I3959" s="229"/>
      <c r="J3959" s="230">
        <f>ROUND(I3959*H3959,2)</f>
        <v>0</v>
      </c>
      <c r="K3959" s="226" t="s">
        <v>1</v>
      </c>
      <c r="L3959" s="43"/>
      <c r="M3959" s="231" t="s">
        <v>1</v>
      </c>
      <c r="N3959" s="232" t="s">
        <v>38</v>
      </c>
      <c r="O3959" s="86"/>
      <c r="P3959" s="233">
        <f>O3959*H3959</f>
        <v>0</v>
      </c>
      <c r="Q3959" s="233">
        <v>0</v>
      </c>
      <c r="R3959" s="233">
        <f>Q3959*H3959</f>
        <v>0</v>
      </c>
      <c r="S3959" s="233">
        <v>0</v>
      </c>
      <c r="T3959" s="234">
        <f>S3959*H3959</f>
        <v>0</v>
      </c>
      <c r="AR3959" s="235" t="s">
        <v>328</v>
      </c>
      <c r="AT3959" s="235" t="s">
        <v>135</v>
      </c>
      <c r="AU3959" s="235" t="s">
        <v>83</v>
      </c>
      <c r="AY3959" s="17" t="s">
        <v>133</v>
      </c>
      <c r="BE3959" s="236">
        <f>IF(N3959="základní",J3959,0)</f>
        <v>0</v>
      </c>
      <c r="BF3959" s="236">
        <f>IF(N3959="snížená",J3959,0)</f>
        <v>0</v>
      </c>
      <c r="BG3959" s="236">
        <f>IF(N3959="zákl. přenesená",J3959,0)</f>
        <v>0</v>
      </c>
      <c r="BH3959" s="236">
        <f>IF(N3959="sníž. přenesená",J3959,0)</f>
        <v>0</v>
      </c>
      <c r="BI3959" s="236">
        <f>IF(N3959="nulová",J3959,0)</f>
        <v>0</v>
      </c>
      <c r="BJ3959" s="17" t="s">
        <v>81</v>
      </c>
      <c r="BK3959" s="236">
        <f>ROUND(I3959*H3959,2)</f>
        <v>0</v>
      </c>
      <c r="BL3959" s="17" t="s">
        <v>328</v>
      </c>
      <c r="BM3959" s="235" t="s">
        <v>5643</v>
      </c>
    </row>
    <row r="3960" spans="2:65" s="1" customFormat="1" ht="16.5" customHeight="1">
      <c r="B3960" s="38"/>
      <c r="C3960" s="224" t="s">
        <v>5644</v>
      </c>
      <c r="D3960" s="224" t="s">
        <v>135</v>
      </c>
      <c r="E3960" s="225" t="s">
        <v>5645</v>
      </c>
      <c r="F3960" s="226" t="s">
        <v>5447</v>
      </c>
      <c r="G3960" s="227" t="s">
        <v>2263</v>
      </c>
      <c r="H3960" s="228">
        <v>1</v>
      </c>
      <c r="I3960" s="229"/>
      <c r="J3960" s="230">
        <f>ROUND(I3960*H3960,2)</f>
        <v>0</v>
      </c>
      <c r="K3960" s="226" t="s">
        <v>1</v>
      </c>
      <c r="L3960" s="43"/>
      <c r="M3960" s="231" t="s">
        <v>1</v>
      </c>
      <c r="N3960" s="232" t="s">
        <v>38</v>
      </c>
      <c r="O3960" s="86"/>
      <c r="P3960" s="233">
        <f>O3960*H3960</f>
        <v>0</v>
      </c>
      <c r="Q3960" s="233">
        <v>0</v>
      </c>
      <c r="R3960" s="233">
        <f>Q3960*H3960</f>
        <v>0</v>
      </c>
      <c r="S3960" s="233">
        <v>0</v>
      </c>
      <c r="T3960" s="234">
        <f>S3960*H3960</f>
        <v>0</v>
      </c>
      <c r="AR3960" s="235" t="s">
        <v>328</v>
      </c>
      <c r="AT3960" s="235" t="s">
        <v>135</v>
      </c>
      <c r="AU3960" s="235" t="s">
        <v>83</v>
      </c>
      <c r="AY3960" s="17" t="s">
        <v>133</v>
      </c>
      <c r="BE3960" s="236">
        <f>IF(N3960="základní",J3960,0)</f>
        <v>0</v>
      </c>
      <c r="BF3960" s="236">
        <f>IF(N3960="snížená",J3960,0)</f>
        <v>0</v>
      </c>
      <c r="BG3960" s="236">
        <f>IF(N3960="zákl. přenesená",J3960,0)</f>
        <v>0</v>
      </c>
      <c r="BH3960" s="236">
        <f>IF(N3960="sníž. přenesená",J3960,0)</f>
        <v>0</v>
      </c>
      <c r="BI3960" s="236">
        <f>IF(N3960="nulová",J3960,0)</f>
        <v>0</v>
      </c>
      <c r="BJ3960" s="17" t="s">
        <v>81</v>
      </c>
      <c r="BK3960" s="236">
        <f>ROUND(I3960*H3960,2)</f>
        <v>0</v>
      </c>
      <c r="BL3960" s="17" t="s">
        <v>328</v>
      </c>
      <c r="BM3960" s="235" t="s">
        <v>5646</v>
      </c>
    </row>
    <row r="3961" spans="2:63" s="11" customFormat="1" ht="22.8" customHeight="1">
      <c r="B3961" s="208"/>
      <c r="C3961" s="209"/>
      <c r="D3961" s="210" t="s">
        <v>72</v>
      </c>
      <c r="E3961" s="222" t="s">
        <v>5647</v>
      </c>
      <c r="F3961" s="222" t="s">
        <v>5648</v>
      </c>
      <c r="G3961" s="209"/>
      <c r="H3961" s="209"/>
      <c r="I3961" s="212"/>
      <c r="J3961" s="223">
        <f>BK3961</f>
        <v>0</v>
      </c>
      <c r="K3961" s="209"/>
      <c r="L3961" s="214"/>
      <c r="M3961" s="215"/>
      <c r="N3961" s="216"/>
      <c r="O3961" s="216"/>
      <c r="P3961" s="217">
        <f>SUM(P3962:P4001)</f>
        <v>0</v>
      </c>
      <c r="Q3961" s="216"/>
      <c r="R3961" s="217">
        <f>SUM(R3962:R4001)</f>
        <v>0</v>
      </c>
      <c r="S3961" s="216"/>
      <c r="T3961" s="218">
        <f>SUM(T3962:T4001)</f>
        <v>0</v>
      </c>
      <c r="AR3961" s="219" t="s">
        <v>149</v>
      </c>
      <c r="AT3961" s="220" t="s">
        <v>72</v>
      </c>
      <c r="AU3961" s="220" t="s">
        <v>81</v>
      </c>
      <c r="AY3961" s="219" t="s">
        <v>133</v>
      </c>
      <c r="BK3961" s="221">
        <f>SUM(BK3962:BK4001)</f>
        <v>0</v>
      </c>
    </row>
    <row r="3962" spans="2:65" s="1" customFormat="1" ht="16.5" customHeight="1">
      <c r="B3962" s="38"/>
      <c r="C3962" s="224" t="s">
        <v>5649</v>
      </c>
      <c r="D3962" s="224" t="s">
        <v>135</v>
      </c>
      <c r="E3962" s="225" t="s">
        <v>5650</v>
      </c>
      <c r="F3962" s="226" t="s">
        <v>5651</v>
      </c>
      <c r="G3962" s="227" t="s">
        <v>1</v>
      </c>
      <c r="H3962" s="228">
        <v>0</v>
      </c>
      <c r="I3962" s="229"/>
      <c r="J3962" s="230">
        <f>ROUND(I3962*H3962,2)</f>
        <v>0</v>
      </c>
      <c r="K3962" s="226" t="s">
        <v>1</v>
      </c>
      <c r="L3962" s="43"/>
      <c r="M3962" s="231" t="s">
        <v>1</v>
      </c>
      <c r="N3962" s="232" t="s">
        <v>38</v>
      </c>
      <c r="O3962" s="86"/>
      <c r="P3962" s="233">
        <f>O3962*H3962</f>
        <v>0</v>
      </c>
      <c r="Q3962" s="233">
        <v>0</v>
      </c>
      <c r="R3962" s="233">
        <f>Q3962*H3962</f>
        <v>0</v>
      </c>
      <c r="S3962" s="233">
        <v>0</v>
      </c>
      <c r="T3962" s="234">
        <f>S3962*H3962</f>
        <v>0</v>
      </c>
      <c r="AR3962" s="235" t="s">
        <v>328</v>
      </c>
      <c r="AT3962" s="235" t="s">
        <v>135</v>
      </c>
      <c r="AU3962" s="235" t="s">
        <v>83</v>
      </c>
      <c r="AY3962" s="17" t="s">
        <v>133</v>
      </c>
      <c r="BE3962" s="236">
        <f>IF(N3962="základní",J3962,0)</f>
        <v>0</v>
      </c>
      <c r="BF3962" s="236">
        <f>IF(N3962="snížená",J3962,0)</f>
        <v>0</v>
      </c>
      <c r="BG3962" s="236">
        <f>IF(N3962="zákl. přenesená",J3962,0)</f>
        <v>0</v>
      </c>
      <c r="BH3962" s="236">
        <f>IF(N3962="sníž. přenesená",J3962,0)</f>
        <v>0</v>
      </c>
      <c r="BI3962" s="236">
        <f>IF(N3962="nulová",J3962,0)</f>
        <v>0</v>
      </c>
      <c r="BJ3962" s="17" t="s">
        <v>81</v>
      </c>
      <c r="BK3962" s="236">
        <f>ROUND(I3962*H3962,2)</f>
        <v>0</v>
      </c>
      <c r="BL3962" s="17" t="s">
        <v>328</v>
      </c>
      <c r="BM3962" s="235" t="s">
        <v>5652</v>
      </c>
    </row>
    <row r="3963" spans="2:65" s="1" customFormat="1" ht="36" customHeight="1">
      <c r="B3963" s="38"/>
      <c r="C3963" s="224" t="s">
        <v>5653</v>
      </c>
      <c r="D3963" s="224" t="s">
        <v>135</v>
      </c>
      <c r="E3963" s="225" t="s">
        <v>5654</v>
      </c>
      <c r="F3963" s="226" t="s">
        <v>5655</v>
      </c>
      <c r="G3963" s="227" t="s">
        <v>171</v>
      </c>
      <c r="H3963" s="228">
        <v>1</v>
      </c>
      <c r="I3963" s="229"/>
      <c r="J3963" s="230">
        <f>ROUND(I3963*H3963,2)</f>
        <v>0</v>
      </c>
      <c r="K3963" s="226" t="s">
        <v>1</v>
      </c>
      <c r="L3963" s="43"/>
      <c r="M3963" s="231" t="s">
        <v>1</v>
      </c>
      <c r="N3963" s="232" t="s">
        <v>38</v>
      </c>
      <c r="O3963" s="86"/>
      <c r="P3963" s="233">
        <f>O3963*H3963</f>
        <v>0</v>
      </c>
      <c r="Q3963" s="233">
        <v>0</v>
      </c>
      <c r="R3963" s="233">
        <f>Q3963*H3963</f>
        <v>0</v>
      </c>
      <c r="S3963" s="233">
        <v>0</v>
      </c>
      <c r="T3963" s="234">
        <f>S3963*H3963</f>
        <v>0</v>
      </c>
      <c r="AR3963" s="235" t="s">
        <v>328</v>
      </c>
      <c r="AT3963" s="235" t="s">
        <v>135</v>
      </c>
      <c r="AU3963" s="235" t="s">
        <v>83</v>
      </c>
      <c r="AY3963" s="17" t="s">
        <v>133</v>
      </c>
      <c r="BE3963" s="236">
        <f>IF(N3963="základní",J3963,0)</f>
        <v>0</v>
      </c>
      <c r="BF3963" s="236">
        <f>IF(N3963="snížená",J3963,0)</f>
        <v>0</v>
      </c>
      <c r="BG3963" s="236">
        <f>IF(N3963="zákl. přenesená",J3963,0)</f>
        <v>0</v>
      </c>
      <c r="BH3963" s="236">
        <f>IF(N3963="sníž. přenesená",J3963,0)</f>
        <v>0</v>
      </c>
      <c r="BI3963" s="236">
        <f>IF(N3963="nulová",J3963,0)</f>
        <v>0</v>
      </c>
      <c r="BJ3963" s="17" t="s">
        <v>81</v>
      </c>
      <c r="BK3963" s="236">
        <f>ROUND(I3963*H3963,2)</f>
        <v>0</v>
      </c>
      <c r="BL3963" s="17" t="s">
        <v>328</v>
      </c>
      <c r="BM3963" s="235" t="s">
        <v>5656</v>
      </c>
    </row>
    <row r="3964" spans="2:65" s="1" customFormat="1" ht="24" customHeight="1">
      <c r="B3964" s="38"/>
      <c r="C3964" s="224" t="s">
        <v>5657</v>
      </c>
      <c r="D3964" s="224" t="s">
        <v>135</v>
      </c>
      <c r="E3964" s="225" t="s">
        <v>5658</v>
      </c>
      <c r="F3964" s="226" t="s">
        <v>5659</v>
      </c>
      <c r="G3964" s="227" t="s">
        <v>171</v>
      </c>
      <c r="H3964" s="228">
        <v>1</v>
      </c>
      <c r="I3964" s="229"/>
      <c r="J3964" s="230">
        <f>ROUND(I3964*H3964,2)</f>
        <v>0</v>
      </c>
      <c r="K3964" s="226" t="s">
        <v>1</v>
      </c>
      <c r="L3964" s="43"/>
      <c r="M3964" s="231" t="s">
        <v>1</v>
      </c>
      <c r="N3964" s="232" t="s">
        <v>38</v>
      </c>
      <c r="O3964" s="86"/>
      <c r="P3964" s="233">
        <f>O3964*H3964</f>
        <v>0</v>
      </c>
      <c r="Q3964" s="233">
        <v>0</v>
      </c>
      <c r="R3964" s="233">
        <f>Q3964*H3964</f>
        <v>0</v>
      </c>
      <c r="S3964" s="233">
        <v>0</v>
      </c>
      <c r="T3964" s="234">
        <f>S3964*H3964</f>
        <v>0</v>
      </c>
      <c r="AR3964" s="235" t="s">
        <v>328</v>
      </c>
      <c r="AT3964" s="235" t="s">
        <v>135</v>
      </c>
      <c r="AU3964" s="235" t="s">
        <v>83</v>
      </c>
      <c r="AY3964" s="17" t="s">
        <v>133</v>
      </c>
      <c r="BE3964" s="236">
        <f>IF(N3964="základní",J3964,0)</f>
        <v>0</v>
      </c>
      <c r="BF3964" s="236">
        <f>IF(N3964="snížená",J3964,0)</f>
        <v>0</v>
      </c>
      <c r="BG3964" s="236">
        <f>IF(N3964="zákl. přenesená",J3964,0)</f>
        <v>0</v>
      </c>
      <c r="BH3964" s="236">
        <f>IF(N3964="sníž. přenesená",J3964,0)</f>
        <v>0</v>
      </c>
      <c r="BI3964" s="236">
        <f>IF(N3964="nulová",J3964,0)</f>
        <v>0</v>
      </c>
      <c r="BJ3964" s="17" t="s">
        <v>81</v>
      </c>
      <c r="BK3964" s="236">
        <f>ROUND(I3964*H3964,2)</f>
        <v>0</v>
      </c>
      <c r="BL3964" s="17" t="s">
        <v>328</v>
      </c>
      <c r="BM3964" s="235" t="s">
        <v>5660</v>
      </c>
    </row>
    <row r="3965" spans="2:65" s="1" customFormat="1" ht="16.5" customHeight="1">
      <c r="B3965" s="38"/>
      <c r="C3965" s="224" t="s">
        <v>5661</v>
      </c>
      <c r="D3965" s="224" t="s">
        <v>135</v>
      </c>
      <c r="E3965" s="225" t="s">
        <v>5662</v>
      </c>
      <c r="F3965" s="226" t="s">
        <v>5663</v>
      </c>
      <c r="G3965" s="227" t="s">
        <v>171</v>
      </c>
      <c r="H3965" s="228">
        <v>2</v>
      </c>
      <c r="I3965" s="229"/>
      <c r="J3965" s="230">
        <f>ROUND(I3965*H3965,2)</f>
        <v>0</v>
      </c>
      <c r="K3965" s="226" t="s">
        <v>1</v>
      </c>
      <c r="L3965" s="43"/>
      <c r="M3965" s="231" t="s">
        <v>1</v>
      </c>
      <c r="N3965" s="232" t="s">
        <v>38</v>
      </c>
      <c r="O3965" s="86"/>
      <c r="P3965" s="233">
        <f>O3965*H3965</f>
        <v>0</v>
      </c>
      <c r="Q3965" s="233">
        <v>0</v>
      </c>
      <c r="R3965" s="233">
        <f>Q3965*H3965</f>
        <v>0</v>
      </c>
      <c r="S3965" s="233">
        <v>0</v>
      </c>
      <c r="T3965" s="234">
        <f>S3965*H3965</f>
        <v>0</v>
      </c>
      <c r="AR3965" s="235" t="s">
        <v>328</v>
      </c>
      <c r="AT3965" s="235" t="s">
        <v>135</v>
      </c>
      <c r="AU3965" s="235" t="s">
        <v>83</v>
      </c>
      <c r="AY3965" s="17" t="s">
        <v>133</v>
      </c>
      <c r="BE3965" s="236">
        <f>IF(N3965="základní",J3965,0)</f>
        <v>0</v>
      </c>
      <c r="BF3965" s="236">
        <f>IF(N3965="snížená",J3965,0)</f>
        <v>0</v>
      </c>
      <c r="BG3965" s="236">
        <f>IF(N3965="zákl. přenesená",J3965,0)</f>
        <v>0</v>
      </c>
      <c r="BH3965" s="236">
        <f>IF(N3965="sníž. přenesená",J3965,0)</f>
        <v>0</v>
      </c>
      <c r="BI3965" s="236">
        <f>IF(N3965="nulová",J3965,0)</f>
        <v>0</v>
      </c>
      <c r="BJ3965" s="17" t="s">
        <v>81</v>
      </c>
      <c r="BK3965" s="236">
        <f>ROUND(I3965*H3965,2)</f>
        <v>0</v>
      </c>
      <c r="BL3965" s="17" t="s">
        <v>328</v>
      </c>
      <c r="BM3965" s="235" t="s">
        <v>5664</v>
      </c>
    </row>
    <row r="3966" spans="2:65" s="1" customFormat="1" ht="24" customHeight="1">
      <c r="B3966" s="38"/>
      <c r="C3966" s="224" t="s">
        <v>5665</v>
      </c>
      <c r="D3966" s="224" t="s">
        <v>135</v>
      </c>
      <c r="E3966" s="225" t="s">
        <v>5666</v>
      </c>
      <c r="F3966" s="226" t="s">
        <v>5667</v>
      </c>
      <c r="G3966" s="227" t="s">
        <v>171</v>
      </c>
      <c r="H3966" s="228">
        <v>1</v>
      </c>
      <c r="I3966" s="229"/>
      <c r="J3966" s="230">
        <f>ROUND(I3966*H3966,2)</f>
        <v>0</v>
      </c>
      <c r="K3966" s="226" t="s">
        <v>1</v>
      </c>
      <c r="L3966" s="43"/>
      <c r="M3966" s="231" t="s">
        <v>1</v>
      </c>
      <c r="N3966" s="232" t="s">
        <v>38</v>
      </c>
      <c r="O3966" s="86"/>
      <c r="P3966" s="233">
        <f>O3966*H3966</f>
        <v>0</v>
      </c>
      <c r="Q3966" s="233">
        <v>0</v>
      </c>
      <c r="R3966" s="233">
        <f>Q3966*H3966</f>
        <v>0</v>
      </c>
      <c r="S3966" s="233">
        <v>0</v>
      </c>
      <c r="T3966" s="234">
        <f>S3966*H3966</f>
        <v>0</v>
      </c>
      <c r="AR3966" s="235" t="s">
        <v>328</v>
      </c>
      <c r="AT3966" s="235" t="s">
        <v>135</v>
      </c>
      <c r="AU3966" s="235" t="s">
        <v>83</v>
      </c>
      <c r="AY3966" s="17" t="s">
        <v>133</v>
      </c>
      <c r="BE3966" s="236">
        <f>IF(N3966="základní",J3966,0)</f>
        <v>0</v>
      </c>
      <c r="BF3966" s="236">
        <f>IF(N3966="snížená",J3966,0)</f>
        <v>0</v>
      </c>
      <c r="BG3966" s="236">
        <f>IF(N3966="zákl. přenesená",J3966,0)</f>
        <v>0</v>
      </c>
      <c r="BH3966" s="236">
        <f>IF(N3966="sníž. přenesená",J3966,0)</f>
        <v>0</v>
      </c>
      <c r="BI3966" s="236">
        <f>IF(N3966="nulová",J3966,0)</f>
        <v>0</v>
      </c>
      <c r="BJ3966" s="17" t="s">
        <v>81</v>
      </c>
      <c r="BK3966" s="236">
        <f>ROUND(I3966*H3966,2)</f>
        <v>0</v>
      </c>
      <c r="BL3966" s="17" t="s">
        <v>328</v>
      </c>
      <c r="BM3966" s="235" t="s">
        <v>5668</v>
      </c>
    </row>
    <row r="3967" spans="2:65" s="1" customFormat="1" ht="16.5" customHeight="1">
      <c r="B3967" s="38"/>
      <c r="C3967" s="224" t="s">
        <v>5669</v>
      </c>
      <c r="D3967" s="224" t="s">
        <v>135</v>
      </c>
      <c r="E3967" s="225" t="s">
        <v>5670</v>
      </c>
      <c r="F3967" s="226" t="s">
        <v>5671</v>
      </c>
      <c r="G3967" s="227" t="s">
        <v>171</v>
      </c>
      <c r="H3967" s="228">
        <v>1</v>
      </c>
      <c r="I3967" s="229"/>
      <c r="J3967" s="230">
        <f>ROUND(I3967*H3967,2)</f>
        <v>0</v>
      </c>
      <c r="K3967" s="226" t="s">
        <v>1</v>
      </c>
      <c r="L3967" s="43"/>
      <c r="M3967" s="231" t="s">
        <v>1</v>
      </c>
      <c r="N3967" s="232" t="s">
        <v>38</v>
      </c>
      <c r="O3967" s="86"/>
      <c r="P3967" s="233">
        <f>O3967*H3967</f>
        <v>0</v>
      </c>
      <c r="Q3967" s="233">
        <v>0</v>
      </c>
      <c r="R3967" s="233">
        <f>Q3967*H3967</f>
        <v>0</v>
      </c>
      <c r="S3967" s="233">
        <v>0</v>
      </c>
      <c r="T3967" s="234">
        <f>S3967*H3967</f>
        <v>0</v>
      </c>
      <c r="AR3967" s="235" t="s">
        <v>328</v>
      </c>
      <c r="AT3967" s="235" t="s">
        <v>135</v>
      </c>
      <c r="AU3967" s="235" t="s">
        <v>83</v>
      </c>
      <c r="AY3967" s="17" t="s">
        <v>133</v>
      </c>
      <c r="BE3967" s="236">
        <f>IF(N3967="základní",J3967,0)</f>
        <v>0</v>
      </c>
      <c r="BF3967" s="236">
        <f>IF(N3967="snížená",J3967,0)</f>
        <v>0</v>
      </c>
      <c r="BG3967" s="236">
        <f>IF(N3967="zákl. přenesená",J3967,0)</f>
        <v>0</v>
      </c>
      <c r="BH3967" s="236">
        <f>IF(N3967="sníž. přenesená",J3967,0)</f>
        <v>0</v>
      </c>
      <c r="BI3967" s="236">
        <f>IF(N3967="nulová",J3967,0)</f>
        <v>0</v>
      </c>
      <c r="BJ3967" s="17" t="s">
        <v>81</v>
      </c>
      <c r="BK3967" s="236">
        <f>ROUND(I3967*H3967,2)</f>
        <v>0</v>
      </c>
      <c r="BL3967" s="17" t="s">
        <v>328</v>
      </c>
      <c r="BM3967" s="235" t="s">
        <v>5672</v>
      </c>
    </row>
    <row r="3968" spans="2:65" s="1" customFormat="1" ht="24" customHeight="1">
      <c r="B3968" s="38"/>
      <c r="C3968" s="224" t="s">
        <v>5673</v>
      </c>
      <c r="D3968" s="224" t="s">
        <v>135</v>
      </c>
      <c r="E3968" s="225" t="s">
        <v>5674</v>
      </c>
      <c r="F3968" s="226" t="s">
        <v>5675</v>
      </c>
      <c r="G3968" s="227" t="s">
        <v>171</v>
      </c>
      <c r="H3968" s="228">
        <v>1</v>
      </c>
      <c r="I3968" s="229"/>
      <c r="J3968" s="230">
        <f>ROUND(I3968*H3968,2)</f>
        <v>0</v>
      </c>
      <c r="K3968" s="226" t="s">
        <v>1</v>
      </c>
      <c r="L3968" s="43"/>
      <c r="M3968" s="231" t="s">
        <v>1</v>
      </c>
      <c r="N3968" s="232" t="s">
        <v>38</v>
      </c>
      <c r="O3968" s="86"/>
      <c r="P3968" s="233">
        <f>O3968*H3968</f>
        <v>0</v>
      </c>
      <c r="Q3968" s="233">
        <v>0</v>
      </c>
      <c r="R3968" s="233">
        <f>Q3968*H3968</f>
        <v>0</v>
      </c>
      <c r="S3968" s="233">
        <v>0</v>
      </c>
      <c r="T3968" s="234">
        <f>S3968*H3968</f>
        <v>0</v>
      </c>
      <c r="AR3968" s="235" t="s">
        <v>328</v>
      </c>
      <c r="AT3968" s="235" t="s">
        <v>135</v>
      </c>
      <c r="AU3968" s="235" t="s">
        <v>83</v>
      </c>
      <c r="AY3968" s="17" t="s">
        <v>133</v>
      </c>
      <c r="BE3968" s="236">
        <f>IF(N3968="základní",J3968,0)</f>
        <v>0</v>
      </c>
      <c r="BF3968" s="236">
        <f>IF(N3968="snížená",J3968,0)</f>
        <v>0</v>
      </c>
      <c r="BG3968" s="236">
        <f>IF(N3968="zákl. přenesená",J3968,0)</f>
        <v>0</v>
      </c>
      <c r="BH3968" s="236">
        <f>IF(N3968="sníž. přenesená",J3968,0)</f>
        <v>0</v>
      </c>
      <c r="BI3968" s="236">
        <f>IF(N3968="nulová",J3968,0)</f>
        <v>0</v>
      </c>
      <c r="BJ3968" s="17" t="s">
        <v>81</v>
      </c>
      <c r="BK3968" s="236">
        <f>ROUND(I3968*H3968,2)</f>
        <v>0</v>
      </c>
      <c r="BL3968" s="17" t="s">
        <v>328</v>
      </c>
      <c r="BM3968" s="235" t="s">
        <v>5676</v>
      </c>
    </row>
    <row r="3969" spans="2:65" s="1" customFormat="1" ht="16.5" customHeight="1">
      <c r="B3969" s="38"/>
      <c r="C3969" s="224" t="s">
        <v>5677</v>
      </c>
      <c r="D3969" s="224" t="s">
        <v>135</v>
      </c>
      <c r="E3969" s="225" t="s">
        <v>5678</v>
      </c>
      <c r="F3969" s="226" t="s">
        <v>5679</v>
      </c>
      <c r="G3969" s="227" t="s">
        <v>171</v>
      </c>
      <c r="H3969" s="228">
        <v>1</v>
      </c>
      <c r="I3969" s="229"/>
      <c r="J3969" s="230">
        <f>ROUND(I3969*H3969,2)</f>
        <v>0</v>
      </c>
      <c r="K3969" s="226" t="s">
        <v>1</v>
      </c>
      <c r="L3969" s="43"/>
      <c r="M3969" s="231" t="s">
        <v>1</v>
      </c>
      <c r="N3969" s="232" t="s">
        <v>38</v>
      </c>
      <c r="O3969" s="86"/>
      <c r="P3969" s="233">
        <f>O3969*H3969</f>
        <v>0</v>
      </c>
      <c r="Q3969" s="233">
        <v>0</v>
      </c>
      <c r="R3969" s="233">
        <f>Q3969*H3969</f>
        <v>0</v>
      </c>
      <c r="S3969" s="233">
        <v>0</v>
      </c>
      <c r="T3969" s="234">
        <f>S3969*H3969</f>
        <v>0</v>
      </c>
      <c r="AR3969" s="235" t="s">
        <v>328</v>
      </c>
      <c r="AT3969" s="235" t="s">
        <v>135</v>
      </c>
      <c r="AU3969" s="235" t="s">
        <v>83</v>
      </c>
      <c r="AY3969" s="17" t="s">
        <v>133</v>
      </c>
      <c r="BE3969" s="236">
        <f>IF(N3969="základní",J3969,0)</f>
        <v>0</v>
      </c>
      <c r="BF3969" s="236">
        <f>IF(N3969="snížená",J3969,0)</f>
        <v>0</v>
      </c>
      <c r="BG3969" s="236">
        <f>IF(N3969="zákl. přenesená",J3969,0)</f>
        <v>0</v>
      </c>
      <c r="BH3969" s="236">
        <f>IF(N3969="sníž. přenesená",J3969,0)</f>
        <v>0</v>
      </c>
      <c r="BI3969" s="236">
        <f>IF(N3969="nulová",J3969,0)</f>
        <v>0</v>
      </c>
      <c r="BJ3969" s="17" t="s">
        <v>81</v>
      </c>
      <c r="BK3969" s="236">
        <f>ROUND(I3969*H3969,2)</f>
        <v>0</v>
      </c>
      <c r="BL3969" s="17" t="s">
        <v>328</v>
      </c>
      <c r="BM3969" s="235" t="s">
        <v>5680</v>
      </c>
    </row>
    <row r="3970" spans="2:65" s="1" customFormat="1" ht="16.5" customHeight="1">
      <c r="B3970" s="38"/>
      <c r="C3970" s="224" t="s">
        <v>5681</v>
      </c>
      <c r="D3970" s="224" t="s">
        <v>135</v>
      </c>
      <c r="E3970" s="225" t="s">
        <v>5682</v>
      </c>
      <c r="F3970" s="226" t="s">
        <v>5683</v>
      </c>
      <c r="G3970" s="227" t="s">
        <v>171</v>
      </c>
      <c r="H3970" s="228">
        <v>26</v>
      </c>
      <c r="I3970" s="229"/>
      <c r="J3970" s="230">
        <f>ROUND(I3970*H3970,2)</f>
        <v>0</v>
      </c>
      <c r="K3970" s="226" t="s">
        <v>1</v>
      </c>
      <c r="L3970" s="43"/>
      <c r="M3970" s="231" t="s">
        <v>1</v>
      </c>
      <c r="N3970" s="232" t="s">
        <v>38</v>
      </c>
      <c r="O3970" s="86"/>
      <c r="P3970" s="233">
        <f>O3970*H3970</f>
        <v>0</v>
      </c>
      <c r="Q3970" s="233">
        <v>0</v>
      </c>
      <c r="R3970" s="233">
        <f>Q3970*H3970</f>
        <v>0</v>
      </c>
      <c r="S3970" s="233">
        <v>0</v>
      </c>
      <c r="T3970" s="234">
        <f>S3970*H3970</f>
        <v>0</v>
      </c>
      <c r="AR3970" s="235" t="s">
        <v>328</v>
      </c>
      <c r="AT3970" s="235" t="s">
        <v>135</v>
      </c>
      <c r="AU3970" s="235" t="s">
        <v>83</v>
      </c>
      <c r="AY3970" s="17" t="s">
        <v>133</v>
      </c>
      <c r="BE3970" s="236">
        <f>IF(N3970="základní",J3970,0)</f>
        <v>0</v>
      </c>
      <c r="BF3970" s="236">
        <f>IF(N3970="snížená",J3970,0)</f>
        <v>0</v>
      </c>
      <c r="BG3970" s="236">
        <f>IF(N3970="zákl. přenesená",J3970,0)</f>
        <v>0</v>
      </c>
      <c r="BH3970" s="236">
        <f>IF(N3970="sníž. přenesená",J3970,0)</f>
        <v>0</v>
      </c>
      <c r="BI3970" s="236">
        <f>IF(N3970="nulová",J3970,0)</f>
        <v>0</v>
      </c>
      <c r="BJ3970" s="17" t="s">
        <v>81</v>
      </c>
      <c r="BK3970" s="236">
        <f>ROUND(I3970*H3970,2)</f>
        <v>0</v>
      </c>
      <c r="BL3970" s="17" t="s">
        <v>328</v>
      </c>
      <c r="BM3970" s="235" t="s">
        <v>5684</v>
      </c>
    </row>
    <row r="3971" spans="2:65" s="1" customFormat="1" ht="16.5" customHeight="1">
      <c r="B3971" s="38"/>
      <c r="C3971" s="224" t="s">
        <v>5685</v>
      </c>
      <c r="D3971" s="224" t="s">
        <v>135</v>
      </c>
      <c r="E3971" s="225" t="s">
        <v>5686</v>
      </c>
      <c r="F3971" s="226" t="s">
        <v>5687</v>
      </c>
      <c r="G3971" s="227" t="s">
        <v>171</v>
      </c>
      <c r="H3971" s="228">
        <v>26</v>
      </c>
      <c r="I3971" s="229"/>
      <c r="J3971" s="230">
        <f>ROUND(I3971*H3971,2)</f>
        <v>0</v>
      </c>
      <c r="K3971" s="226" t="s">
        <v>1</v>
      </c>
      <c r="L3971" s="43"/>
      <c r="M3971" s="231" t="s">
        <v>1</v>
      </c>
      <c r="N3971" s="232" t="s">
        <v>38</v>
      </c>
      <c r="O3971" s="86"/>
      <c r="P3971" s="233">
        <f>O3971*H3971</f>
        <v>0</v>
      </c>
      <c r="Q3971" s="233">
        <v>0</v>
      </c>
      <c r="R3971" s="233">
        <f>Q3971*H3971</f>
        <v>0</v>
      </c>
      <c r="S3971" s="233">
        <v>0</v>
      </c>
      <c r="T3971" s="234">
        <f>S3971*H3971</f>
        <v>0</v>
      </c>
      <c r="AR3971" s="235" t="s">
        <v>328</v>
      </c>
      <c r="AT3971" s="235" t="s">
        <v>135</v>
      </c>
      <c r="AU3971" s="235" t="s">
        <v>83</v>
      </c>
      <c r="AY3971" s="17" t="s">
        <v>133</v>
      </c>
      <c r="BE3971" s="236">
        <f>IF(N3971="základní",J3971,0)</f>
        <v>0</v>
      </c>
      <c r="BF3971" s="236">
        <f>IF(N3971="snížená",J3971,0)</f>
        <v>0</v>
      </c>
      <c r="BG3971" s="236">
        <f>IF(N3971="zákl. přenesená",J3971,0)</f>
        <v>0</v>
      </c>
      <c r="BH3971" s="236">
        <f>IF(N3971="sníž. přenesená",J3971,0)</f>
        <v>0</v>
      </c>
      <c r="BI3971" s="236">
        <f>IF(N3971="nulová",J3971,0)</f>
        <v>0</v>
      </c>
      <c r="BJ3971" s="17" t="s">
        <v>81</v>
      </c>
      <c r="BK3971" s="236">
        <f>ROUND(I3971*H3971,2)</f>
        <v>0</v>
      </c>
      <c r="BL3971" s="17" t="s">
        <v>328</v>
      </c>
      <c r="BM3971" s="235" t="s">
        <v>5688</v>
      </c>
    </row>
    <row r="3972" spans="2:65" s="1" customFormat="1" ht="16.5" customHeight="1">
      <c r="B3972" s="38"/>
      <c r="C3972" s="224" t="s">
        <v>5689</v>
      </c>
      <c r="D3972" s="224" t="s">
        <v>135</v>
      </c>
      <c r="E3972" s="225" t="s">
        <v>5690</v>
      </c>
      <c r="F3972" s="226" t="s">
        <v>5691</v>
      </c>
      <c r="G3972" s="227" t="s">
        <v>171</v>
      </c>
      <c r="H3972" s="228">
        <v>11</v>
      </c>
      <c r="I3972" s="229"/>
      <c r="J3972" s="230">
        <f>ROUND(I3972*H3972,2)</f>
        <v>0</v>
      </c>
      <c r="K3972" s="226" t="s">
        <v>1</v>
      </c>
      <c r="L3972" s="43"/>
      <c r="M3972" s="231" t="s">
        <v>1</v>
      </c>
      <c r="N3972" s="232" t="s">
        <v>38</v>
      </c>
      <c r="O3972" s="86"/>
      <c r="P3972" s="233">
        <f>O3972*H3972</f>
        <v>0</v>
      </c>
      <c r="Q3972" s="233">
        <v>0</v>
      </c>
      <c r="R3972" s="233">
        <f>Q3972*H3972</f>
        <v>0</v>
      </c>
      <c r="S3972" s="233">
        <v>0</v>
      </c>
      <c r="T3972" s="234">
        <f>S3972*H3972</f>
        <v>0</v>
      </c>
      <c r="AR3972" s="235" t="s">
        <v>328</v>
      </c>
      <c r="AT3972" s="235" t="s">
        <v>135</v>
      </c>
      <c r="AU3972" s="235" t="s">
        <v>83</v>
      </c>
      <c r="AY3972" s="17" t="s">
        <v>133</v>
      </c>
      <c r="BE3972" s="236">
        <f>IF(N3972="základní",J3972,0)</f>
        <v>0</v>
      </c>
      <c r="BF3972" s="236">
        <f>IF(N3972="snížená",J3972,0)</f>
        <v>0</v>
      </c>
      <c r="BG3972" s="236">
        <f>IF(N3972="zákl. přenesená",J3972,0)</f>
        <v>0</v>
      </c>
      <c r="BH3972" s="236">
        <f>IF(N3972="sníž. přenesená",J3972,0)</f>
        <v>0</v>
      </c>
      <c r="BI3972" s="236">
        <f>IF(N3972="nulová",J3972,0)</f>
        <v>0</v>
      </c>
      <c r="BJ3972" s="17" t="s">
        <v>81</v>
      </c>
      <c r="BK3972" s="236">
        <f>ROUND(I3972*H3972,2)</f>
        <v>0</v>
      </c>
      <c r="BL3972" s="17" t="s">
        <v>328</v>
      </c>
      <c r="BM3972" s="235" t="s">
        <v>5692</v>
      </c>
    </row>
    <row r="3973" spans="2:65" s="1" customFormat="1" ht="16.5" customHeight="1">
      <c r="B3973" s="38"/>
      <c r="C3973" s="224" t="s">
        <v>5693</v>
      </c>
      <c r="D3973" s="224" t="s">
        <v>135</v>
      </c>
      <c r="E3973" s="225" t="s">
        <v>5694</v>
      </c>
      <c r="F3973" s="226" t="s">
        <v>5695</v>
      </c>
      <c r="G3973" s="227" t="s">
        <v>171</v>
      </c>
      <c r="H3973" s="228">
        <v>11</v>
      </c>
      <c r="I3973" s="229"/>
      <c r="J3973" s="230">
        <f>ROUND(I3973*H3973,2)</f>
        <v>0</v>
      </c>
      <c r="K3973" s="226" t="s">
        <v>1</v>
      </c>
      <c r="L3973" s="43"/>
      <c r="M3973" s="231" t="s">
        <v>1</v>
      </c>
      <c r="N3973" s="232" t="s">
        <v>38</v>
      </c>
      <c r="O3973" s="86"/>
      <c r="P3973" s="233">
        <f>O3973*H3973</f>
        <v>0</v>
      </c>
      <c r="Q3973" s="233">
        <v>0</v>
      </c>
      <c r="R3973" s="233">
        <f>Q3973*H3973</f>
        <v>0</v>
      </c>
      <c r="S3973" s="233">
        <v>0</v>
      </c>
      <c r="T3973" s="234">
        <f>S3973*H3973</f>
        <v>0</v>
      </c>
      <c r="AR3973" s="235" t="s">
        <v>328</v>
      </c>
      <c r="AT3973" s="235" t="s">
        <v>135</v>
      </c>
      <c r="AU3973" s="235" t="s">
        <v>83</v>
      </c>
      <c r="AY3973" s="17" t="s">
        <v>133</v>
      </c>
      <c r="BE3973" s="236">
        <f>IF(N3973="základní",J3973,0)</f>
        <v>0</v>
      </c>
      <c r="BF3973" s="236">
        <f>IF(N3973="snížená",J3973,0)</f>
        <v>0</v>
      </c>
      <c r="BG3973" s="236">
        <f>IF(N3973="zákl. přenesená",J3973,0)</f>
        <v>0</v>
      </c>
      <c r="BH3973" s="236">
        <f>IF(N3973="sníž. přenesená",J3973,0)</f>
        <v>0</v>
      </c>
      <c r="BI3973" s="236">
        <f>IF(N3973="nulová",J3973,0)</f>
        <v>0</v>
      </c>
      <c r="BJ3973" s="17" t="s">
        <v>81</v>
      </c>
      <c r="BK3973" s="236">
        <f>ROUND(I3973*H3973,2)</f>
        <v>0</v>
      </c>
      <c r="BL3973" s="17" t="s">
        <v>328</v>
      </c>
      <c r="BM3973" s="235" t="s">
        <v>5696</v>
      </c>
    </row>
    <row r="3974" spans="2:65" s="1" customFormat="1" ht="24" customHeight="1">
      <c r="B3974" s="38"/>
      <c r="C3974" s="224" t="s">
        <v>5697</v>
      </c>
      <c r="D3974" s="224" t="s">
        <v>135</v>
      </c>
      <c r="E3974" s="225" t="s">
        <v>5698</v>
      </c>
      <c r="F3974" s="226" t="s">
        <v>5699</v>
      </c>
      <c r="G3974" s="227" t="s">
        <v>171</v>
      </c>
      <c r="H3974" s="228">
        <v>1</v>
      </c>
      <c r="I3974" s="229"/>
      <c r="J3974" s="230">
        <f>ROUND(I3974*H3974,2)</f>
        <v>0</v>
      </c>
      <c r="K3974" s="226" t="s">
        <v>1</v>
      </c>
      <c r="L3974" s="43"/>
      <c r="M3974" s="231" t="s">
        <v>1</v>
      </c>
      <c r="N3974" s="232" t="s">
        <v>38</v>
      </c>
      <c r="O3974" s="86"/>
      <c r="P3974" s="233">
        <f>O3974*H3974</f>
        <v>0</v>
      </c>
      <c r="Q3974" s="233">
        <v>0</v>
      </c>
      <c r="R3974" s="233">
        <f>Q3974*H3974</f>
        <v>0</v>
      </c>
      <c r="S3974" s="233">
        <v>0</v>
      </c>
      <c r="T3974" s="234">
        <f>S3974*H3974</f>
        <v>0</v>
      </c>
      <c r="AR3974" s="235" t="s">
        <v>328</v>
      </c>
      <c r="AT3974" s="235" t="s">
        <v>135</v>
      </c>
      <c r="AU3974" s="235" t="s">
        <v>83</v>
      </c>
      <c r="AY3974" s="17" t="s">
        <v>133</v>
      </c>
      <c r="BE3974" s="236">
        <f>IF(N3974="základní",J3974,0)</f>
        <v>0</v>
      </c>
      <c r="BF3974" s="236">
        <f>IF(N3974="snížená",J3974,0)</f>
        <v>0</v>
      </c>
      <c r="BG3974" s="236">
        <f>IF(N3974="zákl. přenesená",J3974,0)</f>
        <v>0</v>
      </c>
      <c r="BH3974" s="236">
        <f>IF(N3974="sníž. přenesená",J3974,0)</f>
        <v>0</v>
      </c>
      <c r="BI3974" s="236">
        <f>IF(N3974="nulová",J3974,0)</f>
        <v>0</v>
      </c>
      <c r="BJ3974" s="17" t="s">
        <v>81</v>
      </c>
      <c r="BK3974" s="236">
        <f>ROUND(I3974*H3974,2)</f>
        <v>0</v>
      </c>
      <c r="BL3974" s="17" t="s">
        <v>328</v>
      </c>
      <c r="BM3974" s="235" t="s">
        <v>5700</v>
      </c>
    </row>
    <row r="3975" spans="2:65" s="1" customFormat="1" ht="16.5" customHeight="1">
      <c r="B3975" s="38"/>
      <c r="C3975" s="224" t="s">
        <v>5701</v>
      </c>
      <c r="D3975" s="224" t="s">
        <v>135</v>
      </c>
      <c r="E3975" s="225" t="s">
        <v>5702</v>
      </c>
      <c r="F3975" s="226" t="s">
        <v>5703</v>
      </c>
      <c r="G3975" s="227" t="s">
        <v>171</v>
      </c>
      <c r="H3975" s="228">
        <v>1</v>
      </c>
      <c r="I3975" s="229"/>
      <c r="J3975" s="230">
        <f>ROUND(I3975*H3975,2)</f>
        <v>0</v>
      </c>
      <c r="K3975" s="226" t="s">
        <v>1</v>
      </c>
      <c r="L3975" s="43"/>
      <c r="M3975" s="231" t="s">
        <v>1</v>
      </c>
      <c r="N3975" s="232" t="s">
        <v>38</v>
      </c>
      <c r="O3975" s="86"/>
      <c r="P3975" s="233">
        <f>O3975*H3975</f>
        <v>0</v>
      </c>
      <c r="Q3975" s="233">
        <v>0</v>
      </c>
      <c r="R3975" s="233">
        <f>Q3975*H3975</f>
        <v>0</v>
      </c>
      <c r="S3975" s="233">
        <v>0</v>
      </c>
      <c r="T3975" s="234">
        <f>S3975*H3975</f>
        <v>0</v>
      </c>
      <c r="AR3975" s="235" t="s">
        <v>328</v>
      </c>
      <c r="AT3975" s="235" t="s">
        <v>135</v>
      </c>
      <c r="AU3975" s="235" t="s">
        <v>83</v>
      </c>
      <c r="AY3975" s="17" t="s">
        <v>133</v>
      </c>
      <c r="BE3975" s="236">
        <f>IF(N3975="základní",J3975,0)</f>
        <v>0</v>
      </c>
      <c r="BF3975" s="236">
        <f>IF(N3975="snížená",J3975,0)</f>
        <v>0</v>
      </c>
      <c r="BG3975" s="236">
        <f>IF(N3975="zákl. přenesená",J3975,0)</f>
        <v>0</v>
      </c>
      <c r="BH3975" s="236">
        <f>IF(N3975="sníž. přenesená",J3975,0)</f>
        <v>0</v>
      </c>
      <c r="BI3975" s="236">
        <f>IF(N3975="nulová",J3975,0)</f>
        <v>0</v>
      </c>
      <c r="BJ3975" s="17" t="s">
        <v>81</v>
      </c>
      <c r="BK3975" s="236">
        <f>ROUND(I3975*H3975,2)</f>
        <v>0</v>
      </c>
      <c r="BL3975" s="17" t="s">
        <v>328</v>
      </c>
      <c r="BM3975" s="235" t="s">
        <v>5704</v>
      </c>
    </row>
    <row r="3976" spans="2:65" s="1" customFormat="1" ht="24" customHeight="1">
      <c r="B3976" s="38"/>
      <c r="C3976" s="224" t="s">
        <v>5705</v>
      </c>
      <c r="D3976" s="224" t="s">
        <v>135</v>
      </c>
      <c r="E3976" s="225" t="s">
        <v>5706</v>
      </c>
      <c r="F3976" s="226" t="s">
        <v>5707</v>
      </c>
      <c r="G3976" s="227" t="s">
        <v>171</v>
      </c>
      <c r="H3976" s="228">
        <v>20</v>
      </c>
      <c r="I3976" s="229"/>
      <c r="J3976" s="230">
        <f>ROUND(I3976*H3976,2)</f>
        <v>0</v>
      </c>
      <c r="K3976" s="226" t="s">
        <v>1</v>
      </c>
      <c r="L3976" s="43"/>
      <c r="M3976" s="231" t="s">
        <v>1</v>
      </c>
      <c r="N3976" s="232" t="s">
        <v>38</v>
      </c>
      <c r="O3976" s="86"/>
      <c r="P3976" s="233">
        <f>O3976*H3976</f>
        <v>0</v>
      </c>
      <c r="Q3976" s="233">
        <v>0</v>
      </c>
      <c r="R3976" s="233">
        <f>Q3976*H3976</f>
        <v>0</v>
      </c>
      <c r="S3976" s="233">
        <v>0</v>
      </c>
      <c r="T3976" s="234">
        <f>S3976*H3976</f>
        <v>0</v>
      </c>
      <c r="AR3976" s="235" t="s">
        <v>328</v>
      </c>
      <c r="AT3976" s="235" t="s">
        <v>135</v>
      </c>
      <c r="AU3976" s="235" t="s">
        <v>83</v>
      </c>
      <c r="AY3976" s="17" t="s">
        <v>133</v>
      </c>
      <c r="BE3976" s="236">
        <f>IF(N3976="základní",J3976,0)</f>
        <v>0</v>
      </c>
      <c r="BF3976" s="236">
        <f>IF(N3976="snížená",J3976,0)</f>
        <v>0</v>
      </c>
      <c r="BG3976" s="236">
        <f>IF(N3976="zákl. přenesená",J3976,0)</f>
        <v>0</v>
      </c>
      <c r="BH3976" s="236">
        <f>IF(N3976="sníž. přenesená",J3976,0)</f>
        <v>0</v>
      </c>
      <c r="BI3976" s="236">
        <f>IF(N3976="nulová",J3976,0)</f>
        <v>0</v>
      </c>
      <c r="BJ3976" s="17" t="s">
        <v>81</v>
      </c>
      <c r="BK3976" s="236">
        <f>ROUND(I3976*H3976,2)</f>
        <v>0</v>
      </c>
      <c r="BL3976" s="17" t="s">
        <v>328</v>
      </c>
      <c r="BM3976" s="235" t="s">
        <v>5708</v>
      </c>
    </row>
    <row r="3977" spans="2:65" s="1" customFormat="1" ht="24" customHeight="1">
      <c r="B3977" s="38"/>
      <c r="C3977" s="224" t="s">
        <v>5709</v>
      </c>
      <c r="D3977" s="224" t="s">
        <v>135</v>
      </c>
      <c r="E3977" s="225" t="s">
        <v>5710</v>
      </c>
      <c r="F3977" s="226" t="s">
        <v>5711</v>
      </c>
      <c r="G3977" s="227" t="s">
        <v>171</v>
      </c>
      <c r="H3977" s="228">
        <v>1</v>
      </c>
      <c r="I3977" s="229"/>
      <c r="J3977" s="230">
        <f>ROUND(I3977*H3977,2)</f>
        <v>0</v>
      </c>
      <c r="K3977" s="226" t="s">
        <v>1</v>
      </c>
      <c r="L3977" s="43"/>
      <c r="M3977" s="231" t="s">
        <v>1</v>
      </c>
      <c r="N3977" s="232" t="s">
        <v>38</v>
      </c>
      <c r="O3977" s="86"/>
      <c r="P3977" s="233">
        <f>O3977*H3977</f>
        <v>0</v>
      </c>
      <c r="Q3977" s="233">
        <v>0</v>
      </c>
      <c r="R3977" s="233">
        <f>Q3977*H3977</f>
        <v>0</v>
      </c>
      <c r="S3977" s="233">
        <v>0</v>
      </c>
      <c r="T3977" s="234">
        <f>S3977*H3977</f>
        <v>0</v>
      </c>
      <c r="AR3977" s="235" t="s">
        <v>328</v>
      </c>
      <c r="AT3977" s="235" t="s">
        <v>135</v>
      </c>
      <c r="AU3977" s="235" t="s">
        <v>83</v>
      </c>
      <c r="AY3977" s="17" t="s">
        <v>133</v>
      </c>
      <c r="BE3977" s="236">
        <f>IF(N3977="základní",J3977,0)</f>
        <v>0</v>
      </c>
      <c r="BF3977" s="236">
        <f>IF(N3977="snížená",J3977,0)</f>
        <v>0</v>
      </c>
      <c r="BG3977" s="236">
        <f>IF(N3977="zákl. přenesená",J3977,0)</f>
        <v>0</v>
      </c>
      <c r="BH3977" s="236">
        <f>IF(N3977="sníž. přenesená",J3977,0)</f>
        <v>0</v>
      </c>
      <c r="BI3977" s="236">
        <f>IF(N3977="nulová",J3977,0)</f>
        <v>0</v>
      </c>
      <c r="BJ3977" s="17" t="s">
        <v>81</v>
      </c>
      <c r="BK3977" s="236">
        <f>ROUND(I3977*H3977,2)</f>
        <v>0</v>
      </c>
      <c r="BL3977" s="17" t="s">
        <v>328</v>
      </c>
      <c r="BM3977" s="235" t="s">
        <v>5712</v>
      </c>
    </row>
    <row r="3978" spans="2:65" s="1" customFormat="1" ht="16.5" customHeight="1">
      <c r="B3978" s="38"/>
      <c r="C3978" s="224" t="s">
        <v>5713</v>
      </c>
      <c r="D3978" s="224" t="s">
        <v>135</v>
      </c>
      <c r="E3978" s="225" t="s">
        <v>5714</v>
      </c>
      <c r="F3978" s="226" t="s">
        <v>5715</v>
      </c>
      <c r="G3978" s="227" t="s">
        <v>5716</v>
      </c>
      <c r="H3978" s="228">
        <v>1</v>
      </c>
      <c r="I3978" s="229"/>
      <c r="J3978" s="230">
        <f>ROUND(I3978*H3978,2)</f>
        <v>0</v>
      </c>
      <c r="K3978" s="226" t="s">
        <v>1</v>
      </c>
      <c r="L3978" s="43"/>
      <c r="M3978" s="231" t="s">
        <v>1</v>
      </c>
      <c r="N3978" s="232" t="s">
        <v>38</v>
      </c>
      <c r="O3978" s="86"/>
      <c r="P3978" s="233">
        <f>O3978*H3978</f>
        <v>0</v>
      </c>
      <c r="Q3978" s="233">
        <v>0</v>
      </c>
      <c r="R3978" s="233">
        <f>Q3978*H3978</f>
        <v>0</v>
      </c>
      <c r="S3978" s="233">
        <v>0</v>
      </c>
      <c r="T3978" s="234">
        <f>S3978*H3978</f>
        <v>0</v>
      </c>
      <c r="AR3978" s="235" t="s">
        <v>328</v>
      </c>
      <c r="AT3978" s="235" t="s">
        <v>135</v>
      </c>
      <c r="AU3978" s="235" t="s">
        <v>83</v>
      </c>
      <c r="AY3978" s="17" t="s">
        <v>133</v>
      </c>
      <c r="BE3978" s="236">
        <f>IF(N3978="základní",J3978,0)</f>
        <v>0</v>
      </c>
      <c r="BF3978" s="236">
        <f>IF(N3978="snížená",J3978,0)</f>
        <v>0</v>
      </c>
      <c r="BG3978" s="236">
        <f>IF(N3978="zákl. přenesená",J3978,0)</f>
        <v>0</v>
      </c>
      <c r="BH3978" s="236">
        <f>IF(N3978="sníž. přenesená",J3978,0)</f>
        <v>0</v>
      </c>
      <c r="BI3978" s="236">
        <f>IF(N3978="nulová",J3978,0)</f>
        <v>0</v>
      </c>
      <c r="BJ3978" s="17" t="s">
        <v>81</v>
      </c>
      <c r="BK3978" s="236">
        <f>ROUND(I3978*H3978,2)</f>
        <v>0</v>
      </c>
      <c r="BL3978" s="17" t="s">
        <v>328</v>
      </c>
      <c r="BM3978" s="235" t="s">
        <v>5717</v>
      </c>
    </row>
    <row r="3979" spans="2:65" s="1" customFormat="1" ht="16.5" customHeight="1">
      <c r="B3979" s="38"/>
      <c r="C3979" s="224" t="s">
        <v>5718</v>
      </c>
      <c r="D3979" s="224" t="s">
        <v>135</v>
      </c>
      <c r="E3979" s="225" t="s">
        <v>5719</v>
      </c>
      <c r="F3979" s="226" t="s">
        <v>5720</v>
      </c>
      <c r="G3979" s="227" t="s">
        <v>1</v>
      </c>
      <c r="H3979" s="228">
        <v>0</v>
      </c>
      <c r="I3979" s="229"/>
      <c r="J3979" s="230">
        <f>ROUND(I3979*H3979,2)</f>
        <v>0</v>
      </c>
      <c r="K3979" s="226" t="s">
        <v>1</v>
      </c>
      <c r="L3979" s="43"/>
      <c r="M3979" s="231" t="s">
        <v>1</v>
      </c>
      <c r="N3979" s="232" t="s">
        <v>38</v>
      </c>
      <c r="O3979" s="86"/>
      <c r="P3979" s="233">
        <f>O3979*H3979</f>
        <v>0</v>
      </c>
      <c r="Q3979" s="233">
        <v>0</v>
      </c>
      <c r="R3979" s="233">
        <f>Q3979*H3979</f>
        <v>0</v>
      </c>
      <c r="S3979" s="233">
        <v>0</v>
      </c>
      <c r="T3979" s="234">
        <f>S3979*H3979</f>
        <v>0</v>
      </c>
      <c r="AR3979" s="235" t="s">
        <v>328</v>
      </c>
      <c r="AT3979" s="235" t="s">
        <v>135</v>
      </c>
      <c r="AU3979" s="235" t="s">
        <v>83</v>
      </c>
      <c r="AY3979" s="17" t="s">
        <v>133</v>
      </c>
      <c r="BE3979" s="236">
        <f>IF(N3979="základní",J3979,0)</f>
        <v>0</v>
      </c>
      <c r="BF3979" s="236">
        <f>IF(N3979="snížená",J3979,0)</f>
        <v>0</v>
      </c>
      <c r="BG3979" s="236">
        <f>IF(N3979="zákl. přenesená",J3979,0)</f>
        <v>0</v>
      </c>
      <c r="BH3979" s="236">
        <f>IF(N3979="sníž. přenesená",J3979,0)</f>
        <v>0</v>
      </c>
      <c r="BI3979" s="236">
        <f>IF(N3979="nulová",J3979,0)</f>
        <v>0</v>
      </c>
      <c r="BJ3979" s="17" t="s">
        <v>81</v>
      </c>
      <c r="BK3979" s="236">
        <f>ROUND(I3979*H3979,2)</f>
        <v>0</v>
      </c>
      <c r="BL3979" s="17" t="s">
        <v>328</v>
      </c>
      <c r="BM3979" s="235" t="s">
        <v>5721</v>
      </c>
    </row>
    <row r="3980" spans="2:65" s="1" customFormat="1" ht="24" customHeight="1">
      <c r="B3980" s="38"/>
      <c r="C3980" s="224" t="s">
        <v>5722</v>
      </c>
      <c r="D3980" s="224" t="s">
        <v>135</v>
      </c>
      <c r="E3980" s="225" t="s">
        <v>5723</v>
      </c>
      <c r="F3980" s="226" t="s">
        <v>5724</v>
      </c>
      <c r="G3980" s="227" t="s">
        <v>171</v>
      </c>
      <c r="H3980" s="228">
        <v>4</v>
      </c>
      <c r="I3980" s="229"/>
      <c r="J3980" s="230">
        <f>ROUND(I3980*H3980,2)</f>
        <v>0</v>
      </c>
      <c r="K3980" s="226" t="s">
        <v>1</v>
      </c>
      <c r="L3980" s="43"/>
      <c r="M3980" s="231" t="s">
        <v>1</v>
      </c>
      <c r="N3980" s="232" t="s">
        <v>38</v>
      </c>
      <c r="O3980" s="86"/>
      <c r="P3980" s="233">
        <f>O3980*H3980</f>
        <v>0</v>
      </c>
      <c r="Q3980" s="233">
        <v>0</v>
      </c>
      <c r="R3980" s="233">
        <f>Q3980*H3980</f>
        <v>0</v>
      </c>
      <c r="S3980" s="233">
        <v>0</v>
      </c>
      <c r="T3980" s="234">
        <f>S3980*H3980</f>
        <v>0</v>
      </c>
      <c r="AR3980" s="235" t="s">
        <v>328</v>
      </c>
      <c r="AT3980" s="235" t="s">
        <v>135</v>
      </c>
      <c r="AU3980" s="235" t="s">
        <v>83</v>
      </c>
      <c r="AY3980" s="17" t="s">
        <v>133</v>
      </c>
      <c r="BE3980" s="236">
        <f>IF(N3980="základní",J3980,0)</f>
        <v>0</v>
      </c>
      <c r="BF3980" s="236">
        <f>IF(N3980="snížená",J3980,0)</f>
        <v>0</v>
      </c>
      <c r="BG3980" s="236">
        <f>IF(N3980="zákl. přenesená",J3980,0)</f>
        <v>0</v>
      </c>
      <c r="BH3980" s="236">
        <f>IF(N3980="sníž. přenesená",J3980,0)</f>
        <v>0</v>
      </c>
      <c r="BI3980" s="236">
        <f>IF(N3980="nulová",J3980,0)</f>
        <v>0</v>
      </c>
      <c r="BJ3980" s="17" t="s">
        <v>81</v>
      </c>
      <c r="BK3980" s="236">
        <f>ROUND(I3980*H3980,2)</f>
        <v>0</v>
      </c>
      <c r="BL3980" s="17" t="s">
        <v>328</v>
      </c>
      <c r="BM3980" s="235" t="s">
        <v>5725</v>
      </c>
    </row>
    <row r="3981" spans="2:65" s="1" customFormat="1" ht="16.5" customHeight="1">
      <c r="B3981" s="38"/>
      <c r="C3981" s="224" t="s">
        <v>5726</v>
      </c>
      <c r="D3981" s="224" t="s">
        <v>135</v>
      </c>
      <c r="E3981" s="225" t="s">
        <v>5727</v>
      </c>
      <c r="F3981" s="226" t="s">
        <v>5728</v>
      </c>
      <c r="G3981" s="227" t="s">
        <v>171</v>
      </c>
      <c r="H3981" s="228">
        <v>1</v>
      </c>
      <c r="I3981" s="229"/>
      <c r="J3981" s="230">
        <f>ROUND(I3981*H3981,2)</f>
        <v>0</v>
      </c>
      <c r="K3981" s="226" t="s">
        <v>1</v>
      </c>
      <c r="L3981" s="43"/>
      <c r="M3981" s="231" t="s">
        <v>1</v>
      </c>
      <c r="N3981" s="232" t="s">
        <v>38</v>
      </c>
      <c r="O3981" s="86"/>
      <c r="P3981" s="233">
        <f>O3981*H3981</f>
        <v>0</v>
      </c>
      <c r="Q3981" s="233">
        <v>0</v>
      </c>
      <c r="R3981" s="233">
        <f>Q3981*H3981</f>
        <v>0</v>
      </c>
      <c r="S3981" s="233">
        <v>0</v>
      </c>
      <c r="T3981" s="234">
        <f>S3981*H3981</f>
        <v>0</v>
      </c>
      <c r="AR3981" s="235" t="s">
        <v>328</v>
      </c>
      <c r="AT3981" s="235" t="s">
        <v>135</v>
      </c>
      <c r="AU3981" s="235" t="s">
        <v>83</v>
      </c>
      <c r="AY3981" s="17" t="s">
        <v>133</v>
      </c>
      <c r="BE3981" s="236">
        <f>IF(N3981="základní",J3981,0)</f>
        <v>0</v>
      </c>
      <c r="BF3981" s="236">
        <f>IF(N3981="snížená",J3981,0)</f>
        <v>0</v>
      </c>
      <c r="BG3981" s="236">
        <f>IF(N3981="zákl. přenesená",J3981,0)</f>
        <v>0</v>
      </c>
      <c r="BH3981" s="236">
        <f>IF(N3981="sníž. přenesená",J3981,0)</f>
        <v>0</v>
      </c>
      <c r="BI3981" s="236">
        <f>IF(N3981="nulová",J3981,0)</f>
        <v>0</v>
      </c>
      <c r="BJ3981" s="17" t="s">
        <v>81</v>
      </c>
      <c r="BK3981" s="236">
        <f>ROUND(I3981*H3981,2)</f>
        <v>0</v>
      </c>
      <c r="BL3981" s="17" t="s">
        <v>328</v>
      </c>
      <c r="BM3981" s="235" t="s">
        <v>5729</v>
      </c>
    </row>
    <row r="3982" spans="2:65" s="1" customFormat="1" ht="16.5" customHeight="1">
      <c r="B3982" s="38"/>
      <c r="C3982" s="224" t="s">
        <v>5730</v>
      </c>
      <c r="D3982" s="224" t="s">
        <v>135</v>
      </c>
      <c r="E3982" s="225" t="s">
        <v>5731</v>
      </c>
      <c r="F3982" s="226" t="s">
        <v>5732</v>
      </c>
      <c r="G3982" s="227" t="s">
        <v>171</v>
      </c>
      <c r="H3982" s="228">
        <v>50</v>
      </c>
      <c r="I3982" s="229"/>
      <c r="J3982" s="230">
        <f>ROUND(I3982*H3982,2)</f>
        <v>0</v>
      </c>
      <c r="K3982" s="226" t="s">
        <v>1</v>
      </c>
      <c r="L3982" s="43"/>
      <c r="M3982" s="231" t="s">
        <v>1</v>
      </c>
      <c r="N3982" s="232" t="s">
        <v>38</v>
      </c>
      <c r="O3982" s="86"/>
      <c r="P3982" s="233">
        <f>O3982*H3982</f>
        <v>0</v>
      </c>
      <c r="Q3982" s="233">
        <v>0</v>
      </c>
      <c r="R3982" s="233">
        <f>Q3982*H3982</f>
        <v>0</v>
      </c>
      <c r="S3982" s="233">
        <v>0</v>
      </c>
      <c r="T3982" s="234">
        <f>S3982*H3982</f>
        <v>0</v>
      </c>
      <c r="AR3982" s="235" t="s">
        <v>328</v>
      </c>
      <c r="AT3982" s="235" t="s">
        <v>135</v>
      </c>
      <c r="AU3982" s="235" t="s">
        <v>83</v>
      </c>
      <c r="AY3982" s="17" t="s">
        <v>133</v>
      </c>
      <c r="BE3982" s="236">
        <f>IF(N3982="základní",J3982,0)</f>
        <v>0</v>
      </c>
      <c r="BF3982" s="236">
        <f>IF(N3982="snížená",J3982,0)</f>
        <v>0</v>
      </c>
      <c r="BG3982" s="236">
        <f>IF(N3982="zákl. přenesená",J3982,0)</f>
        <v>0</v>
      </c>
      <c r="BH3982" s="236">
        <f>IF(N3982="sníž. přenesená",J3982,0)</f>
        <v>0</v>
      </c>
      <c r="BI3982" s="236">
        <f>IF(N3982="nulová",J3982,0)</f>
        <v>0</v>
      </c>
      <c r="BJ3982" s="17" t="s">
        <v>81</v>
      </c>
      <c r="BK3982" s="236">
        <f>ROUND(I3982*H3982,2)</f>
        <v>0</v>
      </c>
      <c r="BL3982" s="17" t="s">
        <v>328</v>
      </c>
      <c r="BM3982" s="235" t="s">
        <v>5733</v>
      </c>
    </row>
    <row r="3983" spans="2:65" s="1" customFormat="1" ht="16.5" customHeight="1">
      <c r="B3983" s="38"/>
      <c r="C3983" s="224" t="s">
        <v>5734</v>
      </c>
      <c r="D3983" s="224" t="s">
        <v>135</v>
      </c>
      <c r="E3983" s="225" t="s">
        <v>5735</v>
      </c>
      <c r="F3983" s="226" t="s">
        <v>5736</v>
      </c>
      <c r="G3983" s="227" t="s">
        <v>171</v>
      </c>
      <c r="H3983" s="228">
        <v>50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328</v>
      </c>
      <c r="AT3983" s="235" t="s">
        <v>135</v>
      </c>
      <c r="AU3983" s="235" t="s">
        <v>83</v>
      </c>
      <c r="AY3983" s="17" t="s">
        <v>133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328</v>
      </c>
      <c r="BM3983" s="235" t="s">
        <v>5737</v>
      </c>
    </row>
    <row r="3984" spans="2:65" s="1" customFormat="1" ht="24" customHeight="1">
      <c r="B3984" s="38"/>
      <c r="C3984" s="224" t="s">
        <v>5738</v>
      </c>
      <c r="D3984" s="224" t="s">
        <v>135</v>
      </c>
      <c r="E3984" s="225" t="s">
        <v>5739</v>
      </c>
      <c r="F3984" s="226" t="s">
        <v>5740</v>
      </c>
      <c r="G3984" s="227" t="s">
        <v>1</v>
      </c>
      <c r="H3984" s="228">
        <v>0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328</v>
      </c>
      <c r="AT3984" s="235" t="s">
        <v>135</v>
      </c>
      <c r="AU3984" s="235" t="s">
        <v>83</v>
      </c>
      <c r="AY3984" s="17" t="s">
        <v>133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328</v>
      </c>
      <c r="BM3984" s="235" t="s">
        <v>5741</v>
      </c>
    </row>
    <row r="3985" spans="2:65" s="1" customFormat="1" ht="16.5" customHeight="1">
      <c r="B3985" s="38"/>
      <c r="C3985" s="224" t="s">
        <v>5742</v>
      </c>
      <c r="D3985" s="224" t="s">
        <v>135</v>
      </c>
      <c r="E3985" s="225" t="s">
        <v>5743</v>
      </c>
      <c r="F3985" s="226" t="s">
        <v>5744</v>
      </c>
      <c r="G3985" s="227" t="s">
        <v>165</v>
      </c>
      <c r="H3985" s="228">
        <v>740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328</v>
      </c>
      <c r="AT3985" s="235" t="s">
        <v>135</v>
      </c>
      <c r="AU3985" s="235" t="s">
        <v>83</v>
      </c>
      <c r="AY3985" s="17" t="s">
        <v>133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328</v>
      </c>
      <c r="BM3985" s="235" t="s">
        <v>5745</v>
      </c>
    </row>
    <row r="3986" spans="2:65" s="1" customFormat="1" ht="24" customHeight="1">
      <c r="B3986" s="38"/>
      <c r="C3986" s="224" t="s">
        <v>5746</v>
      </c>
      <c r="D3986" s="224" t="s">
        <v>135</v>
      </c>
      <c r="E3986" s="225" t="s">
        <v>5747</v>
      </c>
      <c r="F3986" s="226" t="s">
        <v>5748</v>
      </c>
      <c r="G3986" s="227" t="s">
        <v>165</v>
      </c>
      <c r="H3986" s="228">
        <v>490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328</v>
      </c>
      <c r="AT3986" s="235" t="s">
        <v>135</v>
      </c>
      <c r="AU3986" s="235" t="s">
        <v>83</v>
      </c>
      <c r="AY3986" s="17" t="s">
        <v>133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328</v>
      </c>
      <c r="BM3986" s="235" t="s">
        <v>5749</v>
      </c>
    </row>
    <row r="3987" spans="2:65" s="1" customFormat="1" ht="16.5" customHeight="1">
      <c r="B3987" s="38"/>
      <c r="C3987" s="224" t="s">
        <v>5750</v>
      </c>
      <c r="D3987" s="224" t="s">
        <v>135</v>
      </c>
      <c r="E3987" s="225" t="s">
        <v>5751</v>
      </c>
      <c r="F3987" s="226" t="s">
        <v>5752</v>
      </c>
      <c r="G3987" s="227" t="s">
        <v>171</v>
      </c>
      <c r="H3987" s="228">
        <v>35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328</v>
      </c>
      <c r="AT3987" s="235" t="s">
        <v>135</v>
      </c>
      <c r="AU3987" s="235" t="s">
        <v>83</v>
      </c>
      <c r="AY3987" s="17" t="s">
        <v>133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328</v>
      </c>
      <c r="BM3987" s="235" t="s">
        <v>5753</v>
      </c>
    </row>
    <row r="3988" spans="2:65" s="1" customFormat="1" ht="24" customHeight="1">
      <c r="B3988" s="38"/>
      <c r="C3988" s="224" t="s">
        <v>5754</v>
      </c>
      <c r="D3988" s="224" t="s">
        <v>135</v>
      </c>
      <c r="E3988" s="225" t="s">
        <v>5755</v>
      </c>
      <c r="F3988" s="226" t="s">
        <v>5756</v>
      </c>
      <c r="G3988" s="227" t="s">
        <v>1</v>
      </c>
      <c r="H3988" s="228">
        <v>0</v>
      </c>
      <c r="I3988" s="229"/>
      <c r="J3988" s="230">
        <f>ROUND(I3988*H3988,2)</f>
        <v>0</v>
      </c>
      <c r="K3988" s="226" t="s">
        <v>1</v>
      </c>
      <c r="L3988" s="43"/>
      <c r="M3988" s="231" t="s">
        <v>1</v>
      </c>
      <c r="N3988" s="232" t="s">
        <v>38</v>
      </c>
      <c r="O3988" s="86"/>
      <c r="P3988" s="233">
        <f>O3988*H3988</f>
        <v>0</v>
      </c>
      <c r="Q3988" s="233">
        <v>0</v>
      </c>
      <c r="R3988" s="233">
        <f>Q3988*H3988</f>
        <v>0</v>
      </c>
      <c r="S3988" s="233">
        <v>0</v>
      </c>
      <c r="T3988" s="234">
        <f>S3988*H3988</f>
        <v>0</v>
      </c>
      <c r="AR3988" s="235" t="s">
        <v>328</v>
      </c>
      <c r="AT3988" s="235" t="s">
        <v>135</v>
      </c>
      <c r="AU3988" s="235" t="s">
        <v>83</v>
      </c>
      <c r="AY3988" s="17" t="s">
        <v>133</v>
      </c>
      <c r="BE3988" s="236">
        <f>IF(N3988="základní",J3988,0)</f>
        <v>0</v>
      </c>
      <c r="BF3988" s="236">
        <f>IF(N3988="snížená",J3988,0)</f>
        <v>0</v>
      </c>
      <c r="BG3988" s="236">
        <f>IF(N3988="zákl. přenesená",J3988,0)</f>
        <v>0</v>
      </c>
      <c r="BH3988" s="236">
        <f>IF(N3988="sníž. přenesená",J3988,0)</f>
        <v>0</v>
      </c>
      <c r="BI3988" s="236">
        <f>IF(N3988="nulová",J3988,0)</f>
        <v>0</v>
      </c>
      <c r="BJ3988" s="17" t="s">
        <v>81</v>
      </c>
      <c r="BK3988" s="236">
        <f>ROUND(I3988*H3988,2)</f>
        <v>0</v>
      </c>
      <c r="BL3988" s="17" t="s">
        <v>328</v>
      </c>
      <c r="BM3988" s="235" t="s">
        <v>5757</v>
      </c>
    </row>
    <row r="3989" spans="2:65" s="1" customFormat="1" ht="36" customHeight="1">
      <c r="B3989" s="38"/>
      <c r="C3989" s="224" t="s">
        <v>5758</v>
      </c>
      <c r="D3989" s="224" t="s">
        <v>135</v>
      </c>
      <c r="E3989" s="225" t="s">
        <v>5759</v>
      </c>
      <c r="F3989" s="226" t="s">
        <v>5760</v>
      </c>
      <c r="G3989" s="227" t="s">
        <v>165</v>
      </c>
      <c r="H3989" s="228">
        <v>270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328</v>
      </c>
      <c r="AT3989" s="235" t="s">
        <v>135</v>
      </c>
      <c r="AU3989" s="235" t="s">
        <v>83</v>
      </c>
      <c r="AY3989" s="17" t="s">
        <v>133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328</v>
      </c>
      <c r="BM3989" s="235" t="s">
        <v>5761</v>
      </c>
    </row>
    <row r="3990" spans="2:65" s="1" customFormat="1" ht="36" customHeight="1">
      <c r="B3990" s="38"/>
      <c r="C3990" s="224" t="s">
        <v>5762</v>
      </c>
      <c r="D3990" s="224" t="s">
        <v>135</v>
      </c>
      <c r="E3990" s="225" t="s">
        <v>5763</v>
      </c>
      <c r="F3990" s="226" t="s">
        <v>5764</v>
      </c>
      <c r="G3990" s="227" t="s">
        <v>165</v>
      </c>
      <c r="H3990" s="228">
        <v>60</v>
      </c>
      <c r="I3990" s="229"/>
      <c r="J3990" s="230">
        <f>ROUND(I3990*H3990,2)</f>
        <v>0</v>
      </c>
      <c r="K3990" s="226" t="s">
        <v>1</v>
      </c>
      <c r="L3990" s="43"/>
      <c r="M3990" s="231" t="s">
        <v>1</v>
      </c>
      <c r="N3990" s="232" t="s">
        <v>38</v>
      </c>
      <c r="O3990" s="86"/>
      <c r="P3990" s="233">
        <f>O3990*H3990</f>
        <v>0</v>
      </c>
      <c r="Q3990" s="233">
        <v>0</v>
      </c>
      <c r="R3990" s="233">
        <f>Q3990*H3990</f>
        <v>0</v>
      </c>
      <c r="S3990" s="233">
        <v>0</v>
      </c>
      <c r="T3990" s="234">
        <f>S3990*H3990</f>
        <v>0</v>
      </c>
      <c r="AR3990" s="235" t="s">
        <v>328</v>
      </c>
      <c r="AT3990" s="235" t="s">
        <v>135</v>
      </c>
      <c r="AU3990" s="235" t="s">
        <v>83</v>
      </c>
      <c r="AY3990" s="17" t="s">
        <v>133</v>
      </c>
      <c r="BE3990" s="236">
        <f>IF(N3990="základní",J3990,0)</f>
        <v>0</v>
      </c>
      <c r="BF3990" s="236">
        <f>IF(N3990="snížená",J3990,0)</f>
        <v>0</v>
      </c>
      <c r="BG3990" s="236">
        <f>IF(N3990="zákl. přenesená",J3990,0)</f>
        <v>0</v>
      </c>
      <c r="BH3990" s="236">
        <f>IF(N3990="sníž. přenesená",J3990,0)</f>
        <v>0</v>
      </c>
      <c r="BI3990" s="236">
        <f>IF(N3990="nulová",J3990,0)</f>
        <v>0</v>
      </c>
      <c r="BJ3990" s="17" t="s">
        <v>81</v>
      </c>
      <c r="BK3990" s="236">
        <f>ROUND(I3990*H3990,2)</f>
        <v>0</v>
      </c>
      <c r="BL3990" s="17" t="s">
        <v>328</v>
      </c>
      <c r="BM3990" s="235" t="s">
        <v>5765</v>
      </c>
    </row>
    <row r="3991" spans="2:65" s="1" customFormat="1" ht="24" customHeight="1">
      <c r="B3991" s="38"/>
      <c r="C3991" s="224" t="s">
        <v>5766</v>
      </c>
      <c r="D3991" s="224" t="s">
        <v>135</v>
      </c>
      <c r="E3991" s="225" t="s">
        <v>5767</v>
      </c>
      <c r="F3991" s="226" t="s">
        <v>5768</v>
      </c>
      <c r="G3991" s="227" t="s">
        <v>171</v>
      </c>
      <c r="H3991" s="228">
        <v>650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328</v>
      </c>
      <c r="AT3991" s="235" t="s">
        <v>135</v>
      </c>
      <c r="AU3991" s="235" t="s">
        <v>83</v>
      </c>
      <c r="AY3991" s="17" t="s">
        <v>133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328</v>
      </c>
      <c r="BM3991" s="235" t="s">
        <v>5769</v>
      </c>
    </row>
    <row r="3992" spans="2:65" s="1" customFormat="1" ht="16.5" customHeight="1">
      <c r="B3992" s="38"/>
      <c r="C3992" s="224" t="s">
        <v>5770</v>
      </c>
      <c r="D3992" s="224" t="s">
        <v>135</v>
      </c>
      <c r="E3992" s="225" t="s">
        <v>5771</v>
      </c>
      <c r="F3992" s="226" t="s">
        <v>5772</v>
      </c>
      <c r="G3992" s="227" t="s">
        <v>171</v>
      </c>
      <c r="H3992" s="228">
        <v>1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328</v>
      </c>
      <c r="AT3992" s="235" t="s">
        <v>135</v>
      </c>
      <c r="AU3992" s="235" t="s">
        <v>83</v>
      </c>
      <c r="AY3992" s="17" t="s">
        <v>133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328</v>
      </c>
      <c r="BM3992" s="235" t="s">
        <v>5773</v>
      </c>
    </row>
    <row r="3993" spans="2:65" s="1" customFormat="1" ht="16.5" customHeight="1">
      <c r="B3993" s="38"/>
      <c r="C3993" s="224" t="s">
        <v>5774</v>
      </c>
      <c r="D3993" s="224" t="s">
        <v>135</v>
      </c>
      <c r="E3993" s="225" t="s">
        <v>5775</v>
      </c>
      <c r="F3993" s="226" t="s">
        <v>5776</v>
      </c>
      <c r="G3993" s="227" t="s">
        <v>1</v>
      </c>
      <c r="H3993" s="228">
        <v>0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328</v>
      </c>
      <c r="AT3993" s="235" t="s">
        <v>135</v>
      </c>
      <c r="AU3993" s="235" t="s">
        <v>83</v>
      </c>
      <c r="AY3993" s="17" t="s">
        <v>133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328</v>
      </c>
      <c r="BM3993" s="235" t="s">
        <v>5777</v>
      </c>
    </row>
    <row r="3994" spans="2:65" s="1" customFormat="1" ht="16.5" customHeight="1">
      <c r="B3994" s="38"/>
      <c r="C3994" s="224" t="s">
        <v>5778</v>
      </c>
      <c r="D3994" s="224" t="s">
        <v>135</v>
      </c>
      <c r="E3994" s="225" t="s">
        <v>5779</v>
      </c>
      <c r="F3994" s="226" t="s">
        <v>5780</v>
      </c>
      <c r="G3994" s="227" t="s">
        <v>2984</v>
      </c>
      <c r="H3994" s="228">
        <v>8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328</v>
      </c>
      <c r="AT3994" s="235" t="s">
        <v>135</v>
      </c>
      <c r="AU3994" s="235" t="s">
        <v>83</v>
      </c>
      <c r="AY3994" s="17" t="s">
        <v>133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328</v>
      </c>
      <c r="BM3994" s="235" t="s">
        <v>5781</v>
      </c>
    </row>
    <row r="3995" spans="2:65" s="1" customFormat="1" ht="16.5" customHeight="1">
      <c r="B3995" s="38"/>
      <c r="C3995" s="224" t="s">
        <v>5782</v>
      </c>
      <c r="D3995" s="224" t="s">
        <v>135</v>
      </c>
      <c r="E3995" s="225" t="s">
        <v>5783</v>
      </c>
      <c r="F3995" s="226" t="s">
        <v>5784</v>
      </c>
      <c r="G3995" s="227" t="s">
        <v>2984</v>
      </c>
      <c r="H3995" s="228">
        <v>32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328</v>
      </c>
      <c r="AT3995" s="235" t="s">
        <v>135</v>
      </c>
      <c r="AU3995" s="235" t="s">
        <v>83</v>
      </c>
      <c r="AY3995" s="17" t="s">
        <v>133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328</v>
      </c>
      <c r="BM3995" s="235" t="s">
        <v>5785</v>
      </c>
    </row>
    <row r="3996" spans="2:65" s="1" customFormat="1" ht="16.5" customHeight="1">
      <c r="B3996" s="38"/>
      <c r="C3996" s="224" t="s">
        <v>5786</v>
      </c>
      <c r="D3996" s="224" t="s">
        <v>135</v>
      </c>
      <c r="E3996" s="225" t="s">
        <v>5787</v>
      </c>
      <c r="F3996" s="226" t="s">
        <v>5788</v>
      </c>
      <c r="G3996" s="227" t="s">
        <v>2984</v>
      </c>
      <c r="H3996" s="228">
        <v>2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328</v>
      </c>
      <c r="AT3996" s="235" t="s">
        <v>135</v>
      </c>
      <c r="AU3996" s="235" t="s">
        <v>83</v>
      </c>
      <c r="AY3996" s="17" t="s">
        <v>133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328</v>
      </c>
      <c r="BM3996" s="235" t="s">
        <v>5789</v>
      </c>
    </row>
    <row r="3997" spans="2:65" s="1" customFormat="1" ht="16.5" customHeight="1">
      <c r="B3997" s="38"/>
      <c r="C3997" s="224" t="s">
        <v>5790</v>
      </c>
      <c r="D3997" s="224" t="s">
        <v>135</v>
      </c>
      <c r="E3997" s="225" t="s">
        <v>5791</v>
      </c>
      <c r="F3997" s="226" t="s">
        <v>5792</v>
      </c>
      <c r="G3997" s="227" t="s">
        <v>2984</v>
      </c>
      <c r="H3997" s="228">
        <v>12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328</v>
      </c>
      <c r="AT3997" s="235" t="s">
        <v>135</v>
      </c>
      <c r="AU3997" s="235" t="s">
        <v>83</v>
      </c>
      <c r="AY3997" s="17" t="s">
        <v>133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328</v>
      </c>
      <c r="BM3997" s="235" t="s">
        <v>5793</v>
      </c>
    </row>
    <row r="3998" spans="2:65" s="1" customFormat="1" ht="16.5" customHeight="1">
      <c r="B3998" s="38"/>
      <c r="C3998" s="224" t="s">
        <v>5794</v>
      </c>
      <c r="D3998" s="224" t="s">
        <v>135</v>
      </c>
      <c r="E3998" s="225" t="s">
        <v>5795</v>
      </c>
      <c r="F3998" s="226" t="s">
        <v>5796</v>
      </c>
      <c r="G3998" s="227" t="s">
        <v>2984</v>
      </c>
      <c r="H3998" s="228">
        <v>16</v>
      </c>
      <c r="I3998" s="229"/>
      <c r="J3998" s="230">
        <f>ROUND(I3998*H3998,2)</f>
        <v>0</v>
      </c>
      <c r="K3998" s="226" t="s">
        <v>1</v>
      </c>
      <c r="L3998" s="43"/>
      <c r="M3998" s="231" t="s">
        <v>1</v>
      </c>
      <c r="N3998" s="232" t="s">
        <v>38</v>
      </c>
      <c r="O3998" s="86"/>
      <c r="P3998" s="233">
        <f>O3998*H3998</f>
        <v>0</v>
      </c>
      <c r="Q3998" s="233">
        <v>0</v>
      </c>
      <c r="R3998" s="233">
        <f>Q3998*H3998</f>
        <v>0</v>
      </c>
      <c r="S3998" s="233">
        <v>0</v>
      </c>
      <c r="T3998" s="234">
        <f>S3998*H3998</f>
        <v>0</v>
      </c>
      <c r="AR3998" s="235" t="s">
        <v>328</v>
      </c>
      <c r="AT3998" s="235" t="s">
        <v>135</v>
      </c>
      <c r="AU3998" s="235" t="s">
        <v>83</v>
      </c>
      <c r="AY3998" s="17" t="s">
        <v>133</v>
      </c>
      <c r="BE3998" s="236">
        <f>IF(N3998="základní",J3998,0)</f>
        <v>0</v>
      </c>
      <c r="BF3998" s="236">
        <f>IF(N3998="snížená",J3998,0)</f>
        <v>0</v>
      </c>
      <c r="BG3998" s="236">
        <f>IF(N3998="zákl. přenesená",J3998,0)</f>
        <v>0</v>
      </c>
      <c r="BH3998" s="236">
        <f>IF(N3998="sníž. přenesená",J3998,0)</f>
        <v>0</v>
      </c>
      <c r="BI3998" s="236">
        <f>IF(N3998="nulová",J3998,0)</f>
        <v>0</v>
      </c>
      <c r="BJ3998" s="17" t="s">
        <v>81</v>
      </c>
      <c r="BK3998" s="236">
        <f>ROUND(I3998*H3998,2)</f>
        <v>0</v>
      </c>
      <c r="BL3998" s="17" t="s">
        <v>328</v>
      </c>
      <c r="BM3998" s="235" t="s">
        <v>5797</v>
      </c>
    </row>
    <row r="3999" spans="2:65" s="1" customFormat="1" ht="16.5" customHeight="1">
      <c r="B3999" s="38"/>
      <c r="C3999" s="224" t="s">
        <v>5798</v>
      </c>
      <c r="D3999" s="224" t="s">
        <v>135</v>
      </c>
      <c r="E3999" s="225" t="s">
        <v>5799</v>
      </c>
      <c r="F3999" s="226" t="s">
        <v>5800</v>
      </c>
      <c r="G3999" s="227" t="s">
        <v>2984</v>
      </c>
      <c r="H3999" s="228">
        <v>16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328</v>
      </c>
      <c r="AT3999" s="235" t="s">
        <v>135</v>
      </c>
      <c r="AU3999" s="235" t="s">
        <v>83</v>
      </c>
      <c r="AY3999" s="17" t="s">
        <v>133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328</v>
      </c>
      <c r="BM3999" s="235" t="s">
        <v>5801</v>
      </c>
    </row>
    <row r="4000" spans="2:65" s="1" customFormat="1" ht="16.5" customHeight="1">
      <c r="B4000" s="38"/>
      <c r="C4000" s="224" t="s">
        <v>5802</v>
      </c>
      <c r="D4000" s="224" t="s">
        <v>135</v>
      </c>
      <c r="E4000" s="225" t="s">
        <v>5803</v>
      </c>
      <c r="F4000" s="226" t="s">
        <v>5804</v>
      </c>
      <c r="G4000" s="227" t="s">
        <v>2984</v>
      </c>
      <c r="H4000" s="228">
        <v>12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328</v>
      </c>
      <c r="AT4000" s="235" t="s">
        <v>135</v>
      </c>
      <c r="AU4000" s="235" t="s">
        <v>83</v>
      </c>
      <c r="AY4000" s="17" t="s">
        <v>133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328</v>
      </c>
      <c r="BM4000" s="235" t="s">
        <v>5805</v>
      </c>
    </row>
    <row r="4001" spans="2:65" s="1" customFormat="1" ht="16.5" customHeight="1">
      <c r="B4001" s="38"/>
      <c r="C4001" s="224" t="s">
        <v>5806</v>
      </c>
      <c r="D4001" s="224" t="s">
        <v>135</v>
      </c>
      <c r="E4001" s="225" t="s">
        <v>5807</v>
      </c>
      <c r="F4001" s="226" t="s">
        <v>5808</v>
      </c>
      <c r="G4001" s="227" t="s">
        <v>2263</v>
      </c>
      <c r="H4001" s="228">
        <v>1</v>
      </c>
      <c r="I4001" s="229"/>
      <c r="J4001" s="230">
        <f>ROUND(I4001*H4001,2)</f>
        <v>0</v>
      </c>
      <c r="K4001" s="226" t="s">
        <v>1</v>
      </c>
      <c r="L4001" s="43"/>
      <c r="M4001" s="231" t="s">
        <v>1</v>
      </c>
      <c r="N4001" s="232" t="s">
        <v>38</v>
      </c>
      <c r="O4001" s="86"/>
      <c r="P4001" s="233">
        <f>O4001*H4001</f>
        <v>0</v>
      </c>
      <c r="Q4001" s="233">
        <v>0</v>
      </c>
      <c r="R4001" s="233">
        <f>Q4001*H4001</f>
        <v>0</v>
      </c>
      <c r="S4001" s="233">
        <v>0</v>
      </c>
      <c r="T4001" s="234">
        <f>S4001*H4001</f>
        <v>0</v>
      </c>
      <c r="AR4001" s="235" t="s">
        <v>328</v>
      </c>
      <c r="AT4001" s="235" t="s">
        <v>135</v>
      </c>
      <c r="AU4001" s="235" t="s">
        <v>83</v>
      </c>
      <c r="AY4001" s="17" t="s">
        <v>133</v>
      </c>
      <c r="BE4001" s="236">
        <f>IF(N4001="základní",J4001,0)</f>
        <v>0</v>
      </c>
      <c r="BF4001" s="236">
        <f>IF(N4001="snížená",J4001,0)</f>
        <v>0</v>
      </c>
      <c r="BG4001" s="236">
        <f>IF(N4001="zákl. přenesená",J4001,0)</f>
        <v>0</v>
      </c>
      <c r="BH4001" s="236">
        <f>IF(N4001="sníž. přenesená",J4001,0)</f>
        <v>0</v>
      </c>
      <c r="BI4001" s="236">
        <f>IF(N4001="nulová",J4001,0)</f>
        <v>0</v>
      </c>
      <c r="BJ4001" s="17" t="s">
        <v>81</v>
      </c>
      <c r="BK4001" s="236">
        <f>ROUND(I4001*H4001,2)</f>
        <v>0</v>
      </c>
      <c r="BL4001" s="17" t="s">
        <v>328</v>
      </c>
      <c r="BM4001" s="235" t="s">
        <v>5809</v>
      </c>
    </row>
    <row r="4002" spans="2:63" s="11" customFormat="1" ht="22.8" customHeight="1">
      <c r="B4002" s="208"/>
      <c r="C4002" s="209"/>
      <c r="D4002" s="210" t="s">
        <v>72</v>
      </c>
      <c r="E4002" s="222" t="s">
        <v>5810</v>
      </c>
      <c r="F4002" s="222" t="s">
        <v>5811</v>
      </c>
      <c r="G4002" s="209"/>
      <c r="H4002" s="209"/>
      <c r="I4002" s="212"/>
      <c r="J4002" s="223">
        <f>BK4002</f>
        <v>0</v>
      </c>
      <c r="K4002" s="209"/>
      <c r="L4002" s="214"/>
      <c r="M4002" s="215"/>
      <c r="N4002" s="216"/>
      <c r="O4002" s="216"/>
      <c r="P4002" s="217">
        <f>SUM(P4003:P4004)</f>
        <v>0</v>
      </c>
      <c r="Q4002" s="216"/>
      <c r="R4002" s="217">
        <f>SUM(R4003:R4004)</f>
        <v>0</v>
      </c>
      <c r="S4002" s="216"/>
      <c r="T4002" s="218">
        <f>SUM(T4003:T4004)</f>
        <v>0</v>
      </c>
      <c r="AR4002" s="219" t="s">
        <v>149</v>
      </c>
      <c r="AT4002" s="220" t="s">
        <v>72</v>
      </c>
      <c r="AU4002" s="220" t="s">
        <v>81</v>
      </c>
      <c r="AY4002" s="219" t="s">
        <v>133</v>
      </c>
      <c r="BK4002" s="221">
        <f>SUM(BK4003:BK4004)</f>
        <v>0</v>
      </c>
    </row>
    <row r="4003" spans="2:65" s="1" customFormat="1" ht="16.5" customHeight="1">
      <c r="B4003" s="38"/>
      <c r="C4003" s="224" t="s">
        <v>5812</v>
      </c>
      <c r="D4003" s="224" t="s">
        <v>135</v>
      </c>
      <c r="E4003" s="225" t="s">
        <v>5813</v>
      </c>
      <c r="F4003" s="226" t="s">
        <v>5814</v>
      </c>
      <c r="G4003" s="227" t="s">
        <v>241</v>
      </c>
      <c r="H4003" s="228">
        <v>1</v>
      </c>
      <c r="I4003" s="229"/>
      <c r="J4003" s="230">
        <f>ROUND(I4003*H4003,2)</f>
        <v>0</v>
      </c>
      <c r="K4003" s="226" t="s">
        <v>1</v>
      </c>
      <c r="L4003" s="43"/>
      <c r="M4003" s="231" t="s">
        <v>1</v>
      </c>
      <c r="N4003" s="232" t="s">
        <v>38</v>
      </c>
      <c r="O4003" s="86"/>
      <c r="P4003" s="233">
        <f>O4003*H4003</f>
        <v>0</v>
      </c>
      <c r="Q4003" s="233">
        <v>0</v>
      </c>
      <c r="R4003" s="233">
        <f>Q4003*H4003</f>
        <v>0</v>
      </c>
      <c r="S4003" s="233">
        <v>0</v>
      </c>
      <c r="T4003" s="234">
        <f>S4003*H4003</f>
        <v>0</v>
      </c>
      <c r="AR4003" s="235" t="s">
        <v>328</v>
      </c>
      <c r="AT4003" s="235" t="s">
        <v>135</v>
      </c>
      <c r="AU4003" s="235" t="s">
        <v>83</v>
      </c>
      <c r="AY4003" s="17" t="s">
        <v>133</v>
      </c>
      <c r="BE4003" s="236">
        <f>IF(N4003="základní",J4003,0)</f>
        <v>0</v>
      </c>
      <c r="BF4003" s="236">
        <f>IF(N4003="snížená",J4003,0)</f>
        <v>0</v>
      </c>
      <c r="BG4003" s="236">
        <f>IF(N4003="zákl. přenesená",J4003,0)</f>
        <v>0</v>
      </c>
      <c r="BH4003" s="236">
        <f>IF(N4003="sníž. přenesená",J4003,0)</f>
        <v>0</v>
      </c>
      <c r="BI4003" s="236">
        <f>IF(N4003="nulová",J4003,0)</f>
        <v>0</v>
      </c>
      <c r="BJ4003" s="17" t="s">
        <v>81</v>
      </c>
      <c r="BK4003" s="236">
        <f>ROUND(I4003*H4003,2)</f>
        <v>0</v>
      </c>
      <c r="BL4003" s="17" t="s">
        <v>328</v>
      </c>
      <c r="BM4003" s="235" t="s">
        <v>5815</v>
      </c>
    </row>
    <row r="4004" spans="2:65" s="1" customFormat="1" ht="24" customHeight="1">
      <c r="B4004" s="38"/>
      <c r="C4004" s="224" t="s">
        <v>5816</v>
      </c>
      <c r="D4004" s="224" t="s">
        <v>135</v>
      </c>
      <c r="E4004" s="225" t="s">
        <v>5817</v>
      </c>
      <c r="F4004" s="226" t="s">
        <v>5818</v>
      </c>
      <c r="G4004" s="227" t="s">
        <v>241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328</v>
      </c>
      <c r="AT4004" s="235" t="s">
        <v>135</v>
      </c>
      <c r="AU4004" s="235" t="s">
        <v>83</v>
      </c>
      <c r="AY4004" s="17" t="s">
        <v>133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328</v>
      </c>
      <c r="BM4004" s="235" t="s">
        <v>5819</v>
      </c>
    </row>
    <row r="4005" spans="2:63" s="11" customFormat="1" ht="22.8" customHeight="1">
      <c r="B4005" s="208"/>
      <c r="C4005" s="209"/>
      <c r="D4005" s="210" t="s">
        <v>72</v>
      </c>
      <c r="E4005" s="222" t="s">
        <v>5820</v>
      </c>
      <c r="F4005" s="222" t="s">
        <v>5821</v>
      </c>
      <c r="G4005" s="209"/>
      <c r="H4005" s="209"/>
      <c r="I4005" s="212"/>
      <c r="J4005" s="223">
        <f>BK4005</f>
        <v>0</v>
      </c>
      <c r="K4005" s="209"/>
      <c r="L4005" s="214"/>
      <c r="M4005" s="215"/>
      <c r="N4005" s="216"/>
      <c r="O4005" s="216"/>
      <c r="P4005" s="217">
        <f>SUM(P4006:P4289)</f>
        <v>0</v>
      </c>
      <c r="Q4005" s="216"/>
      <c r="R4005" s="217">
        <f>SUM(R4006:R4289)</f>
        <v>0</v>
      </c>
      <c r="S4005" s="216"/>
      <c r="T4005" s="218">
        <f>SUM(T4006:T4289)</f>
        <v>0</v>
      </c>
      <c r="AR4005" s="219" t="s">
        <v>149</v>
      </c>
      <c r="AT4005" s="220" t="s">
        <v>72</v>
      </c>
      <c r="AU4005" s="220" t="s">
        <v>81</v>
      </c>
      <c r="AY4005" s="219" t="s">
        <v>133</v>
      </c>
      <c r="BK4005" s="221">
        <f>SUM(BK4006:BK4289)</f>
        <v>0</v>
      </c>
    </row>
    <row r="4006" spans="2:65" s="1" customFormat="1" ht="16.5" customHeight="1">
      <c r="B4006" s="38"/>
      <c r="C4006" s="224" t="s">
        <v>5822</v>
      </c>
      <c r="D4006" s="224" t="s">
        <v>135</v>
      </c>
      <c r="E4006" s="225" t="s">
        <v>5823</v>
      </c>
      <c r="F4006" s="226" t="s">
        <v>5824</v>
      </c>
      <c r="G4006" s="227" t="s">
        <v>165</v>
      </c>
      <c r="H4006" s="228">
        <v>2700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328</v>
      </c>
      <c r="AT4006" s="235" t="s">
        <v>135</v>
      </c>
      <c r="AU4006" s="235" t="s">
        <v>83</v>
      </c>
      <c r="AY4006" s="17" t="s">
        <v>133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328</v>
      </c>
      <c r="BM4006" s="235" t="s">
        <v>5825</v>
      </c>
    </row>
    <row r="4007" spans="2:51" s="12" customFormat="1" ht="12">
      <c r="B4007" s="237"/>
      <c r="C4007" s="238"/>
      <c r="D4007" s="239" t="s">
        <v>142</v>
      </c>
      <c r="E4007" s="240" t="s">
        <v>1</v>
      </c>
      <c r="F4007" s="241" t="s">
        <v>5826</v>
      </c>
      <c r="G4007" s="238"/>
      <c r="H4007" s="242">
        <v>300</v>
      </c>
      <c r="I4007" s="243"/>
      <c r="J4007" s="238"/>
      <c r="K4007" s="238"/>
      <c r="L4007" s="244"/>
      <c r="M4007" s="245"/>
      <c r="N4007" s="246"/>
      <c r="O4007" s="246"/>
      <c r="P4007" s="246"/>
      <c r="Q4007" s="246"/>
      <c r="R4007" s="246"/>
      <c r="S4007" s="246"/>
      <c r="T4007" s="247"/>
      <c r="AT4007" s="248" t="s">
        <v>142</v>
      </c>
      <c r="AU4007" s="248" t="s">
        <v>83</v>
      </c>
      <c r="AV4007" s="12" t="s">
        <v>83</v>
      </c>
      <c r="AW4007" s="12" t="s">
        <v>30</v>
      </c>
      <c r="AX4007" s="12" t="s">
        <v>73</v>
      </c>
      <c r="AY4007" s="248" t="s">
        <v>133</v>
      </c>
    </row>
    <row r="4008" spans="2:51" s="12" customFormat="1" ht="12">
      <c r="B4008" s="237"/>
      <c r="C4008" s="238"/>
      <c r="D4008" s="239" t="s">
        <v>142</v>
      </c>
      <c r="E4008" s="240" t="s">
        <v>1</v>
      </c>
      <c r="F4008" s="241" t="s">
        <v>5827</v>
      </c>
      <c r="G4008" s="238"/>
      <c r="H4008" s="242">
        <v>200</v>
      </c>
      <c r="I4008" s="243"/>
      <c r="J4008" s="238"/>
      <c r="K4008" s="238"/>
      <c r="L4008" s="244"/>
      <c r="M4008" s="245"/>
      <c r="N4008" s="246"/>
      <c r="O4008" s="246"/>
      <c r="P4008" s="246"/>
      <c r="Q4008" s="246"/>
      <c r="R4008" s="246"/>
      <c r="S4008" s="246"/>
      <c r="T4008" s="247"/>
      <c r="AT4008" s="248" t="s">
        <v>142</v>
      </c>
      <c r="AU4008" s="248" t="s">
        <v>83</v>
      </c>
      <c r="AV4008" s="12" t="s">
        <v>83</v>
      </c>
      <c r="AW4008" s="12" t="s">
        <v>30</v>
      </c>
      <c r="AX4008" s="12" t="s">
        <v>73</v>
      </c>
      <c r="AY4008" s="248" t="s">
        <v>133</v>
      </c>
    </row>
    <row r="4009" spans="2:51" s="12" customFormat="1" ht="12">
      <c r="B4009" s="237"/>
      <c r="C4009" s="238"/>
      <c r="D4009" s="239" t="s">
        <v>142</v>
      </c>
      <c r="E4009" s="240" t="s">
        <v>1</v>
      </c>
      <c r="F4009" s="241" t="s">
        <v>5828</v>
      </c>
      <c r="G4009" s="238"/>
      <c r="H4009" s="242">
        <v>400</v>
      </c>
      <c r="I4009" s="243"/>
      <c r="J4009" s="238"/>
      <c r="K4009" s="238"/>
      <c r="L4009" s="244"/>
      <c r="M4009" s="245"/>
      <c r="N4009" s="246"/>
      <c r="O4009" s="246"/>
      <c r="P4009" s="246"/>
      <c r="Q4009" s="246"/>
      <c r="R4009" s="246"/>
      <c r="S4009" s="246"/>
      <c r="T4009" s="247"/>
      <c r="AT4009" s="248" t="s">
        <v>142</v>
      </c>
      <c r="AU4009" s="248" t="s">
        <v>83</v>
      </c>
      <c r="AV4009" s="12" t="s">
        <v>83</v>
      </c>
      <c r="AW4009" s="12" t="s">
        <v>30</v>
      </c>
      <c r="AX4009" s="12" t="s">
        <v>73</v>
      </c>
      <c r="AY4009" s="248" t="s">
        <v>133</v>
      </c>
    </row>
    <row r="4010" spans="2:51" s="12" customFormat="1" ht="12">
      <c r="B4010" s="237"/>
      <c r="C4010" s="238"/>
      <c r="D4010" s="239" t="s">
        <v>142</v>
      </c>
      <c r="E4010" s="240" t="s">
        <v>1</v>
      </c>
      <c r="F4010" s="241" t="s">
        <v>5829</v>
      </c>
      <c r="G4010" s="238"/>
      <c r="H4010" s="242">
        <v>500</v>
      </c>
      <c r="I4010" s="243"/>
      <c r="J4010" s="238"/>
      <c r="K4010" s="238"/>
      <c r="L4010" s="244"/>
      <c r="M4010" s="245"/>
      <c r="N4010" s="246"/>
      <c r="O4010" s="246"/>
      <c r="P4010" s="246"/>
      <c r="Q4010" s="246"/>
      <c r="R4010" s="246"/>
      <c r="S4010" s="246"/>
      <c r="T4010" s="247"/>
      <c r="AT4010" s="248" t="s">
        <v>142</v>
      </c>
      <c r="AU4010" s="248" t="s">
        <v>83</v>
      </c>
      <c r="AV4010" s="12" t="s">
        <v>83</v>
      </c>
      <c r="AW4010" s="12" t="s">
        <v>30</v>
      </c>
      <c r="AX4010" s="12" t="s">
        <v>73</v>
      </c>
      <c r="AY4010" s="248" t="s">
        <v>133</v>
      </c>
    </row>
    <row r="4011" spans="2:51" s="12" customFormat="1" ht="12">
      <c r="B4011" s="237"/>
      <c r="C4011" s="238"/>
      <c r="D4011" s="239" t="s">
        <v>142</v>
      </c>
      <c r="E4011" s="240" t="s">
        <v>1</v>
      </c>
      <c r="F4011" s="241" t="s">
        <v>5830</v>
      </c>
      <c r="G4011" s="238"/>
      <c r="H4011" s="242">
        <v>400</v>
      </c>
      <c r="I4011" s="243"/>
      <c r="J4011" s="238"/>
      <c r="K4011" s="238"/>
      <c r="L4011" s="244"/>
      <c r="M4011" s="245"/>
      <c r="N4011" s="246"/>
      <c r="O4011" s="246"/>
      <c r="P4011" s="246"/>
      <c r="Q4011" s="246"/>
      <c r="R4011" s="246"/>
      <c r="S4011" s="246"/>
      <c r="T4011" s="247"/>
      <c r="AT4011" s="248" t="s">
        <v>142</v>
      </c>
      <c r="AU4011" s="248" t="s">
        <v>83</v>
      </c>
      <c r="AV4011" s="12" t="s">
        <v>83</v>
      </c>
      <c r="AW4011" s="12" t="s">
        <v>30</v>
      </c>
      <c r="AX4011" s="12" t="s">
        <v>73</v>
      </c>
      <c r="AY4011" s="248" t="s">
        <v>133</v>
      </c>
    </row>
    <row r="4012" spans="2:51" s="12" customFormat="1" ht="12">
      <c r="B4012" s="237"/>
      <c r="C4012" s="238"/>
      <c r="D4012" s="239" t="s">
        <v>142</v>
      </c>
      <c r="E4012" s="240" t="s">
        <v>1</v>
      </c>
      <c r="F4012" s="241" t="s">
        <v>5831</v>
      </c>
      <c r="G4012" s="238"/>
      <c r="H4012" s="242">
        <v>400</v>
      </c>
      <c r="I4012" s="243"/>
      <c r="J4012" s="238"/>
      <c r="K4012" s="238"/>
      <c r="L4012" s="244"/>
      <c r="M4012" s="245"/>
      <c r="N4012" s="246"/>
      <c r="O4012" s="246"/>
      <c r="P4012" s="246"/>
      <c r="Q4012" s="246"/>
      <c r="R4012" s="246"/>
      <c r="S4012" s="246"/>
      <c r="T4012" s="247"/>
      <c r="AT4012" s="248" t="s">
        <v>142</v>
      </c>
      <c r="AU4012" s="248" t="s">
        <v>83</v>
      </c>
      <c r="AV4012" s="12" t="s">
        <v>83</v>
      </c>
      <c r="AW4012" s="12" t="s">
        <v>30</v>
      </c>
      <c r="AX4012" s="12" t="s">
        <v>73</v>
      </c>
      <c r="AY4012" s="248" t="s">
        <v>133</v>
      </c>
    </row>
    <row r="4013" spans="2:51" s="12" customFormat="1" ht="12">
      <c r="B4013" s="237"/>
      <c r="C4013" s="238"/>
      <c r="D4013" s="239" t="s">
        <v>142</v>
      </c>
      <c r="E4013" s="240" t="s">
        <v>1</v>
      </c>
      <c r="F4013" s="241" t="s">
        <v>5832</v>
      </c>
      <c r="G4013" s="238"/>
      <c r="H4013" s="242">
        <v>200</v>
      </c>
      <c r="I4013" s="243"/>
      <c r="J4013" s="238"/>
      <c r="K4013" s="238"/>
      <c r="L4013" s="244"/>
      <c r="M4013" s="245"/>
      <c r="N4013" s="246"/>
      <c r="O4013" s="246"/>
      <c r="P4013" s="246"/>
      <c r="Q4013" s="246"/>
      <c r="R4013" s="246"/>
      <c r="S4013" s="246"/>
      <c r="T4013" s="247"/>
      <c r="AT4013" s="248" t="s">
        <v>142</v>
      </c>
      <c r="AU4013" s="248" t="s">
        <v>83</v>
      </c>
      <c r="AV4013" s="12" t="s">
        <v>83</v>
      </c>
      <c r="AW4013" s="12" t="s">
        <v>30</v>
      </c>
      <c r="AX4013" s="12" t="s">
        <v>73</v>
      </c>
      <c r="AY4013" s="248" t="s">
        <v>133</v>
      </c>
    </row>
    <row r="4014" spans="2:51" s="12" customFormat="1" ht="12">
      <c r="B4014" s="237"/>
      <c r="C4014" s="238"/>
      <c r="D4014" s="239" t="s">
        <v>142</v>
      </c>
      <c r="E4014" s="240" t="s">
        <v>1</v>
      </c>
      <c r="F4014" s="241" t="s">
        <v>5833</v>
      </c>
      <c r="G4014" s="238"/>
      <c r="H4014" s="242">
        <v>100</v>
      </c>
      <c r="I4014" s="243"/>
      <c r="J4014" s="238"/>
      <c r="K4014" s="238"/>
      <c r="L4014" s="244"/>
      <c r="M4014" s="245"/>
      <c r="N4014" s="246"/>
      <c r="O4014" s="246"/>
      <c r="P4014" s="246"/>
      <c r="Q4014" s="246"/>
      <c r="R4014" s="246"/>
      <c r="S4014" s="246"/>
      <c r="T4014" s="247"/>
      <c r="AT4014" s="248" t="s">
        <v>142</v>
      </c>
      <c r="AU4014" s="248" t="s">
        <v>83</v>
      </c>
      <c r="AV4014" s="12" t="s">
        <v>83</v>
      </c>
      <c r="AW4014" s="12" t="s">
        <v>30</v>
      </c>
      <c r="AX4014" s="12" t="s">
        <v>73</v>
      </c>
      <c r="AY4014" s="248" t="s">
        <v>133</v>
      </c>
    </row>
    <row r="4015" spans="2:51" s="12" customFormat="1" ht="12">
      <c r="B4015" s="237"/>
      <c r="C4015" s="238"/>
      <c r="D4015" s="239" t="s">
        <v>142</v>
      </c>
      <c r="E4015" s="240" t="s">
        <v>1</v>
      </c>
      <c r="F4015" s="241" t="s">
        <v>2109</v>
      </c>
      <c r="G4015" s="238"/>
      <c r="H4015" s="242">
        <v>200</v>
      </c>
      <c r="I4015" s="243"/>
      <c r="J4015" s="238"/>
      <c r="K4015" s="238"/>
      <c r="L4015" s="244"/>
      <c r="M4015" s="245"/>
      <c r="N4015" s="246"/>
      <c r="O4015" s="246"/>
      <c r="P4015" s="246"/>
      <c r="Q4015" s="246"/>
      <c r="R4015" s="246"/>
      <c r="S4015" s="246"/>
      <c r="T4015" s="247"/>
      <c r="AT4015" s="248" t="s">
        <v>142</v>
      </c>
      <c r="AU4015" s="248" t="s">
        <v>83</v>
      </c>
      <c r="AV4015" s="12" t="s">
        <v>83</v>
      </c>
      <c r="AW4015" s="12" t="s">
        <v>30</v>
      </c>
      <c r="AX4015" s="12" t="s">
        <v>73</v>
      </c>
      <c r="AY4015" s="248" t="s">
        <v>133</v>
      </c>
    </row>
    <row r="4016" spans="2:51" s="13" customFormat="1" ht="12">
      <c r="B4016" s="249"/>
      <c r="C4016" s="250"/>
      <c r="D4016" s="239" t="s">
        <v>142</v>
      </c>
      <c r="E4016" s="251" t="s">
        <v>1</v>
      </c>
      <c r="F4016" s="252" t="s">
        <v>144</v>
      </c>
      <c r="G4016" s="250"/>
      <c r="H4016" s="253">
        <v>2700</v>
      </c>
      <c r="I4016" s="254"/>
      <c r="J4016" s="250"/>
      <c r="K4016" s="250"/>
      <c r="L4016" s="255"/>
      <c r="M4016" s="256"/>
      <c r="N4016" s="257"/>
      <c r="O4016" s="257"/>
      <c r="P4016" s="257"/>
      <c r="Q4016" s="257"/>
      <c r="R4016" s="257"/>
      <c r="S4016" s="257"/>
      <c r="T4016" s="258"/>
      <c r="AT4016" s="259" t="s">
        <v>142</v>
      </c>
      <c r="AU4016" s="259" t="s">
        <v>83</v>
      </c>
      <c r="AV4016" s="13" t="s">
        <v>140</v>
      </c>
      <c r="AW4016" s="13" t="s">
        <v>30</v>
      </c>
      <c r="AX4016" s="13" t="s">
        <v>81</v>
      </c>
      <c r="AY4016" s="259" t="s">
        <v>133</v>
      </c>
    </row>
    <row r="4017" spans="2:65" s="1" customFormat="1" ht="16.5" customHeight="1">
      <c r="B4017" s="38"/>
      <c r="C4017" s="224" t="s">
        <v>5834</v>
      </c>
      <c r="D4017" s="224" t="s">
        <v>135</v>
      </c>
      <c r="E4017" s="225" t="s">
        <v>5835</v>
      </c>
      <c r="F4017" s="226" t="s">
        <v>5836</v>
      </c>
      <c r="G4017" s="227" t="s">
        <v>165</v>
      </c>
      <c r="H4017" s="228">
        <v>5300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328</v>
      </c>
      <c r="AT4017" s="235" t="s">
        <v>135</v>
      </c>
      <c r="AU4017" s="235" t="s">
        <v>83</v>
      </c>
      <c r="AY4017" s="17" t="s">
        <v>133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328</v>
      </c>
      <c r="BM4017" s="235" t="s">
        <v>5837</v>
      </c>
    </row>
    <row r="4018" spans="2:51" s="12" customFormat="1" ht="12">
      <c r="B4018" s="237"/>
      <c r="C4018" s="238"/>
      <c r="D4018" s="239" t="s">
        <v>142</v>
      </c>
      <c r="E4018" s="240" t="s">
        <v>1</v>
      </c>
      <c r="F4018" s="241" t="s">
        <v>5838</v>
      </c>
      <c r="G4018" s="238"/>
      <c r="H4018" s="242">
        <v>400</v>
      </c>
      <c r="I4018" s="243"/>
      <c r="J4018" s="238"/>
      <c r="K4018" s="238"/>
      <c r="L4018" s="244"/>
      <c r="M4018" s="245"/>
      <c r="N4018" s="246"/>
      <c r="O4018" s="246"/>
      <c r="P4018" s="246"/>
      <c r="Q4018" s="246"/>
      <c r="R4018" s="246"/>
      <c r="S4018" s="246"/>
      <c r="T4018" s="247"/>
      <c r="AT4018" s="248" t="s">
        <v>142</v>
      </c>
      <c r="AU4018" s="248" t="s">
        <v>83</v>
      </c>
      <c r="AV4018" s="12" t="s">
        <v>83</v>
      </c>
      <c r="AW4018" s="12" t="s">
        <v>30</v>
      </c>
      <c r="AX4018" s="12" t="s">
        <v>73</v>
      </c>
      <c r="AY4018" s="248" t="s">
        <v>133</v>
      </c>
    </row>
    <row r="4019" spans="2:51" s="12" customFormat="1" ht="12">
      <c r="B4019" s="237"/>
      <c r="C4019" s="238"/>
      <c r="D4019" s="239" t="s">
        <v>142</v>
      </c>
      <c r="E4019" s="240" t="s">
        <v>1</v>
      </c>
      <c r="F4019" s="241" t="s">
        <v>5839</v>
      </c>
      <c r="G4019" s="238"/>
      <c r="H4019" s="242">
        <v>400</v>
      </c>
      <c r="I4019" s="243"/>
      <c r="J4019" s="238"/>
      <c r="K4019" s="238"/>
      <c r="L4019" s="244"/>
      <c r="M4019" s="245"/>
      <c r="N4019" s="246"/>
      <c r="O4019" s="246"/>
      <c r="P4019" s="246"/>
      <c r="Q4019" s="246"/>
      <c r="R4019" s="246"/>
      <c r="S4019" s="246"/>
      <c r="T4019" s="247"/>
      <c r="AT4019" s="248" t="s">
        <v>142</v>
      </c>
      <c r="AU4019" s="248" t="s">
        <v>83</v>
      </c>
      <c r="AV4019" s="12" t="s">
        <v>83</v>
      </c>
      <c r="AW4019" s="12" t="s">
        <v>30</v>
      </c>
      <c r="AX4019" s="12" t="s">
        <v>73</v>
      </c>
      <c r="AY4019" s="248" t="s">
        <v>133</v>
      </c>
    </row>
    <row r="4020" spans="2:51" s="12" customFormat="1" ht="12">
      <c r="B4020" s="237"/>
      <c r="C4020" s="238"/>
      <c r="D4020" s="239" t="s">
        <v>142</v>
      </c>
      <c r="E4020" s="240" t="s">
        <v>1</v>
      </c>
      <c r="F4020" s="241" t="s">
        <v>5840</v>
      </c>
      <c r="G4020" s="238"/>
      <c r="H4020" s="242">
        <v>600</v>
      </c>
      <c r="I4020" s="243"/>
      <c r="J4020" s="238"/>
      <c r="K4020" s="238"/>
      <c r="L4020" s="244"/>
      <c r="M4020" s="245"/>
      <c r="N4020" s="246"/>
      <c r="O4020" s="246"/>
      <c r="P4020" s="246"/>
      <c r="Q4020" s="246"/>
      <c r="R4020" s="246"/>
      <c r="S4020" s="246"/>
      <c r="T4020" s="247"/>
      <c r="AT4020" s="248" t="s">
        <v>142</v>
      </c>
      <c r="AU4020" s="248" t="s">
        <v>83</v>
      </c>
      <c r="AV4020" s="12" t="s">
        <v>83</v>
      </c>
      <c r="AW4020" s="12" t="s">
        <v>30</v>
      </c>
      <c r="AX4020" s="12" t="s">
        <v>73</v>
      </c>
      <c r="AY4020" s="248" t="s">
        <v>133</v>
      </c>
    </row>
    <row r="4021" spans="2:51" s="12" customFormat="1" ht="12">
      <c r="B4021" s="237"/>
      <c r="C4021" s="238"/>
      <c r="D4021" s="239" t="s">
        <v>142</v>
      </c>
      <c r="E4021" s="240" t="s">
        <v>1</v>
      </c>
      <c r="F4021" s="241" t="s">
        <v>5841</v>
      </c>
      <c r="G4021" s="238"/>
      <c r="H4021" s="242">
        <v>600</v>
      </c>
      <c r="I4021" s="243"/>
      <c r="J4021" s="238"/>
      <c r="K4021" s="238"/>
      <c r="L4021" s="244"/>
      <c r="M4021" s="245"/>
      <c r="N4021" s="246"/>
      <c r="O4021" s="246"/>
      <c r="P4021" s="246"/>
      <c r="Q4021" s="246"/>
      <c r="R4021" s="246"/>
      <c r="S4021" s="246"/>
      <c r="T4021" s="247"/>
      <c r="AT4021" s="248" t="s">
        <v>142</v>
      </c>
      <c r="AU4021" s="248" t="s">
        <v>83</v>
      </c>
      <c r="AV4021" s="12" t="s">
        <v>83</v>
      </c>
      <c r="AW4021" s="12" t="s">
        <v>30</v>
      </c>
      <c r="AX4021" s="12" t="s">
        <v>73</v>
      </c>
      <c r="AY4021" s="248" t="s">
        <v>133</v>
      </c>
    </row>
    <row r="4022" spans="2:51" s="12" customFormat="1" ht="12">
      <c r="B4022" s="237"/>
      <c r="C4022" s="238"/>
      <c r="D4022" s="239" t="s">
        <v>142</v>
      </c>
      <c r="E4022" s="240" t="s">
        <v>1</v>
      </c>
      <c r="F4022" s="241" t="s">
        <v>5842</v>
      </c>
      <c r="G4022" s="238"/>
      <c r="H4022" s="242">
        <v>600</v>
      </c>
      <c r="I4022" s="243"/>
      <c r="J4022" s="238"/>
      <c r="K4022" s="238"/>
      <c r="L4022" s="244"/>
      <c r="M4022" s="245"/>
      <c r="N4022" s="246"/>
      <c r="O4022" s="246"/>
      <c r="P4022" s="246"/>
      <c r="Q4022" s="246"/>
      <c r="R4022" s="246"/>
      <c r="S4022" s="246"/>
      <c r="T4022" s="247"/>
      <c r="AT4022" s="248" t="s">
        <v>142</v>
      </c>
      <c r="AU4022" s="248" t="s">
        <v>83</v>
      </c>
      <c r="AV4022" s="12" t="s">
        <v>83</v>
      </c>
      <c r="AW4022" s="12" t="s">
        <v>30</v>
      </c>
      <c r="AX4022" s="12" t="s">
        <v>73</v>
      </c>
      <c r="AY4022" s="248" t="s">
        <v>133</v>
      </c>
    </row>
    <row r="4023" spans="2:51" s="12" customFormat="1" ht="12">
      <c r="B4023" s="237"/>
      <c r="C4023" s="238"/>
      <c r="D4023" s="239" t="s">
        <v>142</v>
      </c>
      <c r="E4023" s="240" t="s">
        <v>1</v>
      </c>
      <c r="F4023" s="241" t="s">
        <v>5843</v>
      </c>
      <c r="G4023" s="238"/>
      <c r="H4023" s="242">
        <v>700</v>
      </c>
      <c r="I4023" s="243"/>
      <c r="J4023" s="238"/>
      <c r="K4023" s="238"/>
      <c r="L4023" s="244"/>
      <c r="M4023" s="245"/>
      <c r="N4023" s="246"/>
      <c r="O4023" s="246"/>
      <c r="P4023" s="246"/>
      <c r="Q4023" s="246"/>
      <c r="R4023" s="246"/>
      <c r="S4023" s="246"/>
      <c r="T4023" s="247"/>
      <c r="AT4023" s="248" t="s">
        <v>142</v>
      </c>
      <c r="AU4023" s="248" t="s">
        <v>83</v>
      </c>
      <c r="AV4023" s="12" t="s">
        <v>83</v>
      </c>
      <c r="AW4023" s="12" t="s">
        <v>30</v>
      </c>
      <c r="AX4023" s="12" t="s">
        <v>73</v>
      </c>
      <c r="AY4023" s="248" t="s">
        <v>133</v>
      </c>
    </row>
    <row r="4024" spans="2:51" s="12" customFormat="1" ht="12">
      <c r="B4024" s="237"/>
      <c r="C4024" s="238"/>
      <c r="D4024" s="239" t="s">
        <v>142</v>
      </c>
      <c r="E4024" s="240" t="s">
        <v>1</v>
      </c>
      <c r="F4024" s="241" t="s">
        <v>5844</v>
      </c>
      <c r="G4024" s="238"/>
      <c r="H4024" s="242">
        <v>1500</v>
      </c>
      <c r="I4024" s="243"/>
      <c r="J4024" s="238"/>
      <c r="K4024" s="238"/>
      <c r="L4024" s="244"/>
      <c r="M4024" s="245"/>
      <c r="N4024" s="246"/>
      <c r="O4024" s="246"/>
      <c r="P4024" s="246"/>
      <c r="Q4024" s="246"/>
      <c r="R4024" s="246"/>
      <c r="S4024" s="246"/>
      <c r="T4024" s="247"/>
      <c r="AT4024" s="248" t="s">
        <v>142</v>
      </c>
      <c r="AU4024" s="248" t="s">
        <v>83</v>
      </c>
      <c r="AV4024" s="12" t="s">
        <v>83</v>
      </c>
      <c r="AW4024" s="12" t="s">
        <v>30</v>
      </c>
      <c r="AX4024" s="12" t="s">
        <v>73</v>
      </c>
      <c r="AY4024" s="248" t="s">
        <v>133</v>
      </c>
    </row>
    <row r="4025" spans="2:51" s="12" customFormat="1" ht="12">
      <c r="B4025" s="237"/>
      <c r="C4025" s="238"/>
      <c r="D4025" s="239" t="s">
        <v>142</v>
      </c>
      <c r="E4025" s="240" t="s">
        <v>1</v>
      </c>
      <c r="F4025" s="241" t="s">
        <v>5845</v>
      </c>
      <c r="G4025" s="238"/>
      <c r="H4025" s="242">
        <v>500</v>
      </c>
      <c r="I4025" s="243"/>
      <c r="J4025" s="238"/>
      <c r="K4025" s="238"/>
      <c r="L4025" s="244"/>
      <c r="M4025" s="245"/>
      <c r="N4025" s="246"/>
      <c r="O4025" s="246"/>
      <c r="P4025" s="246"/>
      <c r="Q4025" s="246"/>
      <c r="R4025" s="246"/>
      <c r="S4025" s="246"/>
      <c r="T4025" s="247"/>
      <c r="AT4025" s="248" t="s">
        <v>142</v>
      </c>
      <c r="AU4025" s="248" t="s">
        <v>83</v>
      </c>
      <c r="AV4025" s="12" t="s">
        <v>83</v>
      </c>
      <c r="AW4025" s="12" t="s">
        <v>30</v>
      </c>
      <c r="AX4025" s="12" t="s">
        <v>73</v>
      </c>
      <c r="AY4025" s="248" t="s">
        <v>133</v>
      </c>
    </row>
    <row r="4026" spans="2:51" s="13" customFormat="1" ht="12">
      <c r="B4026" s="249"/>
      <c r="C4026" s="250"/>
      <c r="D4026" s="239" t="s">
        <v>142</v>
      </c>
      <c r="E4026" s="251" t="s">
        <v>1</v>
      </c>
      <c r="F4026" s="252" t="s">
        <v>144</v>
      </c>
      <c r="G4026" s="250"/>
      <c r="H4026" s="253">
        <v>5300</v>
      </c>
      <c r="I4026" s="254"/>
      <c r="J4026" s="250"/>
      <c r="K4026" s="250"/>
      <c r="L4026" s="255"/>
      <c r="M4026" s="256"/>
      <c r="N4026" s="257"/>
      <c r="O4026" s="257"/>
      <c r="P4026" s="257"/>
      <c r="Q4026" s="257"/>
      <c r="R4026" s="257"/>
      <c r="S4026" s="257"/>
      <c r="T4026" s="258"/>
      <c r="AT4026" s="259" t="s">
        <v>142</v>
      </c>
      <c r="AU4026" s="259" t="s">
        <v>83</v>
      </c>
      <c r="AV4026" s="13" t="s">
        <v>140</v>
      </c>
      <c r="AW4026" s="13" t="s">
        <v>30</v>
      </c>
      <c r="AX4026" s="13" t="s">
        <v>81</v>
      </c>
      <c r="AY4026" s="259" t="s">
        <v>133</v>
      </c>
    </row>
    <row r="4027" spans="2:65" s="1" customFormat="1" ht="16.5" customHeight="1">
      <c r="B4027" s="38"/>
      <c r="C4027" s="224" t="s">
        <v>5846</v>
      </c>
      <c r="D4027" s="224" t="s">
        <v>135</v>
      </c>
      <c r="E4027" s="225" t="s">
        <v>5847</v>
      </c>
      <c r="F4027" s="226" t="s">
        <v>5848</v>
      </c>
      <c r="G4027" s="227" t="s">
        <v>165</v>
      </c>
      <c r="H4027" s="228">
        <v>140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328</v>
      </c>
      <c r="AT4027" s="235" t="s">
        <v>135</v>
      </c>
      <c r="AU4027" s="235" t="s">
        <v>83</v>
      </c>
      <c r="AY4027" s="17" t="s">
        <v>133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328</v>
      </c>
      <c r="BM4027" s="235" t="s">
        <v>5849</v>
      </c>
    </row>
    <row r="4028" spans="2:51" s="12" customFormat="1" ht="12">
      <c r="B4028" s="237"/>
      <c r="C4028" s="238"/>
      <c r="D4028" s="239" t="s">
        <v>142</v>
      </c>
      <c r="E4028" s="240" t="s">
        <v>1</v>
      </c>
      <c r="F4028" s="241" t="s">
        <v>5850</v>
      </c>
      <c r="G4028" s="238"/>
      <c r="H4028" s="242">
        <v>10</v>
      </c>
      <c r="I4028" s="243"/>
      <c r="J4028" s="238"/>
      <c r="K4028" s="238"/>
      <c r="L4028" s="244"/>
      <c r="M4028" s="245"/>
      <c r="N4028" s="246"/>
      <c r="O4028" s="246"/>
      <c r="P4028" s="246"/>
      <c r="Q4028" s="246"/>
      <c r="R4028" s="246"/>
      <c r="S4028" s="246"/>
      <c r="T4028" s="247"/>
      <c r="AT4028" s="248" t="s">
        <v>142</v>
      </c>
      <c r="AU4028" s="248" t="s">
        <v>83</v>
      </c>
      <c r="AV4028" s="12" t="s">
        <v>83</v>
      </c>
      <c r="AW4028" s="12" t="s">
        <v>30</v>
      </c>
      <c r="AX4028" s="12" t="s">
        <v>73</v>
      </c>
      <c r="AY4028" s="248" t="s">
        <v>133</v>
      </c>
    </row>
    <row r="4029" spans="2:51" s="12" customFormat="1" ht="12">
      <c r="B4029" s="237"/>
      <c r="C4029" s="238"/>
      <c r="D4029" s="239" t="s">
        <v>142</v>
      </c>
      <c r="E4029" s="240" t="s">
        <v>1</v>
      </c>
      <c r="F4029" s="241" t="s">
        <v>5851</v>
      </c>
      <c r="G4029" s="238"/>
      <c r="H4029" s="242">
        <v>10</v>
      </c>
      <c r="I4029" s="243"/>
      <c r="J4029" s="238"/>
      <c r="K4029" s="238"/>
      <c r="L4029" s="244"/>
      <c r="M4029" s="245"/>
      <c r="N4029" s="246"/>
      <c r="O4029" s="246"/>
      <c r="P4029" s="246"/>
      <c r="Q4029" s="246"/>
      <c r="R4029" s="246"/>
      <c r="S4029" s="246"/>
      <c r="T4029" s="247"/>
      <c r="AT4029" s="248" t="s">
        <v>142</v>
      </c>
      <c r="AU4029" s="248" t="s">
        <v>83</v>
      </c>
      <c r="AV4029" s="12" t="s">
        <v>83</v>
      </c>
      <c r="AW4029" s="12" t="s">
        <v>30</v>
      </c>
      <c r="AX4029" s="12" t="s">
        <v>73</v>
      </c>
      <c r="AY4029" s="248" t="s">
        <v>133</v>
      </c>
    </row>
    <row r="4030" spans="2:51" s="12" customFormat="1" ht="12">
      <c r="B4030" s="237"/>
      <c r="C4030" s="238"/>
      <c r="D4030" s="239" t="s">
        <v>142</v>
      </c>
      <c r="E4030" s="240" t="s">
        <v>1</v>
      </c>
      <c r="F4030" s="241" t="s">
        <v>5852</v>
      </c>
      <c r="G4030" s="238"/>
      <c r="H4030" s="242">
        <v>10</v>
      </c>
      <c r="I4030" s="243"/>
      <c r="J4030" s="238"/>
      <c r="K4030" s="238"/>
      <c r="L4030" s="244"/>
      <c r="M4030" s="245"/>
      <c r="N4030" s="246"/>
      <c r="O4030" s="246"/>
      <c r="P4030" s="246"/>
      <c r="Q4030" s="246"/>
      <c r="R4030" s="246"/>
      <c r="S4030" s="246"/>
      <c r="T4030" s="247"/>
      <c r="AT4030" s="248" t="s">
        <v>142</v>
      </c>
      <c r="AU4030" s="248" t="s">
        <v>83</v>
      </c>
      <c r="AV4030" s="12" t="s">
        <v>83</v>
      </c>
      <c r="AW4030" s="12" t="s">
        <v>30</v>
      </c>
      <c r="AX4030" s="12" t="s">
        <v>73</v>
      </c>
      <c r="AY4030" s="248" t="s">
        <v>133</v>
      </c>
    </row>
    <row r="4031" spans="2:51" s="12" customFormat="1" ht="12">
      <c r="B4031" s="237"/>
      <c r="C4031" s="238"/>
      <c r="D4031" s="239" t="s">
        <v>142</v>
      </c>
      <c r="E4031" s="240" t="s">
        <v>1</v>
      </c>
      <c r="F4031" s="241" t="s">
        <v>5853</v>
      </c>
      <c r="G4031" s="238"/>
      <c r="H4031" s="242">
        <v>20</v>
      </c>
      <c r="I4031" s="243"/>
      <c r="J4031" s="238"/>
      <c r="K4031" s="238"/>
      <c r="L4031" s="244"/>
      <c r="M4031" s="245"/>
      <c r="N4031" s="246"/>
      <c r="O4031" s="246"/>
      <c r="P4031" s="246"/>
      <c r="Q4031" s="246"/>
      <c r="R4031" s="246"/>
      <c r="S4031" s="246"/>
      <c r="T4031" s="247"/>
      <c r="AT4031" s="248" t="s">
        <v>142</v>
      </c>
      <c r="AU4031" s="248" t="s">
        <v>83</v>
      </c>
      <c r="AV4031" s="12" t="s">
        <v>83</v>
      </c>
      <c r="AW4031" s="12" t="s">
        <v>30</v>
      </c>
      <c r="AX4031" s="12" t="s">
        <v>73</v>
      </c>
      <c r="AY4031" s="248" t="s">
        <v>133</v>
      </c>
    </row>
    <row r="4032" spans="2:51" s="12" customFormat="1" ht="12">
      <c r="B4032" s="237"/>
      <c r="C4032" s="238"/>
      <c r="D4032" s="239" t="s">
        <v>142</v>
      </c>
      <c r="E4032" s="240" t="s">
        <v>1</v>
      </c>
      <c r="F4032" s="241" t="s">
        <v>5854</v>
      </c>
      <c r="G4032" s="238"/>
      <c r="H4032" s="242">
        <v>20</v>
      </c>
      <c r="I4032" s="243"/>
      <c r="J4032" s="238"/>
      <c r="K4032" s="238"/>
      <c r="L4032" s="244"/>
      <c r="M4032" s="245"/>
      <c r="N4032" s="246"/>
      <c r="O4032" s="246"/>
      <c r="P4032" s="246"/>
      <c r="Q4032" s="246"/>
      <c r="R4032" s="246"/>
      <c r="S4032" s="246"/>
      <c r="T4032" s="247"/>
      <c r="AT4032" s="248" t="s">
        <v>142</v>
      </c>
      <c r="AU4032" s="248" t="s">
        <v>83</v>
      </c>
      <c r="AV4032" s="12" t="s">
        <v>83</v>
      </c>
      <c r="AW4032" s="12" t="s">
        <v>30</v>
      </c>
      <c r="AX4032" s="12" t="s">
        <v>73</v>
      </c>
      <c r="AY4032" s="248" t="s">
        <v>133</v>
      </c>
    </row>
    <row r="4033" spans="2:51" s="12" customFormat="1" ht="12">
      <c r="B4033" s="237"/>
      <c r="C4033" s="238"/>
      <c r="D4033" s="239" t="s">
        <v>142</v>
      </c>
      <c r="E4033" s="240" t="s">
        <v>1</v>
      </c>
      <c r="F4033" s="241" t="s">
        <v>5855</v>
      </c>
      <c r="G4033" s="238"/>
      <c r="H4033" s="242">
        <v>20</v>
      </c>
      <c r="I4033" s="243"/>
      <c r="J4033" s="238"/>
      <c r="K4033" s="238"/>
      <c r="L4033" s="244"/>
      <c r="M4033" s="245"/>
      <c r="N4033" s="246"/>
      <c r="O4033" s="246"/>
      <c r="P4033" s="246"/>
      <c r="Q4033" s="246"/>
      <c r="R4033" s="246"/>
      <c r="S4033" s="246"/>
      <c r="T4033" s="247"/>
      <c r="AT4033" s="248" t="s">
        <v>142</v>
      </c>
      <c r="AU4033" s="248" t="s">
        <v>83</v>
      </c>
      <c r="AV4033" s="12" t="s">
        <v>83</v>
      </c>
      <c r="AW4033" s="12" t="s">
        <v>30</v>
      </c>
      <c r="AX4033" s="12" t="s">
        <v>73</v>
      </c>
      <c r="AY4033" s="248" t="s">
        <v>133</v>
      </c>
    </row>
    <row r="4034" spans="2:51" s="12" customFormat="1" ht="12">
      <c r="B4034" s="237"/>
      <c r="C4034" s="238"/>
      <c r="D4034" s="239" t="s">
        <v>142</v>
      </c>
      <c r="E4034" s="240" t="s">
        <v>1</v>
      </c>
      <c r="F4034" s="241" t="s">
        <v>5856</v>
      </c>
      <c r="G4034" s="238"/>
      <c r="H4034" s="242">
        <v>50</v>
      </c>
      <c r="I4034" s="243"/>
      <c r="J4034" s="238"/>
      <c r="K4034" s="238"/>
      <c r="L4034" s="244"/>
      <c r="M4034" s="245"/>
      <c r="N4034" s="246"/>
      <c r="O4034" s="246"/>
      <c r="P4034" s="246"/>
      <c r="Q4034" s="246"/>
      <c r="R4034" s="246"/>
      <c r="S4034" s="246"/>
      <c r="T4034" s="247"/>
      <c r="AT4034" s="248" t="s">
        <v>142</v>
      </c>
      <c r="AU4034" s="248" t="s">
        <v>83</v>
      </c>
      <c r="AV4034" s="12" t="s">
        <v>83</v>
      </c>
      <c r="AW4034" s="12" t="s">
        <v>30</v>
      </c>
      <c r="AX4034" s="12" t="s">
        <v>73</v>
      </c>
      <c r="AY4034" s="248" t="s">
        <v>133</v>
      </c>
    </row>
    <row r="4035" spans="2:51" s="13" customFormat="1" ht="12">
      <c r="B4035" s="249"/>
      <c r="C4035" s="250"/>
      <c r="D4035" s="239" t="s">
        <v>142</v>
      </c>
      <c r="E4035" s="251" t="s">
        <v>1</v>
      </c>
      <c r="F4035" s="252" t="s">
        <v>144</v>
      </c>
      <c r="G4035" s="250"/>
      <c r="H4035" s="253">
        <v>140</v>
      </c>
      <c r="I4035" s="254"/>
      <c r="J4035" s="250"/>
      <c r="K4035" s="250"/>
      <c r="L4035" s="255"/>
      <c r="M4035" s="256"/>
      <c r="N4035" s="257"/>
      <c r="O4035" s="257"/>
      <c r="P4035" s="257"/>
      <c r="Q4035" s="257"/>
      <c r="R4035" s="257"/>
      <c r="S4035" s="257"/>
      <c r="T4035" s="258"/>
      <c r="AT4035" s="259" t="s">
        <v>142</v>
      </c>
      <c r="AU4035" s="259" t="s">
        <v>83</v>
      </c>
      <c r="AV4035" s="13" t="s">
        <v>140</v>
      </c>
      <c r="AW4035" s="13" t="s">
        <v>30</v>
      </c>
      <c r="AX4035" s="13" t="s">
        <v>81</v>
      </c>
      <c r="AY4035" s="259" t="s">
        <v>133</v>
      </c>
    </row>
    <row r="4036" spans="2:65" s="1" customFormat="1" ht="16.5" customHeight="1">
      <c r="B4036" s="38"/>
      <c r="C4036" s="224" t="s">
        <v>5857</v>
      </c>
      <c r="D4036" s="224" t="s">
        <v>135</v>
      </c>
      <c r="E4036" s="225" t="s">
        <v>5858</v>
      </c>
      <c r="F4036" s="226" t="s">
        <v>5859</v>
      </c>
      <c r="G4036" s="227" t="s">
        <v>165</v>
      </c>
      <c r="H4036" s="228">
        <v>20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328</v>
      </c>
      <c r="AT4036" s="235" t="s">
        <v>135</v>
      </c>
      <c r="AU4036" s="235" t="s">
        <v>83</v>
      </c>
      <c r="AY4036" s="17" t="s">
        <v>133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328</v>
      </c>
      <c r="BM4036" s="235" t="s">
        <v>5860</v>
      </c>
    </row>
    <row r="4037" spans="2:51" s="12" customFormat="1" ht="12">
      <c r="B4037" s="237"/>
      <c r="C4037" s="238"/>
      <c r="D4037" s="239" t="s">
        <v>142</v>
      </c>
      <c r="E4037" s="240" t="s">
        <v>1</v>
      </c>
      <c r="F4037" s="241" t="s">
        <v>5861</v>
      </c>
      <c r="G4037" s="238"/>
      <c r="H4037" s="242">
        <v>20</v>
      </c>
      <c r="I4037" s="243"/>
      <c r="J4037" s="238"/>
      <c r="K4037" s="238"/>
      <c r="L4037" s="244"/>
      <c r="M4037" s="245"/>
      <c r="N4037" s="246"/>
      <c r="O4037" s="246"/>
      <c r="P4037" s="246"/>
      <c r="Q4037" s="246"/>
      <c r="R4037" s="246"/>
      <c r="S4037" s="246"/>
      <c r="T4037" s="247"/>
      <c r="AT4037" s="248" t="s">
        <v>142</v>
      </c>
      <c r="AU4037" s="248" t="s">
        <v>83</v>
      </c>
      <c r="AV4037" s="12" t="s">
        <v>83</v>
      </c>
      <c r="AW4037" s="12" t="s">
        <v>30</v>
      </c>
      <c r="AX4037" s="12" t="s">
        <v>73</v>
      </c>
      <c r="AY4037" s="248" t="s">
        <v>133</v>
      </c>
    </row>
    <row r="4038" spans="2:51" s="13" customFormat="1" ht="12">
      <c r="B4038" s="249"/>
      <c r="C4038" s="250"/>
      <c r="D4038" s="239" t="s">
        <v>142</v>
      </c>
      <c r="E4038" s="251" t="s">
        <v>1</v>
      </c>
      <c r="F4038" s="252" t="s">
        <v>144</v>
      </c>
      <c r="G4038" s="250"/>
      <c r="H4038" s="253">
        <v>20</v>
      </c>
      <c r="I4038" s="254"/>
      <c r="J4038" s="250"/>
      <c r="K4038" s="250"/>
      <c r="L4038" s="255"/>
      <c r="M4038" s="256"/>
      <c r="N4038" s="257"/>
      <c r="O4038" s="257"/>
      <c r="P4038" s="257"/>
      <c r="Q4038" s="257"/>
      <c r="R4038" s="257"/>
      <c r="S4038" s="257"/>
      <c r="T4038" s="258"/>
      <c r="AT4038" s="259" t="s">
        <v>142</v>
      </c>
      <c r="AU4038" s="259" t="s">
        <v>83</v>
      </c>
      <c r="AV4038" s="13" t="s">
        <v>140</v>
      </c>
      <c r="AW4038" s="13" t="s">
        <v>30</v>
      </c>
      <c r="AX4038" s="13" t="s">
        <v>81</v>
      </c>
      <c r="AY4038" s="259" t="s">
        <v>133</v>
      </c>
    </row>
    <row r="4039" spans="2:65" s="1" customFormat="1" ht="16.5" customHeight="1">
      <c r="B4039" s="38"/>
      <c r="C4039" s="224" t="s">
        <v>5862</v>
      </c>
      <c r="D4039" s="224" t="s">
        <v>135</v>
      </c>
      <c r="E4039" s="225" t="s">
        <v>5863</v>
      </c>
      <c r="F4039" s="226" t="s">
        <v>5864</v>
      </c>
      <c r="G4039" s="227" t="s">
        <v>165</v>
      </c>
      <c r="H4039" s="228">
        <v>80</v>
      </c>
      <c r="I4039" s="229"/>
      <c r="J4039" s="230">
        <f>ROUND(I4039*H4039,2)</f>
        <v>0</v>
      </c>
      <c r="K4039" s="226" t="s">
        <v>1</v>
      </c>
      <c r="L4039" s="43"/>
      <c r="M4039" s="231" t="s">
        <v>1</v>
      </c>
      <c r="N4039" s="232" t="s">
        <v>38</v>
      </c>
      <c r="O4039" s="86"/>
      <c r="P4039" s="233">
        <f>O4039*H4039</f>
        <v>0</v>
      </c>
      <c r="Q4039" s="233">
        <v>0</v>
      </c>
      <c r="R4039" s="233">
        <f>Q4039*H4039</f>
        <v>0</v>
      </c>
      <c r="S4039" s="233">
        <v>0</v>
      </c>
      <c r="T4039" s="234">
        <f>S4039*H4039</f>
        <v>0</v>
      </c>
      <c r="AR4039" s="235" t="s">
        <v>328</v>
      </c>
      <c r="AT4039" s="235" t="s">
        <v>135</v>
      </c>
      <c r="AU4039" s="235" t="s">
        <v>83</v>
      </c>
      <c r="AY4039" s="17" t="s">
        <v>133</v>
      </c>
      <c r="BE4039" s="236">
        <f>IF(N4039="základní",J4039,0)</f>
        <v>0</v>
      </c>
      <c r="BF4039" s="236">
        <f>IF(N4039="snížená",J4039,0)</f>
        <v>0</v>
      </c>
      <c r="BG4039" s="236">
        <f>IF(N4039="zákl. přenesená",J4039,0)</f>
        <v>0</v>
      </c>
      <c r="BH4039" s="236">
        <f>IF(N4039="sníž. přenesená",J4039,0)</f>
        <v>0</v>
      </c>
      <c r="BI4039" s="236">
        <f>IF(N4039="nulová",J4039,0)</f>
        <v>0</v>
      </c>
      <c r="BJ4039" s="17" t="s">
        <v>81</v>
      </c>
      <c r="BK4039" s="236">
        <f>ROUND(I4039*H4039,2)</f>
        <v>0</v>
      </c>
      <c r="BL4039" s="17" t="s">
        <v>328</v>
      </c>
      <c r="BM4039" s="235" t="s">
        <v>5865</v>
      </c>
    </row>
    <row r="4040" spans="2:51" s="12" customFormat="1" ht="12">
      <c r="B4040" s="237"/>
      <c r="C4040" s="238"/>
      <c r="D4040" s="239" t="s">
        <v>142</v>
      </c>
      <c r="E4040" s="240" t="s">
        <v>1</v>
      </c>
      <c r="F4040" s="241" t="s">
        <v>5866</v>
      </c>
      <c r="G4040" s="238"/>
      <c r="H4040" s="242">
        <v>80</v>
      </c>
      <c r="I4040" s="243"/>
      <c r="J4040" s="238"/>
      <c r="K4040" s="238"/>
      <c r="L4040" s="244"/>
      <c r="M4040" s="245"/>
      <c r="N4040" s="246"/>
      <c r="O4040" s="246"/>
      <c r="P4040" s="246"/>
      <c r="Q4040" s="246"/>
      <c r="R4040" s="246"/>
      <c r="S4040" s="246"/>
      <c r="T4040" s="247"/>
      <c r="AT4040" s="248" t="s">
        <v>142</v>
      </c>
      <c r="AU4040" s="248" t="s">
        <v>83</v>
      </c>
      <c r="AV4040" s="12" t="s">
        <v>83</v>
      </c>
      <c r="AW4040" s="12" t="s">
        <v>30</v>
      </c>
      <c r="AX4040" s="12" t="s">
        <v>81</v>
      </c>
      <c r="AY4040" s="248" t="s">
        <v>133</v>
      </c>
    </row>
    <row r="4041" spans="2:65" s="1" customFormat="1" ht="16.5" customHeight="1">
      <c r="B4041" s="38"/>
      <c r="C4041" s="224" t="s">
        <v>5867</v>
      </c>
      <c r="D4041" s="224" t="s">
        <v>135</v>
      </c>
      <c r="E4041" s="225" t="s">
        <v>5868</v>
      </c>
      <c r="F4041" s="226" t="s">
        <v>5869</v>
      </c>
      <c r="G4041" s="227" t="s">
        <v>165</v>
      </c>
      <c r="H4041" s="228">
        <v>420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328</v>
      </c>
      <c r="AT4041" s="235" t="s">
        <v>135</v>
      </c>
      <c r="AU4041" s="235" t="s">
        <v>83</v>
      </c>
      <c r="AY4041" s="17" t="s">
        <v>133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328</v>
      </c>
      <c r="BM4041" s="235" t="s">
        <v>5870</v>
      </c>
    </row>
    <row r="4042" spans="2:51" s="12" customFormat="1" ht="12">
      <c r="B4042" s="237"/>
      <c r="C4042" s="238"/>
      <c r="D4042" s="239" t="s">
        <v>142</v>
      </c>
      <c r="E4042" s="240" t="s">
        <v>1</v>
      </c>
      <c r="F4042" s="241" t="s">
        <v>5871</v>
      </c>
      <c r="G4042" s="238"/>
      <c r="H4042" s="242">
        <v>20</v>
      </c>
      <c r="I4042" s="243"/>
      <c r="J4042" s="238"/>
      <c r="K4042" s="238"/>
      <c r="L4042" s="244"/>
      <c r="M4042" s="245"/>
      <c r="N4042" s="246"/>
      <c r="O4042" s="246"/>
      <c r="P4042" s="246"/>
      <c r="Q4042" s="246"/>
      <c r="R4042" s="246"/>
      <c r="S4042" s="246"/>
      <c r="T4042" s="247"/>
      <c r="AT4042" s="248" t="s">
        <v>142</v>
      </c>
      <c r="AU4042" s="248" t="s">
        <v>83</v>
      </c>
      <c r="AV4042" s="12" t="s">
        <v>83</v>
      </c>
      <c r="AW4042" s="12" t="s">
        <v>30</v>
      </c>
      <c r="AX4042" s="12" t="s">
        <v>73</v>
      </c>
      <c r="AY4042" s="248" t="s">
        <v>133</v>
      </c>
    </row>
    <row r="4043" spans="2:51" s="12" customFormat="1" ht="12">
      <c r="B4043" s="237"/>
      <c r="C4043" s="238"/>
      <c r="D4043" s="239" t="s">
        <v>142</v>
      </c>
      <c r="E4043" s="240" t="s">
        <v>1</v>
      </c>
      <c r="F4043" s="241" t="s">
        <v>5872</v>
      </c>
      <c r="G4043" s="238"/>
      <c r="H4043" s="242">
        <v>50</v>
      </c>
      <c r="I4043" s="243"/>
      <c r="J4043" s="238"/>
      <c r="K4043" s="238"/>
      <c r="L4043" s="244"/>
      <c r="M4043" s="245"/>
      <c r="N4043" s="246"/>
      <c r="O4043" s="246"/>
      <c r="P4043" s="246"/>
      <c r="Q4043" s="246"/>
      <c r="R4043" s="246"/>
      <c r="S4043" s="246"/>
      <c r="T4043" s="247"/>
      <c r="AT4043" s="248" t="s">
        <v>142</v>
      </c>
      <c r="AU4043" s="248" t="s">
        <v>83</v>
      </c>
      <c r="AV4043" s="12" t="s">
        <v>83</v>
      </c>
      <c r="AW4043" s="12" t="s">
        <v>30</v>
      </c>
      <c r="AX4043" s="12" t="s">
        <v>73</v>
      </c>
      <c r="AY4043" s="248" t="s">
        <v>133</v>
      </c>
    </row>
    <row r="4044" spans="2:51" s="12" customFormat="1" ht="12">
      <c r="B4044" s="237"/>
      <c r="C4044" s="238"/>
      <c r="D4044" s="239" t="s">
        <v>142</v>
      </c>
      <c r="E4044" s="240" t="s">
        <v>1</v>
      </c>
      <c r="F4044" s="241" t="s">
        <v>5873</v>
      </c>
      <c r="G4044" s="238"/>
      <c r="H4044" s="242">
        <v>50</v>
      </c>
      <c r="I4044" s="243"/>
      <c r="J4044" s="238"/>
      <c r="K4044" s="238"/>
      <c r="L4044" s="244"/>
      <c r="M4044" s="245"/>
      <c r="N4044" s="246"/>
      <c r="O4044" s="246"/>
      <c r="P4044" s="246"/>
      <c r="Q4044" s="246"/>
      <c r="R4044" s="246"/>
      <c r="S4044" s="246"/>
      <c r="T4044" s="247"/>
      <c r="AT4044" s="248" t="s">
        <v>142</v>
      </c>
      <c r="AU4044" s="248" t="s">
        <v>83</v>
      </c>
      <c r="AV4044" s="12" t="s">
        <v>83</v>
      </c>
      <c r="AW4044" s="12" t="s">
        <v>30</v>
      </c>
      <c r="AX4044" s="12" t="s">
        <v>73</v>
      </c>
      <c r="AY4044" s="248" t="s">
        <v>133</v>
      </c>
    </row>
    <row r="4045" spans="2:51" s="12" customFormat="1" ht="12">
      <c r="B4045" s="237"/>
      <c r="C4045" s="238"/>
      <c r="D4045" s="239" t="s">
        <v>142</v>
      </c>
      <c r="E4045" s="240" t="s">
        <v>1</v>
      </c>
      <c r="F4045" s="241" t="s">
        <v>5874</v>
      </c>
      <c r="G4045" s="238"/>
      <c r="H4045" s="242">
        <v>50</v>
      </c>
      <c r="I4045" s="243"/>
      <c r="J4045" s="238"/>
      <c r="K4045" s="238"/>
      <c r="L4045" s="244"/>
      <c r="M4045" s="245"/>
      <c r="N4045" s="246"/>
      <c r="O4045" s="246"/>
      <c r="P4045" s="246"/>
      <c r="Q4045" s="246"/>
      <c r="R4045" s="246"/>
      <c r="S4045" s="246"/>
      <c r="T4045" s="247"/>
      <c r="AT4045" s="248" t="s">
        <v>142</v>
      </c>
      <c r="AU4045" s="248" t="s">
        <v>83</v>
      </c>
      <c r="AV4045" s="12" t="s">
        <v>83</v>
      </c>
      <c r="AW4045" s="12" t="s">
        <v>30</v>
      </c>
      <c r="AX4045" s="12" t="s">
        <v>73</v>
      </c>
      <c r="AY4045" s="248" t="s">
        <v>133</v>
      </c>
    </row>
    <row r="4046" spans="2:51" s="12" customFormat="1" ht="12">
      <c r="B4046" s="237"/>
      <c r="C4046" s="238"/>
      <c r="D4046" s="239" t="s">
        <v>142</v>
      </c>
      <c r="E4046" s="240" t="s">
        <v>1</v>
      </c>
      <c r="F4046" s="241" t="s">
        <v>5875</v>
      </c>
      <c r="G4046" s="238"/>
      <c r="H4046" s="242">
        <v>50</v>
      </c>
      <c r="I4046" s="243"/>
      <c r="J4046" s="238"/>
      <c r="K4046" s="238"/>
      <c r="L4046" s="244"/>
      <c r="M4046" s="245"/>
      <c r="N4046" s="246"/>
      <c r="O4046" s="246"/>
      <c r="P4046" s="246"/>
      <c r="Q4046" s="246"/>
      <c r="R4046" s="246"/>
      <c r="S4046" s="246"/>
      <c r="T4046" s="247"/>
      <c r="AT4046" s="248" t="s">
        <v>142</v>
      </c>
      <c r="AU4046" s="248" t="s">
        <v>83</v>
      </c>
      <c r="AV4046" s="12" t="s">
        <v>83</v>
      </c>
      <c r="AW4046" s="12" t="s">
        <v>30</v>
      </c>
      <c r="AX4046" s="12" t="s">
        <v>73</v>
      </c>
      <c r="AY4046" s="248" t="s">
        <v>133</v>
      </c>
    </row>
    <row r="4047" spans="2:51" s="12" customFormat="1" ht="12">
      <c r="B4047" s="237"/>
      <c r="C4047" s="238"/>
      <c r="D4047" s="239" t="s">
        <v>142</v>
      </c>
      <c r="E4047" s="240" t="s">
        <v>1</v>
      </c>
      <c r="F4047" s="241" t="s">
        <v>5876</v>
      </c>
      <c r="G4047" s="238"/>
      <c r="H4047" s="242">
        <v>50</v>
      </c>
      <c r="I4047" s="243"/>
      <c r="J4047" s="238"/>
      <c r="K4047" s="238"/>
      <c r="L4047" s="244"/>
      <c r="M4047" s="245"/>
      <c r="N4047" s="246"/>
      <c r="O4047" s="246"/>
      <c r="P4047" s="246"/>
      <c r="Q4047" s="246"/>
      <c r="R4047" s="246"/>
      <c r="S4047" s="246"/>
      <c r="T4047" s="247"/>
      <c r="AT4047" s="248" t="s">
        <v>142</v>
      </c>
      <c r="AU4047" s="248" t="s">
        <v>83</v>
      </c>
      <c r="AV4047" s="12" t="s">
        <v>83</v>
      </c>
      <c r="AW4047" s="12" t="s">
        <v>30</v>
      </c>
      <c r="AX4047" s="12" t="s">
        <v>73</v>
      </c>
      <c r="AY4047" s="248" t="s">
        <v>133</v>
      </c>
    </row>
    <row r="4048" spans="2:51" s="12" customFormat="1" ht="12">
      <c r="B4048" s="237"/>
      <c r="C4048" s="238"/>
      <c r="D4048" s="239" t="s">
        <v>142</v>
      </c>
      <c r="E4048" s="240" t="s">
        <v>1</v>
      </c>
      <c r="F4048" s="241" t="s">
        <v>5877</v>
      </c>
      <c r="G4048" s="238"/>
      <c r="H4048" s="242">
        <v>100</v>
      </c>
      <c r="I4048" s="243"/>
      <c r="J4048" s="238"/>
      <c r="K4048" s="238"/>
      <c r="L4048" s="244"/>
      <c r="M4048" s="245"/>
      <c r="N4048" s="246"/>
      <c r="O4048" s="246"/>
      <c r="P4048" s="246"/>
      <c r="Q4048" s="246"/>
      <c r="R4048" s="246"/>
      <c r="S4048" s="246"/>
      <c r="T4048" s="247"/>
      <c r="AT4048" s="248" t="s">
        <v>142</v>
      </c>
      <c r="AU4048" s="248" t="s">
        <v>83</v>
      </c>
      <c r="AV4048" s="12" t="s">
        <v>83</v>
      </c>
      <c r="AW4048" s="12" t="s">
        <v>30</v>
      </c>
      <c r="AX4048" s="12" t="s">
        <v>73</v>
      </c>
      <c r="AY4048" s="248" t="s">
        <v>133</v>
      </c>
    </row>
    <row r="4049" spans="2:51" s="12" customFormat="1" ht="12">
      <c r="B4049" s="237"/>
      <c r="C4049" s="238"/>
      <c r="D4049" s="239" t="s">
        <v>142</v>
      </c>
      <c r="E4049" s="240" t="s">
        <v>1</v>
      </c>
      <c r="F4049" s="241" t="s">
        <v>5878</v>
      </c>
      <c r="G4049" s="238"/>
      <c r="H4049" s="242">
        <v>50</v>
      </c>
      <c r="I4049" s="243"/>
      <c r="J4049" s="238"/>
      <c r="K4049" s="238"/>
      <c r="L4049" s="244"/>
      <c r="M4049" s="245"/>
      <c r="N4049" s="246"/>
      <c r="O4049" s="246"/>
      <c r="P4049" s="246"/>
      <c r="Q4049" s="246"/>
      <c r="R4049" s="246"/>
      <c r="S4049" s="246"/>
      <c r="T4049" s="247"/>
      <c r="AT4049" s="248" t="s">
        <v>142</v>
      </c>
      <c r="AU4049" s="248" t="s">
        <v>83</v>
      </c>
      <c r="AV4049" s="12" t="s">
        <v>83</v>
      </c>
      <c r="AW4049" s="12" t="s">
        <v>30</v>
      </c>
      <c r="AX4049" s="12" t="s">
        <v>73</v>
      </c>
      <c r="AY4049" s="248" t="s">
        <v>133</v>
      </c>
    </row>
    <row r="4050" spans="2:51" s="13" customFormat="1" ht="12">
      <c r="B4050" s="249"/>
      <c r="C4050" s="250"/>
      <c r="D4050" s="239" t="s">
        <v>142</v>
      </c>
      <c r="E4050" s="251" t="s">
        <v>1</v>
      </c>
      <c r="F4050" s="252" t="s">
        <v>144</v>
      </c>
      <c r="G4050" s="250"/>
      <c r="H4050" s="253">
        <v>420</v>
      </c>
      <c r="I4050" s="254"/>
      <c r="J4050" s="250"/>
      <c r="K4050" s="250"/>
      <c r="L4050" s="255"/>
      <c r="M4050" s="256"/>
      <c r="N4050" s="257"/>
      <c r="O4050" s="257"/>
      <c r="P4050" s="257"/>
      <c r="Q4050" s="257"/>
      <c r="R4050" s="257"/>
      <c r="S4050" s="257"/>
      <c r="T4050" s="258"/>
      <c r="AT4050" s="259" t="s">
        <v>142</v>
      </c>
      <c r="AU4050" s="259" t="s">
        <v>83</v>
      </c>
      <c r="AV4050" s="13" t="s">
        <v>140</v>
      </c>
      <c r="AW4050" s="13" t="s">
        <v>30</v>
      </c>
      <c r="AX4050" s="13" t="s">
        <v>81</v>
      </c>
      <c r="AY4050" s="259" t="s">
        <v>133</v>
      </c>
    </row>
    <row r="4051" spans="2:65" s="1" customFormat="1" ht="16.5" customHeight="1">
      <c r="B4051" s="38"/>
      <c r="C4051" s="224" t="s">
        <v>5879</v>
      </c>
      <c r="D4051" s="224" t="s">
        <v>135</v>
      </c>
      <c r="E4051" s="225" t="s">
        <v>5880</v>
      </c>
      <c r="F4051" s="226" t="s">
        <v>5881</v>
      </c>
      <c r="G4051" s="227" t="s">
        <v>241</v>
      </c>
      <c r="H4051" s="228">
        <v>8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328</v>
      </c>
      <c r="AT4051" s="235" t="s">
        <v>135</v>
      </c>
      <c r="AU4051" s="235" t="s">
        <v>83</v>
      </c>
      <c r="AY4051" s="17" t="s">
        <v>133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328</v>
      </c>
      <c r="BM4051" s="235" t="s">
        <v>5882</v>
      </c>
    </row>
    <row r="4052" spans="2:51" s="12" customFormat="1" ht="12">
      <c r="B4052" s="237"/>
      <c r="C4052" s="238"/>
      <c r="D4052" s="239" t="s">
        <v>142</v>
      </c>
      <c r="E4052" s="240" t="s">
        <v>1</v>
      </c>
      <c r="F4052" s="241" t="s">
        <v>5883</v>
      </c>
      <c r="G4052" s="238"/>
      <c r="H4052" s="242">
        <v>1</v>
      </c>
      <c r="I4052" s="243"/>
      <c r="J4052" s="238"/>
      <c r="K4052" s="238"/>
      <c r="L4052" s="244"/>
      <c r="M4052" s="245"/>
      <c r="N4052" s="246"/>
      <c r="O4052" s="246"/>
      <c r="P4052" s="246"/>
      <c r="Q4052" s="246"/>
      <c r="R4052" s="246"/>
      <c r="S4052" s="246"/>
      <c r="T4052" s="247"/>
      <c r="AT4052" s="248" t="s">
        <v>142</v>
      </c>
      <c r="AU4052" s="248" t="s">
        <v>83</v>
      </c>
      <c r="AV4052" s="12" t="s">
        <v>83</v>
      </c>
      <c r="AW4052" s="12" t="s">
        <v>30</v>
      </c>
      <c r="AX4052" s="12" t="s">
        <v>73</v>
      </c>
      <c r="AY4052" s="248" t="s">
        <v>133</v>
      </c>
    </row>
    <row r="4053" spans="2:51" s="12" customFormat="1" ht="12">
      <c r="B4053" s="237"/>
      <c r="C4053" s="238"/>
      <c r="D4053" s="239" t="s">
        <v>142</v>
      </c>
      <c r="E4053" s="240" t="s">
        <v>1</v>
      </c>
      <c r="F4053" s="241" t="s">
        <v>5884</v>
      </c>
      <c r="G4053" s="238"/>
      <c r="H4053" s="242">
        <v>1</v>
      </c>
      <c r="I4053" s="243"/>
      <c r="J4053" s="238"/>
      <c r="K4053" s="238"/>
      <c r="L4053" s="244"/>
      <c r="M4053" s="245"/>
      <c r="N4053" s="246"/>
      <c r="O4053" s="246"/>
      <c r="P4053" s="246"/>
      <c r="Q4053" s="246"/>
      <c r="R4053" s="246"/>
      <c r="S4053" s="246"/>
      <c r="T4053" s="247"/>
      <c r="AT4053" s="248" t="s">
        <v>142</v>
      </c>
      <c r="AU4053" s="248" t="s">
        <v>83</v>
      </c>
      <c r="AV4053" s="12" t="s">
        <v>83</v>
      </c>
      <c r="AW4053" s="12" t="s">
        <v>30</v>
      </c>
      <c r="AX4053" s="12" t="s">
        <v>73</v>
      </c>
      <c r="AY4053" s="248" t="s">
        <v>133</v>
      </c>
    </row>
    <row r="4054" spans="2:51" s="12" customFormat="1" ht="12">
      <c r="B4054" s="237"/>
      <c r="C4054" s="238"/>
      <c r="D4054" s="239" t="s">
        <v>142</v>
      </c>
      <c r="E4054" s="240" t="s">
        <v>1</v>
      </c>
      <c r="F4054" s="241" t="s">
        <v>5885</v>
      </c>
      <c r="G4054" s="238"/>
      <c r="H4054" s="242">
        <v>1</v>
      </c>
      <c r="I4054" s="243"/>
      <c r="J4054" s="238"/>
      <c r="K4054" s="238"/>
      <c r="L4054" s="244"/>
      <c r="M4054" s="245"/>
      <c r="N4054" s="246"/>
      <c r="O4054" s="246"/>
      <c r="P4054" s="246"/>
      <c r="Q4054" s="246"/>
      <c r="R4054" s="246"/>
      <c r="S4054" s="246"/>
      <c r="T4054" s="247"/>
      <c r="AT4054" s="248" t="s">
        <v>142</v>
      </c>
      <c r="AU4054" s="248" t="s">
        <v>83</v>
      </c>
      <c r="AV4054" s="12" t="s">
        <v>83</v>
      </c>
      <c r="AW4054" s="12" t="s">
        <v>30</v>
      </c>
      <c r="AX4054" s="12" t="s">
        <v>73</v>
      </c>
      <c r="AY4054" s="248" t="s">
        <v>133</v>
      </c>
    </row>
    <row r="4055" spans="2:51" s="12" customFormat="1" ht="12">
      <c r="B4055" s="237"/>
      <c r="C4055" s="238"/>
      <c r="D4055" s="239" t="s">
        <v>142</v>
      </c>
      <c r="E4055" s="240" t="s">
        <v>1</v>
      </c>
      <c r="F4055" s="241" t="s">
        <v>5886</v>
      </c>
      <c r="G4055" s="238"/>
      <c r="H4055" s="242">
        <v>1</v>
      </c>
      <c r="I4055" s="243"/>
      <c r="J4055" s="238"/>
      <c r="K4055" s="238"/>
      <c r="L4055" s="244"/>
      <c r="M4055" s="245"/>
      <c r="N4055" s="246"/>
      <c r="O4055" s="246"/>
      <c r="P4055" s="246"/>
      <c r="Q4055" s="246"/>
      <c r="R4055" s="246"/>
      <c r="S4055" s="246"/>
      <c r="T4055" s="247"/>
      <c r="AT4055" s="248" t="s">
        <v>142</v>
      </c>
      <c r="AU4055" s="248" t="s">
        <v>83</v>
      </c>
      <c r="AV4055" s="12" t="s">
        <v>83</v>
      </c>
      <c r="AW4055" s="12" t="s">
        <v>30</v>
      </c>
      <c r="AX4055" s="12" t="s">
        <v>73</v>
      </c>
      <c r="AY4055" s="248" t="s">
        <v>133</v>
      </c>
    </row>
    <row r="4056" spans="2:51" s="12" customFormat="1" ht="12">
      <c r="B4056" s="237"/>
      <c r="C4056" s="238"/>
      <c r="D4056" s="239" t="s">
        <v>142</v>
      </c>
      <c r="E4056" s="240" t="s">
        <v>1</v>
      </c>
      <c r="F4056" s="241" t="s">
        <v>5887</v>
      </c>
      <c r="G4056" s="238"/>
      <c r="H4056" s="242">
        <v>1</v>
      </c>
      <c r="I4056" s="243"/>
      <c r="J4056" s="238"/>
      <c r="K4056" s="238"/>
      <c r="L4056" s="244"/>
      <c r="M4056" s="245"/>
      <c r="N4056" s="246"/>
      <c r="O4056" s="246"/>
      <c r="P4056" s="246"/>
      <c r="Q4056" s="246"/>
      <c r="R4056" s="246"/>
      <c r="S4056" s="246"/>
      <c r="T4056" s="247"/>
      <c r="AT4056" s="248" t="s">
        <v>142</v>
      </c>
      <c r="AU4056" s="248" t="s">
        <v>83</v>
      </c>
      <c r="AV4056" s="12" t="s">
        <v>83</v>
      </c>
      <c r="AW4056" s="12" t="s">
        <v>30</v>
      </c>
      <c r="AX4056" s="12" t="s">
        <v>73</v>
      </c>
      <c r="AY4056" s="248" t="s">
        <v>133</v>
      </c>
    </row>
    <row r="4057" spans="2:51" s="12" customFormat="1" ht="12">
      <c r="B4057" s="237"/>
      <c r="C4057" s="238"/>
      <c r="D4057" s="239" t="s">
        <v>142</v>
      </c>
      <c r="E4057" s="240" t="s">
        <v>1</v>
      </c>
      <c r="F4057" s="241" t="s">
        <v>5888</v>
      </c>
      <c r="G4057" s="238"/>
      <c r="H4057" s="242">
        <v>1</v>
      </c>
      <c r="I4057" s="243"/>
      <c r="J4057" s="238"/>
      <c r="K4057" s="238"/>
      <c r="L4057" s="244"/>
      <c r="M4057" s="245"/>
      <c r="N4057" s="246"/>
      <c r="O4057" s="246"/>
      <c r="P4057" s="246"/>
      <c r="Q4057" s="246"/>
      <c r="R4057" s="246"/>
      <c r="S4057" s="246"/>
      <c r="T4057" s="247"/>
      <c r="AT4057" s="248" t="s">
        <v>142</v>
      </c>
      <c r="AU4057" s="248" t="s">
        <v>83</v>
      </c>
      <c r="AV4057" s="12" t="s">
        <v>83</v>
      </c>
      <c r="AW4057" s="12" t="s">
        <v>30</v>
      </c>
      <c r="AX4057" s="12" t="s">
        <v>73</v>
      </c>
      <c r="AY4057" s="248" t="s">
        <v>133</v>
      </c>
    </row>
    <row r="4058" spans="2:51" s="12" customFormat="1" ht="12">
      <c r="B4058" s="237"/>
      <c r="C4058" s="238"/>
      <c r="D4058" s="239" t="s">
        <v>142</v>
      </c>
      <c r="E4058" s="240" t="s">
        <v>1</v>
      </c>
      <c r="F4058" s="241" t="s">
        <v>5889</v>
      </c>
      <c r="G4058" s="238"/>
      <c r="H4058" s="242">
        <v>1</v>
      </c>
      <c r="I4058" s="243"/>
      <c r="J4058" s="238"/>
      <c r="K4058" s="238"/>
      <c r="L4058" s="244"/>
      <c r="M4058" s="245"/>
      <c r="N4058" s="246"/>
      <c r="O4058" s="246"/>
      <c r="P4058" s="246"/>
      <c r="Q4058" s="246"/>
      <c r="R4058" s="246"/>
      <c r="S4058" s="246"/>
      <c r="T4058" s="247"/>
      <c r="AT4058" s="248" t="s">
        <v>142</v>
      </c>
      <c r="AU4058" s="248" t="s">
        <v>83</v>
      </c>
      <c r="AV4058" s="12" t="s">
        <v>83</v>
      </c>
      <c r="AW4058" s="12" t="s">
        <v>30</v>
      </c>
      <c r="AX4058" s="12" t="s">
        <v>73</v>
      </c>
      <c r="AY4058" s="248" t="s">
        <v>133</v>
      </c>
    </row>
    <row r="4059" spans="2:51" s="12" customFormat="1" ht="12">
      <c r="B4059" s="237"/>
      <c r="C4059" s="238"/>
      <c r="D4059" s="239" t="s">
        <v>142</v>
      </c>
      <c r="E4059" s="240" t="s">
        <v>1</v>
      </c>
      <c r="F4059" s="241" t="s">
        <v>5890</v>
      </c>
      <c r="G4059" s="238"/>
      <c r="H4059" s="242">
        <v>1</v>
      </c>
      <c r="I4059" s="243"/>
      <c r="J4059" s="238"/>
      <c r="K4059" s="238"/>
      <c r="L4059" s="244"/>
      <c r="M4059" s="245"/>
      <c r="N4059" s="246"/>
      <c r="O4059" s="246"/>
      <c r="P4059" s="246"/>
      <c r="Q4059" s="246"/>
      <c r="R4059" s="246"/>
      <c r="S4059" s="246"/>
      <c r="T4059" s="247"/>
      <c r="AT4059" s="248" t="s">
        <v>142</v>
      </c>
      <c r="AU4059" s="248" t="s">
        <v>83</v>
      </c>
      <c r="AV4059" s="12" t="s">
        <v>83</v>
      </c>
      <c r="AW4059" s="12" t="s">
        <v>30</v>
      </c>
      <c r="AX4059" s="12" t="s">
        <v>73</v>
      </c>
      <c r="AY4059" s="248" t="s">
        <v>133</v>
      </c>
    </row>
    <row r="4060" spans="2:51" s="13" customFormat="1" ht="12">
      <c r="B4060" s="249"/>
      <c r="C4060" s="250"/>
      <c r="D4060" s="239" t="s">
        <v>142</v>
      </c>
      <c r="E4060" s="251" t="s">
        <v>1</v>
      </c>
      <c r="F4060" s="252" t="s">
        <v>144</v>
      </c>
      <c r="G4060" s="250"/>
      <c r="H4060" s="253">
        <v>8</v>
      </c>
      <c r="I4060" s="254"/>
      <c r="J4060" s="250"/>
      <c r="K4060" s="250"/>
      <c r="L4060" s="255"/>
      <c r="M4060" s="256"/>
      <c r="N4060" s="257"/>
      <c r="O4060" s="257"/>
      <c r="P4060" s="257"/>
      <c r="Q4060" s="257"/>
      <c r="R4060" s="257"/>
      <c r="S4060" s="257"/>
      <c r="T4060" s="258"/>
      <c r="AT4060" s="259" t="s">
        <v>142</v>
      </c>
      <c r="AU4060" s="259" t="s">
        <v>83</v>
      </c>
      <c r="AV4060" s="13" t="s">
        <v>140</v>
      </c>
      <c r="AW4060" s="13" t="s">
        <v>30</v>
      </c>
      <c r="AX4060" s="13" t="s">
        <v>81</v>
      </c>
      <c r="AY4060" s="259" t="s">
        <v>133</v>
      </c>
    </row>
    <row r="4061" spans="2:65" s="1" customFormat="1" ht="16.5" customHeight="1">
      <c r="B4061" s="38"/>
      <c r="C4061" s="224" t="s">
        <v>5891</v>
      </c>
      <c r="D4061" s="224" t="s">
        <v>135</v>
      </c>
      <c r="E4061" s="225" t="s">
        <v>5892</v>
      </c>
      <c r="F4061" s="226" t="s">
        <v>5893</v>
      </c>
      <c r="G4061" s="227" t="s">
        <v>241</v>
      </c>
      <c r="H4061" s="228">
        <v>8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328</v>
      </c>
      <c r="AT4061" s="235" t="s">
        <v>135</v>
      </c>
      <c r="AU4061" s="235" t="s">
        <v>83</v>
      </c>
      <c r="AY4061" s="17" t="s">
        <v>133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328</v>
      </c>
      <c r="BM4061" s="235" t="s">
        <v>5894</v>
      </c>
    </row>
    <row r="4062" spans="2:51" s="12" customFormat="1" ht="12">
      <c r="B4062" s="237"/>
      <c r="C4062" s="238"/>
      <c r="D4062" s="239" t="s">
        <v>142</v>
      </c>
      <c r="E4062" s="240" t="s">
        <v>1</v>
      </c>
      <c r="F4062" s="241" t="s">
        <v>5883</v>
      </c>
      <c r="G4062" s="238"/>
      <c r="H4062" s="242">
        <v>1</v>
      </c>
      <c r="I4062" s="243"/>
      <c r="J4062" s="238"/>
      <c r="K4062" s="238"/>
      <c r="L4062" s="244"/>
      <c r="M4062" s="245"/>
      <c r="N4062" s="246"/>
      <c r="O4062" s="246"/>
      <c r="P4062" s="246"/>
      <c r="Q4062" s="246"/>
      <c r="R4062" s="246"/>
      <c r="S4062" s="246"/>
      <c r="T4062" s="247"/>
      <c r="AT4062" s="248" t="s">
        <v>142</v>
      </c>
      <c r="AU4062" s="248" t="s">
        <v>83</v>
      </c>
      <c r="AV4062" s="12" t="s">
        <v>83</v>
      </c>
      <c r="AW4062" s="12" t="s">
        <v>30</v>
      </c>
      <c r="AX4062" s="12" t="s">
        <v>73</v>
      </c>
      <c r="AY4062" s="248" t="s">
        <v>133</v>
      </c>
    </row>
    <row r="4063" spans="2:51" s="12" customFormat="1" ht="12">
      <c r="B4063" s="237"/>
      <c r="C4063" s="238"/>
      <c r="D4063" s="239" t="s">
        <v>142</v>
      </c>
      <c r="E4063" s="240" t="s">
        <v>1</v>
      </c>
      <c r="F4063" s="241" t="s">
        <v>5884</v>
      </c>
      <c r="G4063" s="238"/>
      <c r="H4063" s="242">
        <v>1</v>
      </c>
      <c r="I4063" s="243"/>
      <c r="J4063" s="238"/>
      <c r="K4063" s="238"/>
      <c r="L4063" s="244"/>
      <c r="M4063" s="245"/>
      <c r="N4063" s="246"/>
      <c r="O4063" s="246"/>
      <c r="P4063" s="246"/>
      <c r="Q4063" s="246"/>
      <c r="R4063" s="246"/>
      <c r="S4063" s="246"/>
      <c r="T4063" s="247"/>
      <c r="AT4063" s="248" t="s">
        <v>142</v>
      </c>
      <c r="AU4063" s="248" t="s">
        <v>83</v>
      </c>
      <c r="AV4063" s="12" t="s">
        <v>83</v>
      </c>
      <c r="AW4063" s="12" t="s">
        <v>30</v>
      </c>
      <c r="AX4063" s="12" t="s">
        <v>73</v>
      </c>
      <c r="AY4063" s="248" t="s">
        <v>133</v>
      </c>
    </row>
    <row r="4064" spans="2:51" s="12" customFormat="1" ht="12">
      <c r="B4064" s="237"/>
      <c r="C4064" s="238"/>
      <c r="D4064" s="239" t="s">
        <v>142</v>
      </c>
      <c r="E4064" s="240" t="s">
        <v>1</v>
      </c>
      <c r="F4064" s="241" t="s">
        <v>5885</v>
      </c>
      <c r="G4064" s="238"/>
      <c r="H4064" s="242">
        <v>1</v>
      </c>
      <c r="I4064" s="243"/>
      <c r="J4064" s="238"/>
      <c r="K4064" s="238"/>
      <c r="L4064" s="244"/>
      <c r="M4064" s="245"/>
      <c r="N4064" s="246"/>
      <c r="O4064" s="246"/>
      <c r="P4064" s="246"/>
      <c r="Q4064" s="246"/>
      <c r="R4064" s="246"/>
      <c r="S4064" s="246"/>
      <c r="T4064" s="247"/>
      <c r="AT4064" s="248" t="s">
        <v>142</v>
      </c>
      <c r="AU4064" s="248" t="s">
        <v>83</v>
      </c>
      <c r="AV4064" s="12" t="s">
        <v>83</v>
      </c>
      <c r="AW4064" s="12" t="s">
        <v>30</v>
      </c>
      <c r="AX4064" s="12" t="s">
        <v>73</v>
      </c>
      <c r="AY4064" s="248" t="s">
        <v>133</v>
      </c>
    </row>
    <row r="4065" spans="2:51" s="12" customFormat="1" ht="12">
      <c r="B4065" s="237"/>
      <c r="C4065" s="238"/>
      <c r="D4065" s="239" t="s">
        <v>142</v>
      </c>
      <c r="E4065" s="240" t="s">
        <v>1</v>
      </c>
      <c r="F4065" s="241" t="s">
        <v>5886</v>
      </c>
      <c r="G4065" s="238"/>
      <c r="H4065" s="242">
        <v>1</v>
      </c>
      <c r="I4065" s="243"/>
      <c r="J4065" s="238"/>
      <c r="K4065" s="238"/>
      <c r="L4065" s="244"/>
      <c r="M4065" s="245"/>
      <c r="N4065" s="246"/>
      <c r="O4065" s="246"/>
      <c r="P4065" s="246"/>
      <c r="Q4065" s="246"/>
      <c r="R4065" s="246"/>
      <c r="S4065" s="246"/>
      <c r="T4065" s="247"/>
      <c r="AT4065" s="248" t="s">
        <v>142</v>
      </c>
      <c r="AU4065" s="248" t="s">
        <v>83</v>
      </c>
      <c r="AV4065" s="12" t="s">
        <v>83</v>
      </c>
      <c r="AW4065" s="12" t="s">
        <v>30</v>
      </c>
      <c r="AX4065" s="12" t="s">
        <v>73</v>
      </c>
      <c r="AY4065" s="248" t="s">
        <v>133</v>
      </c>
    </row>
    <row r="4066" spans="2:51" s="12" customFormat="1" ht="12">
      <c r="B4066" s="237"/>
      <c r="C4066" s="238"/>
      <c r="D4066" s="239" t="s">
        <v>142</v>
      </c>
      <c r="E4066" s="240" t="s">
        <v>1</v>
      </c>
      <c r="F4066" s="241" t="s">
        <v>5887</v>
      </c>
      <c r="G4066" s="238"/>
      <c r="H4066" s="242">
        <v>1</v>
      </c>
      <c r="I4066" s="243"/>
      <c r="J4066" s="238"/>
      <c r="K4066" s="238"/>
      <c r="L4066" s="244"/>
      <c r="M4066" s="245"/>
      <c r="N4066" s="246"/>
      <c r="O4066" s="246"/>
      <c r="P4066" s="246"/>
      <c r="Q4066" s="246"/>
      <c r="R4066" s="246"/>
      <c r="S4066" s="246"/>
      <c r="T4066" s="247"/>
      <c r="AT4066" s="248" t="s">
        <v>142</v>
      </c>
      <c r="AU4066" s="248" t="s">
        <v>83</v>
      </c>
      <c r="AV4066" s="12" t="s">
        <v>83</v>
      </c>
      <c r="AW4066" s="12" t="s">
        <v>30</v>
      </c>
      <c r="AX4066" s="12" t="s">
        <v>73</v>
      </c>
      <c r="AY4066" s="248" t="s">
        <v>133</v>
      </c>
    </row>
    <row r="4067" spans="2:51" s="12" customFormat="1" ht="12">
      <c r="B4067" s="237"/>
      <c r="C4067" s="238"/>
      <c r="D4067" s="239" t="s">
        <v>142</v>
      </c>
      <c r="E4067" s="240" t="s">
        <v>1</v>
      </c>
      <c r="F4067" s="241" t="s">
        <v>5888</v>
      </c>
      <c r="G4067" s="238"/>
      <c r="H4067" s="242">
        <v>1</v>
      </c>
      <c r="I4067" s="243"/>
      <c r="J4067" s="238"/>
      <c r="K4067" s="238"/>
      <c r="L4067" s="244"/>
      <c r="M4067" s="245"/>
      <c r="N4067" s="246"/>
      <c r="O4067" s="246"/>
      <c r="P4067" s="246"/>
      <c r="Q4067" s="246"/>
      <c r="R4067" s="246"/>
      <c r="S4067" s="246"/>
      <c r="T4067" s="247"/>
      <c r="AT4067" s="248" t="s">
        <v>142</v>
      </c>
      <c r="AU4067" s="248" t="s">
        <v>83</v>
      </c>
      <c r="AV4067" s="12" t="s">
        <v>83</v>
      </c>
      <c r="AW4067" s="12" t="s">
        <v>30</v>
      </c>
      <c r="AX4067" s="12" t="s">
        <v>73</v>
      </c>
      <c r="AY4067" s="248" t="s">
        <v>133</v>
      </c>
    </row>
    <row r="4068" spans="2:51" s="12" customFormat="1" ht="12">
      <c r="B4068" s="237"/>
      <c r="C4068" s="238"/>
      <c r="D4068" s="239" t="s">
        <v>142</v>
      </c>
      <c r="E4068" s="240" t="s">
        <v>1</v>
      </c>
      <c r="F4068" s="241" t="s">
        <v>5889</v>
      </c>
      <c r="G4068" s="238"/>
      <c r="H4068" s="242">
        <v>1</v>
      </c>
      <c r="I4068" s="243"/>
      <c r="J4068" s="238"/>
      <c r="K4068" s="238"/>
      <c r="L4068" s="244"/>
      <c r="M4068" s="245"/>
      <c r="N4068" s="246"/>
      <c r="O4068" s="246"/>
      <c r="P4068" s="246"/>
      <c r="Q4068" s="246"/>
      <c r="R4068" s="246"/>
      <c r="S4068" s="246"/>
      <c r="T4068" s="247"/>
      <c r="AT4068" s="248" t="s">
        <v>142</v>
      </c>
      <c r="AU4068" s="248" t="s">
        <v>83</v>
      </c>
      <c r="AV4068" s="12" t="s">
        <v>83</v>
      </c>
      <c r="AW4068" s="12" t="s">
        <v>30</v>
      </c>
      <c r="AX4068" s="12" t="s">
        <v>73</v>
      </c>
      <c r="AY4068" s="248" t="s">
        <v>133</v>
      </c>
    </row>
    <row r="4069" spans="2:51" s="12" customFormat="1" ht="12">
      <c r="B4069" s="237"/>
      <c r="C4069" s="238"/>
      <c r="D4069" s="239" t="s">
        <v>142</v>
      </c>
      <c r="E4069" s="240" t="s">
        <v>1</v>
      </c>
      <c r="F4069" s="241" t="s">
        <v>5890</v>
      </c>
      <c r="G4069" s="238"/>
      <c r="H4069" s="242">
        <v>1</v>
      </c>
      <c r="I4069" s="243"/>
      <c r="J4069" s="238"/>
      <c r="K4069" s="238"/>
      <c r="L4069" s="244"/>
      <c r="M4069" s="245"/>
      <c r="N4069" s="246"/>
      <c r="O4069" s="246"/>
      <c r="P4069" s="246"/>
      <c r="Q4069" s="246"/>
      <c r="R4069" s="246"/>
      <c r="S4069" s="246"/>
      <c r="T4069" s="247"/>
      <c r="AT4069" s="248" t="s">
        <v>142</v>
      </c>
      <c r="AU4069" s="248" t="s">
        <v>83</v>
      </c>
      <c r="AV4069" s="12" t="s">
        <v>83</v>
      </c>
      <c r="AW4069" s="12" t="s">
        <v>30</v>
      </c>
      <c r="AX4069" s="12" t="s">
        <v>73</v>
      </c>
      <c r="AY4069" s="248" t="s">
        <v>133</v>
      </c>
    </row>
    <row r="4070" spans="2:51" s="13" customFormat="1" ht="12">
      <c r="B4070" s="249"/>
      <c r="C4070" s="250"/>
      <c r="D4070" s="239" t="s">
        <v>142</v>
      </c>
      <c r="E4070" s="251" t="s">
        <v>1</v>
      </c>
      <c r="F4070" s="252" t="s">
        <v>144</v>
      </c>
      <c r="G4070" s="250"/>
      <c r="H4070" s="253">
        <v>8</v>
      </c>
      <c r="I4070" s="254"/>
      <c r="J4070" s="250"/>
      <c r="K4070" s="250"/>
      <c r="L4070" s="255"/>
      <c r="M4070" s="256"/>
      <c r="N4070" s="257"/>
      <c r="O4070" s="257"/>
      <c r="P4070" s="257"/>
      <c r="Q4070" s="257"/>
      <c r="R4070" s="257"/>
      <c r="S4070" s="257"/>
      <c r="T4070" s="258"/>
      <c r="AT4070" s="259" t="s">
        <v>142</v>
      </c>
      <c r="AU4070" s="259" t="s">
        <v>83</v>
      </c>
      <c r="AV4070" s="13" t="s">
        <v>140</v>
      </c>
      <c r="AW4070" s="13" t="s">
        <v>30</v>
      </c>
      <c r="AX4070" s="13" t="s">
        <v>81</v>
      </c>
      <c r="AY4070" s="259" t="s">
        <v>133</v>
      </c>
    </row>
    <row r="4071" spans="2:65" s="1" customFormat="1" ht="16.5" customHeight="1">
      <c r="B4071" s="38"/>
      <c r="C4071" s="224" t="s">
        <v>5895</v>
      </c>
      <c r="D4071" s="224" t="s">
        <v>135</v>
      </c>
      <c r="E4071" s="225" t="s">
        <v>5896</v>
      </c>
      <c r="F4071" s="226" t="s">
        <v>5897</v>
      </c>
      <c r="G4071" s="227" t="s">
        <v>241</v>
      </c>
      <c r="H4071" s="228">
        <v>42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328</v>
      </c>
      <c r="AT4071" s="235" t="s">
        <v>135</v>
      </c>
      <c r="AU4071" s="235" t="s">
        <v>83</v>
      </c>
      <c r="AY4071" s="17" t="s">
        <v>133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328</v>
      </c>
      <c r="BM4071" s="235" t="s">
        <v>5898</v>
      </c>
    </row>
    <row r="4072" spans="2:51" s="12" customFormat="1" ht="12">
      <c r="B4072" s="237"/>
      <c r="C4072" s="238"/>
      <c r="D4072" s="239" t="s">
        <v>142</v>
      </c>
      <c r="E4072" s="240" t="s">
        <v>1</v>
      </c>
      <c r="F4072" s="241" t="s">
        <v>5899</v>
      </c>
      <c r="G4072" s="238"/>
      <c r="H4072" s="242">
        <v>5</v>
      </c>
      <c r="I4072" s="243"/>
      <c r="J4072" s="238"/>
      <c r="K4072" s="238"/>
      <c r="L4072" s="244"/>
      <c r="M4072" s="245"/>
      <c r="N4072" s="246"/>
      <c r="O4072" s="246"/>
      <c r="P4072" s="246"/>
      <c r="Q4072" s="246"/>
      <c r="R4072" s="246"/>
      <c r="S4072" s="246"/>
      <c r="T4072" s="247"/>
      <c r="AT4072" s="248" t="s">
        <v>142</v>
      </c>
      <c r="AU4072" s="248" t="s">
        <v>83</v>
      </c>
      <c r="AV4072" s="12" t="s">
        <v>83</v>
      </c>
      <c r="AW4072" s="12" t="s">
        <v>30</v>
      </c>
      <c r="AX4072" s="12" t="s">
        <v>73</v>
      </c>
      <c r="AY4072" s="248" t="s">
        <v>133</v>
      </c>
    </row>
    <row r="4073" spans="2:51" s="12" customFormat="1" ht="12">
      <c r="B4073" s="237"/>
      <c r="C4073" s="238"/>
      <c r="D4073" s="239" t="s">
        <v>142</v>
      </c>
      <c r="E4073" s="240" t="s">
        <v>1</v>
      </c>
      <c r="F4073" s="241" t="s">
        <v>5900</v>
      </c>
      <c r="G4073" s="238"/>
      <c r="H4073" s="242">
        <v>9</v>
      </c>
      <c r="I4073" s="243"/>
      <c r="J4073" s="238"/>
      <c r="K4073" s="238"/>
      <c r="L4073" s="244"/>
      <c r="M4073" s="245"/>
      <c r="N4073" s="246"/>
      <c r="O4073" s="246"/>
      <c r="P4073" s="246"/>
      <c r="Q4073" s="246"/>
      <c r="R4073" s="246"/>
      <c r="S4073" s="246"/>
      <c r="T4073" s="247"/>
      <c r="AT4073" s="248" t="s">
        <v>142</v>
      </c>
      <c r="AU4073" s="248" t="s">
        <v>83</v>
      </c>
      <c r="AV4073" s="12" t="s">
        <v>83</v>
      </c>
      <c r="AW4073" s="12" t="s">
        <v>30</v>
      </c>
      <c r="AX4073" s="12" t="s">
        <v>73</v>
      </c>
      <c r="AY4073" s="248" t="s">
        <v>133</v>
      </c>
    </row>
    <row r="4074" spans="2:51" s="12" customFormat="1" ht="12">
      <c r="B4074" s="237"/>
      <c r="C4074" s="238"/>
      <c r="D4074" s="239" t="s">
        <v>142</v>
      </c>
      <c r="E4074" s="240" t="s">
        <v>1</v>
      </c>
      <c r="F4074" s="241" t="s">
        <v>5901</v>
      </c>
      <c r="G4074" s="238"/>
      <c r="H4074" s="242">
        <v>6</v>
      </c>
      <c r="I4074" s="243"/>
      <c r="J4074" s="238"/>
      <c r="K4074" s="238"/>
      <c r="L4074" s="244"/>
      <c r="M4074" s="245"/>
      <c r="N4074" s="246"/>
      <c r="O4074" s="246"/>
      <c r="P4074" s="246"/>
      <c r="Q4074" s="246"/>
      <c r="R4074" s="246"/>
      <c r="S4074" s="246"/>
      <c r="T4074" s="247"/>
      <c r="AT4074" s="248" t="s">
        <v>142</v>
      </c>
      <c r="AU4074" s="248" t="s">
        <v>83</v>
      </c>
      <c r="AV4074" s="12" t="s">
        <v>83</v>
      </c>
      <c r="AW4074" s="12" t="s">
        <v>30</v>
      </c>
      <c r="AX4074" s="12" t="s">
        <v>73</v>
      </c>
      <c r="AY4074" s="248" t="s">
        <v>133</v>
      </c>
    </row>
    <row r="4075" spans="2:51" s="12" customFormat="1" ht="12">
      <c r="B4075" s="237"/>
      <c r="C4075" s="238"/>
      <c r="D4075" s="239" t="s">
        <v>142</v>
      </c>
      <c r="E4075" s="240" t="s">
        <v>1</v>
      </c>
      <c r="F4075" s="241" t="s">
        <v>5902</v>
      </c>
      <c r="G4075" s="238"/>
      <c r="H4075" s="242">
        <v>6</v>
      </c>
      <c r="I4075" s="243"/>
      <c r="J4075" s="238"/>
      <c r="K4075" s="238"/>
      <c r="L4075" s="244"/>
      <c r="M4075" s="245"/>
      <c r="N4075" s="246"/>
      <c r="O4075" s="246"/>
      <c r="P4075" s="246"/>
      <c r="Q4075" s="246"/>
      <c r="R4075" s="246"/>
      <c r="S4075" s="246"/>
      <c r="T4075" s="247"/>
      <c r="AT4075" s="248" t="s">
        <v>142</v>
      </c>
      <c r="AU4075" s="248" t="s">
        <v>83</v>
      </c>
      <c r="AV4075" s="12" t="s">
        <v>83</v>
      </c>
      <c r="AW4075" s="12" t="s">
        <v>30</v>
      </c>
      <c r="AX4075" s="12" t="s">
        <v>73</v>
      </c>
      <c r="AY4075" s="248" t="s">
        <v>133</v>
      </c>
    </row>
    <row r="4076" spans="2:51" s="12" customFormat="1" ht="12">
      <c r="B4076" s="237"/>
      <c r="C4076" s="238"/>
      <c r="D4076" s="239" t="s">
        <v>142</v>
      </c>
      <c r="E4076" s="240" t="s">
        <v>1</v>
      </c>
      <c r="F4076" s="241" t="s">
        <v>5903</v>
      </c>
      <c r="G4076" s="238"/>
      <c r="H4076" s="242">
        <v>5</v>
      </c>
      <c r="I4076" s="243"/>
      <c r="J4076" s="238"/>
      <c r="K4076" s="238"/>
      <c r="L4076" s="244"/>
      <c r="M4076" s="245"/>
      <c r="N4076" s="246"/>
      <c r="O4076" s="246"/>
      <c r="P4076" s="246"/>
      <c r="Q4076" s="246"/>
      <c r="R4076" s="246"/>
      <c r="S4076" s="246"/>
      <c r="T4076" s="247"/>
      <c r="AT4076" s="248" t="s">
        <v>142</v>
      </c>
      <c r="AU4076" s="248" t="s">
        <v>83</v>
      </c>
      <c r="AV4076" s="12" t="s">
        <v>83</v>
      </c>
      <c r="AW4076" s="12" t="s">
        <v>30</v>
      </c>
      <c r="AX4076" s="12" t="s">
        <v>73</v>
      </c>
      <c r="AY4076" s="248" t="s">
        <v>133</v>
      </c>
    </row>
    <row r="4077" spans="2:51" s="12" customFormat="1" ht="12">
      <c r="B4077" s="237"/>
      <c r="C4077" s="238"/>
      <c r="D4077" s="239" t="s">
        <v>142</v>
      </c>
      <c r="E4077" s="240" t="s">
        <v>1</v>
      </c>
      <c r="F4077" s="241" t="s">
        <v>5904</v>
      </c>
      <c r="G4077" s="238"/>
      <c r="H4077" s="242">
        <v>3</v>
      </c>
      <c r="I4077" s="243"/>
      <c r="J4077" s="238"/>
      <c r="K4077" s="238"/>
      <c r="L4077" s="244"/>
      <c r="M4077" s="245"/>
      <c r="N4077" s="246"/>
      <c r="O4077" s="246"/>
      <c r="P4077" s="246"/>
      <c r="Q4077" s="246"/>
      <c r="R4077" s="246"/>
      <c r="S4077" s="246"/>
      <c r="T4077" s="247"/>
      <c r="AT4077" s="248" t="s">
        <v>142</v>
      </c>
      <c r="AU4077" s="248" t="s">
        <v>83</v>
      </c>
      <c r="AV4077" s="12" t="s">
        <v>83</v>
      </c>
      <c r="AW4077" s="12" t="s">
        <v>30</v>
      </c>
      <c r="AX4077" s="12" t="s">
        <v>73</v>
      </c>
      <c r="AY4077" s="248" t="s">
        <v>133</v>
      </c>
    </row>
    <row r="4078" spans="2:51" s="12" customFormat="1" ht="12">
      <c r="B4078" s="237"/>
      <c r="C4078" s="238"/>
      <c r="D4078" s="239" t="s">
        <v>142</v>
      </c>
      <c r="E4078" s="240" t="s">
        <v>1</v>
      </c>
      <c r="F4078" s="241" t="s">
        <v>5905</v>
      </c>
      <c r="G4078" s="238"/>
      <c r="H4078" s="242">
        <v>8</v>
      </c>
      <c r="I4078" s="243"/>
      <c r="J4078" s="238"/>
      <c r="K4078" s="238"/>
      <c r="L4078" s="244"/>
      <c r="M4078" s="245"/>
      <c r="N4078" s="246"/>
      <c r="O4078" s="246"/>
      <c r="P4078" s="246"/>
      <c r="Q4078" s="246"/>
      <c r="R4078" s="246"/>
      <c r="S4078" s="246"/>
      <c r="T4078" s="247"/>
      <c r="AT4078" s="248" t="s">
        <v>142</v>
      </c>
      <c r="AU4078" s="248" t="s">
        <v>83</v>
      </c>
      <c r="AV4078" s="12" t="s">
        <v>83</v>
      </c>
      <c r="AW4078" s="12" t="s">
        <v>30</v>
      </c>
      <c r="AX4078" s="12" t="s">
        <v>73</v>
      </c>
      <c r="AY4078" s="248" t="s">
        <v>133</v>
      </c>
    </row>
    <row r="4079" spans="2:51" s="13" customFormat="1" ht="12">
      <c r="B4079" s="249"/>
      <c r="C4079" s="250"/>
      <c r="D4079" s="239" t="s">
        <v>142</v>
      </c>
      <c r="E4079" s="251" t="s">
        <v>1</v>
      </c>
      <c r="F4079" s="252" t="s">
        <v>144</v>
      </c>
      <c r="G4079" s="250"/>
      <c r="H4079" s="253">
        <v>42</v>
      </c>
      <c r="I4079" s="254"/>
      <c r="J4079" s="250"/>
      <c r="K4079" s="250"/>
      <c r="L4079" s="255"/>
      <c r="M4079" s="256"/>
      <c r="N4079" s="257"/>
      <c r="O4079" s="257"/>
      <c r="P4079" s="257"/>
      <c r="Q4079" s="257"/>
      <c r="R4079" s="257"/>
      <c r="S4079" s="257"/>
      <c r="T4079" s="258"/>
      <c r="AT4079" s="259" t="s">
        <v>142</v>
      </c>
      <c r="AU4079" s="259" t="s">
        <v>83</v>
      </c>
      <c r="AV4079" s="13" t="s">
        <v>140</v>
      </c>
      <c r="AW4079" s="13" t="s">
        <v>30</v>
      </c>
      <c r="AX4079" s="13" t="s">
        <v>81</v>
      </c>
      <c r="AY4079" s="259" t="s">
        <v>133</v>
      </c>
    </row>
    <row r="4080" spans="2:65" s="1" customFormat="1" ht="16.5" customHeight="1">
      <c r="B4080" s="38"/>
      <c r="C4080" s="224" t="s">
        <v>5906</v>
      </c>
      <c r="D4080" s="224" t="s">
        <v>135</v>
      </c>
      <c r="E4080" s="225" t="s">
        <v>5907</v>
      </c>
      <c r="F4080" s="226" t="s">
        <v>5908</v>
      </c>
      <c r="G4080" s="227" t="s">
        <v>241</v>
      </c>
      <c r="H4080" s="228">
        <v>159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328</v>
      </c>
      <c r="AT4080" s="235" t="s">
        <v>135</v>
      </c>
      <c r="AU4080" s="235" t="s">
        <v>83</v>
      </c>
      <c r="AY4080" s="17" t="s">
        <v>133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328</v>
      </c>
      <c r="BM4080" s="235" t="s">
        <v>5909</v>
      </c>
    </row>
    <row r="4081" spans="2:51" s="12" customFormat="1" ht="12">
      <c r="B4081" s="237"/>
      <c r="C4081" s="238"/>
      <c r="D4081" s="239" t="s">
        <v>142</v>
      </c>
      <c r="E4081" s="240" t="s">
        <v>1</v>
      </c>
      <c r="F4081" s="241" t="s">
        <v>5910</v>
      </c>
      <c r="G4081" s="238"/>
      <c r="H4081" s="242">
        <v>28</v>
      </c>
      <c r="I4081" s="243"/>
      <c r="J4081" s="238"/>
      <c r="K4081" s="238"/>
      <c r="L4081" s="244"/>
      <c r="M4081" s="245"/>
      <c r="N4081" s="246"/>
      <c r="O4081" s="246"/>
      <c r="P4081" s="246"/>
      <c r="Q4081" s="246"/>
      <c r="R4081" s="246"/>
      <c r="S4081" s="246"/>
      <c r="T4081" s="247"/>
      <c r="AT4081" s="248" t="s">
        <v>142</v>
      </c>
      <c r="AU4081" s="248" t="s">
        <v>83</v>
      </c>
      <c r="AV4081" s="12" t="s">
        <v>83</v>
      </c>
      <c r="AW4081" s="12" t="s">
        <v>30</v>
      </c>
      <c r="AX4081" s="12" t="s">
        <v>73</v>
      </c>
      <c r="AY4081" s="248" t="s">
        <v>133</v>
      </c>
    </row>
    <row r="4082" spans="2:51" s="12" customFormat="1" ht="12">
      <c r="B4082" s="237"/>
      <c r="C4082" s="238"/>
      <c r="D4082" s="239" t="s">
        <v>142</v>
      </c>
      <c r="E4082" s="240" t="s">
        <v>1</v>
      </c>
      <c r="F4082" s="241" t="s">
        <v>5911</v>
      </c>
      <c r="G4082" s="238"/>
      <c r="H4082" s="242">
        <v>25</v>
      </c>
      <c r="I4082" s="243"/>
      <c r="J4082" s="238"/>
      <c r="K4082" s="238"/>
      <c r="L4082" s="244"/>
      <c r="M4082" s="245"/>
      <c r="N4082" s="246"/>
      <c r="O4082" s="246"/>
      <c r="P4082" s="246"/>
      <c r="Q4082" s="246"/>
      <c r="R4082" s="246"/>
      <c r="S4082" s="246"/>
      <c r="T4082" s="247"/>
      <c r="AT4082" s="248" t="s">
        <v>142</v>
      </c>
      <c r="AU4082" s="248" t="s">
        <v>83</v>
      </c>
      <c r="AV4082" s="12" t="s">
        <v>83</v>
      </c>
      <c r="AW4082" s="12" t="s">
        <v>30</v>
      </c>
      <c r="AX4082" s="12" t="s">
        <v>73</v>
      </c>
      <c r="AY4082" s="248" t="s">
        <v>133</v>
      </c>
    </row>
    <row r="4083" spans="2:51" s="12" customFormat="1" ht="12">
      <c r="B4083" s="237"/>
      <c r="C4083" s="238"/>
      <c r="D4083" s="239" t="s">
        <v>142</v>
      </c>
      <c r="E4083" s="240" t="s">
        <v>1</v>
      </c>
      <c r="F4083" s="241" t="s">
        <v>5912</v>
      </c>
      <c r="G4083" s="238"/>
      <c r="H4083" s="242">
        <v>20</v>
      </c>
      <c r="I4083" s="243"/>
      <c r="J4083" s="238"/>
      <c r="K4083" s="238"/>
      <c r="L4083" s="244"/>
      <c r="M4083" s="245"/>
      <c r="N4083" s="246"/>
      <c r="O4083" s="246"/>
      <c r="P4083" s="246"/>
      <c r="Q4083" s="246"/>
      <c r="R4083" s="246"/>
      <c r="S4083" s="246"/>
      <c r="T4083" s="247"/>
      <c r="AT4083" s="248" t="s">
        <v>142</v>
      </c>
      <c r="AU4083" s="248" t="s">
        <v>83</v>
      </c>
      <c r="AV4083" s="12" t="s">
        <v>83</v>
      </c>
      <c r="AW4083" s="12" t="s">
        <v>30</v>
      </c>
      <c r="AX4083" s="12" t="s">
        <v>73</v>
      </c>
      <c r="AY4083" s="248" t="s">
        <v>133</v>
      </c>
    </row>
    <row r="4084" spans="2:51" s="12" customFormat="1" ht="12">
      <c r="B4084" s="237"/>
      <c r="C4084" s="238"/>
      <c r="D4084" s="239" t="s">
        <v>142</v>
      </c>
      <c r="E4084" s="240" t="s">
        <v>1</v>
      </c>
      <c r="F4084" s="241" t="s">
        <v>5913</v>
      </c>
      <c r="G4084" s="238"/>
      <c r="H4084" s="242">
        <v>24</v>
      </c>
      <c r="I4084" s="243"/>
      <c r="J4084" s="238"/>
      <c r="K4084" s="238"/>
      <c r="L4084" s="244"/>
      <c r="M4084" s="245"/>
      <c r="N4084" s="246"/>
      <c r="O4084" s="246"/>
      <c r="P4084" s="246"/>
      <c r="Q4084" s="246"/>
      <c r="R4084" s="246"/>
      <c r="S4084" s="246"/>
      <c r="T4084" s="247"/>
      <c r="AT4084" s="248" t="s">
        <v>142</v>
      </c>
      <c r="AU4084" s="248" t="s">
        <v>83</v>
      </c>
      <c r="AV4084" s="12" t="s">
        <v>83</v>
      </c>
      <c r="AW4084" s="12" t="s">
        <v>30</v>
      </c>
      <c r="AX4084" s="12" t="s">
        <v>73</v>
      </c>
      <c r="AY4084" s="248" t="s">
        <v>133</v>
      </c>
    </row>
    <row r="4085" spans="2:51" s="12" customFormat="1" ht="12">
      <c r="B4085" s="237"/>
      <c r="C4085" s="238"/>
      <c r="D4085" s="239" t="s">
        <v>142</v>
      </c>
      <c r="E4085" s="240" t="s">
        <v>1</v>
      </c>
      <c r="F4085" s="241" t="s">
        <v>5914</v>
      </c>
      <c r="G4085" s="238"/>
      <c r="H4085" s="242">
        <v>8</v>
      </c>
      <c r="I4085" s="243"/>
      <c r="J4085" s="238"/>
      <c r="K4085" s="238"/>
      <c r="L4085" s="244"/>
      <c r="M4085" s="245"/>
      <c r="N4085" s="246"/>
      <c r="O4085" s="246"/>
      <c r="P4085" s="246"/>
      <c r="Q4085" s="246"/>
      <c r="R4085" s="246"/>
      <c r="S4085" s="246"/>
      <c r="T4085" s="247"/>
      <c r="AT4085" s="248" t="s">
        <v>142</v>
      </c>
      <c r="AU4085" s="248" t="s">
        <v>83</v>
      </c>
      <c r="AV4085" s="12" t="s">
        <v>83</v>
      </c>
      <c r="AW4085" s="12" t="s">
        <v>30</v>
      </c>
      <c r="AX4085" s="12" t="s">
        <v>73</v>
      </c>
      <c r="AY4085" s="248" t="s">
        <v>133</v>
      </c>
    </row>
    <row r="4086" spans="2:51" s="12" customFormat="1" ht="12">
      <c r="B4086" s="237"/>
      <c r="C4086" s="238"/>
      <c r="D4086" s="239" t="s">
        <v>142</v>
      </c>
      <c r="E4086" s="240" t="s">
        <v>1</v>
      </c>
      <c r="F4086" s="241" t="s">
        <v>5915</v>
      </c>
      <c r="G4086" s="238"/>
      <c r="H4086" s="242">
        <v>25</v>
      </c>
      <c r="I4086" s="243"/>
      <c r="J4086" s="238"/>
      <c r="K4086" s="238"/>
      <c r="L4086" s="244"/>
      <c r="M4086" s="245"/>
      <c r="N4086" s="246"/>
      <c r="O4086" s="246"/>
      <c r="P4086" s="246"/>
      <c r="Q4086" s="246"/>
      <c r="R4086" s="246"/>
      <c r="S4086" s="246"/>
      <c r="T4086" s="247"/>
      <c r="AT4086" s="248" t="s">
        <v>142</v>
      </c>
      <c r="AU4086" s="248" t="s">
        <v>83</v>
      </c>
      <c r="AV4086" s="12" t="s">
        <v>83</v>
      </c>
      <c r="AW4086" s="12" t="s">
        <v>30</v>
      </c>
      <c r="AX4086" s="12" t="s">
        <v>73</v>
      </c>
      <c r="AY4086" s="248" t="s">
        <v>133</v>
      </c>
    </row>
    <row r="4087" spans="2:51" s="12" customFormat="1" ht="12">
      <c r="B4087" s="237"/>
      <c r="C4087" s="238"/>
      <c r="D4087" s="239" t="s">
        <v>142</v>
      </c>
      <c r="E4087" s="240" t="s">
        <v>1</v>
      </c>
      <c r="F4087" s="241" t="s">
        <v>5916</v>
      </c>
      <c r="G4087" s="238"/>
      <c r="H4087" s="242">
        <v>22</v>
      </c>
      <c r="I4087" s="243"/>
      <c r="J4087" s="238"/>
      <c r="K4087" s="238"/>
      <c r="L4087" s="244"/>
      <c r="M4087" s="245"/>
      <c r="N4087" s="246"/>
      <c r="O4087" s="246"/>
      <c r="P4087" s="246"/>
      <c r="Q4087" s="246"/>
      <c r="R4087" s="246"/>
      <c r="S4087" s="246"/>
      <c r="T4087" s="247"/>
      <c r="AT4087" s="248" t="s">
        <v>142</v>
      </c>
      <c r="AU4087" s="248" t="s">
        <v>83</v>
      </c>
      <c r="AV4087" s="12" t="s">
        <v>83</v>
      </c>
      <c r="AW4087" s="12" t="s">
        <v>30</v>
      </c>
      <c r="AX4087" s="12" t="s">
        <v>73</v>
      </c>
      <c r="AY4087" s="248" t="s">
        <v>133</v>
      </c>
    </row>
    <row r="4088" spans="2:51" s="12" customFormat="1" ht="12">
      <c r="B4088" s="237"/>
      <c r="C4088" s="238"/>
      <c r="D4088" s="239" t="s">
        <v>142</v>
      </c>
      <c r="E4088" s="240" t="s">
        <v>1</v>
      </c>
      <c r="F4088" s="241" t="s">
        <v>5917</v>
      </c>
      <c r="G4088" s="238"/>
      <c r="H4088" s="242">
        <v>7</v>
      </c>
      <c r="I4088" s="243"/>
      <c r="J4088" s="238"/>
      <c r="K4088" s="238"/>
      <c r="L4088" s="244"/>
      <c r="M4088" s="245"/>
      <c r="N4088" s="246"/>
      <c r="O4088" s="246"/>
      <c r="P4088" s="246"/>
      <c r="Q4088" s="246"/>
      <c r="R4088" s="246"/>
      <c r="S4088" s="246"/>
      <c r="T4088" s="247"/>
      <c r="AT4088" s="248" t="s">
        <v>142</v>
      </c>
      <c r="AU4088" s="248" t="s">
        <v>83</v>
      </c>
      <c r="AV4088" s="12" t="s">
        <v>83</v>
      </c>
      <c r="AW4088" s="12" t="s">
        <v>30</v>
      </c>
      <c r="AX4088" s="12" t="s">
        <v>73</v>
      </c>
      <c r="AY4088" s="248" t="s">
        <v>133</v>
      </c>
    </row>
    <row r="4089" spans="2:51" s="13" customFormat="1" ht="12">
      <c r="B4089" s="249"/>
      <c r="C4089" s="250"/>
      <c r="D4089" s="239" t="s">
        <v>142</v>
      </c>
      <c r="E4089" s="251" t="s">
        <v>1</v>
      </c>
      <c r="F4089" s="252" t="s">
        <v>144</v>
      </c>
      <c r="G4089" s="250"/>
      <c r="H4089" s="253">
        <v>159</v>
      </c>
      <c r="I4089" s="254"/>
      <c r="J4089" s="250"/>
      <c r="K4089" s="250"/>
      <c r="L4089" s="255"/>
      <c r="M4089" s="256"/>
      <c r="N4089" s="257"/>
      <c r="O4089" s="257"/>
      <c r="P4089" s="257"/>
      <c r="Q4089" s="257"/>
      <c r="R4089" s="257"/>
      <c r="S4089" s="257"/>
      <c r="T4089" s="258"/>
      <c r="AT4089" s="259" t="s">
        <v>142</v>
      </c>
      <c r="AU4089" s="259" t="s">
        <v>83</v>
      </c>
      <c r="AV4089" s="13" t="s">
        <v>140</v>
      </c>
      <c r="AW4089" s="13" t="s">
        <v>30</v>
      </c>
      <c r="AX4089" s="13" t="s">
        <v>81</v>
      </c>
      <c r="AY4089" s="259" t="s">
        <v>133</v>
      </c>
    </row>
    <row r="4090" spans="2:65" s="1" customFormat="1" ht="16.5" customHeight="1">
      <c r="B4090" s="38"/>
      <c r="C4090" s="224" t="s">
        <v>5918</v>
      </c>
      <c r="D4090" s="224" t="s">
        <v>135</v>
      </c>
      <c r="E4090" s="225" t="s">
        <v>5919</v>
      </c>
      <c r="F4090" s="226" t="s">
        <v>5920</v>
      </c>
      <c r="G4090" s="227" t="s">
        <v>241</v>
      </c>
      <c r="H4090" s="228">
        <v>82</v>
      </c>
      <c r="I4090" s="229"/>
      <c r="J4090" s="230">
        <f>ROUND(I4090*H4090,2)</f>
        <v>0</v>
      </c>
      <c r="K4090" s="226" t="s">
        <v>1</v>
      </c>
      <c r="L4090" s="43"/>
      <c r="M4090" s="231" t="s">
        <v>1</v>
      </c>
      <c r="N4090" s="232" t="s">
        <v>38</v>
      </c>
      <c r="O4090" s="86"/>
      <c r="P4090" s="233">
        <f>O4090*H4090</f>
        <v>0</v>
      </c>
      <c r="Q4090" s="233">
        <v>0</v>
      </c>
      <c r="R4090" s="233">
        <f>Q4090*H4090</f>
        <v>0</v>
      </c>
      <c r="S4090" s="233">
        <v>0</v>
      </c>
      <c r="T4090" s="234">
        <f>S4090*H4090</f>
        <v>0</v>
      </c>
      <c r="AR4090" s="235" t="s">
        <v>328</v>
      </c>
      <c r="AT4090" s="235" t="s">
        <v>135</v>
      </c>
      <c r="AU4090" s="235" t="s">
        <v>83</v>
      </c>
      <c r="AY4090" s="17" t="s">
        <v>133</v>
      </c>
      <c r="BE4090" s="236">
        <f>IF(N4090="základní",J4090,0)</f>
        <v>0</v>
      </c>
      <c r="BF4090" s="236">
        <f>IF(N4090="snížená",J4090,0)</f>
        <v>0</v>
      </c>
      <c r="BG4090" s="236">
        <f>IF(N4090="zákl. přenesená",J4090,0)</f>
        <v>0</v>
      </c>
      <c r="BH4090" s="236">
        <f>IF(N4090="sníž. přenesená",J4090,0)</f>
        <v>0</v>
      </c>
      <c r="BI4090" s="236">
        <f>IF(N4090="nulová",J4090,0)</f>
        <v>0</v>
      </c>
      <c r="BJ4090" s="17" t="s">
        <v>81</v>
      </c>
      <c r="BK4090" s="236">
        <f>ROUND(I4090*H4090,2)</f>
        <v>0</v>
      </c>
      <c r="BL4090" s="17" t="s">
        <v>328</v>
      </c>
      <c r="BM4090" s="235" t="s">
        <v>5921</v>
      </c>
    </row>
    <row r="4091" spans="2:51" s="12" customFormat="1" ht="12">
      <c r="B4091" s="237"/>
      <c r="C4091" s="238"/>
      <c r="D4091" s="239" t="s">
        <v>142</v>
      </c>
      <c r="E4091" s="240" t="s">
        <v>1</v>
      </c>
      <c r="F4091" s="241" t="s">
        <v>5922</v>
      </c>
      <c r="G4091" s="238"/>
      <c r="H4091" s="242">
        <v>4</v>
      </c>
      <c r="I4091" s="243"/>
      <c r="J4091" s="238"/>
      <c r="K4091" s="238"/>
      <c r="L4091" s="244"/>
      <c r="M4091" s="245"/>
      <c r="N4091" s="246"/>
      <c r="O4091" s="246"/>
      <c r="P4091" s="246"/>
      <c r="Q4091" s="246"/>
      <c r="R4091" s="246"/>
      <c r="S4091" s="246"/>
      <c r="T4091" s="247"/>
      <c r="AT4091" s="248" t="s">
        <v>142</v>
      </c>
      <c r="AU4091" s="248" t="s">
        <v>83</v>
      </c>
      <c r="AV4091" s="12" t="s">
        <v>83</v>
      </c>
      <c r="AW4091" s="12" t="s">
        <v>30</v>
      </c>
      <c r="AX4091" s="12" t="s">
        <v>73</v>
      </c>
      <c r="AY4091" s="248" t="s">
        <v>133</v>
      </c>
    </row>
    <row r="4092" spans="2:51" s="12" customFormat="1" ht="12">
      <c r="B4092" s="237"/>
      <c r="C4092" s="238"/>
      <c r="D4092" s="239" t="s">
        <v>142</v>
      </c>
      <c r="E4092" s="240" t="s">
        <v>1</v>
      </c>
      <c r="F4092" s="241" t="s">
        <v>5923</v>
      </c>
      <c r="G4092" s="238"/>
      <c r="H4092" s="242">
        <v>32</v>
      </c>
      <c r="I4092" s="243"/>
      <c r="J4092" s="238"/>
      <c r="K4092" s="238"/>
      <c r="L4092" s="244"/>
      <c r="M4092" s="245"/>
      <c r="N4092" s="246"/>
      <c r="O4092" s="246"/>
      <c r="P4092" s="246"/>
      <c r="Q4092" s="246"/>
      <c r="R4092" s="246"/>
      <c r="S4092" s="246"/>
      <c r="T4092" s="247"/>
      <c r="AT4092" s="248" t="s">
        <v>142</v>
      </c>
      <c r="AU4092" s="248" t="s">
        <v>83</v>
      </c>
      <c r="AV4092" s="12" t="s">
        <v>83</v>
      </c>
      <c r="AW4092" s="12" t="s">
        <v>30</v>
      </c>
      <c r="AX4092" s="12" t="s">
        <v>73</v>
      </c>
      <c r="AY4092" s="248" t="s">
        <v>133</v>
      </c>
    </row>
    <row r="4093" spans="2:51" s="12" customFormat="1" ht="12">
      <c r="B4093" s="237"/>
      <c r="C4093" s="238"/>
      <c r="D4093" s="239" t="s">
        <v>142</v>
      </c>
      <c r="E4093" s="240" t="s">
        <v>1</v>
      </c>
      <c r="F4093" s="241" t="s">
        <v>5913</v>
      </c>
      <c r="G4093" s="238"/>
      <c r="H4093" s="242">
        <v>24</v>
      </c>
      <c r="I4093" s="243"/>
      <c r="J4093" s="238"/>
      <c r="K4093" s="238"/>
      <c r="L4093" s="244"/>
      <c r="M4093" s="245"/>
      <c r="N4093" s="246"/>
      <c r="O4093" s="246"/>
      <c r="P4093" s="246"/>
      <c r="Q4093" s="246"/>
      <c r="R4093" s="246"/>
      <c r="S4093" s="246"/>
      <c r="T4093" s="247"/>
      <c r="AT4093" s="248" t="s">
        <v>142</v>
      </c>
      <c r="AU4093" s="248" t="s">
        <v>83</v>
      </c>
      <c r="AV4093" s="12" t="s">
        <v>83</v>
      </c>
      <c r="AW4093" s="12" t="s">
        <v>30</v>
      </c>
      <c r="AX4093" s="12" t="s">
        <v>73</v>
      </c>
      <c r="AY4093" s="248" t="s">
        <v>133</v>
      </c>
    </row>
    <row r="4094" spans="2:51" s="12" customFormat="1" ht="12">
      <c r="B4094" s="237"/>
      <c r="C4094" s="238"/>
      <c r="D4094" s="239" t="s">
        <v>142</v>
      </c>
      <c r="E4094" s="240" t="s">
        <v>1</v>
      </c>
      <c r="F4094" s="241" t="s">
        <v>5924</v>
      </c>
      <c r="G4094" s="238"/>
      <c r="H4094" s="242">
        <v>18</v>
      </c>
      <c r="I4094" s="243"/>
      <c r="J4094" s="238"/>
      <c r="K4094" s="238"/>
      <c r="L4094" s="244"/>
      <c r="M4094" s="245"/>
      <c r="N4094" s="246"/>
      <c r="O4094" s="246"/>
      <c r="P4094" s="246"/>
      <c r="Q4094" s="246"/>
      <c r="R4094" s="246"/>
      <c r="S4094" s="246"/>
      <c r="T4094" s="247"/>
      <c r="AT4094" s="248" t="s">
        <v>142</v>
      </c>
      <c r="AU4094" s="248" t="s">
        <v>83</v>
      </c>
      <c r="AV4094" s="12" t="s">
        <v>83</v>
      </c>
      <c r="AW4094" s="12" t="s">
        <v>30</v>
      </c>
      <c r="AX4094" s="12" t="s">
        <v>73</v>
      </c>
      <c r="AY4094" s="248" t="s">
        <v>133</v>
      </c>
    </row>
    <row r="4095" spans="2:51" s="12" customFormat="1" ht="12">
      <c r="B4095" s="237"/>
      <c r="C4095" s="238"/>
      <c r="D4095" s="239" t="s">
        <v>142</v>
      </c>
      <c r="E4095" s="240" t="s">
        <v>1</v>
      </c>
      <c r="F4095" s="241" t="s">
        <v>5925</v>
      </c>
      <c r="G4095" s="238"/>
      <c r="H4095" s="242">
        <v>4</v>
      </c>
      <c r="I4095" s="243"/>
      <c r="J4095" s="238"/>
      <c r="K4095" s="238"/>
      <c r="L4095" s="244"/>
      <c r="M4095" s="245"/>
      <c r="N4095" s="246"/>
      <c r="O4095" s="246"/>
      <c r="P4095" s="246"/>
      <c r="Q4095" s="246"/>
      <c r="R4095" s="246"/>
      <c r="S4095" s="246"/>
      <c r="T4095" s="247"/>
      <c r="AT4095" s="248" t="s">
        <v>142</v>
      </c>
      <c r="AU4095" s="248" t="s">
        <v>83</v>
      </c>
      <c r="AV4095" s="12" t="s">
        <v>83</v>
      </c>
      <c r="AW4095" s="12" t="s">
        <v>30</v>
      </c>
      <c r="AX4095" s="12" t="s">
        <v>73</v>
      </c>
      <c r="AY4095" s="248" t="s">
        <v>133</v>
      </c>
    </row>
    <row r="4096" spans="2:51" s="13" customFormat="1" ht="12">
      <c r="B4096" s="249"/>
      <c r="C4096" s="250"/>
      <c r="D4096" s="239" t="s">
        <v>142</v>
      </c>
      <c r="E4096" s="251" t="s">
        <v>1</v>
      </c>
      <c r="F4096" s="252" t="s">
        <v>144</v>
      </c>
      <c r="G4096" s="250"/>
      <c r="H4096" s="253">
        <v>82</v>
      </c>
      <c r="I4096" s="254"/>
      <c r="J4096" s="250"/>
      <c r="K4096" s="250"/>
      <c r="L4096" s="255"/>
      <c r="M4096" s="256"/>
      <c r="N4096" s="257"/>
      <c r="O4096" s="257"/>
      <c r="P4096" s="257"/>
      <c r="Q4096" s="257"/>
      <c r="R4096" s="257"/>
      <c r="S4096" s="257"/>
      <c r="T4096" s="258"/>
      <c r="AT4096" s="259" t="s">
        <v>142</v>
      </c>
      <c r="AU4096" s="259" t="s">
        <v>83</v>
      </c>
      <c r="AV4096" s="13" t="s">
        <v>140</v>
      </c>
      <c r="AW4096" s="13" t="s">
        <v>30</v>
      </c>
      <c r="AX4096" s="13" t="s">
        <v>81</v>
      </c>
      <c r="AY4096" s="259" t="s">
        <v>133</v>
      </c>
    </row>
    <row r="4097" spans="2:65" s="1" customFormat="1" ht="16.5" customHeight="1">
      <c r="B4097" s="38"/>
      <c r="C4097" s="224" t="s">
        <v>5926</v>
      </c>
      <c r="D4097" s="224" t="s">
        <v>135</v>
      </c>
      <c r="E4097" s="225" t="s">
        <v>5927</v>
      </c>
      <c r="F4097" s="226" t="s">
        <v>5928</v>
      </c>
      <c r="G4097" s="227" t="s">
        <v>241</v>
      </c>
      <c r="H4097" s="228">
        <v>125</v>
      </c>
      <c r="I4097" s="229"/>
      <c r="J4097" s="230">
        <f>ROUND(I4097*H4097,2)</f>
        <v>0</v>
      </c>
      <c r="K4097" s="226" t="s">
        <v>1</v>
      </c>
      <c r="L4097" s="43"/>
      <c r="M4097" s="231" t="s">
        <v>1</v>
      </c>
      <c r="N4097" s="232" t="s">
        <v>38</v>
      </c>
      <c r="O4097" s="86"/>
      <c r="P4097" s="233">
        <f>O4097*H4097</f>
        <v>0</v>
      </c>
      <c r="Q4097" s="233">
        <v>0</v>
      </c>
      <c r="R4097" s="233">
        <f>Q4097*H4097</f>
        <v>0</v>
      </c>
      <c r="S4097" s="233">
        <v>0</v>
      </c>
      <c r="T4097" s="234">
        <f>S4097*H4097</f>
        <v>0</v>
      </c>
      <c r="AR4097" s="235" t="s">
        <v>328</v>
      </c>
      <c r="AT4097" s="235" t="s">
        <v>135</v>
      </c>
      <c r="AU4097" s="235" t="s">
        <v>83</v>
      </c>
      <c r="AY4097" s="17" t="s">
        <v>133</v>
      </c>
      <c r="BE4097" s="236">
        <f>IF(N4097="základní",J4097,0)</f>
        <v>0</v>
      </c>
      <c r="BF4097" s="236">
        <f>IF(N4097="snížená",J4097,0)</f>
        <v>0</v>
      </c>
      <c r="BG4097" s="236">
        <f>IF(N4097="zákl. přenesená",J4097,0)</f>
        <v>0</v>
      </c>
      <c r="BH4097" s="236">
        <f>IF(N4097="sníž. přenesená",J4097,0)</f>
        <v>0</v>
      </c>
      <c r="BI4097" s="236">
        <f>IF(N4097="nulová",J4097,0)</f>
        <v>0</v>
      </c>
      <c r="BJ4097" s="17" t="s">
        <v>81</v>
      </c>
      <c r="BK4097" s="236">
        <f>ROUND(I4097*H4097,2)</f>
        <v>0</v>
      </c>
      <c r="BL4097" s="17" t="s">
        <v>328</v>
      </c>
      <c r="BM4097" s="235" t="s">
        <v>5929</v>
      </c>
    </row>
    <row r="4098" spans="2:51" s="12" customFormat="1" ht="12">
      <c r="B4098" s="237"/>
      <c r="C4098" s="238"/>
      <c r="D4098" s="239" t="s">
        <v>142</v>
      </c>
      <c r="E4098" s="240" t="s">
        <v>1</v>
      </c>
      <c r="F4098" s="241" t="s">
        <v>5930</v>
      </c>
      <c r="G4098" s="238"/>
      <c r="H4098" s="242">
        <v>12</v>
      </c>
      <c r="I4098" s="243"/>
      <c r="J4098" s="238"/>
      <c r="K4098" s="238"/>
      <c r="L4098" s="244"/>
      <c r="M4098" s="245"/>
      <c r="N4098" s="246"/>
      <c r="O4098" s="246"/>
      <c r="P4098" s="246"/>
      <c r="Q4098" s="246"/>
      <c r="R4098" s="246"/>
      <c r="S4098" s="246"/>
      <c r="T4098" s="247"/>
      <c r="AT4098" s="248" t="s">
        <v>142</v>
      </c>
      <c r="AU4098" s="248" t="s">
        <v>83</v>
      </c>
      <c r="AV4098" s="12" t="s">
        <v>83</v>
      </c>
      <c r="AW4098" s="12" t="s">
        <v>30</v>
      </c>
      <c r="AX4098" s="12" t="s">
        <v>73</v>
      </c>
      <c r="AY4098" s="248" t="s">
        <v>133</v>
      </c>
    </row>
    <row r="4099" spans="2:51" s="12" customFormat="1" ht="12">
      <c r="B4099" s="237"/>
      <c r="C4099" s="238"/>
      <c r="D4099" s="239" t="s">
        <v>142</v>
      </c>
      <c r="E4099" s="240" t="s">
        <v>1</v>
      </c>
      <c r="F4099" s="241" t="s">
        <v>5931</v>
      </c>
      <c r="G4099" s="238"/>
      <c r="H4099" s="242">
        <v>6</v>
      </c>
      <c r="I4099" s="243"/>
      <c r="J4099" s="238"/>
      <c r="K4099" s="238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142</v>
      </c>
      <c r="AU4099" s="248" t="s">
        <v>83</v>
      </c>
      <c r="AV4099" s="12" t="s">
        <v>83</v>
      </c>
      <c r="AW4099" s="12" t="s">
        <v>30</v>
      </c>
      <c r="AX4099" s="12" t="s">
        <v>73</v>
      </c>
      <c r="AY4099" s="248" t="s">
        <v>133</v>
      </c>
    </row>
    <row r="4100" spans="2:51" s="12" customFormat="1" ht="12">
      <c r="B4100" s="237"/>
      <c r="C4100" s="238"/>
      <c r="D4100" s="239" t="s">
        <v>142</v>
      </c>
      <c r="E4100" s="240" t="s">
        <v>1</v>
      </c>
      <c r="F4100" s="241" t="s">
        <v>5932</v>
      </c>
      <c r="G4100" s="238"/>
      <c r="H4100" s="242">
        <v>25</v>
      </c>
      <c r="I4100" s="243"/>
      <c r="J4100" s="238"/>
      <c r="K4100" s="238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142</v>
      </c>
      <c r="AU4100" s="248" t="s">
        <v>83</v>
      </c>
      <c r="AV4100" s="12" t="s">
        <v>83</v>
      </c>
      <c r="AW4100" s="12" t="s">
        <v>30</v>
      </c>
      <c r="AX4100" s="12" t="s">
        <v>73</v>
      </c>
      <c r="AY4100" s="248" t="s">
        <v>133</v>
      </c>
    </row>
    <row r="4101" spans="2:51" s="12" customFormat="1" ht="12">
      <c r="B4101" s="237"/>
      <c r="C4101" s="238"/>
      <c r="D4101" s="239" t="s">
        <v>142</v>
      </c>
      <c r="E4101" s="240" t="s">
        <v>1</v>
      </c>
      <c r="F4101" s="241" t="s">
        <v>5933</v>
      </c>
      <c r="G4101" s="238"/>
      <c r="H4101" s="242">
        <v>35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142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133</v>
      </c>
    </row>
    <row r="4102" spans="2:51" s="12" customFormat="1" ht="12">
      <c r="B4102" s="237"/>
      <c r="C4102" s="238"/>
      <c r="D4102" s="239" t="s">
        <v>142</v>
      </c>
      <c r="E4102" s="240" t="s">
        <v>1</v>
      </c>
      <c r="F4102" s="241" t="s">
        <v>5934</v>
      </c>
      <c r="G4102" s="238"/>
      <c r="H4102" s="242">
        <v>25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142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133</v>
      </c>
    </row>
    <row r="4103" spans="2:51" s="12" customFormat="1" ht="12">
      <c r="B4103" s="237"/>
      <c r="C4103" s="238"/>
      <c r="D4103" s="239" t="s">
        <v>142</v>
      </c>
      <c r="E4103" s="240" t="s">
        <v>1</v>
      </c>
      <c r="F4103" s="241" t="s">
        <v>5935</v>
      </c>
      <c r="G4103" s="238"/>
      <c r="H4103" s="242">
        <v>15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142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133</v>
      </c>
    </row>
    <row r="4104" spans="2:51" s="12" customFormat="1" ht="12">
      <c r="B4104" s="237"/>
      <c r="C4104" s="238"/>
      <c r="D4104" s="239" t="s">
        <v>142</v>
      </c>
      <c r="E4104" s="240" t="s">
        <v>1</v>
      </c>
      <c r="F4104" s="241" t="s">
        <v>5936</v>
      </c>
      <c r="G4104" s="238"/>
      <c r="H4104" s="242">
        <v>5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142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133</v>
      </c>
    </row>
    <row r="4105" spans="2:51" s="12" customFormat="1" ht="12">
      <c r="B4105" s="237"/>
      <c r="C4105" s="238"/>
      <c r="D4105" s="239" t="s">
        <v>142</v>
      </c>
      <c r="E4105" s="240" t="s">
        <v>1</v>
      </c>
      <c r="F4105" s="241" t="s">
        <v>5937</v>
      </c>
      <c r="G4105" s="238"/>
      <c r="H4105" s="242">
        <v>2</v>
      </c>
      <c r="I4105" s="243"/>
      <c r="J4105" s="238"/>
      <c r="K4105" s="238"/>
      <c r="L4105" s="244"/>
      <c r="M4105" s="245"/>
      <c r="N4105" s="246"/>
      <c r="O4105" s="246"/>
      <c r="P4105" s="246"/>
      <c r="Q4105" s="246"/>
      <c r="R4105" s="246"/>
      <c r="S4105" s="246"/>
      <c r="T4105" s="247"/>
      <c r="AT4105" s="248" t="s">
        <v>142</v>
      </c>
      <c r="AU4105" s="248" t="s">
        <v>83</v>
      </c>
      <c r="AV4105" s="12" t="s">
        <v>83</v>
      </c>
      <c r="AW4105" s="12" t="s">
        <v>30</v>
      </c>
      <c r="AX4105" s="12" t="s">
        <v>73</v>
      </c>
      <c r="AY4105" s="248" t="s">
        <v>133</v>
      </c>
    </row>
    <row r="4106" spans="2:51" s="13" customFormat="1" ht="12">
      <c r="B4106" s="249"/>
      <c r="C4106" s="250"/>
      <c r="D4106" s="239" t="s">
        <v>142</v>
      </c>
      <c r="E4106" s="251" t="s">
        <v>1</v>
      </c>
      <c r="F4106" s="252" t="s">
        <v>144</v>
      </c>
      <c r="G4106" s="250"/>
      <c r="H4106" s="253">
        <v>125</v>
      </c>
      <c r="I4106" s="254"/>
      <c r="J4106" s="250"/>
      <c r="K4106" s="250"/>
      <c r="L4106" s="255"/>
      <c r="M4106" s="256"/>
      <c r="N4106" s="257"/>
      <c r="O4106" s="257"/>
      <c r="P4106" s="257"/>
      <c r="Q4106" s="257"/>
      <c r="R4106" s="257"/>
      <c r="S4106" s="257"/>
      <c r="T4106" s="258"/>
      <c r="AT4106" s="259" t="s">
        <v>142</v>
      </c>
      <c r="AU4106" s="259" t="s">
        <v>83</v>
      </c>
      <c r="AV4106" s="13" t="s">
        <v>140</v>
      </c>
      <c r="AW4106" s="13" t="s">
        <v>30</v>
      </c>
      <c r="AX4106" s="13" t="s">
        <v>81</v>
      </c>
      <c r="AY4106" s="259" t="s">
        <v>133</v>
      </c>
    </row>
    <row r="4107" spans="2:65" s="1" customFormat="1" ht="16.5" customHeight="1">
      <c r="B4107" s="38"/>
      <c r="C4107" s="224" t="s">
        <v>5938</v>
      </c>
      <c r="D4107" s="224" t="s">
        <v>135</v>
      </c>
      <c r="E4107" s="225" t="s">
        <v>5939</v>
      </c>
      <c r="F4107" s="226" t="s">
        <v>5940</v>
      </c>
      <c r="G4107" s="227" t="s">
        <v>241</v>
      </c>
      <c r="H4107" s="228">
        <v>96</v>
      </c>
      <c r="I4107" s="229"/>
      <c r="J4107" s="230">
        <f>ROUND(I4107*H4107,2)</f>
        <v>0</v>
      </c>
      <c r="K4107" s="226" t="s">
        <v>1</v>
      </c>
      <c r="L4107" s="43"/>
      <c r="M4107" s="231" t="s">
        <v>1</v>
      </c>
      <c r="N4107" s="232" t="s">
        <v>38</v>
      </c>
      <c r="O4107" s="86"/>
      <c r="P4107" s="233">
        <f>O4107*H4107</f>
        <v>0</v>
      </c>
      <c r="Q4107" s="233">
        <v>0</v>
      </c>
      <c r="R4107" s="233">
        <f>Q4107*H4107</f>
        <v>0</v>
      </c>
      <c r="S4107" s="233">
        <v>0</v>
      </c>
      <c r="T4107" s="234">
        <f>S4107*H4107</f>
        <v>0</v>
      </c>
      <c r="AR4107" s="235" t="s">
        <v>328</v>
      </c>
      <c r="AT4107" s="235" t="s">
        <v>135</v>
      </c>
      <c r="AU4107" s="235" t="s">
        <v>83</v>
      </c>
      <c r="AY4107" s="17" t="s">
        <v>133</v>
      </c>
      <c r="BE4107" s="236">
        <f>IF(N4107="základní",J4107,0)</f>
        <v>0</v>
      </c>
      <c r="BF4107" s="236">
        <f>IF(N4107="snížená",J4107,0)</f>
        <v>0</v>
      </c>
      <c r="BG4107" s="236">
        <f>IF(N4107="zákl. přenesená",J4107,0)</f>
        <v>0</v>
      </c>
      <c r="BH4107" s="236">
        <f>IF(N4107="sníž. přenesená",J4107,0)</f>
        <v>0</v>
      </c>
      <c r="BI4107" s="236">
        <f>IF(N4107="nulová",J4107,0)</f>
        <v>0</v>
      </c>
      <c r="BJ4107" s="17" t="s">
        <v>81</v>
      </c>
      <c r="BK4107" s="236">
        <f>ROUND(I4107*H4107,2)</f>
        <v>0</v>
      </c>
      <c r="BL4107" s="17" t="s">
        <v>328</v>
      </c>
      <c r="BM4107" s="235" t="s">
        <v>5941</v>
      </c>
    </row>
    <row r="4108" spans="2:51" s="12" customFormat="1" ht="12">
      <c r="B4108" s="237"/>
      <c r="C4108" s="238"/>
      <c r="D4108" s="239" t="s">
        <v>142</v>
      </c>
      <c r="E4108" s="240" t="s">
        <v>1</v>
      </c>
      <c r="F4108" s="241" t="s">
        <v>5942</v>
      </c>
      <c r="G4108" s="238"/>
      <c r="H4108" s="242">
        <v>8</v>
      </c>
      <c r="I4108" s="243"/>
      <c r="J4108" s="238"/>
      <c r="K4108" s="238"/>
      <c r="L4108" s="244"/>
      <c r="M4108" s="245"/>
      <c r="N4108" s="246"/>
      <c r="O4108" s="246"/>
      <c r="P4108" s="246"/>
      <c r="Q4108" s="246"/>
      <c r="R4108" s="246"/>
      <c r="S4108" s="246"/>
      <c r="T4108" s="247"/>
      <c r="AT4108" s="248" t="s">
        <v>142</v>
      </c>
      <c r="AU4108" s="248" t="s">
        <v>83</v>
      </c>
      <c r="AV4108" s="12" t="s">
        <v>83</v>
      </c>
      <c r="AW4108" s="12" t="s">
        <v>30</v>
      </c>
      <c r="AX4108" s="12" t="s">
        <v>73</v>
      </c>
      <c r="AY4108" s="248" t="s">
        <v>133</v>
      </c>
    </row>
    <row r="4109" spans="2:51" s="12" customFormat="1" ht="12">
      <c r="B4109" s="237"/>
      <c r="C4109" s="238"/>
      <c r="D4109" s="239" t="s">
        <v>142</v>
      </c>
      <c r="E4109" s="240" t="s">
        <v>1</v>
      </c>
      <c r="F4109" s="241" t="s">
        <v>5943</v>
      </c>
      <c r="G4109" s="238"/>
      <c r="H4109" s="242">
        <v>20</v>
      </c>
      <c r="I4109" s="243"/>
      <c r="J4109" s="238"/>
      <c r="K4109" s="238"/>
      <c r="L4109" s="244"/>
      <c r="M4109" s="245"/>
      <c r="N4109" s="246"/>
      <c r="O4109" s="246"/>
      <c r="P4109" s="246"/>
      <c r="Q4109" s="246"/>
      <c r="R4109" s="246"/>
      <c r="S4109" s="246"/>
      <c r="T4109" s="247"/>
      <c r="AT4109" s="248" t="s">
        <v>142</v>
      </c>
      <c r="AU4109" s="248" t="s">
        <v>83</v>
      </c>
      <c r="AV4109" s="12" t="s">
        <v>83</v>
      </c>
      <c r="AW4109" s="12" t="s">
        <v>30</v>
      </c>
      <c r="AX4109" s="12" t="s">
        <v>73</v>
      </c>
      <c r="AY4109" s="248" t="s">
        <v>133</v>
      </c>
    </row>
    <row r="4110" spans="2:51" s="12" customFormat="1" ht="12">
      <c r="B4110" s="237"/>
      <c r="C4110" s="238"/>
      <c r="D4110" s="239" t="s">
        <v>142</v>
      </c>
      <c r="E4110" s="240" t="s">
        <v>1</v>
      </c>
      <c r="F4110" s="241" t="s">
        <v>5944</v>
      </c>
      <c r="G4110" s="238"/>
      <c r="H4110" s="242">
        <v>7</v>
      </c>
      <c r="I4110" s="243"/>
      <c r="J4110" s="238"/>
      <c r="K4110" s="238"/>
      <c r="L4110" s="244"/>
      <c r="M4110" s="245"/>
      <c r="N4110" s="246"/>
      <c r="O4110" s="246"/>
      <c r="P4110" s="246"/>
      <c r="Q4110" s="246"/>
      <c r="R4110" s="246"/>
      <c r="S4110" s="246"/>
      <c r="T4110" s="247"/>
      <c r="AT4110" s="248" t="s">
        <v>142</v>
      </c>
      <c r="AU4110" s="248" t="s">
        <v>83</v>
      </c>
      <c r="AV4110" s="12" t="s">
        <v>83</v>
      </c>
      <c r="AW4110" s="12" t="s">
        <v>30</v>
      </c>
      <c r="AX4110" s="12" t="s">
        <v>73</v>
      </c>
      <c r="AY4110" s="248" t="s">
        <v>133</v>
      </c>
    </row>
    <row r="4111" spans="2:51" s="12" customFormat="1" ht="12">
      <c r="B4111" s="237"/>
      <c r="C4111" s="238"/>
      <c r="D4111" s="239" t="s">
        <v>142</v>
      </c>
      <c r="E4111" s="240" t="s">
        <v>1</v>
      </c>
      <c r="F4111" s="241" t="s">
        <v>5853</v>
      </c>
      <c r="G4111" s="238"/>
      <c r="H4111" s="242">
        <v>20</v>
      </c>
      <c r="I4111" s="243"/>
      <c r="J4111" s="238"/>
      <c r="K4111" s="238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142</v>
      </c>
      <c r="AU4111" s="248" t="s">
        <v>83</v>
      </c>
      <c r="AV4111" s="12" t="s">
        <v>83</v>
      </c>
      <c r="AW4111" s="12" t="s">
        <v>30</v>
      </c>
      <c r="AX4111" s="12" t="s">
        <v>73</v>
      </c>
      <c r="AY4111" s="248" t="s">
        <v>133</v>
      </c>
    </row>
    <row r="4112" spans="2:51" s="12" customFormat="1" ht="12">
      <c r="B4112" s="237"/>
      <c r="C4112" s="238"/>
      <c r="D4112" s="239" t="s">
        <v>142</v>
      </c>
      <c r="E4112" s="240" t="s">
        <v>1</v>
      </c>
      <c r="F4112" s="241" t="s">
        <v>5945</v>
      </c>
      <c r="G4112" s="238"/>
      <c r="H4112" s="242">
        <v>9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142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133</v>
      </c>
    </row>
    <row r="4113" spans="2:51" s="12" customFormat="1" ht="12">
      <c r="B4113" s="237"/>
      <c r="C4113" s="238"/>
      <c r="D4113" s="239" t="s">
        <v>142</v>
      </c>
      <c r="E4113" s="240" t="s">
        <v>1</v>
      </c>
      <c r="F4113" s="241" t="s">
        <v>5855</v>
      </c>
      <c r="G4113" s="238"/>
      <c r="H4113" s="242">
        <v>20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142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133</v>
      </c>
    </row>
    <row r="4114" spans="2:51" s="12" customFormat="1" ht="12">
      <c r="B4114" s="237"/>
      <c r="C4114" s="238"/>
      <c r="D4114" s="239" t="s">
        <v>142</v>
      </c>
      <c r="E4114" s="240" t="s">
        <v>1</v>
      </c>
      <c r="F4114" s="241" t="s">
        <v>5905</v>
      </c>
      <c r="G4114" s="238"/>
      <c r="H4114" s="242">
        <v>8</v>
      </c>
      <c r="I4114" s="243"/>
      <c r="J4114" s="238"/>
      <c r="K4114" s="238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142</v>
      </c>
      <c r="AU4114" s="248" t="s">
        <v>83</v>
      </c>
      <c r="AV4114" s="12" t="s">
        <v>83</v>
      </c>
      <c r="AW4114" s="12" t="s">
        <v>30</v>
      </c>
      <c r="AX4114" s="12" t="s">
        <v>73</v>
      </c>
      <c r="AY4114" s="248" t="s">
        <v>133</v>
      </c>
    </row>
    <row r="4115" spans="2:51" s="12" customFormat="1" ht="12">
      <c r="B4115" s="237"/>
      <c r="C4115" s="238"/>
      <c r="D4115" s="239" t="s">
        <v>142</v>
      </c>
      <c r="E4115" s="240" t="s">
        <v>1</v>
      </c>
      <c r="F4115" s="241" t="s">
        <v>5946</v>
      </c>
      <c r="G4115" s="238"/>
      <c r="H4115" s="242">
        <v>4</v>
      </c>
      <c r="I4115" s="243"/>
      <c r="J4115" s="238"/>
      <c r="K4115" s="238"/>
      <c r="L4115" s="244"/>
      <c r="M4115" s="245"/>
      <c r="N4115" s="246"/>
      <c r="O4115" s="246"/>
      <c r="P4115" s="246"/>
      <c r="Q4115" s="246"/>
      <c r="R4115" s="246"/>
      <c r="S4115" s="246"/>
      <c r="T4115" s="247"/>
      <c r="AT4115" s="248" t="s">
        <v>142</v>
      </c>
      <c r="AU4115" s="248" t="s">
        <v>83</v>
      </c>
      <c r="AV4115" s="12" t="s">
        <v>83</v>
      </c>
      <c r="AW4115" s="12" t="s">
        <v>30</v>
      </c>
      <c r="AX4115" s="12" t="s">
        <v>73</v>
      </c>
      <c r="AY4115" s="248" t="s">
        <v>133</v>
      </c>
    </row>
    <row r="4116" spans="2:51" s="13" customFormat="1" ht="12">
      <c r="B4116" s="249"/>
      <c r="C4116" s="250"/>
      <c r="D4116" s="239" t="s">
        <v>142</v>
      </c>
      <c r="E4116" s="251" t="s">
        <v>1</v>
      </c>
      <c r="F4116" s="252" t="s">
        <v>144</v>
      </c>
      <c r="G4116" s="250"/>
      <c r="H4116" s="253">
        <v>96</v>
      </c>
      <c r="I4116" s="254"/>
      <c r="J4116" s="250"/>
      <c r="K4116" s="250"/>
      <c r="L4116" s="255"/>
      <c r="M4116" s="256"/>
      <c r="N4116" s="257"/>
      <c r="O4116" s="257"/>
      <c r="P4116" s="257"/>
      <c r="Q4116" s="257"/>
      <c r="R4116" s="257"/>
      <c r="S4116" s="257"/>
      <c r="T4116" s="258"/>
      <c r="AT4116" s="259" t="s">
        <v>142</v>
      </c>
      <c r="AU4116" s="259" t="s">
        <v>83</v>
      </c>
      <c r="AV4116" s="13" t="s">
        <v>140</v>
      </c>
      <c r="AW4116" s="13" t="s">
        <v>30</v>
      </c>
      <c r="AX4116" s="13" t="s">
        <v>81</v>
      </c>
      <c r="AY4116" s="259" t="s">
        <v>133</v>
      </c>
    </row>
    <row r="4117" spans="2:65" s="1" customFormat="1" ht="16.5" customHeight="1">
      <c r="B4117" s="38"/>
      <c r="C4117" s="224" t="s">
        <v>5947</v>
      </c>
      <c r="D4117" s="224" t="s">
        <v>135</v>
      </c>
      <c r="E4117" s="225" t="s">
        <v>5948</v>
      </c>
      <c r="F4117" s="226" t="s">
        <v>5949</v>
      </c>
      <c r="G4117" s="227" t="s">
        <v>241</v>
      </c>
      <c r="H4117" s="228">
        <v>18</v>
      </c>
      <c r="I4117" s="229"/>
      <c r="J4117" s="230">
        <f>ROUND(I4117*H4117,2)</f>
        <v>0</v>
      </c>
      <c r="K4117" s="226" t="s">
        <v>1</v>
      </c>
      <c r="L4117" s="43"/>
      <c r="M4117" s="231" t="s">
        <v>1</v>
      </c>
      <c r="N4117" s="232" t="s">
        <v>38</v>
      </c>
      <c r="O4117" s="86"/>
      <c r="P4117" s="233">
        <f>O4117*H4117</f>
        <v>0</v>
      </c>
      <c r="Q4117" s="233">
        <v>0</v>
      </c>
      <c r="R4117" s="233">
        <f>Q4117*H4117</f>
        <v>0</v>
      </c>
      <c r="S4117" s="233">
        <v>0</v>
      </c>
      <c r="T4117" s="234">
        <f>S4117*H4117</f>
        <v>0</v>
      </c>
      <c r="AR4117" s="235" t="s">
        <v>328</v>
      </c>
      <c r="AT4117" s="235" t="s">
        <v>135</v>
      </c>
      <c r="AU4117" s="235" t="s">
        <v>83</v>
      </c>
      <c r="AY4117" s="17" t="s">
        <v>133</v>
      </c>
      <c r="BE4117" s="236">
        <f>IF(N4117="základní",J4117,0)</f>
        <v>0</v>
      </c>
      <c r="BF4117" s="236">
        <f>IF(N4117="snížená",J4117,0)</f>
        <v>0</v>
      </c>
      <c r="BG4117" s="236">
        <f>IF(N4117="zákl. přenesená",J4117,0)</f>
        <v>0</v>
      </c>
      <c r="BH4117" s="236">
        <f>IF(N4117="sníž. přenesená",J4117,0)</f>
        <v>0</v>
      </c>
      <c r="BI4117" s="236">
        <f>IF(N4117="nulová",J4117,0)</f>
        <v>0</v>
      </c>
      <c r="BJ4117" s="17" t="s">
        <v>81</v>
      </c>
      <c r="BK4117" s="236">
        <f>ROUND(I4117*H4117,2)</f>
        <v>0</v>
      </c>
      <c r="BL4117" s="17" t="s">
        <v>328</v>
      </c>
      <c r="BM4117" s="235" t="s">
        <v>5950</v>
      </c>
    </row>
    <row r="4118" spans="2:51" s="12" customFormat="1" ht="12">
      <c r="B4118" s="237"/>
      <c r="C4118" s="238"/>
      <c r="D4118" s="239" t="s">
        <v>142</v>
      </c>
      <c r="E4118" s="240" t="s">
        <v>1</v>
      </c>
      <c r="F4118" s="241" t="s">
        <v>5852</v>
      </c>
      <c r="G4118" s="238"/>
      <c r="H4118" s="242">
        <v>10</v>
      </c>
      <c r="I4118" s="243"/>
      <c r="J4118" s="238"/>
      <c r="K4118" s="238"/>
      <c r="L4118" s="244"/>
      <c r="M4118" s="245"/>
      <c r="N4118" s="246"/>
      <c r="O4118" s="246"/>
      <c r="P4118" s="246"/>
      <c r="Q4118" s="246"/>
      <c r="R4118" s="246"/>
      <c r="S4118" s="246"/>
      <c r="T4118" s="247"/>
      <c r="AT4118" s="248" t="s">
        <v>142</v>
      </c>
      <c r="AU4118" s="248" t="s">
        <v>83</v>
      </c>
      <c r="AV4118" s="12" t="s">
        <v>83</v>
      </c>
      <c r="AW4118" s="12" t="s">
        <v>30</v>
      </c>
      <c r="AX4118" s="12" t="s">
        <v>73</v>
      </c>
      <c r="AY4118" s="248" t="s">
        <v>133</v>
      </c>
    </row>
    <row r="4119" spans="2:51" s="12" customFormat="1" ht="12">
      <c r="B4119" s="237"/>
      <c r="C4119" s="238"/>
      <c r="D4119" s="239" t="s">
        <v>142</v>
      </c>
      <c r="E4119" s="240" t="s">
        <v>1</v>
      </c>
      <c r="F4119" s="241" t="s">
        <v>5902</v>
      </c>
      <c r="G4119" s="238"/>
      <c r="H4119" s="242">
        <v>6</v>
      </c>
      <c r="I4119" s="243"/>
      <c r="J4119" s="238"/>
      <c r="K4119" s="238"/>
      <c r="L4119" s="244"/>
      <c r="M4119" s="245"/>
      <c r="N4119" s="246"/>
      <c r="O4119" s="246"/>
      <c r="P4119" s="246"/>
      <c r="Q4119" s="246"/>
      <c r="R4119" s="246"/>
      <c r="S4119" s="246"/>
      <c r="T4119" s="247"/>
      <c r="AT4119" s="248" t="s">
        <v>142</v>
      </c>
      <c r="AU4119" s="248" t="s">
        <v>83</v>
      </c>
      <c r="AV4119" s="12" t="s">
        <v>83</v>
      </c>
      <c r="AW4119" s="12" t="s">
        <v>30</v>
      </c>
      <c r="AX4119" s="12" t="s">
        <v>73</v>
      </c>
      <c r="AY4119" s="248" t="s">
        <v>133</v>
      </c>
    </row>
    <row r="4120" spans="2:51" s="12" customFormat="1" ht="12">
      <c r="B4120" s="237"/>
      <c r="C4120" s="238"/>
      <c r="D4120" s="239" t="s">
        <v>142</v>
      </c>
      <c r="E4120" s="240" t="s">
        <v>1</v>
      </c>
      <c r="F4120" s="241" t="s">
        <v>5951</v>
      </c>
      <c r="G4120" s="238"/>
      <c r="H4120" s="242">
        <v>2</v>
      </c>
      <c r="I4120" s="243"/>
      <c r="J4120" s="238"/>
      <c r="K4120" s="238"/>
      <c r="L4120" s="244"/>
      <c r="M4120" s="245"/>
      <c r="N4120" s="246"/>
      <c r="O4120" s="246"/>
      <c r="P4120" s="246"/>
      <c r="Q4120" s="246"/>
      <c r="R4120" s="246"/>
      <c r="S4120" s="246"/>
      <c r="T4120" s="247"/>
      <c r="AT4120" s="248" t="s">
        <v>142</v>
      </c>
      <c r="AU4120" s="248" t="s">
        <v>83</v>
      </c>
      <c r="AV4120" s="12" t="s">
        <v>83</v>
      </c>
      <c r="AW4120" s="12" t="s">
        <v>30</v>
      </c>
      <c r="AX4120" s="12" t="s">
        <v>73</v>
      </c>
      <c r="AY4120" s="248" t="s">
        <v>133</v>
      </c>
    </row>
    <row r="4121" spans="2:51" s="13" customFormat="1" ht="12">
      <c r="B4121" s="249"/>
      <c r="C4121" s="250"/>
      <c r="D4121" s="239" t="s">
        <v>142</v>
      </c>
      <c r="E4121" s="251" t="s">
        <v>1</v>
      </c>
      <c r="F4121" s="252" t="s">
        <v>144</v>
      </c>
      <c r="G4121" s="250"/>
      <c r="H4121" s="253">
        <v>18</v>
      </c>
      <c r="I4121" s="254"/>
      <c r="J4121" s="250"/>
      <c r="K4121" s="250"/>
      <c r="L4121" s="255"/>
      <c r="M4121" s="256"/>
      <c r="N4121" s="257"/>
      <c r="O4121" s="257"/>
      <c r="P4121" s="257"/>
      <c r="Q4121" s="257"/>
      <c r="R4121" s="257"/>
      <c r="S4121" s="257"/>
      <c r="T4121" s="258"/>
      <c r="AT4121" s="259" t="s">
        <v>142</v>
      </c>
      <c r="AU4121" s="259" t="s">
        <v>83</v>
      </c>
      <c r="AV4121" s="13" t="s">
        <v>140</v>
      </c>
      <c r="AW4121" s="13" t="s">
        <v>30</v>
      </c>
      <c r="AX4121" s="13" t="s">
        <v>81</v>
      </c>
      <c r="AY4121" s="259" t="s">
        <v>133</v>
      </c>
    </row>
    <row r="4122" spans="2:65" s="1" customFormat="1" ht="16.5" customHeight="1">
      <c r="B4122" s="38"/>
      <c r="C4122" s="224" t="s">
        <v>5952</v>
      </c>
      <c r="D4122" s="224" t="s">
        <v>135</v>
      </c>
      <c r="E4122" s="225" t="s">
        <v>5953</v>
      </c>
      <c r="F4122" s="226" t="s">
        <v>5954</v>
      </c>
      <c r="G4122" s="227" t="s">
        <v>241</v>
      </c>
      <c r="H4122" s="228">
        <v>8</v>
      </c>
      <c r="I4122" s="229"/>
      <c r="J4122" s="230">
        <f>ROUND(I4122*H4122,2)</f>
        <v>0</v>
      </c>
      <c r="K4122" s="226" t="s">
        <v>1</v>
      </c>
      <c r="L4122" s="43"/>
      <c r="M4122" s="231" t="s">
        <v>1</v>
      </c>
      <c r="N4122" s="232" t="s">
        <v>38</v>
      </c>
      <c r="O4122" s="86"/>
      <c r="P4122" s="233">
        <f>O4122*H4122</f>
        <v>0</v>
      </c>
      <c r="Q4122" s="233">
        <v>0</v>
      </c>
      <c r="R4122" s="233">
        <f>Q4122*H4122</f>
        <v>0</v>
      </c>
      <c r="S4122" s="233">
        <v>0</v>
      </c>
      <c r="T4122" s="234">
        <f>S4122*H4122</f>
        <v>0</v>
      </c>
      <c r="AR4122" s="235" t="s">
        <v>328</v>
      </c>
      <c r="AT4122" s="235" t="s">
        <v>135</v>
      </c>
      <c r="AU4122" s="235" t="s">
        <v>83</v>
      </c>
      <c r="AY4122" s="17" t="s">
        <v>133</v>
      </c>
      <c r="BE4122" s="236">
        <f>IF(N4122="základní",J4122,0)</f>
        <v>0</v>
      </c>
      <c r="BF4122" s="236">
        <f>IF(N4122="snížená",J4122,0)</f>
        <v>0</v>
      </c>
      <c r="BG4122" s="236">
        <f>IF(N4122="zákl. přenesená",J4122,0)</f>
        <v>0</v>
      </c>
      <c r="BH4122" s="236">
        <f>IF(N4122="sníž. přenesená",J4122,0)</f>
        <v>0</v>
      </c>
      <c r="BI4122" s="236">
        <f>IF(N4122="nulová",J4122,0)</f>
        <v>0</v>
      </c>
      <c r="BJ4122" s="17" t="s">
        <v>81</v>
      </c>
      <c r="BK4122" s="236">
        <f>ROUND(I4122*H4122,2)</f>
        <v>0</v>
      </c>
      <c r="BL4122" s="17" t="s">
        <v>328</v>
      </c>
      <c r="BM4122" s="235" t="s">
        <v>5955</v>
      </c>
    </row>
    <row r="4123" spans="2:51" s="12" customFormat="1" ht="12">
      <c r="B4123" s="237"/>
      <c r="C4123" s="238"/>
      <c r="D4123" s="239" t="s">
        <v>142</v>
      </c>
      <c r="E4123" s="240" t="s">
        <v>1</v>
      </c>
      <c r="F4123" s="241" t="s">
        <v>5956</v>
      </c>
      <c r="G4123" s="238"/>
      <c r="H4123" s="242">
        <v>2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142</v>
      </c>
      <c r="AU4123" s="248" t="s">
        <v>83</v>
      </c>
      <c r="AV4123" s="12" t="s">
        <v>83</v>
      </c>
      <c r="AW4123" s="12" t="s">
        <v>30</v>
      </c>
      <c r="AX4123" s="12" t="s">
        <v>73</v>
      </c>
      <c r="AY4123" s="248" t="s">
        <v>133</v>
      </c>
    </row>
    <row r="4124" spans="2:51" s="12" customFormat="1" ht="12">
      <c r="B4124" s="237"/>
      <c r="C4124" s="238"/>
      <c r="D4124" s="239" t="s">
        <v>142</v>
      </c>
      <c r="E4124" s="240" t="s">
        <v>1</v>
      </c>
      <c r="F4124" s="241" t="s">
        <v>5957</v>
      </c>
      <c r="G4124" s="238"/>
      <c r="H4124" s="242">
        <v>2</v>
      </c>
      <c r="I4124" s="243"/>
      <c r="J4124" s="238"/>
      <c r="K4124" s="238"/>
      <c r="L4124" s="244"/>
      <c r="M4124" s="245"/>
      <c r="N4124" s="246"/>
      <c r="O4124" s="246"/>
      <c r="P4124" s="246"/>
      <c r="Q4124" s="246"/>
      <c r="R4124" s="246"/>
      <c r="S4124" s="246"/>
      <c r="T4124" s="247"/>
      <c r="AT4124" s="248" t="s">
        <v>142</v>
      </c>
      <c r="AU4124" s="248" t="s">
        <v>83</v>
      </c>
      <c r="AV4124" s="12" t="s">
        <v>83</v>
      </c>
      <c r="AW4124" s="12" t="s">
        <v>30</v>
      </c>
      <c r="AX4124" s="12" t="s">
        <v>73</v>
      </c>
      <c r="AY4124" s="248" t="s">
        <v>133</v>
      </c>
    </row>
    <row r="4125" spans="2:51" s="12" customFormat="1" ht="12">
      <c r="B4125" s="237"/>
      <c r="C4125" s="238"/>
      <c r="D4125" s="239" t="s">
        <v>142</v>
      </c>
      <c r="E4125" s="240" t="s">
        <v>1</v>
      </c>
      <c r="F4125" s="241" t="s">
        <v>5958</v>
      </c>
      <c r="G4125" s="238"/>
      <c r="H4125" s="242">
        <v>2</v>
      </c>
      <c r="I4125" s="243"/>
      <c r="J4125" s="238"/>
      <c r="K4125" s="238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142</v>
      </c>
      <c r="AU4125" s="248" t="s">
        <v>83</v>
      </c>
      <c r="AV4125" s="12" t="s">
        <v>83</v>
      </c>
      <c r="AW4125" s="12" t="s">
        <v>30</v>
      </c>
      <c r="AX4125" s="12" t="s">
        <v>73</v>
      </c>
      <c r="AY4125" s="248" t="s">
        <v>133</v>
      </c>
    </row>
    <row r="4126" spans="2:51" s="12" customFormat="1" ht="12">
      <c r="B4126" s="237"/>
      <c r="C4126" s="238"/>
      <c r="D4126" s="239" t="s">
        <v>142</v>
      </c>
      <c r="E4126" s="240" t="s">
        <v>1</v>
      </c>
      <c r="F4126" s="241" t="s">
        <v>5951</v>
      </c>
      <c r="G4126" s="238"/>
      <c r="H4126" s="242">
        <v>2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142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133</v>
      </c>
    </row>
    <row r="4127" spans="2:51" s="13" customFormat="1" ht="12">
      <c r="B4127" s="249"/>
      <c r="C4127" s="250"/>
      <c r="D4127" s="239" t="s">
        <v>142</v>
      </c>
      <c r="E4127" s="251" t="s">
        <v>1</v>
      </c>
      <c r="F4127" s="252" t="s">
        <v>144</v>
      </c>
      <c r="G4127" s="250"/>
      <c r="H4127" s="253">
        <v>8</v>
      </c>
      <c r="I4127" s="254"/>
      <c r="J4127" s="250"/>
      <c r="K4127" s="250"/>
      <c r="L4127" s="255"/>
      <c r="M4127" s="256"/>
      <c r="N4127" s="257"/>
      <c r="O4127" s="257"/>
      <c r="P4127" s="257"/>
      <c r="Q4127" s="257"/>
      <c r="R4127" s="257"/>
      <c r="S4127" s="257"/>
      <c r="T4127" s="258"/>
      <c r="AT4127" s="259" t="s">
        <v>142</v>
      </c>
      <c r="AU4127" s="259" t="s">
        <v>83</v>
      </c>
      <c r="AV4127" s="13" t="s">
        <v>140</v>
      </c>
      <c r="AW4127" s="13" t="s">
        <v>30</v>
      </c>
      <c r="AX4127" s="13" t="s">
        <v>81</v>
      </c>
      <c r="AY4127" s="259" t="s">
        <v>133</v>
      </c>
    </row>
    <row r="4128" spans="2:65" s="1" customFormat="1" ht="16.5" customHeight="1">
      <c r="B4128" s="38"/>
      <c r="C4128" s="224" t="s">
        <v>5959</v>
      </c>
      <c r="D4128" s="224" t="s">
        <v>135</v>
      </c>
      <c r="E4128" s="225" t="s">
        <v>5960</v>
      </c>
      <c r="F4128" s="226" t="s">
        <v>5961</v>
      </c>
      <c r="G4128" s="227" t="s">
        <v>241</v>
      </c>
      <c r="H4128" s="228">
        <v>3</v>
      </c>
      <c r="I4128" s="229"/>
      <c r="J4128" s="230">
        <f>ROUND(I4128*H4128,2)</f>
        <v>0</v>
      </c>
      <c r="K4128" s="226" t="s">
        <v>1</v>
      </c>
      <c r="L4128" s="43"/>
      <c r="M4128" s="231" t="s">
        <v>1</v>
      </c>
      <c r="N4128" s="232" t="s">
        <v>38</v>
      </c>
      <c r="O4128" s="86"/>
      <c r="P4128" s="233">
        <f>O4128*H4128</f>
        <v>0</v>
      </c>
      <c r="Q4128" s="233">
        <v>0</v>
      </c>
      <c r="R4128" s="233">
        <f>Q4128*H4128</f>
        <v>0</v>
      </c>
      <c r="S4128" s="233">
        <v>0</v>
      </c>
      <c r="T4128" s="234">
        <f>S4128*H4128</f>
        <v>0</v>
      </c>
      <c r="AR4128" s="235" t="s">
        <v>328</v>
      </c>
      <c r="AT4128" s="235" t="s">
        <v>135</v>
      </c>
      <c r="AU4128" s="235" t="s">
        <v>83</v>
      </c>
      <c r="AY4128" s="17" t="s">
        <v>133</v>
      </c>
      <c r="BE4128" s="236">
        <f>IF(N4128="základní",J4128,0)</f>
        <v>0</v>
      </c>
      <c r="BF4128" s="236">
        <f>IF(N4128="snížená",J4128,0)</f>
        <v>0</v>
      </c>
      <c r="BG4128" s="236">
        <f>IF(N4128="zákl. přenesená",J4128,0)</f>
        <v>0</v>
      </c>
      <c r="BH4128" s="236">
        <f>IF(N4128="sníž. přenesená",J4128,0)</f>
        <v>0</v>
      </c>
      <c r="BI4128" s="236">
        <f>IF(N4128="nulová",J4128,0)</f>
        <v>0</v>
      </c>
      <c r="BJ4128" s="17" t="s">
        <v>81</v>
      </c>
      <c r="BK4128" s="236">
        <f>ROUND(I4128*H4128,2)</f>
        <v>0</v>
      </c>
      <c r="BL4128" s="17" t="s">
        <v>328</v>
      </c>
      <c r="BM4128" s="235" t="s">
        <v>5962</v>
      </c>
    </row>
    <row r="4129" spans="2:51" s="12" customFormat="1" ht="12">
      <c r="B4129" s="237"/>
      <c r="C4129" s="238"/>
      <c r="D4129" s="239" t="s">
        <v>142</v>
      </c>
      <c r="E4129" s="240" t="s">
        <v>1</v>
      </c>
      <c r="F4129" s="241" t="s">
        <v>5963</v>
      </c>
      <c r="G4129" s="238"/>
      <c r="H4129" s="242">
        <v>3</v>
      </c>
      <c r="I4129" s="243"/>
      <c r="J4129" s="238"/>
      <c r="K4129" s="238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142</v>
      </c>
      <c r="AU4129" s="248" t="s">
        <v>83</v>
      </c>
      <c r="AV4129" s="12" t="s">
        <v>83</v>
      </c>
      <c r="AW4129" s="12" t="s">
        <v>30</v>
      </c>
      <c r="AX4129" s="12" t="s">
        <v>73</v>
      </c>
      <c r="AY4129" s="248" t="s">
        <v>133</v>
      </c>
    </row>
    <row r="4130" spans="2:51" s="13" customFormat="1" ht="12">
      <c r="B4130" s="249"/>
      <c r="C4130" s="250"/>
      <c r="D4130" s="239" t="s">
        <v>142</v>
      </c>
      <c r="E4130" s="251" t="s">
        <v>1</v>
      </c>
      <c r="F4130" s="252" t="s">
        <v>144</v>
      </c>
      <c r="G4130" s="250"/>
      <c r="H4130" s="253">
        <v>3</v>
      </c>
      <c r="I4130" s="254"/>
      <c r="J4130" s="250"/>
      <c r="K4130" s="250"/>
      <c r="L4130" s="255"/>
      <c r="M4130" s="256"/>
      <c r="N4130" s="257"/>
      <c r="O4130" s="257"/>
      <c r="P4130" s="257"/>
      <c r="Q4130" s="257"/>
      <c r="R4130" s="257"/>
      <c r="S4130" s="257"/>
      <c r="T4130" s="258"/>
      <c r="AT4130" s="259" t="s">
        <v>142</v>
      </c>
      <c r="AU4130" s="259" t="s">
        <v>83</v>
      </c>
      <c r="AV4130" s="13" t="s">
        <v>140</v>
      </c>
      <c r="AW4130" s="13" t="s">
        <v>30</v>
      </c>
      <c r="AX4130" s="13" t="s">
        <v>81</v>
      </c>
      <c r="AY4130" s="259" t="s">
        <v>133</v>
      </c>
    </row>
    <row r="4131" spans="2:65" s="1" customFormat="1" ht="16.5" customHeight="1">
      <c r="B4131" s="38"/>
      <c r="C4131" s="224" t="s">
        <v>5964</v>
      </c>
      <c r="D4131" s="224" t="s">
        <v>135</v>
      </c>
      <c r="E4131" s="225" t="s">
        <v>5965</v>
      </c>
      <c r="F4131" s="226" t="s">
        <v>5966</v>
      </c>
      <c r="G4131" s="227" t="s">
        <v>241</v>
      </c>
      <c r="H4131" s="228">
        <v>4</v>
      </c>
      <c r="I4131" s="229"/>
      <c r="J4131" s="230">
        <f>ROUND(I4131*H4131,2)</f>
        <v>0</v>
      </c>
      <c r="K4131" s="226" t="s">
        <v>1</v>
      </c>
      <c r="L4131" s="43"/>
      <c r="M4131" s="231" t="s">
        <v>1</v>
      </c>
      <c r="N4131" s="232" t="s">
        <v>38</v>
      </c>
      <c r="O4131" s="86"/>
      <c r="P4131" s="233">
        <f>O4131*H4131</f>
        <v>0</v>
      </c>
      <c r="Q4131" s="233">
        <v>0</v>
      </c>
      <c r="R4131" s="233">
        <f>Q4131*H4131</f>
        <v>0</v>
      </c>
      <c r="S4131" s="233">
        <v>0</v>
      </c>
      <c r="T4131" s="234">
        <f>S4131*H4131</f>
        <v>0</v>
      </c>
      <c r="AR4131" s="235" t="s">
        <v>328</v>
      </c>
      <c r="AT4131" s="235" t="s">
        <v>135</v>
      </c>
      <c r="AU4131" s="235" t="s">
        <v>83</v>
      </c>
      <c r="AY4131" s="17" t="s">
        <v>133</v>
      </c>
      <c r="BE4131" s="236">
        <f>IF(N4131="základní",J4131,0)</f>
        <v>0</v>
      </c>
      <c r="BF4131" s="236">
        <f>IF(N4131="snížená",J4131,0)</f>
        <v>0</v>
      </c>
      <c r="BG4131" s="236">
        <f>IF(N4131="zákl. přenesená",J4131,0)</f>
        <v>0</v>
      </c>
      <c r="BH4131" s="236">
        <f>IF(N4131="sníž. přenesená",J4131,0)</f>
        <v>0</v>
      </c>
      <c r="BI4131" s="236">
        <f>IF(N4131="nulová",J4131,0)</f>
        <v>0</v>
      </c>
      <c r="BJ4131" s="17" t="s">
        <v>81</v>
      </c>
      <c r="BK4131" s="236">
        <f>ROUND(I4131*H4131,2)</f>
        <v>0</v>
      </c>
      <c r="BL4131" s="17" t="s">
        <v>328</v>
      </c>
      <c r="BM4131" s="235" t="s">
        <v>5967</v>
      </c>
    </row>
    <row r="4132" spans="2:51" s="12" customFormat="1" ht="12">
      <c r="B4132" s="237"/>
      <c r="C4132" s="238"/>
      <c r="D4132" s="239" t="s">
        <v>142</v>
      </c>
      <c r="E4132" s="240" t="s">
        <v>1</v>
      </c>
      <c r="F4132" s="241" t="s">
        <v>140</v>
      </c>
      <c r="G4132" s="238"/>
      <c r="H4132" s="242">
        <v>4</v>
      </c>
      <c r="I4132" s="243"/>
      <c r="J4132" s="238"/>
      <c r="K4132" s="238"/>
      <c r="L4132" s="244"/>
      <c r="M4132" s="245"/>
      <c r="N4132" s="246"/>
      <c r="O4132" s="246"/>
      <c r="P4132" s="246"/>
      <c r="Q4132" s="246"/>
      <c r="R4132" s="246"/>
      <c r="S4132" s="246"/>
      <c r="T4132" s="247"/>
      <c r="AT4132" s="248" t="s">
        <v>142</v>
      </c>
      <c r="AU4132" s="248" t="s">
        <v>83</v>
      </c>
      <c r="AV4132" s="12" t="s">
        <v>83</v>
      </c>
      <c r="AW4132" s="12" t="s">
        <v>30</v>
      </c>
      <c r="AX4132" s="12" t="s">
        <v>73</v>
      </c>
      <c r="AY4132" s="248" t="s">
        <v>133</v>
      </c>
    </row>
    <row r="4133" spans="2:51" s="13" customFormat="1" ht="12">
      <c r="B4133" s="249"/>
      <c r="C4133" s="250"/>
      <c r="D4133" s="239" t="s">
        <v>142</v>
      </c>
      <c r="E4133" s="251" t="s">
        <v>1</v>
      </c>
      <c r="F4133" s="252" t="s">
        <v>144</v>
      </c>
      <c r="G4133" s="250"/>
      <c r="H4133" s="253">
        <v>4</v>
      </c>
      <c r="I4133" s="254"/>
      <c r="J4133" s="250"/>
      <c r="K4133" s="250"/>
      <c r="L4133" s="255"/>
      <c r="M4133" s="256"/>
      <c r="N4133" s="257"/>
      <c r="O4133" s="257"/>
      <c r="P4133" s="257"/>
      <c r="Q4133" s="257"/>
      <c r="R4133" s="257"/>
      <c r="S4133" s="257"/>
      <c r="T4133" s="258"/>
      <c r="AT4133" s="259" t="s">
        <v>142</v>
      </c>
      <c r="AU4133" s="259" t="s">
        <v>83</v>
      </c>
      <c r="AV4133" s="13" t="s">
        <v>140</v>
      </c>
      <c r="AW4133" s="13" t="s">
        <v>30</v>
      </c>
      <c r="AX4133" s="13" t="s">
        <v>81</v>
      </c>
      <c r="AY4133" s="259" t="s">
        <v>133</v>
      </c>
    </row>
    <row r="4134" spans="2:65" s="1" customFormat="1" ht="16.5" customHeight="1">
      <c r="B4134" s="38"/>
      <c r="C4134" s="224" t="s">
        <v>5968</v>
      </c>
      <c r="D4134" s="224" t="s">
        <v>135</v>
      </c>
      <c r="E4134" s="225" t="s">
        <v>5969</v>
      </c>
      <c r="F4134" s="226" t="s">
        <v>5970</v>
      </c>
      <c r="G4134" s="227" t="s">
        <v>241</v>
      </c>
      <c r="H4134" s="228">
        <v>700</v>
      </c>
      <c r="I4134" s="229"/>
      <c r="J4134" s="230">
        <f>ROUND(I4134*H4134,2)</f>
        <v>0</v>
      </c>
      <c r="K4134" s="226" t="s">
        <v>1</v>
      </c>
      <c r="L4134" s="43"/>
      <c r="M4134" s="231" t="s">
        <v>1</v>
      </c>
      <c r="N4134" s="232" t="s">
        <v>38</v>
      </c>
      <c r="O4134" s="86"/>
      <c r="P4134" s="233">
        <f>O4134*H4134</f>
        <v>0</v>
      </c>
      <c r="Q4134" s="233">
        <v>0</v>
      </c>
      <c r="R4134" s="233">
        <f>Q4134*H4134</f>
        <v>0</v>
      </c>
      <c r="S4134" s="233">
        <v>0</v>
      </c>
      <c r="T4134" s="234">
        <f>S4134*H4134</f>
        <v>0</v>
      </c>
      <c r="AR4134" s="235" t="s">
        <v>328</v>
      </c>
      <c r="AT4134" s="235" t="s">
        <v>135</v>
      </c>
      <c r="AU4134" s="235" t="s">
        <v>83</v>
      </c>
      <c r="AY4134" s="17" t="s">
        <v>133</v>
      </c>
      <c r="BE4134" s="236">
        <f>IF(N4134="základní",J4134,0)</f>
        <v>0</v>
      </c>
      <c r="BF4134" s="236">
        <f>IF(N4134="snížená",J4134,0)</f>
        <v>0</v>
      </c>
      <c r="BG4134" s="236">
        <f>IF(N4134="zákl. přenesená",J4134,0)</f>
        <v>0</v>
      </c>
      <c r="BH4134" s="236">
        <f>IF(N4134="sníž. přenesená",J4134,0)</f>
        <v>0</v>
      </c>
      <c r="BI4134" s="236">
        <f>IF(N4134="nulová",J4134,0)</f>
        <v>0</v>
      </c>
      <c r="BJ4134" s="17" t="s">
        <v>81</v>
      </c>
      <c r="BK4134" s="236">
        <f>ROUND(I4134*H4134,2)</f>
        <v>0</v>
      </c>
      <c r="BL4134" s="17" t="s">
        <v>328</v>
      </c>
      <c r="BM4134" s="235" t="s">
        <v>5971</v>
      </c>
    </row>
    <row r="4135" spans="2:51" s="12" customFormat="1" ht="12">
      <c r="B4135" s="237"/>
      <c r="C4135" s="238"/>
      <c r="D4135" s="239" t="s">
        <v>142</v>
      </c>
      <c r="E4135" s="240" t="s">
        <v>1</v>
      </c>
      <c r="F4135" s="241" t="s">
        <v>5972</v>
      </c>
      <c r="G4135" s="238"/>
      <c r="H4135" s="242">
        <v>100</v>
      </c>
      <c r="I4135" s="243"/>
      <c r="J4135" s="238"/>
      <c r="K4135" s="238"/>
      <c r="L4135" s="244"/>
      <c r="M4135" s="245"/>
      <c r="N4135" s="246"/>
      <c r="O4135" s="246"/>
      <c r="P4135" s="246"/>
      <c r="Q4135" s="246"/>
      <c r="R4135" s="246"/>
      <c r="S4135" s="246"/>
      <c r="T4135" s="247"/>
      <c r="AT4135" s="248" t="s">
        <v>142</v>
      </c>
      <c r="AU4135" s="248" t="s">
        <v>83</v>
      </c>
      <c r="AV4135" s="12" t="s">
        <v>83</v>
      </c>
      <c r="AW4135" s="12" t="s">
        <v>30</v>
      </c>
      <c r="AX4135" s="12" t="s">
        <v>73</v>
      </c>
      <c r="AY4135" s="248" t="s">
        <v>133</v>
      </c>
    </row>
    <row r="4136" spans="2:51" s="12" customFormat="1" ht="12">
      <c r="B4136" s="237"/>
      <c r="C4136" s="238"/>
      <c r="D4136" s="239" t="s">
        <v>142</v>
      </c>
      <c r="E4136" s="240" t="s">
        <v>1</v>
      </c>
      <c r="F4136" s="241" t="s">
        <v>5973</v>
      </c>
      <c r="G4136" s="238"/>
      <c r="H4136" s="242">
        <v>100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142</v>
      </c>
      <c r="AU4136" s="248" t="s">
        <v>83</v>
      </c>
      <c r="AV4136" s="12" t="s">
        <v>83</v>
      </c>
      <c r="AW4136" s="12" t="s">
        <v>30</v>
      </c>
      <c r="AX4136" s="12" t="s">
        <v>73</v>
      </c>
      <c r="AY4136" s="248" t="s">
        <v>133</v>
      </c>
    </row>
    <row r="4137" spans="2:51" s="12" customFormat="1" ht="12">
      <c r="B4137" s="237"/>
      <c r="C4137" s="238"/>
      <c r="D4137" s="239" t="s">
        <v>142</v>
      </c>
      <c r="E4137" s="240" t="s">
        <v>1</v>
      </c>
      <c r="F4137" s="241" t="s">
        <v>5974</v>
      </c>
      <c r="G4137" s="238"/>
      <c r="H4137" s="242">
        <v>100</v>
      </c>
      <c r="I4137" s="243"/>
      <c r="J4137" s="238"/>
      <c r="K4137" s="238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142</v>
      </c>
      <c r="AU4137" s="248" t="s">
        <v>83</v>
      </c>
      <c r="AV4137" s="12" t="s">
        <v>83</v>
      </c>
      <c r="AW4137" s="12" t="s">
        <v>30</v>
      </c>
      <c r="AX4137" s="12" t="s">
        <v>73</v>
      </c>
      <c r="AY4137" s="248" t="s">
        <v>133</v>
      </c>
    </row>
    <row r="4138" spans="2:51" s="12" customFormat="1" ht="12">
      <c r="B4138" s="237"/>
      <c r="C4138" s="238"/>
      <c r="D4138" s="239" t="s">
        <v>142</v>
      </c>
      <c r="E4138" s="240" t="s">
        <v>1</v>
      </c>
      <c r="F4138" s="241" t="s">
        <v>5975</v>
      </c>
      <c r="G4138" s="238"/>
      <c r="H4138" s="242">
        <v>100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142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133</v>
      </c>
    </row>
    <row r="4139" spans="2:51" s="12" customFormat="1" ht="12">
      <c r="B4139" s="237"/>
      <c r="C4139" s="238"/>
      <c r="D4139" s="239" t="s">
        <v>142</v>
      </c>
      <c r="E4139" s="240" t="s">
        <v>1</v>
      </c>
      <c r="F4139" s="241" t="s">
        <v>5976</v>
      </c>
      <c r="G4139" s="238"/>
      <c r="H4139" s="242">
        <v>100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142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133</v>
      </c>
    </row>
    <row r="4140" spans="2:51" s="12" customFormat="1" ht="12">
      <c r="B4140" s="237"/>
      <c r="C4140" s="238"/>
      <c r="D4140" s="239" t="s">
        <v>142</v>
      </c>
      <c r="E4140" s="240" t="s">
        <v>1</v>
      </c>
      <c r="F4140" s="241" t="s">
        <v>5977</v>
      </c>
      <c r="G4140" s="238"/>
      <c r="H4140" s="242">
        <v>100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142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133</v>
      </c>
    </row>
    <row r="4141" spans="2:51" s="12" customFormat="1" ht="12">
      <c r="B4141" s="237"/>
      <c r="C4141" s="238"/>
      <c r="D4141" s="239" t="s">
        <v>142</v>
      </c>
      <c r="E4141" s="240" t="s">
        <v>1</v>
      </c>
      <c r="F4141" s="241" t="s">
        <v>5856</v>
      </c>
      <c r="G4141" s="238"/>
      <c r="H4141" s="242">
        <v>50</v>
      </c>
      <c r="I4141" s="243"/>
      <c r="J4141" s="238"/>
      <c r="K4141" s="238"/>
      <c r="L4141" s="244"/>
      <c r="M4141" s="245"/>
      <c r="N4141" s="246"/>
      <c r="O4141" s="246"/>
      <c r="P4141" s="246"/>
      <c r="Q4141" s="246"/>
      <c r="R4141" s="246"/>
      <c r="S4141" s="246"/>
      <c r="T4141" s="247"/>
      <c r="AT4141" s="248" t="s">
        <v>142</v>
      </c>
      <c r="AU4141" s="248" t="s">
        <v>83</v>
      </c>
      <c r="AV4141" s="12" t="s">
        <v>83</v>
      </c>
      <c r="AW4141" s="12" t="s">
        <v>30</v>
      </c>
      <c r="AX4141" s="12" t="s">
        <v>73</v>
      </c>
      <c r="AY4141" s="248" t="s">
        <v>133</v>
      </c>
    </row>
    <row r="4142" spans="2:51" s="12" customFormat="1" ht="12">
      <c r="B4142" s="237"/>
      <c r="C4142" s="238"/>
      <c r="D4142" s="239" t="s">
        <v>142</v>
      </c>
      <c r="E4142" s="240" t="s">
        <v>1</v>
      </c>
      <c r="F4142" s="241" t="s">
        <v>5878</v>
      </c>
      <c r="G4142" s="238"/>
      <c r="H4142" s="242">
        <v>50</v>
      </c>
      <c r="I4142" s="243"/>
      <c r="J4142" s="238"/>
      <c r="K4142" s="238"/>
      <c r="L4142" s="244"/>
      <c r="M4142" s="245"/>
      <c r="N4142" s="246"/>
      <c r="O4142" s="246"/>
      <c r="P4142" s="246"/>
      <c r="Q4142" s="246"/>
      <c r="R4142" s="246"/>
      <c r="S4142" s="246"/>
      <c r="T4142" s="247"/>
      <c r="AT4142" s="248" t="s">
        <v>142</v>
      </c>
      <c r="AU4142" s="248" t="s">
        <v>83</v>
      </c>
      <c r="AV4142" s="12" t="s">
        <v>83</v>
      </c>
      <c r="AW4142" s="12" t="s">
        <v>30</v>
      </c>
      <c r="AX4142" s="12" t="s">
        <v>73</v>
      </c>
      <c r="AY4142" s="248" t="s">
        <v>133</v>
      </c>
    </row>
    <row r="4143" spans="2:51" s="13" customFormat="1" ht="12">
      <c r="B4143" s="249"/>
      <c r="C4143" s="250"/>
      <c r="D4143" s="239" t="s">
        <v>142</v>
      </c>
      <c r="E4143" s="251" t="s">
        <v>1</v>
      </c>
      <c r="F4143" s="252" t="s">
        <v>144</v>
      </c>
      <c r="G4143" s="250"/>
      <c r="H4143" s="253">
        <v>700</v>
      </c>
      <c r="I4143" s="254"/>
      <c r="J4143" s="250"/>
      <c r="K4143" s="250"/>
      <c r="L4143" s="255"/>
      <c r="M4143" s="256"/>
      <c r="N4143" s="257"/>
      <c r="O4143" s="257"/>
      <c r="P4143" s="257"/>
      <c r="Q4143" s="257"/>
      <c r="R4143" s="257"/>
      <c r="S4143" s="257"/>
      <c r="T4143" s="258"/>
      <c r="AT4143" s="259" t="s">
        <v>142</v>
      </c>
      <c r="AU4143" s="259" t="s">
        <v>83</v>
      </c>
      <c r="AV4143" s="13" t="s">
        <v>140</v>
      </c>
      <c r="AW4143" s="13" t="s">
        <v>30</v>
      </c>
      <c r="AX4143" s="13" t="s">
        <v>81</v>
      </c>
      <c r="AY4143" s="259" t="s">
        <v>133</v>
      </c>
    </row>
    <row r="4144" spans="2:65" s="1" customFormat="1" ht="16.5" customHeight="1">
      <c r="B4144" s="38"/>
      <c r="C4144" s="224" t="s">
        <v>5978</v>
      </c>
      <c r="D4144" s="224" t="s">
        <v>135</v>
      </c>
      <c r="E4144" s="225" t="s">
        <v>5979</v>
      </c>
      <c r="F4144" s="226" t="s">
        <v>5980</v>
      </c>
      <c r="G4144" s="227" t="s">
        <v>241</v>
      </c>
      <c r="H4144" s="228">
        <v>160</v>
      </c>
      <c r="I4144" s="229"/>
      <c r="J4144" s="230">
        <f>ROUND(I4144*H4144,2)</f>
        <v>0</v>
      </c>
      <c r="K4144" s="226" t="s">
        <v>1</v>
      </c>
      <c r="L4144" s="43"/>
      <c r="M4144" s="231" t="s">
        <v>1</v>
      </c>
      <c r="N4144" s="232" t="s">
        <v>38</v>
      </c>
      <c r="O4144" s="86"/>
      <c r="P4144" s="233">
        <f>O4144*H4144</f>
        <v>0</v>
      </c>
      <c r="Q4144" s="233">
        <v>0</v>
      </c>
      <c r="R4144" s="233">
        <f>Q4144*H4144</f>
        <v>0</v>
      </c>
      <c r="S4144" s="233">
        <v>0</v>
      </c>
      <c r="T4144" s="234">
        <f>S4144*H4144</f>
        <v>0</v>
      </c>
      <c r="AR4144" s="235" t="s">
        <v>328</v>
      </c>
      <c r="AT4144" s="235" t="s">
        <v>135</v>
      </c>
      <c r="AU4144" s="235" t="s">
        <v>83</v>
      </c>
      <c r="AY4144" s="17" t="s">
        <v>133</v>
      </c>
      <c r="BE4144" s="236">
        <f>IF(N4144="základní",J4144,0)</f>
        <v>0</v>
      </c>
      <c r="BF4144" s="236">
        <f>IF(N4144="snížená",J4144,0)</f>
        <v>0</v>
      </c>
      <c r="BG4144" s="236">
        <f>IF(N4144="zákl. přenesená",J4144,0)</f>
        <v>0</v>
      </c>
      <c r="BH4144" s="236">
        <f>IF(N4144="sníž. přenesená",J4144,0)</f>
        <v>0</v>
      </c>
      <c r="BI4144" s="236">
        <f>IF(N4144="nulová",J4144,0)</f>
        <v>0</v>
      </c>
      <c r="BJ4144" s="17" t="s">
        <v>81</v>
      </c>
      <c r="BK4144" s="236">
        <f>ROUND(I4144*H4144,2)</f>
        <v>0</v>
      </c>
      <c r="BL4144" s="17" t="s">
        <v>328</v>
      </c>
      <c r="BM4144" s="235" t="s">
        <v>5981</v>
      </c>
    </row>
    <row r="4145" spans="2:51" s="12" customFormat="1" ht="12">
      <c r="B4145" s="237"/>
      <c r="C4145" s="238"/>
      <c r="D4145" s="239" t="s">
        <v>142</v>
      </c>
      <c r="E4145" s="240" t="s">
        <v>1</v>
      </c>
      <c r="F4145" s="241" t="s">
        <v>5871</v>
      </c>
      <c r="G4145" s="238"/>
      <c r="H4145" s="242">
        <v>20</v>
      </c>
      <c r="I4145" s="243"/>
      <c r="J4145" s="238"/>
      <c r="K4145" s="238"/>
      <c r="L4145" s="244"/>
      <c r="M4145" s="245"/>
      <c r="N4145" s="246"/>
      <c r="O4145" s="246"/>
      <c r="P4145" s="246"/>
      <c r="Q4145" s="246"/>
      <c r="R4145" s="246"/>
      <c r="S4145" s="246"/>
      <c r="T4145" s="247"/>
      <c r="AT4145" s="248" t="s">
        <v>142</v>
      </c>
      <c r="AU4145" s="248" t="s">
        <v>83</v>
      </c>
      <c r="AV4145" s="12" t="s">
        <v>83</v>
      </c>
      <c r="AW4145" s="12" t="s">
        <v>30</v>
      </c>
      <c r="AX4145" s="12" t="s">
        <v>73</v>
      </c>
      <c r="AY4145" s="248" t="s">
        <v>133</v>
      </c>
    </row>
    <row r="4146" spans="2:51" s="12" customFormat="1" ht="12">
      <c r="B4146" s="237"/>
      <c r="C4146" s="238"/>
      <c r="D4146" s="239" t="s">
        <v>142</v>
      </c>
      <c r="E4146" s="240" t="s">
        <v>1</v>
      </c>
      <c r="F4146" s="241" t="s">
        <v>5943</v>
      </c>
      <c r="G4146" s="238"/>
      <c r="H4146" s="242">
        <v>20</v>
      </c>
      <c r="I4146" s="243"/>
      <c r="J4146" s="238"/>
      <c r="K4146" s="238"/>
      <c r="L4146" s="244"/>
      <c r="M4146" s="245"/>
      <c r="N4146" s="246"/>
      <c r="O4146" s="246"/>
      <c r="P4146" s="246"/>
      <c r="Q4146" s="246"/>
      <c r="R4146" s="246"/>
      <c r="S4146" s="246"/>
      <c r="T4146" s="247"/>
      <c r="AT4146" s="248" t="s">
        <v>142</v>
      </c>
      <c r="AU4146" s="248" t="s">
        <v>83</v>
      </c>
      <c r="AV4146" s="12" t="s">
        <v>83</v>
      </c>
      <c r="AW4146" s="12" t="s">
        <v>30</v>
      </c>
      <c r="AX4146" s="12" t="s">
        <v>73</v>
      </c>
      <c r="AY4146" s="248" t="s">
        <v>133</v>
      </c>
    </row>
    <row r="4147" spans="2:51" s="12" customFormat="1" ht="12">
      <c r="B4147" s="237"/>
      <c r="C4147" s="238"/>
      <c r="D4147" s="239" t="s">
        <v>142</v>
      </c>
      <c r="E4147" s="240" t="s">
        <v>1</v>
      </c>
      <c r="F4147" s="241" t="s">
        <v>5912</v>
      </c>
      <c r="G4147" s="238"/>
      <c r="H4147" s="242">
        <v>20</v>
      </c>
      <c r="I4147" s="243"/>
      <c r="J4147" s="238"/>
      <c r="K4147" s="238"/>
      <c r="L4147" s="244"/>
      <c r="M4147" s="245"/>
      <c r="N4147" s="246"/>
      <c r="O4147" s="246"/>
      <c r="P4147" s="246"/>
      <c r="Q4147" s="246"/>
      <c r="R4147" s="246"/>
      <c r="S4147" s="246"/>
      <c r="T4147" s="247"/>
      <c r="AT4147" s="248" t="s">
        <v>142</v>
      </c>
      <c r="AU4147" s="248" t="s">
        <v>83</v>
      </c>
      <c r="AV4147" s="12" t="s">
        <v>83</v>
      </c>
      <c r="AW4147" s="12" t="s">
        <v>30</v>
      </c>
      <c r="AX4147" s="12" t="s">
        <v>73</v>
      </c>
      <c r="AY4147" s="248" t="s">
        <v>133</v>
      </c>
    </row>
    <row r="4148" spans="2:51" s="12" customFormat="1" ht="12">
      <c r="B4148" s="237"/>
      <c r="C4148" s="238"/>
      <c r="D4148" s="239" t="s">
        <v>142</v>
      </c>
      <c r="E4148" s="240" t="s">
        <v>1</v>
      </c>
      <c r="F4148" s="241" t="s">
        <v>5853</v>
      </c>
      <c r="G4148" s="238"/>
      <c r="H4148" s="242">
        <v>20</v>
      </c>
      <c r="I4148" s="243"/>
      <c r="J4148" s="238"/>
      <c r="K4148" s="238"/>
      <c r="L4148" s="244"/>
      <c r="M4148" s="245"/>
      <c r="N4148" s="246"/>
      <c r="O4148" s="246"/>
      <c r="P4148" s="246"/>
      <c r="Q4148" s="246"/>
      <c r="R4148" s="246"/>
      <c r="S4148" s="246"/>
      <c r="T4148" s="247"/>
      <c r="AT4148" s="248" t="s">
        <v>142</v>
      </c>
      <c r="AU4148" s="248" t="s">
        <v>83</v>
      </c>
      <c r="AV4148" s="12" t="s">
        <v>83</v>
      </c>
      <c r="AW4148" s="12" t="s">
        <v>30</v>
      </c>
      <c r="AX4148" s="12" t="s">
        <v>73</v>
      </c>
      <c r="AY4148" s="248" t="s">
        <v>133</v>
      </c>
    </row>
    <row r="4149" spans="2:51" s="12" customFormat="1" ht="12">
      <c r="B4149" s="237"/>
      <c r="C4149" s="238"/>
      <c r="D4149" s="239" t="s">
        <v>142</v>
      </c>
      <c r="E4149" s="240" t="s">
        <v>1</v>
      </c>
      <c r="F4149" s="241" t="s">
        <v>5854</v>
      </c>
      <c r="G4149" s="238"/>
      <c r="H4149" s="242">
        <v>20</v>
      </c>
      <c r="I4149" s="243"/>
      <c r="J4149" s="238"/>
      <c r="K4149" s="238"/>
      <c r="L4149" s="244"/>
      <c r="M4149" s="245"/>
      <c r="N4149" s="246"/>
      <c r="O4149" s="246"/>
      <c r="P4149" s="246"/>
      <c r="Q4149" s="246"/>
      <c r="R4149" s="246"/>
      <c r="S4149" s="246"/>
      <c r="T4149" s="247"/>
      <c r="AT4149" s="248" t="s">
        <v>142</v>
      </c>
      <c r="AU4149" s="248" t="s">
        <v>83</v>
      </c>
      <c r="AV4149" s="12" t="s">
        <v>83</v>
      </c>
      <c r="AW4149" s="12" t="s">
        <v>30</v>
      </c>
      <c r="AX4149" s="12" t="s">
        <v>73</v>
      </c>
      <c r="AY4149" s="248" t="s">
        <v>133</v>
      </c>
    </row>
    <row r="4150" spans="2:51" s="12" customFormat="1" ht="12">
      <c r="B4150" s="237"/>
      <c r="C4150" s="238"/>
      <c r="D4150" s="239" t="s">
        <v>142</v>
      </c>
      <c r="E4150" s="240" t="s">
        <v>1</v>
      </c>
      <c r="F4150" s="241" t="s">
        <v>5855</v>
      </c>
      <c r="G4150" s="238"/>
      <c r="H4150" s="242">
        <v>20</v>
      </c>
      <c r="I4150" s="243"/>
      <c r="J4150" s="238"/>
      <c r="K4150" s="238"/>
      <c r="L4150" s="244"/>
      <c r="M4150" s="245"/>
      <c r="N4150" s="246"/>
      <c r="O4150" s="246"/>
      <c r="P4150" s="246"/>
      <c r="Q4150" s="246"/>
      <c r="R4150" s="246"/>
      <c r="S4150" s="246"/>
      <c r="T4150" s="247"/>
      <c r="AT4150" s="248" t="s">
        <v>142</v>
      </c>
      <c r="AU4150" s="248" t="s">
        <v>83</v>
      </c>
      <c r="AV4150" s="12" t="s">
        <v>83</v>
      </c>
      <c r="AW4150" s="12" t="s">
        <v>30</v>
      </c>
      <c r="AX4150" s="12" t="s">
        <v>73</v>
      </c>
      <c r="AY4150" s="248" t="s">
        <v>133</v>
      </c>
    </row>
    <row r="4151" spans="2:51" s="12" customFormat="1" ht="12">
      <c r="B4151" s="237"/>
      <c r="C4151" s="238"/>
      <c r="D4151" s="239" t="s">
        <v>142</v>
      </c>
      <c r="E4151" s="240" t="s">
        <v>1</v>
      </c>
      <c r="F4151" s="241" t="s">
        <v>5861</v>
      </c>
      <c r="G4151" s="238"/>
      <c r="H4151" s="242">
        <v>20</v>
      </c>
      <c r="I4151" s="243"/>
      <c r="J4151" s="238"/>
      <c r="K4151" s="238"/>
      <c r="L4151" s="244"/>
      <c r="M4151" s="245"/>
      <c r="N4151" s="246"/>
      <c r="O4151" s="246"/>
      <c r="P4151" s="246"/>
      <c r="Q4151" s="246"/>
      <c r="R4151" s="246"/>
      <c r="S4151" s="246"/>
      <c r="T4151" s="247"/>
      <c r="AT4151" s="248" t="s">
        <v>142</v>
      </c>
      <c r="AU4151" s="248" t="s">
        <v>83</v>
      </c>
      <c r="AV4151" s="12" t="s">
        <v>83</v>
      </c>
      <c r="AW4151" s="12" t="s">
        <v>30</v>
      </c>
      <c r="AX4151" s="12" t="s">
        <v>73</v>
      </c>
      <c r="AY4151" s="248" t="s">
        <v>133</v>
      </c>
    </row>
    <row r="4152" spans="2:51" s="12" customFormat="1" ht="12">
      <c r="B4152" s="237"/>
      <c r="C4152" s="238"/>
      <c r="D4152" s="239" t="s">
        <v>142</v>
      </c>
      <c r="E4152" s="240" t="s">
        <v>1</v>
      </c>
      <c r="F4152" s="241" t="s">
        <v>5982</v>
      </c>
      <c r="G4152" s="238"/>
      <c r="H4152" s="242">
        <v>20</v>
      </c>
      <c r="I4152" s="243"/>
      <c r="J4152" s="238"/>
      <c r="K4152" s="238"/>
      <c r="L4152" s="244"/>
      <c r="M4152" s="245"/>
      <c r="N4152" s="246"/>
      <c r="O4152" s="246"/>
      <c r="P4152" s="246"/>
      <c r="Q4152" s="246"/>
      <c r="R4152" s="246"/>
      <c r="S4152" s="246"/>
      <c r="T4152" s="247"/>
      <c r="AT4152" s="248" t="s">
        <v>142</v>
      </c>
      <c r="AU4152" s="248" t="s">
        <v>83</v>
      </c>
      <c r="AV4152" s="12" t="s">
        <v>83</v>
      </c>
      <c r="AW4152" s="12" t="s">
        <v>30</v>
      </c>
      <c r="AX4152" s="12" t="s">
        <v>73</v>
      </c>
      <c r="AY4152" s="248" t="s">
        <v>133</v>
      </c>
    </row>
    <row r="4153" spans="2:51" s="13" customFormat="1" ht="12">
      <c r="B4153" s="249"/>
      <c r="C4153" s="250"/>
      <c r="D4153" s="239" t="s">
        <v>142</v>
      </c>
      <c r="E4153" s="251" t="s">
        <v>1</v>
      </c>
      <c r="F4153" s="252" t="s">
        <v>144</v>
      </c>
      <c r="G4153" s="250"/>
      <c r="H4153" s="253">
        <v>160</v>
      </c>
      <c r="I4153" s="254"/>
      <c r="J4153" s="250"/>
      <c r="K4153" s="250"/>
      <c r="L4153" s="255"/>
      <c r="M4153" s="256"/>
      <c r="N4153" s="257"/>
      <c r="O4153" s="257"/>
      <c r="P4153" s="257"/>
      <c r="Q4153" s="257"/>
      <c r="R4153" s="257"/>
      <c r="S4153" s="257"/>
      <c r="T4153" s="258"/>
      <c r="AT4153" s="259" t="s">
        <v>142</v>
      </c>
      <c r="AU4153" s="259" t="s">
        <v>83</v>
      </c>
      <c r="AV4153" s="13" t="s">
        <v>140</v>
      </c>
      <c r="AW4153" s="13" t="s">
        <v>30</v>
      </c>
      <c r="AX4153" s="13" t="s">
        <v>81</v>
      </c>
      <c r="AY4153" s="259" t="s">
        <v>133</v>
      </c>
    </row>
    <row r="4154" spans="2:65" s="1" customFormat="1" ht="16.5" customHeight="1">
      <c r="B4154" s="38"/>
      <c r="C4154" s="224" t="s">
        <v>5983</v>
      </c>
      <c r="D4154" s="224" t="s">
        <v>135</v>
      </c>
      <c r="E4154" s="225" t="s">
        <v>5984</v>
      </c>
      <c r="F4154" s="226" t="s">
        <v>5985</v>
      </c>
      <c r="G4154" s="227" t="s">
        <v>241</v>
      </c>
      <c r="H4154" s="228">
        <v>4000</v>
      </c>
      <c r="I4154" s="229"/>
      <c r="J4154" s="230">
        <f>ROUND(I4154*H4154,2)</f>
        <v>0</v>
      </c>
      <c r="K4154" s="226" t="s">
        <v>1</v>
      </c>
      <c r="L4154" s="43"/>
      <c r="M4154" s="231" t="s">
        <v>1</v>
      </c>
      <c r="N4154" s="232" t="s">
        <v>38</v>
      </c>
      <c r="O4154" s="86"/>
      <c r="P4154" s="233">
        <f>O4154*H4154</f>
        <v>0</v>
      </c>
      <c r="Q4154" s="233">
        <v>0</v>
      </c>
      <c r="R4154" s="233">
        <f>Q4154*H4154</f>
        <v>0</v>
      </c>
      <c r="S4154" s="233">
        <v>0</v>
      </c>
      <c r="T4154" s="234">
        <f>S4154*H4154</f>
        <v>0</v>
      </c>
      <c r="AR4154" s="235" t="s">
        <v>328</v>
      </c>
      <c r="AT4154" s="235" t="s">
        <v>135</v>
      </c>
      <c r="AU4154" s="235" t="s">
        <v>83</v>
      </c>
      <c r="AY4154" s="17" t="s">
        <v>133</v>
      </c>
      <c r="BE4154" s="236">
        <f>IF(N4154="základní",J4154,0)</f>
        <v>0</v>
      </c>
      <c r="BF4154" s="236">
        <f>IF(N4154="snížená",J4154,0)</f>
        <v>0</v>
      </c>
      <c r="BG4154" s="236">
        <f>IF(N4154="zákl. přenesená",J4154,0)</f>
        <v>0</v>
      </c>
      <c r="BH4154" s="236">
        <f>IF(N4154="sníž. přenesená",J4154,0)</f>
        <v>0</v>
      </c>
      <c r="BI4154" s="236">
        <f>IF(N4154="nulová",J4154,0)</f>
        <v>0</v>
      </c>
      <c r="BJ4154" s="17" t="s">
        <v>81</v>
      </c>
      <c r="BK4154" s="236">
        <f>ROUND(I4154*H4154,2)</f>
        <v>0</v>
      </c>
      <c r="BL4154" s="17" t="s">
        <v>328</v>
      </c>
      <c r="BM4154" s="235" t="s">
        <v>5986</v>
      </c>
    </row>
    <row r="4155" spans="2:51" s="12" customFormat="1" ht="12">
      <c r="B4155" s="237"/>
      <c r="C4155" s="238"/>
      <c r="D4155" s="239" t="s">
        <v>142</v>
      </c>
      <c r="E4155" s="240" t="s">
        <v>1</v>
      </c>
      <c r="F4155" s="241" t="s">
        <v>5987</v>
      </c>
      <c r="G4155" s="238"/>
      <c r="H4155" s="242">
        <v>500</v>
      </c>
      <c r="I4155" s="243"/>
      <c r="J4155" s="238"/>
      <c r="K4155" s="238"/>
      <c r="L4155" s="244"/>
      <c r="M4155" s="245"/>
      <c r="N4155" s="246"/>
      <c r="O4155" s="246"/>
      <c r="P4155" s="246"/>
      <c r="Q4155" s="246"/>
      <c r="R4155" s="246"/>
      <c r="S4155" s="246"/>
      <c r="T4155" s="247"/>
      <c r="AT4155" s="248" t="s">
        <v>142</v>
      </c>
      <c r="AU4155" s="248" t="s">
        <v>83</v>
      </c>
      <c r="AV4155" s="12" t="s">
        <v>83</v>
      </c>
      <c r="AW4155" s="12" t="s">
        <v>30</v>
      </c>
      <c r="AX4155" s="12" t="s">
        <v>73</v>
      </c>
      <c r="AY4155" s="248" t="s">
        <v>133</v>
      </c>
    </row>
    <row r="4156" spans="2:51" s="12" customFormat="1" ht="12">
      <c r="B4156" s="237"/>
      <c r="C4156" s="238"/>
      <c r="D4156" s="239" t="s">
        <v>142</v>
      </c>
      <c r="E4156" s="240" t="s">
        <v>1</v>
      </c>
      <c r="F4156" s="241" t="s">
        <v>5988</v>
      </c>
      <c r="G4156" s="238"/>
      <c r="H4156" s="242">
        <v>500</v>
      </c>
      <c r="I4156" s="243"/>
      <c r="J4156" s="238"/>
      <c r="K4156" s="238"/>
      <c r="L4156" s="244"/>
      <c r="M4156" s="245"/>
      <c r="N4156" s="246"/>
      <c r="O4156" s="246"/>
      <c r="P4156" s="246"/>
      <c r="Q4156" s="246"/>
      <c r="R4156" s="246"/>
      <c r="S4156" s="246"/>
      <c r="T4156" s="247"/>
      <c r="AT4156" s="248" t="s">
        <v>142</v>
      </c>
      <c r="AU4156" s="248" t="s">
        <v>83</v>
      </c>
      <c r="AV4156" s="12" t="s">
        <v>83</v>
      </c>
      <c r="AW4156" s="12" t="s">
        <v>30</v>
      </c>
      <c r="AX4156" s="12" t="s">
        <v>73</v>
      </c>
      <c r="AY4156" s="248" t="s">
        <v>133</v>
      </c>
    </row>
    <row r="4157" spans="2:51" s="12" customFormat="1" ht="12">
      <c r="B4157" s="237"/>
      <c r="C4157" s="238"/>
      <c r="D4157" s="239" t="s">
        <v>142</v>
      </c>
      <c r="E4157" s="240" t="s">
        <v>1</v>
      </c>
      <c r="F4157" s="241" t="s">
        <v>5989</v>
      </c>
      <c r="G4157" s="238"/>
      <c r="H4157" s="242">
        <v>500</v>
      </c>
      <c r="I4157" s="243"/>
      <c r="J4157" s="238"/>
      <c r="K4157" s="238"/>
      <c r="L4157" s="244"/>
      <c r="M4157" s="245"/>
      <c r="N4157" s="246"/>
      <c r="O4157" s="246"/>
      <c r="P4157" s="246"/>
      <c r="Q4157" s="246"/>
      <c r="R4157" s="246"/>
      <c r="S4157" s="246"/>
      <c r="T4157" s="247"/>
      <c r="AT4157" s="248" t="s">
        <v>142</v>
      </c>
      <c r="AU4157" s="248" t="s">
        <v>83</v>
      </c>
      <c r="AV4157" s="12" t="s">
        <v>83</v>
      </c>
      <c r="AW4157" s="12" t="s">
        <v>30</v>
      </c>
      <c r="AX4157" s="12" t="s">
        <v>73</v>
      </c>
      <c r="AY4157" s="248" t="s">
        <v>133</v>
      </c>
    </row>
    <row r="4158" spans="2:51" s="12" customFormat="1" ht="12">
      <c r="B4158" s="237"/>
      <c r="C4158" s="238"/>
      <c r="D4158" s="239" t="s">
        <v>142</v>
      </c>
      <c r="E4158" s="240" t="s">
        <v>1</v>
      </c>
      <c r="F4158" s="241" t="s">
        <v>5829</v>
      </c>
      <c r="G4158" s="238"/>
      <c r="H4158" s="242">
        <v>500</v>
      </c>
      <c r="I4158" s="243"/>
      <c r="J4158" s="238"/>
      <c r="K4158" s="238"/>
      <c r="L4158" s="244"/>
      <c r="M4158" s="245"/>
      <c r="N4158" s="246"/>
      <c r="O4158" s="246"/>
      <c r="P4158" s="246"/>
      <c r="Q4158" s="246"/>
      <c r="R4158" s="246"/>
      <c r="S4158" s="246"/>
      <c r="T4158" s="247"/>
      <c r="AT4158" s="248" t="s">
        <v>142</v>
      </c>
      <c r="AU4158" s="248" t="s">
        <v>83</v>
      </c>
      <c r="AV4158" s="12" t="s">
        <v>83</v>
      </c>
      <c r="AW4158" s="12" t="s">
        <v>30</v>
      </c>
      <c r="AX4158" s="12" t="s">
        <v>73</v>
      </c>
      <c r="AY4158" s="248" t="s">
        <v>133</v>
      </c>
    </row>
    <row r="4159" spans="2:51" s="12" customFormat="1" ht="12">
      <c r="B4159" s="237"/>
      <c r="C4159" s="238"/>
      <c r="D4159" s="239" t="s">
        <v>142</v>
      </c>
      <c r="E4159" s="240" t="s">
        <v>1</v>
      </c>
      <c r="F4159" s="241" t="s">
        <v>5990</v>
      </c>
      <c r="G4159" s="238"/>
      <c r="H4159" s="242">
        <v>500</v>
      </c>
      <c r="I4159" s="243"/>
      <c r="J4159" s="238"/>
      <c r="K4159" s="238"/>
      <c r="L4159" s="244"/>
      <c r="M4159" s="245"/>
      <c r="N4159" s="246"/>
      <c r="O4159" s="246"/>
      <c r="P4159" s="246"/>
      <c r="Q4159" s="246"/>
      <c r="R4159" s="246"/>
      <c r="S4159" s="246"/>
      <c r="T4159" s="247"/>
      <c r="AT4159" s="248" t="s">
        <v>142</v>
      </c>
      <c r="AU4159" s="248" t="s">
        <v>83</v>
      </c>
      <c r="AV4159" s="12" t="s">
        <v>83</v>
      </c>
      <c r="AW4159" s="12" t="s">
        <v>30</v>
      </c>
      <c r="AX4159" s="12" t="s">
        <v>73</v>
      </c>
      <c r="AY4159" s="248" t="s">
        <v>133</v>
      </c>
    </row>
    <row r="4160" spans="2:51" s="12" customFormat="1" ht="12">
      <c r="B4160" s="237"/>
      <c r="C4160" s="238"/>
      <c r="D4160" s="239" t="s">
        <v>142</v>
      </c>
      <c r="E4160" s="240" t="s">
        <v>1</v>
      </c>
      <c r="F4160" s="241" t="s">
        <v>5991</v>
      </c>
      <c r="G4160" s="238"/>
      <c r="H4160" s="242">
        <v>500</v>
      </c>
      <c r="I4160" s="243"/>
      <c r="J4160" s="238"/>
      <c r="K4160" s="238"/>
      <c r="L4160" s="244"/>
      <c r="M4160" s="245"/>
      <c r="N4160" s="246"/>
      <c r="O4160" s="246"/>
      <c r="P4160" s="246"/>
      <c r="Q4160" s="246"/>
      <c r="R4160" s="246"/>
      <c r="S4160" s="246"/>
      <c r="T4160" s="247"/>
      <c r="AT4160" s="248" t="s">
        <v>142</v>
      </c>
      <c r="AU4160" s="248" t="s">
        <v>83</v>
      </c>
      <c r="AV4160" s="12" t="s">
        <v>83</v>
      </c>
      <c r="AW4160" s="12" t="s">
        <v>30</v>
      </c>
      <c r="AX4160" s="12" t="s">
        <v>73</v>
      </c>
      <c r="AY4160" s="248" t="s">
        <v>133</v>
      </c>
    </row>
    <row r="4161" spans="2:51" s="12" customFormat="1" ht="12">
      <c r="B4161" s="237"/>
      <c r="C4161" s="238"/>
      <c r="D4161" s="239" t="s">
        <v>142</v>
      </c>
      <c r="E4161" s="240" t="s">
        <v>1</v>
      </c>
      <c r="F4161" s="241" t="s">
        <v>5992</v>
      </c>
      <c r="G4161" s="238"/>
      <c r="H4161" s="242">
        <v>500</v>
      </c>
      <c r="I4161" s="243"/>
      <c r="J4161" s="238"/>
      <c r="K4161" s="238"/>
      <c r="L4161" s="244"/>
      <c r="M4161" s="245"/>
      <c r="N4161" s="246"/>
      <c r="O4161" s="246"/>
      <c r="P4161" s="246"/>
      <c r="Q4161" s="246"/>
      <c r="R4161" s="246"/>
      <c r="S4161" s="246"/>
      <c r="T4161" s="247"/>
      <c r="AT4161" s="248" t="s">
        <v>142</v>
      </c>
      <c r="AU4161" s="248" t="s">
        <v>83</v>
      </c>
      <c r="AV4161" s="12" t="s">
        <v>83</v>
      </c>
      <c r="AW4161" s="12" t="s">
        <v>30</v>
      </c>
      <c r="AX4161" s="12" t="s">
        <v>73</v>
      </c>
      <c r="AY4161" s="248" t="s">
        <v>133</v>
      </c>
    </row>
    <row r="4162" spans="2:51" s="12" customFormat="1" ht="12">
      <c r="B4162" s="237"/>
      <c r="C4162" s="238"/>
      <c r="D4162" s="239" t="s">
        <v>142</v>
      </c>
      <c r="E4162" s="240" t="s">
        <v>1</v>
      </c>
      <c r="F4162" s="241" t="s">
        <v>5845</v>
      </c>
      <c r="G4162" s="238"/>
      <c r="H4162" s="242">
        <v>500</v>
      </c>
      <c r="I4162" s="243"/>
      <c r="J4162" s="238"/>
      <c r="K4162" s="238"/>
      <c r="L4162" s="244"/>
      <c r="M4162" s="245"/>
      <c r="N4162" s="246"/>
      <c r="O4162" s="246"/>
      <c r="P4162" s="246"/>
      <c r="Q4162" s="246"/>
      <c r="R4162" s="246"/>
      <c r="S4162" s="246"/>
      <c r="T4162" s="247"/>
      <c r="AT4162" s="248" t="s">
        <v>142</v>
      </c>
      <c r="AU4162" s="248" t="s">
        <v>83</v>
      </c>
      <c r="AV4162" s="12" t="s">
        <v>83</v>
      </c>
      <c r="AW4162" s="12" t="s">
        <v>30</v>
      </c>
      <c r="AX4162" s="12" t="s">
        <v>73</v>
      </c>
      <c r="AY4162" s="248" t="s">
        <v>133</v>
      </c>
    </row>
    <row r="4163" spans="2:51" s="13" customFormat="1" ht="12">
      <c r="B4163" s="249"/>
      <c r="C4163" s="250"/>
      <c r="D4163" s="239" t="s">
        <v>142</v>
      </c>
      <c r="E4163" s="251" t="s">
        <v>1</v>
      </c>
      <c r="F4163" s="252" t="s">
        <v>144</v>
      </c>
      <c r="G4163" s="250"/>
      <c r="H4163" s="253">
        <v>4000</v>
      </c>
      <c r="I4163" s="254"/>
      <c r="J4163" s="250"/>
      <c r="K4163" s="250"/>
      <c r="L4163" s="255"/>
      <c r="M4163" s="256"/>
      <c r="N4163" s="257"/>
      <c r="O4163" s="257"/>
      <c r="P4163" s="257"/>
      <c r="Q4163" s="257"/>
      <c r="R4163" s="257"/>
      <c r="S4163" s="257"/>
      <c r="T4163" s="258"/>
      <c r="AT4163" s="259" t="s">
        <v>142</v>
      </c>
      <c r="AU4163" s="259" t="s">
        <v>83</v>
      </c>
      <c r="AV4163" s="13" t="s">
        <v>140</v>
      </c>
      <c r="AW4163" s="13" t="s">
        <v>30</v>
      </c>
      <c r="AX4163" s="13" t="s">
        <v>81</v>
      </c>
      <c r="AY4163" s="259" t="s">
        <v>133</v>
      </c>
    </row>
    <row r="4164" spans="2:65" s="1" customFormat="1" ht="16.5" customHeight="1">
      <c r="B4164" s="38"/>
      <c r="C4164" s="224" t="s">
        <v>5993</v>
      </c>
      <c r="D4164" s="224" t="s">
        <v>135</v>
      </c>
      <c r="E4164" s="225" t="s">
        <v>5994</v>
      </c>
      <c r="F4164" s="226" t="s">
        <v>5995</v>
      </c>
      <c r="G4164" s="227" t="s">
        <v>241</v>
      </c>
      <c r="H4164" s="228">
        <v>4000</v>
      </c>
      <c r="I4164" s="229"/>
      <c r="J4164" s="230">
        <f>ROUND(I4164*H4164,2)</f>
        <v>0</v>
      </c>
      <c r="K4164" s="226" t="s">
        <v>1</v>
      </c>
      <c r="L4164" s="43"/>
      <c r="M4164" s="231" t="s">
        <v>1</v>
      </c>
      <c r="N4164" s="232" t="s">
        <v>38</v>
      </c>
      <c r="O4164" s="86"/>
      <c r="P4164" s="233">
        <f>O4164*H4164</f>
        <v>0</v>
      </c>
      <c r="Q4164" s="233">
        <v>0</v>
      </c>
      <c r="R4164" s="233">
        <f>Q4164*H4164</f>
        <v>0</v>
      </c>
      <c r="S4164" s="233">
        <v>0</v>
      </c>
      <c r="T4164" s="234">
        <f>S4164*H4164</f>
        <v>0</v>
      </c>
      <c r="AR4164" s="235" t="s">
        <v>328</v>
      </c>
      <c r="AT4164" s="235" t="s">
        <v>135</v>
      </c>
      <c r="AU4164" s="235" t="s">
        <v>83</v>
      </c>
      <c r="AY4164" s="17" t="s">
        <v>133</v>
      </c>
      <c r="BE4164" s="236">
        <f>IF(N4164="základní",J4164,0)</f>
        <v>0</v>
      </c>
      <c r="BF4164" s="236">
        <f>IF(N4164="snížená",J4164,0)</f>
        <v>0</v>
      </c>
      <c r="BG4164" s="236">
        <f>IF(N4164="zákl. přenesená",J4164,0)</f>
        <v>0</v>
      </c>
      <c r="BH4164" s="236">
        <f>IF(N4164="sníž. přenesená",J4164,0)</f>
        <v>0</v>
      </c>
      <c r="BI4164" s="236">
        <f>IF(N4164="nulová",J4164,0)</f>
        <v>0</v>
      </c>
      <c r="BJ4164" s="17" t="s">
        <v>81</v>
      </c>
      <c r="BK4164" s="236">
        <f>ROUND(I4164*H4164,2)</f>
        <v>0</v>
      </c>
      <c r="BL4164" s="17" t="s">
        <v>328</v>
      </c>
      <c r="BM4164" s="235" t="s">
        <v>5996</v>
      </c>
    </row>
    <row r="4165" spans="2:51" s="12" customFormat="1" ht="12">
      <c r="B4165" s="237"/>
      <c r="C4165" s="238"/>
      <c r="D4165" s="239" t="s">
        <v>142</v>
      </c>
      <c r="E4165" s="240" t="s">
        <v>1</v>
      </c>
      <c r="F4165" s="241" t="s">
        <v>5987</v>
      </c>
      <c r="G4165" s="238"/>
      <c r="H4165" s="242">
        <v>500</v>
      </c>
      <c r="I4165" s="243"/>
      <c r="J4165" s="238"/>
      <c r="K4165" s="238"/>
      <c r="L4165" s="244"/>
      <c r="M4165" s="245"/>
      <c r="N4165" s="246"/>
      <c r="O4165" s="246"/>
      <c r="P4165" s="246"/>
      <c r="Q4165" s="246"/>
      <c r="R4165" s="246"/>
      <c r="S4165" s="246"/>
      <c r="T4165" s="247"/>
      <c r="AT4165" s="248" t="s">
        <v>142</v>
      </c>
      <c r="AU4165" s="248" t="s">
        <v>83</v>
      </c>
      <c r="AV4165" s="12" t="s">
        <v>83</v>
      </c>
      <c r="AW4165" s="12" t="s">
        <v>30</v>
      </c>
      <c r="AX4165" s="12" t="s">
        <v>73</v>
      </c>
      <c r="AY4165" s="248" t="s">
        <v>133</v>
      </c>
    </row>
    <row r="4166" spans="2:51" s="12" customFormat="1" ht="12">
      <c r="B4166" s="237"/>
      <c r="C4166" s="238"/>
      <c r="D4166" s="239" t="s">
        <v>142</v>
      </c>
      <c r="E4166" s="240" t="s">
        <v>1</v>
      </c>
      <c r="F4166" s="241" t="s">
        <v>5988</v>
      </c>
      <c r="G4166" s="238"/>
      <c r="H4166" s="242">
        <v>500</v>
      </c>
      <c r="I4166" s="243"/>
      <c r="J4166" s="238"/>
      <c r="K4166" s="238"/>
      <c r="L4166" s="244"/>
      <c r="M4166" s="245"/>
      <c r="N4166" s="246"/>
      <c r="O4166" s="246"/>
      <c r="P4166" s="246"/>
      <c r="Q4166" s="246"/>
      <c r="R4166" s="246"/>
      <c r="S4166" s="246"/>
      <c r="T4166" s="247"/>
      <c r="AT4166" s="248" t="s">
        <v>142</v>
      </c>
      <c r="AU4166" s="248" t="s">
        <v>83</v>
      </c>
      <c r="AV4166" s="12" t="s">
        <v>83</v>
      </c>
      <c r="AW4166" s="12" t="s">
        <v>30</v>
      </c>
      <c r="AX4166" s="12" t="s">
        <v>73</v>
      </c>
      <c r="AY4166" s="248" t="s">
        <v>133</v>
      </c>
    </row>
    <row r="4167" spans="2:51" s="12" customFormat="1" ht="12">
      <c r="B4167" s="237"/>
      <c r="C4167" s="238"/>
      <c r="D4167" s="239" t="s">
        <v>142</v>
      </c>
      <c r="E4167" s="240" t="s">
        <v>1</v>
      </c>
      <c r="F4167" s="241" t="s">
        <v>5989</v>
      </c>
      <c r="G4167" s="238"/>
      <c r="H4167" s="242">
        <v>500</v>
      </c>
      <c r="I4167" s="243"/>
      <c r="J4167" s="238"/>
      <c r="K4167" s="238"/>
      <c r="L4167" s="244"/>
      <c r="M4167" s="245"/>
      <c r="N4167" s="246"/>
      <c r="O4167" s="246"/>
      <c r="P4167" s="246"/>
      <c r="Q4167" s="246"/>
      <c r="R4167" s="246"/>
      <c r="S4167" s="246"/>
      <c r="T4167" s="247"/>
      <c r="AT4167" s="248" t="s">
        <v>142</v>
      </c>
      <c r="AU4167" s="248" t="s">
        <v>83</v>
      </c>
      <c r="AV4167" s="12" t="s">
        <v>83</v>
      </c>
      <c r="AW4167" s="12" t="s">
        <v>30</v>
      </c>
      <c r="AX4167" s="12" t="s">
        <v>73</v>
      </c>
      <c r="AY4167" s="248" t="s">
        <v>133</v>
      </c>
    </row>
    <row r="4168" spans="2:51" s="12" customFormat="1" ht="12">
      <c r="B4168" s="237"/>
      <c r="C4168" s="238"/>
      <c r="D4168" s="239" t="s">
        <v>142</v>
      </c>
      <c r="E4168" s="240" t="s">
        <v>1</v>
      </c>
      <c r="F4168" s="241" t="s">
        <v>5829</v>
      </c>
      <c r="G4168" s="238"/>
      <c r="H4168" s="242">
        <v>500</v>
      </c>
      <c r="I4168" s="243"/>
      <c r="J4168" s="238"/>
      <c r="K4168" s="238"/>
      <c r="L4168" s="244"/>
      <c r="M4168" s="245"/>
      <c r="N4168" s="246"/>
      <c r="O4168" s="246"/>
      <c r="P4168" s="246"/>
      <c r="Q4168" s="246"/>
      <c r="R4168" s="246"/>
      <c r="S4168" s="246"/>
      <c r="T4168" s="247"/>
      <c r="AT4168" s="248" t="s">
        <v>142</v>
      </c>
      <c r="AU4168" s="248" t="s">
        <v>83</v>
      </c>
      <c r="AV4168" s="12" t="s">
        <v>83</v>
      </c>
      <c r="AW4168" s="12" t="s">
        <v>30</v>
      </c>
      <c r="AX4168" s="12" t="s">
        <v>73</v>
      </c>
      <c r="AY4168" s="248" t="s">
        <v>133</v>
      </c>
    </row>
    <row r="4169" spans="2:51" s="12" customFormat="1" ht="12">
      <c r="B4169" s="237"/>
      <c r="C4169" s="238"/>
      <c r="D4169" s="239" t="s">
        <v>142</v>
      </c>
      <c r="E4169" s="240" t="s">
        <v>1</v>
      </c>
      <c r="F4169" s="241" t="s">
        <v>5990</v>
      </c>
      <c r="G4169" s="238"/>
      <c r="H4169" s="242">
        <v>500</v>
      </c>
      <c r="I4169" s="243"/>
      <c r="J4169" s="238"/>
      <c r="K4169" s="238"/>
      <c r="L4169" s="244"/>
      <c r="M4169" s="245"/>
      <c r="N4169" s="246"/>
      <c r="O4169" s="246"/>
      <c r="P4169" s="246"/>
      <c r="Q4169" s="246"/>
      <c r="R4169" s="246"/>
      <c r="S4169" s="246"/>
      <c r="T4169" s="247"/>
      <c r="AT4169" s="248" t="s">
        <v>142</v>
      </c>
      <c r="AU4169" s="248" t="s">
        <v>83</v>
      </c>
      <c r="AV4169" s="12" t="s">
        <v>83</v>
      </c>
      <c r="AW4169" s="12" t="s">
        <v>30</v>
      </c>
      <c r="AX4169" s="12" t="s">
        <v>73</v>
      </c>
      <c r="AY4169" s="248" t="s">
        <v>133</v>
      </c>
    </row>
    <row r="4170" spans="2:51" s="12" customFormat="1" ht="12">
      <c r="B4170" s="237"/>
      <c r="C4170" s="238"/>
      <c r="D4170" s="239" t="s">
        <v>142</v>
      </c>
      <c r="E4170" s="240" t="s">
        <v>1</v>
      </c>
      <c r="F4170" s="241" t="s">
        <v>5991</v>
      </c>
      <c r="G4170" s="238"/>
      <c r="H4170" s="242">
        <v>500</v>
      </c>
      <c r="I4170" s="243"/>
      <c r="J4170" s="238"/>
      <c r="K4170" s="238"/>
      <c r="L4170" s="244"/>
      <c r="M4170" s="245"/>
      <c r="N4170" s="246"/>
      <c r="O4170" s="246"/>
      <c r="P4170" s="246"/>
      <c r="Q4170" s="246"/>
      <c r="R4170" s="246"/>
      <c r="S4170" s="246"/>
      <c r="T4170" s="247"/>
      <c r="AT4170" s="248" t="s">
        <v>142</v>
      </c>
      <c r="AU4170" s="248" t="s">
        <v>83</v>
      </c>
      <c r="AV4170" s="12" t="s">
        <v>83</v>
      </c>
      <c r="AW4170" s="12" t="s">
        <v>30</v>
      </c>
      <c r="AX4170" s="12" t="s">
        <v>73</v>
      </c>
      <c r="AY4170" s="248" t="s">
        <v>133</v>
      </c>
    </row>
    <row r="4171" spans="2:51" s="12" customFormat="1" ht="12">
      <c r="B4171" s="237"/>
      <c r="C4171" s="238"/>
      <c r="D4171" s="239" t="s">
        <v>142</v>
      </c>
      <c r="E4171" s="240" t="s">
        <v>1</v>
      </c>
      <c r="F4171" s="241" t="s">
        <v>5992</v>
      </c>
      <c r="G4171" s="238"/>
      <c r="H4171" s="242">
        <v>500</v>
      </c>
      <c r="I4171" s="243"/>
      <c r="J4171" s="238"/>
      <c r="K4171" s="238"/>
      <c r="L4171" s="244"/>
      <c r="M4171" s="245"/>
      <c r="N4171" s="246"/>
      <c r="O4171" s="246"/>
      <c r="P4171" s="246"/>
      <c r="Q4171" s="246"/>
      <c r="R4171" s="246"/>
      <c r="S4171" s="246"/>
      <c r="T4171" s="247"/>
      <c r="AT4171" s="248" t="s">
        <v>142</v>
      </c>
      <c r="AU4171" s="248" t="s">
        <v>83</v>
      </c>
      <c r="AV4171" s="12" t="s">
        <v>83</v>
      </c>
      <c r="AW4171" s="12" t="s">
        <v>30</v>
      </c>
      <c r="AX4171" s="12" t="s">
        <v>73</v>
      </c>
      <c r="AY4171" s="248" t="s">
        <v>133</v>
      </c>
    </row>
    <row r="4172" spans="2:51" s="12" customFormat="1" ht="12">
      <c r="B4172" s="237"/>
      <c r="C4172" s="238"/>
      <c r="D4172" s="239" t="s">
        <v>142</v>
      </c>
      <c r="E4172" s="240" t="s">
        <v>1</v>
      </c>
      <c r="F4172" s="241" t="s">
        <v>5845</v>
      </c>
      <c r="G4172" s="238"/>
      <c r="H4172" s="242">
        <v>500</v>
      </c>
      <c r="I4172" s="243"/>
      <c r="J4172" s="238"/>
      <c r="K4172" s="238"/>
      <c r="L4172" s="244"/>
      <c r="M4172" s="245"/>
      <c r="N4172" s="246"/>
      <c r="O4172" s="246"/>
      <c r="P4172" s="246"/>
      <c r="Q4172" s="246"/>
      <c r="R4172" s="246"/>
      <c r="S4172" s="246"/>
      <c r="T4172" s="247"/>
      <c r="AT4172" s="248" t="s">
        <v>142</v>
      </c>
      <c r="AU4172" s="248" t="s">
        <v>83</v>
      </c>
      <c r="AV4172" s="12" t="s">
        <v>83</v>
      </c>
      <c r="AW4172" s="12" t="s">
        <v>30</v>
      </c>
      <c r="AX4172" s="12" t="s">
        <v>73</v>
      </c>
      <c r="AY4172" s="248" t="s">
        <v>133</v>
      </c>
    </row>
    <row r="4173" spans="2:51" s="13" customFormat="1" ht="12">
      <c r="B4173" s="249"/>
      <c r="C4173" s="250"/>
      <c r="D4173" s="239" t="s">
        <v>142</v>
      </c>
      <c r="E4173" s="251" t="s">
        <v>1</v>
      </c>
      <c r="F4173" s="252" t="s">
        <v>144</v>
      </c>
      <c r="G4173" s="250"/>
      <c r="H4173" s="253">
        <v>4000</v>
      </c>
      <c r="I4173" s="254"/>
      <c r="J4173" s="250"/>
      <c r="K4173" s="250"/>
      <c r="L4173" s="255"/>
      <c r="M4173" s="256"/>
      <c r="N4173" s="257"/>
      <c r="O4173" s="257"/>
      <c r="P4173" s="257"/>
      <c r="Q4173" s="257"/>
      <c r="R4173" s="257"/>
      <c r="S4173" s="257"/>
      <c r="T4173" s="258"/>
      <c r="AT4173" s="259" t="s">
        <v>142</v>
      </c>
      <c r="AU4173" s="259" t="s">
        <v>83</v>
      </c>
      <c r="AV4173" s="13" t="s">
        <v>140</v>
      </c>
      <c r="AW4173" s="13" t="s">
        <v>30</v>
      </c>
      <c r="AX4173" s="13" t="s">
        <v>81</v>
      </c>
      <c r="AY4173" s="259" t="s">
        <v>133</v>
      </c>
    </row>
    <row r="4174" spans="2:65" s="1" customFormat="1" ht="16.5" customHeight="1">
      <c r="B4174" s="38"/>
      <c r="C4174" s="224" t="s">
        <v>5997</v>
      </c>
      <c r="D4174" s="224" t="s">
        <v>135</v>
      </c>
      <c r="E4174" s="225" t="s">
        <v>5998</v>
      </c>
      <c r="F4174" s="226" t="s">
        <v>5999</v>
      </c>
      <c r="G4174" s="227" t="s">
        <v>4923</v>
      </c>
      <c r="H4174" s="228">
        <v>960</v>
      </c>
      <c r="I4174" s="229"/>
      <c r="J4174" s="230">
        <f>ROUND(I4174*H4174,2)</f>
        <v>0</v>
      </c>
      <c r="K4174" s="226" t="s">
        <v>1</v>
      </c>
      <c r="L4174" s="43"/>
      <c r="M4174" s="231" t="s">
        <v>1</v>
      </c>
      <c r="N4174" s="232" t="s">
        <v>38</v>
      </c>
      <c r="O4174" s="86"/>
      <c r="P4174" s="233">
        <f>O4174*H4174</f>
        <v>0</v>
      </c>
      <c r="Q4174" s="233">
        <v>0</v>
      </c>
      <c r="R4174" s="233">
        <f>Q4174*H4174</f>
        <v>0</v>
      </c>
      <c r="S4174" s="233">
        <v>0</v>
      </c>
      <c r="T4174" s="234">
        <f>S4174*H4174</f>
        <v>0</v>
      </c>
      <c r="AR4174" s="235" t="s">
        <v>328</v>
      </c>
      <c r="AT4174" s="235" t="s">
        <v>135</v>
      </c>
      <c r="AU4174" s="235" t="s">
        <v>83</v>
      </c>
      <c r="AY4174" s="17" t="s">
        <v>133</v>
      </c>
      <c r="BE4174" s="236">
        <f>IF(N4174="základní",J4174,0)</f>
        <v>0</v>
      </c>
      <c r="BF4174" s="236">
        <f>IF(N4174="snížená",J4174,0)</f>
        <v>0</v>
      </c>
      <c r="BG4174" s="236">
        <f>IF(N4174="zákl. přenesená",J4174,0)</f>
        <v>0</v>
      </c>
      <c r="BH4174" s="236">
        <f>IF(N4174="sníž. přenesená",J4174,0)</f>
        <v>0</v>
      </c>
      <c r="BI4174" s="236">
        <f>IF(N4174="nulová",J4174,0)</f>
        <v>0</v>
      </c>
      <c r="BJ4174" s="17" t="s">
        <v>81</v>
      </c>
      <c r="BK4174" s="236">
        <f>ROUND(I4174*H4174,2)</f>
        <v>0</v>
      </c>
      <c r="BL4174" s="17" t="s">
        <v>328</v>
      </c>
      <c r="BM4174" s="235" t="s">
        <v>6000</v>
      </c>
    </row>
    <row r="4175" spans="2:51" s="12" customFormat="1" ht="12">
      <c r="B4175" s="237"/>
      <c r="C4175" s="238"/>
      <c r="D4175" s="239" t="s">
        <v>142</v>
      </c>
      <c r="E4175" s="240" t="s">
        <v>1</v>
      </c>
      <c r="F4175" s="241" t="s">
        <v>6001</v>
      </c>
      <c r="G4175" s="238"/>
      <c r="H4175" s="242">
        <v>120</v>
      </c>
      <c r="I4175" s="243"/>
      <c r="J4175" s="238"/>
      <c r="K4175" s="238"/>
      <c r="L4175" s="244"/>
      <c r="M4175" s="245"/>
      <c r="N4175" s="246"/>
      <c r="O4175" s="246"/>
      <c r="P4175" s="246"/>
      <c r="Q4175" s="246"/>
      <c r="R4175" s="246"/>
      <c r="S4175" s="246"/>
      <c r="T4175" s="247"/>
      <c r="AT4175" s="248" t="s">
        <v>142</v>
      </c>
      <c r="AU4175" s="248" t="s">
        <v>83</v>
      </c>
      <c r="AV4175" s="12" t="s">
        <v>83</v>
      </c>
      <c r="AW4175" s="12" t="s">
        <v>30</v>
      </c>
      <c r="AX4175" s="12" t="s">
        <v>73</v>
      </c>
      <c r="AY4175" s="248" t="s">
        <v>133</v>
      </c>
    </row>
    <row r="4176" spans="2:51" s="12" customFormat="1" ht="12">
      <c r="B4176" s="237"/>
      <c r="C4176" s="238"/>
      <c r="D4176" s="239" t="s">
        <v>142</v>
      </c>
      <c r="E4176" s="240" t="s">
        <v>1</v>
      </c>
      <c r="F4176" s="241" t="s">
        <v>6002</v>
      </c>
      <c r="G4176" s="238"/>
      <c r="H4176" s="242">
        <v>120</v>
      </c>
      <c r="I4176" s="243"/>
      <c r="J4176" s="238"/>
      <c r="K4176" s="238"/>
      <c r="L4176" s="244"/>
      <c r="M4176" s="245"/>
      <c r="N4176" s="246"/>
      <c r="O4176" s="246"/>
      <c r="P4176" s="246"/>
      <c r="Q4176" s="246"/>
      <c r="R4176" s="246"/>
      <c r="S4176" s="246"/>
      <c r="T4176" s="247"/>
      <c r="AT4176" s="248" t="s">
        <v>142</v>
      </c>
      <c r="AU4176" s="248" t="s">
        <v>83</v>
      </c>
      <c r="AV4176" s="12" t="s">
        <v>83</v>
      </c>
      <c r="AW4176" s="12" t="s">
        <v>30</v>
      </c>
      <c r="AX4176" s="12" t="s">
        <v>73</v>
      </c>
      <c r="AY4176" s="248" t="s">
        <v>133</v>
      </c>
    </row>
    <row r="4177" spans="2:51" s="12" customFormat="1" ht="12">
      <c r="B4177" s="237"/>
      <c r="C4177" s="238"/>
      <c r="D4177" s="239" t="s">
        <v>142</v>
      </c>
      <c r="E4177" s="240" t="s">
        <v>1</v>
      </c>
      <c r="F4177" s="241" t="s">
        <v>6003</v>
      </c>
      <c r="G4177" s="238"/>
      <c r="H4177" s="242">
        <v>120</v>
      </c>
      <c r="I4177" s="243"/>
      <c r="J4177" s="238"/>
      <c r="K4177" s="238"/>
      <c r="L4177" s="244"/>
      <c r="M4177" s="245"/>
      <c r="N4177" s="246"/>
      <c r="O4177" s="246"/>
      <c r="P4177" s="246"/>
      <c r="Q4177" s="246"/>
      <c r="R4177" s="246"/>
      <c r="S4177" s="246"/>
      <c r="T4177" s="247"/>
      <c r="AT4177" s="248" t="s">
        <v>142</v>
      </c>
      <c r="AU4177" s="248" t="s">
        <v>83</v>
      </c>
      <c r="AV4177" s="12" t="s">
        <v>83</v>
      </c>
      <c r="AW4177" s="12" t="s">
        <v>30</v>
      </c>
      <c r="AX4177" s="12" t="s">
        <v>73</v>
      </c>
      <c r="AY4177" s="248" t="s">
        <v>133</v>
      </c>
    </row>
    <row r="4178" spans="2:51" s="12" customFormat="1" ht="12">
      <c r="B4178" s="237"/>
      <c r="C4178" s="238"/>
      <c r="D4178" s="239" t="s">
        <v>142</v>
      </c>
      <c r="E4178" s="240" t="s">
        <v>1</v>
      </c>
      <c r="F4178" s="241" t="s">
        <v>6004</v>
      </c>
      <c r="G4178" s="238"/>
      <c r="H4178" s="242">
        <v>120</v>
      </c>
      <c r="I4178" s="243"/>
      <c r="J4178" s="238"/>
      <c r="K4178" s="238"/>
      <c r="L4178" s="244"/>
      <c r="M4178" s="245"/>
      <c r="N4178" s="246"/>
      <c r="O4178" s="246"/>
      <c r="P4178" s="246"/>
      <c r="Q4178" s="246"/>
      <c r="R4178" s="246"/>
      <c r="S4178" s="246"/>
      <c r="T4178" s="247"/>
      <c r="AT4178" s="248" t="s">
        <v>142</v>
      </c>
      <c r="AU4178" s="248" t="s">
        <v>83</v>
      </c>
      <c r="AV4178" s="12" t="s">
        <v>83</v>
      </c>
      <c r="AW4178" s="12" t="s">
        <v>30</v>
      </c>
      <c r="AX4178" s="12" t="s">
        <v>73</v>
      </c>
      <c r="AY4178" s="248" t="s">
        <v>133</v>
      </c>
    </row>
    <row r="4179" spans="2:51" s="12" customFormat="1" ht="12">
      <c r="B4179" s="237"/>
      <c r="C4179" s="238"/>
      <c r="D4179" s="239" t="s">
        <v>142</v>
      </c>
      <c r="E4179" s="240" t="s">
        <v>1</v>
      </c>
      <c r="F4179" s="241" t="s">
        <v>6005</v>
      </c>
      <c r="G4179" s="238"/>
      <c r="H4179" s="242">
        <v>120</v>
      </c>
      <c r="I4179" s="243"/>
      <c r="J4179" s="238"/>
      <c r="K4179" s="238"/>
      <c r="L4179" s="244"/>
      <c r="M4179" s="245"/>
      <c r="N4179" s="246"/>
      <c r="O4179" s="246"/>
      <c r="P4179" s="246"/>
      <c r="Q4179" s="246"/>
      <c r="R4179" s="246"/>
      <c r="S4179" s="246"/>
      <c r="T4179" s="247"/>
      <c r="AT4179" s="248" t="s">
        <v>142</v>
      </c>
      <c r="AU4179" s="248" t="s">
        <v>83</v>
      </c>
      <c r="AV4179" s="12" t="s">
        <v>83</v>
      </c>
      <c r="AW4179" s="12" t="s">
        <v>30</v>
      </c>
      <c r="AX4179" s="12" t="s">
        <v>73</v>
      </c>
      <c r="AY4179" s="248" t="s">
        <v>133</v>
      </c>
    </row>
    <row r="4180" spans="2:51" s="12" customFormat="1" ht="12">
      <c r="B4180" s="237"/>
      <c r="C4180" s="238"/>
      <c r="D4180" s="239" t="s">
        <v>142</v>
      </c>
      <c r="E4180" s="240" t="s">
        <v>1</v>
      </c>
      <c r="F4180" s="241" t="s">
        <v>6006</v>
      </c>
      <c r="G4180" s="238"/>
      <c r="H4180" s="242">
        <v>120</v>
      </c>
      <c r="I4180" s="243"/>
      <c r="J4180" s="238"/>
      <c r="K4180" s="238"/>
      <c r="L4180" s="244"/>
      <c r="M4180" s="245"/>
      <c r="N4180" s="246"/>
      <c r="O4180" s="246"/>
      <c r="P4180" s="246"/>
      <c r="Q4180" s="246"/>
      <c r="R4180" s="246"/>
      <c r="S4180" s="246"/>
      <c r="T4180" s="247"/>
      <c r="AT4180" s="248" t="s">
        <v>142</v>
      </c>
      <c r="AU4180" s="248" t="s">
        <v>83</v>
      </c>
      <c r="AV4180" s="12" t="s">
        <v>83</v>
      </c>
      <c r="AW4180" s="12" t="s">
        <v>30</v>
      </c>
      <c r="AX4180" s="12" t="s">
        <v>73</v>
      </c>
      <c r="AY4180" s="248" t="s">
        <v>133</v>
      </c>
    </row>
    <row r="4181" spans="2:51" s="12" customFormat="1" ht="12">
      <c r="B4181" s="237"/>
      <c r="C4181" s="238"/>
      <c r="D4181" s="239" t="s">
        <v>142</v>
      </c>
      <c r="E4181" s="240" t="s">
        <v>1</v>
      </c>
      <c r="F4181" s="241" t="s">
        <v>6007</v>
      </c>
      <c r="G4181" s="238"/>
      <c r="H4181" s="242">
        <v>120</v>
      </c>
      <c r="I4181" s="243"/>
      <c r="J4181" s="238"/>
      <c r="K4181" s="238"/>
      <c r="L4181" s="244"/>
      <c r="M4181" s="245"/>
      <c r="N4181" s="246"/>
      <c r="O4181" s="246"/>
      <c r="P4181" s="246"/>
      <c r="Q4181" s="246"/>
      <c r="R4181" s="246"/>
      <c r="S4181" s="246"/>
      <c r="T4181" s="247"/>
      <c r="AT4181" s="248" t="s">
        <v>142</v>
      </c>
      <c r="AU4181" s="248" t="s">
        <v>83</v>
      </c>
      <c r="AV4181" s="12" t="s">
        <v>83</v>
      </c>
      <c r="AW4181" s="12" t="s">
        <v>30</v>
      </c>
      <c r="AX4181" s="12" t="s">
        <v>73</v>
      </c>
      <c r="AY4181" s="248" t="s">
        <v>133</v>
      </c>
    </row>
    <row r="4182" spans="2:51" s="12" customFormat="1" ht="12">
      <c r="B4182" s="237"/>
      <c r="C4182" s="238"/>
      <c r="D4182" s="239" t="s">
        <v>142</v>
      </c>
      <c r="E4182" s="240" t="s">
        <v>1</v>
      </c>
      <c r="F4182" s="241" t="s">
        <v>6008</v>
      </c>
      <c r="G4182" s="238"/>
      <c r="H4182" s="242">
        <v>120</v>
      </c>
      <c r="I4182" s="243"/>
      <c r="J4182" s="238"/>
      <c r="K4182" s="238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142</v>
      </c>
      <c r="AU4182" s="248" t="s">
        <v>83</v>
      </c>
      <c r="AV4182" s="12" t="s">
        <v>83</v>
      </c>
      <c r="AW4182" s="12" t="s">
        <v>30</v>
      </c>
      <c r="AX4182" s="12" t="s">
        <v>73</v>
      </c>
      <c r="AY4182" s="248" t="s">
        <v>133</v>
      </c>
    </row>
    <row r="4183" spans="2:51" s="13" customFormat="1" ht="12">
      <c r="B4183" s="249"/>
      <c r="C4183" s="250"/>
      <c r="D4183" s="239" t="s">
        <v>142</v>
      </c>
      <c r="E4183" s="251" t="s">
        <v>1</v>
      </c>
      <c r="F4183" s="252" t="s">
        <v>144</v>
      </c>
      <c r="G4183" s="250"/>
      <c r="H4183" s="253">
        <v>960</v>
      </c>
      <c r="I4183" s="254"/>
      <c r="J4183" s="250"/>
      <c r="K4183" s="250"/>
      <c r="L4183" s="255"/>
      <c r="M4183" s="256"/>
      <c r="N4183" s="257"/>
      <c r="O4183" s="257"/>
      <c r="P4183" s="257"/>
      <c r="Q4183" s="257"/>
      <c r="R4183" s="257"/>
      <c r="S4183" s="257"/>
      <c r="T4183" s="258"/>
      <c r="AT4183" s="259" t="s">
        <v>142</v>
      </c>
      <c r="AU4183" s="259" t="s">
        <v>83</v>
      </c>
      <c r="AV4183" s="13" t="s">
        <v>140</v>
      </c>
      <c r="AW4183" s="13" t="s">
        <v>30</v>
      </c>
      <c r="AX4183" s="13" t="s">
        <v>81</v>
      </c>
      <c r="AY4183" s="259" t="s">
        <v>133</v>
      </c>
    </row>
    <row r="4184" spans="2:65" s="1" customFormat="1" ht="16.5" customHeight="1">
      <c r="B4184" s="38"/>
      <c r="C4184" s="224" t="s">
        <v>6009</v>
      </c>
      <c r="D4184" s="224" t="s">
        <v>135</v>
      </c>
      <c r="E4184" s="225" t="s">
        <v>6010</v>
      </c>
      <c r="F4184" s="226" t="s">
        <v>6011</v>
      </c>
      <c r="G4184" s="227" t="s">
        <v>241</v>
      </c>
      <c r="H4184" s="228">
        <v>15</v>
      </c>
      <c r="I4184" s="229"/>
      <c r="J4184" s="230">
        <f>ROUND(I4184*H4184,2)</f>
        <v>0</v>
      </c>
      <c r="K4184" s="226" t="s">
        <v>1</v>
      </c>
      <c r="L4184" s="43"/>
      <c r="M4184" s="231" t="s">
        <v>1</v>
      </c>
      <c r="N4184" s="232" t="s">
        <v>38</v>
      </c>
      <c r="O4184" s="86"/>
      <c r="P4184" s="233">
        <f>O4184*H4184</f>
        <v>0</v>
      </c>
      <c r="Q4184" s="233">
        <v>0</v>
      </c>
      <c r="R4184" s="233">
        <f>Q4184*H4184</f>
        <v>0</v>
      </c>
      <c r="S4184" s="233">
        <v>0</v>
      </c>
      <c r="T4184" s="234">
        <f>S4184*H4184</f>
        <v>0</v>
      </c>
      <c r="AR4184" s="235" t="s">
        <v>328</v>
      </c>
      <c r="AT4184" s="235" t="s">
        <v>135</v>
      </c>
      <c r="AU4184" s="235" t="s">
        <v>83</v>
      </c>
      <c r="AY4184" s="17" t="s">
        <v>133</v>
      </c>
      <c r="BE4184" s="236">
        <f>IF(N4184="základní",J4184,0)</f>
        <v>0</v>
      </c>
      <c r="BF4184" s="236">
        <f>IF(N4184="snížená",J4184,0)</f>
        <v>0</v>
      </c>
      <c r="BG4184" s="236">
        <f>IF(N4184="zákl. přenesená",J4184,0)</f>
        <v>0</v>
      </c>
      <c r="BH4184" s="236">
        <f>IF(N4184="sníž. přenesená",J4184,0)</f>
        <v>0</v>
      </c>
      <c r="BI4184" s="236">
        <f>IF(N4184="nulová",J4184,0)</f>
        <v>0</v>
      </c>
      <c r="BJ4184" s="17" t="s">
        <v>81</v>
      </c>
      <c r="BK4184" s="236">
        <f>ROUND(I4184*H4184,2)</f>
        <v>0</v>
      </c>
      <c r="BL4184" s="17" t="s">
        <v>328</v>
      </c>
      <c r="BM4184" s="235" t="s">
        <v>6012</v>
      </c>
    </row>
    <row r="4185" spans="2:51" s="12" customFormat="1" ht="12">
      <c r="B4185" s="237"/>
      <c r="C4185" s="238"/>
      <c r="D4185" s="239" t="s">
        <v>142</v>
      </c>
      <c r="E4185" s="240" t="s">
        <v>1</v>
      </c>
      <c r="F4185" s="241" t="s">
        <v>5883</v>
      </c>
      <c r="G4185" s="238"/>
      <c r="H4185" s="242">
        <v>1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142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133</v>
      </c>
    </row>
    <row r="4186" spans="2:51" s="12" customFormat="1" ht="12">
      <c r="B4186" s="237"/>
      <c r="C4186" s="238"/>
      <c r="D4186" s="239" t="s">
        <v>142</v>
      </c>
      <c r="E4186" s="240" t="s">
        <v>1</v>
      </c>
      <c r="F4186" s="241" t="s">
        <v>6013</v>
      </c>
      <c r="G4186" s="238"/>
      <c r="H4186" s="242">
        <v>2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142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133</v>
      </c>
    </row>
    <row r="4187" spans="2:51" s="12" customFormat="1" ht="12">
      <c r="B4187" s="237"/>
      <c r="C4187" s="238"/>
      <c r="D4187" s="239" t="s">
        <v>142</v>
      </c>
      <c r="E4187" s="240" t="s">
        <v>1</v>
      </c>
      <c r="F4187" s="241" t="s">
        <v>5956</v>
      </c>
      <c r="G4187" s="238"/>
      <c r="H4187" s="242">
        <v>2</v>
      </c>
      <c r="I4187" s="243"/>
      <c r="J4187" s="238"/>
      <c r="K4187" s="238"/>
      <c r="L4187" s="244"/>
      <c r="M4187" s="245"/>
      <c r="N4187" s="246"/>
      <c r="O4187" s="246"/>
      <c r="P4187" s="246"/>
      <c r="Q4187" s="246"/>
      <c r="R4187" s="246"/>
      <c r="S4187" s="246"/>
      <c r="T4187" s="247"/>
      <c r="AT4187" s="248" t="s">
        <v>142</v>
      </c>
      <c r="AU4187" s="248" t="s">
        <v>83</v>
      </c>
      <c r="AV4187" s="12" t="s">
        <v>83</v>
      </c>
      <c r="AW4187" s="12" t="s">
        <v>30</v>
      </c>
      <c r="AX4187" s="12" t="s">
        <v>73</v>
      </c>
      <c r="AY4187" s="248" t="s">
        <v>133</v>
      </c>
    </row>
    <row r="4188" spans="2:51" s="12" customFormat="1" ht="12">
      <c r="B4188" s="237"/>
      <c r="C4188" s="238"/>
      <c r="D4188" s="239" t="s">
        <v>142</v>
      </c>
      <c r="E4188" s="240" t="s">
        <v>1</v>
      </c>
      <c r="F4188" s="241" t="s">
        <v>5957</v>
      </c>
      <c r="G4188" s="238"/>
      <c r="H4188" s="242">
        <v>2</v>
      </c>
      <c r="I4188" s="243"/>
      <c r="J4188" s="238"/>
      <c r="K4188" s="238"/>
      <c r="L4188" s="244"/>
      <c r="M4188" s="245"/>
      <c r="N4188" s="246"/>
      <c r="O4188" s="246"/>
      <c r="P4188" s="246"/>
      <c r="Q4188" s="246"/>
      <c r="R4188" s="246"/>
      <c r="S4188" s="246"/>
      <c r="T4188" s="247"/>
      <c r="AT4188" s="248" t="s">
        <v>142</v>
      </c>
      <c r="AU4188" s="248" t="s">
        <v>83</v>
      </c>
      <c r="AV4188" s="12" t="s">
        <v>83</v>
      </c>
      <c r="AW4188" s="12" t="s">
        <v>30</v>
      </c>
      <c r="AX4188" s="12" t="s">
        <v>73</v>
      </c>
      <c r="AY4188" s="248" t="s">
        <v>133</v>
      </c>
    </row>
    <row r="4189" spans="2:51" s="12" customFormat="1" ht="12">
      <c r="B4189" s="237"/>
      <c r="C4189" s="238"/>
      <c r="D4189" s="239" t="s">
        <v>142</v>
      </c>
      <c r="E4189" s="240" t="s">
        <v>1</v>
      </c>
      <c r="F4189" s="241" t="s">
        <v>5958</v>
      </c>
      <c r="G4189" s="238"/>
      <c r="H4189" s="242">
        <v>2</v>
      </c>
      <c r="I4189" s="243"/>
      <c r="J4189" s="238"/>
      <c r="K4189" s="238"/>
      <c r="L4189" s="244"/>
      <c r="M4189" s="245"/>
      <c r="N4189" s="246"/>
      <c r="O4189" s="246"/>
      <c r="P4189" s="246"/>
      <c r="Q4189" s="246"/>
      <c r="R4189" s="246"/>
      <c r="S4189" s="246"/>
      <c r="T4189" s="247"/>
      <c r="AT4189" s="248" t="s">
        <v>142</v>
      </c>
      <c r="AU4189" s="248" t="s">
        <v>83</v>
      </c>
      <c r="AV4189" s="12" t="s">
        <v>83</v>
      </c>
      <c r="AW4189" s="12" t="s">
        <v>30</v>
      </c>
      <c r="AX4189" s="12" t="s">
        <v>73</v>
      </c>
      <c r="AY4189" s="248" t="s">
        <v>133</v>
      </c>
    </row>
    <row r="4190" spans="2:51" s="12" customFormat="1" ht="12">
      <c r="B4190" s="237"/>
      <c r="C4190" s="238"/>
      <c r="D4190" s="239" t="s">
        <v>142</v>
      </c>
      <c r="E4190" s="240" t="s">
        <v>1</v>
      </c>
      <c r="F4190" s="241" t="s">
        <v>6014</v>
      </c>
      <c r="G4190" s="238"/>
      <c r="H4190" s="242">
        <v>2</v>
      </c>
      <c r="I4190" s="243"/>
      <c r="J4190" s="238"/>
      <c r="K4190" s="238"/>
      <c r="L4190" s="244"/>
      <c r="M4190" s="245"/>
      <c r="N4190" s="246"/>
      <c r="O4190" s="246"/>
      <c r="P4190" s="246"/>
      <c r="Q4190" s="246"/>
      <c r="R4190" s="246"/>
      <c r="S4190" s="246"/>
      <c r="T4190" s="247"/>
      <c r="AT4190" s="248" t="s">
        <v>142</v>
      </c>
      <c r="AU4190" s="248" t="s">
        <v>83</v>
      </c>
      <c r="AV4190" s="12" t="s">
        <v>83</v>
      </c>
      <c r="AW4190" s="12" t="s">
        <v>30</v>
      </c>
      <c r="AX4190" s="12" t="s">
        <v>73</v>
      </c>
      <c r="AY4190" s="248" t="s">
        <v>133</v>
      </c>
    </row>
    <row r="4191" spans="2:51" s="12" customFormat="1" ht="12">
      <c r="B4191" s="237"/>
      <c r="C4191" s="238"/>
      <c r="D4191" s="239" t="s">
        <v>142</v>
      </c>
      <c r="E4191" s="240" t="s">
        <v>1</v>
      </c>
      <c r="F4191" s="241" t="s">
        <v>5951</v>
      </c>
      <c r="G4191" s="238"/>
      <c r="H4191" s="242">
        <v>2</v>
      </c>
      <c r="I4191" s="243"/>
      <c r="J4191" s="238"/>
      <c r="K4191" s="238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142</v>
      </c>
      <c r="AU4191" s="248" t="s">
        <v>83</v>
      </c>
      <c r="AV4191" s="12" t="s">
        <v>83</v>
      </c>
      <c r="AW4191" s="12" t="s">
        <v>30</v>
      </c>
      <c r="AX4191" s="12" t="s">
        <v>73</v>
      </c>
      <c r="AY4191" s="248" t="s">
        <v>133</v>
      </c>
    </row>
    <row r="4192" spans="2:51" s="12" customFormat="1" ht="12">
      <c r="B4192" s="237"/>
      <c r="C4192" s="238"/>
      <c r="D4192" s="239" t="s">
        <v>142</v>
      </c>
      <c r="E4192" s="240" t="s">
        <v>1</v>
      </c>
      <c r="F4192" s="241" t="s">
        <v>5937</v>
      </c>
      <c r="G4192" s="238"/>
      <c r="H4192" s="242">
        <v>2</v>
      </c>
      <c r="I4192" s="243"/>
      <c r="J4192" s="238"/>
      <c r="K4192" s="238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142</v>
      </c>
      <c r="AU4192" s="248" t="s">
        <v>83</v>
      </c>
      <c r="AV4192" s="12" t="s">
        <v>83</v>
      </c>
      <c r="AW4192" s="12" t="s">
        <v>30</v>
      </c>
      <c r="AX4192" s="12" t="s">
        <v>73</v>
      </c>
      <c r="AY4192" s="248" t="s">
        <v>133</v>
      </c>
    </row>
    <row r="4193" spans="2:51" s="13" customFormat="1" ht="12">
      <c r="B4193" s="249"/>
      <c r="C4193" s="250"/>
      <c r="D4193" s="239" t="s">
        <v>142</v>
      </c>
      <c r="E4193" s="251" t="s">
        <v>1</v>
      </c>
      <c r="F4193" s="252" t="s">
        <v>144</v>
      </c>
      <c r="G4193" s="250"/>
      <c r="H4193" s="253">
        <v>15</v>
      </c>
      <c r="I4193" s="254"/>
      <c r="J4193" s="250"/>
      <c r="K4193" s="250"/>
      <c r="L4193" s="255"/>
      <c r="M4193" s="256"/>
      <c r="N4193" s="257"/>
      <c r="O4193" s="257"/>
      <c r="P4193" s="257"/>
      <c r="Q4193" s="257"/>
      <c r="R4193" s="257"/>
      <c r="S4193" s="257"/>
      <c r="T4193" s="258"/>
      <c r="AT4193" s="259" t="s">
        <v>142</v>
      </c>
      <c r="AU4193" s="259" t="s">
        <v>83</v>
      </c>
      <c r="AV4193" s="13" t="s">
        <v>140</v>
      </c>
      <c r="AW4193" s="13" t="s">
        <v>30</v>
      </c>
      <c r="AX4193" s="13" t="s">
        <v>81</v>
      </c>
      <c r="AY4193" s="259" t="s">
        <v>133</v>
      </c>
    </row>
    <row r="4194" spans="2:65" s="1" customFormat="1" ht="16.5" customHeight="1">
      <c r="B4194" s="38"/>
      <c r="C4194" s="224" t="s">
        <v>6015</v>
      </c>
      <c r="D4194" s="224" t="s">
        <v>135</v>
      </c>
      <c r="E4194" s="225" t="s">
        <v>6016</v>
      </c>
      <c r="F4194" s="226" t="s">
        <v>6017</v>
      </c>
      <c r="G4194" s="227" t="s">
        <v>241</v>
      </c>
      <c r="H4194" s="228">
        <v>111</v>
      </c>
      <c r="I4194" s="229"/>
      <c r="J4194" s="230">
        <f>ROUND(I4194*H4194,2)</f>
        <v>0</v>
      </c>
      <c r="K4194" s="226" t="s">
        <v>1</v>
      </c>
      <c r="L4194" s="43"/>
      <c r="M4194" s="231" t="s">
        <v>1</v>
      </c>
      <c r="N4194" s="232" t="s">
        <v>38</v>
      </c>
      <c r="O4194" s="86"/>
      <c r="P4194" s="233">
        <f>O4194*H4194</f>
        <v>0</v>
      </c>
      <c r="Q4194" s="233">
        <v>0</v>
      </c>
      <c r="R4194" s="233">
        <f>Q4194*H4194</f>
        <v>0</v>
      </c>
      <c r="S4194" s="233">
        <v>0</v>
      </c>
      <c r="T4194" s="234">
        <f>S4194*H4194</f>
        <v>0</v>
      </c>
      <c r="AR4194" s="235" t="s">
        <v>328</v>
      </c>
      <c r="AT4194" s="235" t="s">
        <v>135</v>
      </c>
      <c r="AU4194" s="235" t="s">
        <v>83</v>
      </c>
      <c r="AY4194" s="17" t="s">
        <v>133</v>
      </c>
      <c r="BE4194" s="236">
        <f>IF(N4194="základní",J4194,0)</f>
        <v>0</v>
      </c>
      <c r="BF4194" s="236">
        <f>IF(N4194="snížená",J4194,0)</f>
        <v>0</v>
      </c>
      <c r="BG4194" s="236">
        <f>IF(N4194="zákl. přenesená",J4194,0)</f>
        <v>0</v>
      </c>
      <c r="BH4194" s="236">
        <f>IF(N4194="sníž. přenesená",J4194,0)</f>
        <v>0</v>
      </c>
      <c r="BI4194" s="236">
        <f>IF(N4194="nulová",J4194,0)</f>
        <v>0</v>
      </c>
      <c r="BJ4194" s="17" t="s">
        <v>81</v>
      </c>
      <c r="BK4194" s="236">
        <f>ROUND(I4194*H4194,2)</f>
        <v>0</v>
      </c>
      <c r="BL4194" s="17" t="s">
        <v>328</v>
      </c>
      <c r="BM4194" s="235" t="s">
        <v>6018</v>
      </c>
    </row>
    <row r="4195" spans="2:51" s="12" customFormat="1" ht="12">
      <c r="B4195" s="237"/>
      <c r="C4195" s="238"/>
      <c r="D4195" s="239" t="s">
        <v>142</v>
      </c>
      <c r="E4195" s="240" t="s">
        <v>1</v>
      </c>
      <c r="F4195" s="241" t="s">
        <v>6019</v>
      </c>
      <c r="G4195" s="238"/>
      <c r="H4195" s="242">
        <v>13</v>
      </c>
      <c r="I4195" s="243"/>
      <c r="J4195" s="238"/>
      <c r="K4195" s="238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142</v>
      </c>
      <c r="AU4195" s="248" t="s">
        <v>83</v>
      </c>
      <c r="AV4195" s="12" t="s">
        <v>83</v>
      </c>
      <c r="AW4195" s="12" t="s">
        <v>30</v>
      </c>
      <c r="AX4195" s="12" t="s">
        <v>73</v>
      </c>
      <c r="AY4195" s="248" t="s">
        <v>133</v>
      </c>
    </row>
    <row r="4196" spans="2:51" s="12" customFormat="1" ht="12">
      <c r="B4196" s="237"/>
      <c r="C4196" s="238"/>
      <c r="D4196" s="239" t="s">
        <v>142</v>
      </c>
      <c r="E4196" s="240" t="s">
        <v>1</v>
      </c>
      <c r="F4196" s="241" t="s">
        <v>6020</v>
      </c>
      <c r="G4196" s="238"/>
      <c r="H4196" s="242">
        <v>16</v>
      </c>
      <c r="I4196" s="243"/>
      <c r="J4196" s="238"/>
      <c r="K4196" s="238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142</v>
      </c>
      <c r="AU4196" s="248" t="s">
        <v>83</v>
      </c>
      <c r="AV4196" s="12" t="s">
        <v>83</v>
      </c>
      <c r="AW4196" s="12" t="s">
        <v>30</v>
      </c>
      <c r="AX4196" s="12" t="s">
        <v>73</v>
      </c>
      <c r="AY4196" s="248" t="s">
        <v>133</v>
      </c>
    </row>
    <row r="4197" spans="2:51" s="12" customFormat="1" ht="12">
      <c r="B4197" s="237"/>
      <c r="C4197" s="238"/>
      <c r="D4197" s="239" t="s">
        <v>142</v>
      </c>
      <c r="E4197" s="240" t="s">
        <v>1</v>
      </c>
      <c r="F4197" s="241" t="s">
        <v>6021</v>
      </c>
      <c r="G4197" s="238"/>
      <c r="H4197" s="242">
        <v>13</v>
      </c>
      <c r="I4197" s="243"/>
      <c r="J4197" s="238"/>
      <c r="K4197" s="238"/>
      <c r="L4197" s="244"/>
      <c r="M4197" s="245"/>
      <c r="N4197" s="246"/>
      <c r="O4197" s="246"/>
      <c r="P4197" s="246"/>
      <c r="Q4197" s="246"/>
      <c r="R4197" s="246"/>
      <c r="S4197" s="246"/>
      <c r="T4197" s="247"/>
      <c r="AT4197" s="248" t="s">
        <v>142</v>
      </c>
      <c r="AU4197" s="248" t="s">
        <v>83</v>
      </c>
      <c r="AV4197" s="12" t="s">
        <v>83</v>
      </c>
      <c r="AW4197" s="12" t="s">
        <v>30</v>
      </c>
      <c r="AX4197" s="12" t="s">
        <v>73</v>
      </c>
      <c r="AY4197" s="248" t="s">
        <v>133</v>
      </c>
    </row>
    <row r="4198" spans="2:51" s="12" customFormat="1" ht="12">
      <c r="B4198" s="237"/>
      <c r="C4198" s="238"/>
      <c r="D4198" s="239" t="s">
        <v>142</v>
      </c>
      <c r="E4198" s="240" t="s">
        <v>1</v>
      </c>
      <c r="F4198" s="241" t="s">
        <v>6022</v>
      </c>
      <c r="G4198" s="238"/>
      <c r="H4198" s="242">
        <v>16</v>
      </c>
      <c r="I4198" s="243"/>
      <c r="J4198" s="238"/>
      <c r="K4198" s="238"/>
      <c r="L4198" s="244"/>
      <c r="M4198" s="245"/>
      <c r="N4198" s="246"/>
      <c r="O4198" s="246"/>
      <c r="P4198" s="246"/>
      <c r="Q4198" s="246"/>
      <c r="R4198" s="246"/>
      <c r="S4198" s="246"/>
      <c r="T4198" s="247"/>
      <c r="AT4198" s="248" t="s">
        <v>142</v>
      </c>
      <c r="AU4198" s="248" t="s">
        <v>83</v>
      </c>
      <c r="AV4198" s="12" t="s">
        <v>83</v>
      </c>
      <c r="AW4198" s="12" t="s">
        <v>30</v>
      </c>
      <c r="AX4198" s="12" t="s">
        <v>73</v>
      </c>
      <c r="AY4198" s="248" t="s">
        <v>133</v>
      </c>
    </row>
    <row r="4199" spans="2:51" s="12" customFormat="1" ht="12">
      <c r="B4199" s="237"/>
      <c r="C4199" s="238"/>
      <c r="D4199" s="239" t="s">
        <v>142</v>
      </c>
      <c r="E4199" s="240" t="s">
        <v>1</v>
      </c>
      <c r="F4199" s="241" t="s">
        <v>6023</v>
      </c>
      <c r="G4199" s="238"/>
      <c r="H4199" s="242">
        <v>14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142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133</v>
      </c>
    </row>
    <row r="4200" spans="2:51" s="12" customFormat="1" ht="12">
      <c r="B4200" s="237"/>
      <c r="C4200" s="238"/>
      <c r="D4200" s="239" t="s">
        <v>142</v>
      </c>
      <c r="E4200" s="240" t="s">
        <v>1</v>
      </c>
      <c r="F4200" s="241" t="s">
        <v>6024</v>
      </c>
      <c r="G4200" s="238"/>
      <c r="H4200" s="242">
        <v>16</v>
      </c>
      <c r="I4200" s="243"/>
      <c r="J4200" s="238"/>
      <c r="K4200" s="238"/>
      <c r="L4200" s="244"/>
      <c r="M4200" s="245"/>
      <c r="N4200" s="246"/>
      <c r="O4200" s="246"/>
      <c r="P4200" s="246"/>
      <c r="Q4200" s="246"/>
      <c r="R4200" s="246"/>
      <c r="S4200" s="246"/>
      <c r="T4200" s="247"/>
      <c r="AT4200" s="248" t="s">
        <v>142</v>
      </c>
      <c r="AU4200" s="248" t="s">
        <v>83</v>
      </c>
      <c r="AV4200" s="12" t="s">
        <v>83</v>
      </c>
      <c r="AW4200" s="12" t="s">
        <v>30</v>
      </c>
      <c r="AX4200" s="12" t="s">
        <v>73</v>
      </c>
      <c r="AY4200" s="248" t="s">
        <v>133</v>
      </c>
    </row>
    <row r="4201" spans="2:51" s="12" customFormat="1" ht="12">
      <c r="B4201" s="237"/>
      <c r="C4201" s="238"/>
      <c r="D4201" s="239" t="s">
        <v>142</v>
      </c>
      <c r="E4201" s="240" t="s">
        <v>1</v>
      </c>
      <c r="F4201" s="241" t="s">
        <v>6025</v>
      </c>
      <c r="G4201" s="238"/>
      <c r="H4201" s="242">
        <v>14</v>
      </c>
      <c r="I4201" s="243"/>
      <c r="J4201" s="238"/>
      <c r="K4201" s="238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142</v>
      </c>
      <c r="AU4201" s="248" t="s">
        <v>83</v>
      </c>
      <c r="AV4201" s="12" t="s">
        <v>83</v>
      </c>
      <c r="AW4201" s="12" t="s">
        <v>30</v>
      </c>
      <c r="AX4201" s="12" t="s">
        <v>73</v>
      </c>
      <c r="AY4201" s="248" t="s">
        <v>133</v>
      </c>
    </row>
    <row r="4202" spans="2:51" s="12" customFormat="1" ht="12">
      <c r="B4202" s="237"/>
      <c r="C4202" s="238"/>
      <c r="D4202" s="239" t="s">
        <v>142</v>
      </c>
      <c r="E4202" s="240" t="s">
        <v>1</v>
      </c>
      <c r="F4202" s="241" t="s">
        <v>6026</v>
      </c>
      <c r="G4202" s="238"/>
      <c r="H4202" s="242">
        <v>9</v>
      </c>
      <c r="I4202" s="243"/>
      <c r="J4202" s="238"/>
      <c r="K4202" s="238"/>
      <c r="L4202" s="244"/>
      <c r="M4202" s="245"/>
      <c r="N4202" s="246"/>
      <c r="O4202" s="246"/>
      <c r="P4202" s="246"/>
      <c r="Q4202" s="246"/>
      <c r="R4202" s="246"/>
      <c r="S4202" s="246"/>
      <c r="T4202" s="247"/>
      <c r="AT4202" s="248" t="s">
        <v>142</v>
      </c>
      <c r="AU4202" s="248" t="s">
        <v>83</v>
      </c>
      <c r="AV4202" s="12" t="s">
        <v>83</v>
      </c>
      <c r="AW4202" s="12" t="s">
        <v>30</v>
      </c>
      <c r="AX4202" s="12" t="s">
        <v>73</v>
      </c>
      <c r="AY4202" s="248" t="s">
        <v>133</v>
      </c>
    </row>
    <row r="4203" spans="2:51" s="13" customFormat="1" ht="12">
      <c r="B4203" s="249"/>
      <c r="C4203" s="250"/>
      <c r="D4203" s="239" t="s">
        <v>142</v>
      </c>
      <c r="E4203" s="251" t="s">
        <v>1</v>
      </c>
      <c r="F4203" s="252" t="s">
        <v>144</v>
      </c>
      <c r="G4203" s="250"/>
      <c r="H4203" s="253">
        <v>111</v>
      </c>
      <c r="I4203" s="254"/>
      <c r="J4203" s="250"/>
      <c r="K4203" s="250"/>
      <c r="L4203" s="255"/>
      <c r="M4203" s="256"/>
      <c r="N4203" s="257"/>
      <c r="O4203" s="257"/>
      <c r="P4203" s="257"/>
      <c r="Q4203" s="257"/>
      <c r="R4203" s="257"/>
      <c r="S4203" s="257"/>
      <c r="T4203" s="258"/>
      <c r="AT4203" s="259" t="s">
        <v>142</v>
      </c>
      <c r="AU4203" s="259" t="s">
        <v>83</v>
      </c>
      <c r="AV4203" s="13" t="s">
        <v>140</v>
      </c>
      <c r="AW4203" s="13" t="s">
        <v>30</v>
      </c>
      <c r="AX4203" s="13" t="s">
        <v>81</v>
      </c>
      <c r="AY4203" s="259" t="s">
        <v>133</v>
      </c>
    </row>
    <row r="4204" spans="2:65" s="1" customFormat="1" ht="16.5" customHeight="1">
      <c r="B4204" s="38"/>
      <c r="C4204" s="224" t="s">
        <v>6027</v>
      </c>
      <c r="D4204" s="224" t="s">
        <v>135</v>
      </c>
      <c r="E4204" s="225" t="s">
        <v>6028</v>
      </c>
      <c r="F4204" s="226" t="s">
        <v>6029</v>
      </c>
      <c r="G4204" s="227" t="s">
        <v>241</v>
      </c>
      <c r="H4204" s="228">
        <v>4</v>
      </c>
      <c r="I4204" s="229"/>
      <c r="J4204" s="230">
        <f>ROUND(I4204*H4204,2)</f>
        <v>0</v>
      </c>
      <c r="K4204" s="226" t="s">
        <v>1</v>
      </c>
      <c r="L4204" s="43"/>
      <c r="M4204" s="231" t="s">
        <v>1</v>
      </c>
      <c r="N4204" s="232" t="s">
        <v>38</v>
      </c>
      <c r="O4204" s="86"/>
      <c r="P4204" s="233">
        <f>O4204*H4204</f>
        <v>0</v>
      </c>
      <c r="Q4204" s="233">
        <v>0</v>
      </c>
      <c r="R4204" s="233">
        <f>Q4204*H4204</f>
        <v>0</v>
      </c>
      <c r="S4204" s="233">
        <v>0</v>
      </c>
      <c r="T4204" s="234">
        <f>S4204*H4204</f>
        <v>0</v>
      </c>
      <c r="AR4204" s="235" t="s">
        <v>328</v>
      </c>
      <c r="AT4204" s="235" t="s">
        <v>135</v>
      </c>
      <c r="AU4204" s="235" t="s">
        <v>83</v>
      </c>
      <c r="AY4204" s="17" t="s">
        <v>133</v>
      </c>
      <c r="BE4204" s="236">
        <f>IF(N4204="základní",J4204,0)</f>
        <v>0</v>
      </c>
      <c r="BF4204" s="236">
        <f>IF(N4204="snížená",J4204,0)</f>
        <v>0</v>
      </c>
      <c r="BG4204" s="236">
        <f>IF(N4204="zákl. přenesená",J4204,0)</f>
        <v>0</v>
      </c>
      <c r="BH4204" s="236">
        <f>IF(N4204="sníž. přenesená",J4204,0)</f>
        <v>0</v>
      </c>
      <c r="BI4204" s="236">
        <f>IF(N4204="nulová",J4204,0)</f>
        <v>0</v>
      </c>
      <c r="BJ4204" s="17" t="s">
        <v>81</v>
      </c>
      <c r="BK4204" s="236">
        <f>ROUND(I4204*H4204,2)</f>
        <v>0</v>
      </c>
      <c r="BL4204" s="17" t="s">
        <v>328</v>
      </c>
      <c r="BM4204" s="235" t="s">
        <v>6030</v>
      </c>
    </row>
    <row r="4205" spans="2:51" s="12" customFormat="1" ht="12">
      <c r="B4205" s="237"/>
      <c r="C4205" s="238"/>
      <c r="D4205" s="239" t="s">
        <v>142</v>
      </c>
      <c r="E4205" s="240" t="s">
        <v>1</v>
      </c>
      <c r="F4205" s="241" t="s">
        <v>5883</v>
      </c>
      <c r="G4205" s="238"/>
      <c r="H4205" s="242">
        <v>1</v>
      </c>
      <c r="I4205" s="243"/>
      <c r="J4205" s="238"/>
      <c r="K4205" s="238"/>
      <c r="L4205" s="244"/>
      <c r="M4205" s="245"/>
      <c r="N4205" s="246"/>
      <c r="O4205" s="246"/>
      <c r="P4205" s="246"/>
      <c r="Q4205" s="246"/>
      <c r="R4205" s="246"/>
      <c r="S4205" s="246"/>
      <c r="T4205" s="247"/>
      <c r="AT4205" s="248" t="s">
        <v>142</v>
      </c>
      <c r="AU4205" s="248" t="s">
        <v>83</v>
      </c>
      <c r="AV4205" s="12" t="s">
        <v>83</v>
      </c>
      <c r="AW4205" s="12" t="s">
        <v>30</v>
      </c>
      <c r="AX4205" s="12" t="s">
        <v>73</v>
      </c>
      <c r="AY4205" s="248" t="s">
        <v>133</v>
      </c>
    </row>
    <row r="4206" spans="2:51" s="12" customFormat="1" ht="12">
      <c r="B4206" s="237"/>
      <c r="C4206" s="238"/>
      <c r="D4206" s="239" t="s">
        <v>142</v>
      </c>
      <c r="E4206" s="240" t="s">
        <v>1</v>
      </c>
      <c r="F4206" s="241" t="s">
        <v>5886</v>
      </c>
      <c r="G4206" s="238"/>
      <c r="H4206" s="242">
        <v>1</v>
      </c>
      <c r="I4206" s="243"/>
      <c r="J4206" s="238"/>
      <c r="K4206" s="238"/>
      <c r="L4206" s="244"/>
      <c r="M4206" s="245"/>
      <c r="N4206" s="246"/>
      <c r="O4206" s="246"/>
      <c r="P4206" s="246"/>
      <c r="Q4206" s="246"/>
      <c r="R4206" s="246"/>
      <c r="S4206" s="246"/>
      <c r="T4206" s="247"/>
      <c r="AT4206" s="248" t="s">
        <v>142</v>
      </c>
      <c r="AU4206" s="248" t="s">
        <v>83</v>
      </c>
      <c r="AV4206" s="12" t="s">
        <v>83</v>
      </c>
      <c r="AW4206" s="12" t="s">
        <v>30</v>
      </c>
      <c r="AX4206" s="12" t="s">
        <v>73</v>
      </c>
      <c r="AY4206" s="248" t="s">
        <v>133</v>
      </c>
    </row>
    <row r="4207" spans="2:51" s="12" customFormat="1" ht="12">
      <c r="B4207" s="237"/>
      <c r="C4207" s="238"/>
      <c r="D4207" s="239" t="s">
        <v>142</v>
      </c>
      <c r="E4207" s="240" t="s">
        <v>1</v>
      </c>
      <c r="F4207" s="241" t="s">
        <v>5937</v>
      </c>
      <c r="G4207" s="238"/>
      <c r="H4207" s="242">
        <v>2</v>
      </c>
      <c r="I4207" s="243"/>
      <c r="J4207" s="238"/>
      <c r="K4207" s="238"/>
      <c r="L4207" s="244"/>
      <c r="M4207" s="245"/>
      <c r="N4207" s="246"/>
      <c r="O4207" s="246"/>
      <c r="P4207" s="246"/>
      <c r="Q4207" s="246"/>
      <c r="R4207" s="246"/>
      <c r="S4207" s="246"/>
      <c r="T4207" s="247"/>
      <c r="AT4207" s="248" t="s">
        <v>142</v>
      </c>
      <c r="AU4207" s="248" t="s">
        <v>83</v>
      </c>
      <c r="AV4207" s="12" t="s">
        <v>83</v>
      </c>
      <c r="AW4207" s="12" t="s">
        <v>30</v>
      </c>
      <c r="AX4207" s="12" t="s">
        <v>73</v>
      </c>
      <c r="AY4207" s="248" t="s">
        <v>133</v>
      </c>
    </row>
    <row r="4208" spans="2:51" s="13" customFormat="1" ht="12">
      <c r="B4208" s="249"/>
      <c r="C4208" s="250"/>
      <c r="D4208" s="239" t="s">
        <v>142</v>
      </c>
      <c r="E4208" s="251" t="s">
        <v>1</v>
      </c>
      <c r="F4208" s="252" t="s">
        <v>144</v>
      </c>
      <c r="G4208" s="250"/>
      <c r="H4208" s="253">
        <v>4</v>
      </c>
      <c r="I4208" s="254"/>
      <c r="J4208" s="250"/>
      <c r="K4208" s="250"/>
      <c r="L4208" s="255"/>
      <c r="M4208" s="256"/>
      <c r="N4208" s="257"/>
      <c r="O4208" s="257"/>
      <c r="P4208" s="257"/>
      <c r="Q4208" s="257"/>
      <c r="R4208" s="257"/>
      <c r="S4208" s="257"/>
      <c r="T4208" s="258"/>
      <c r="AT4208" s="259" t="s">
        <v>142</v>
      </c>
      <c r="AU4208" s="259" t="s">
        <v>83</v>
      </c>
      <c r="AV4208" s="13" t="s">
        <v>140</v>
      </c>
      <c r="AW4208" s="13" t="s">
        <v>30</v>
      </c>
      <c r="AX4208" s="13" t="s">
        <v>81</v>
      </c>
      <c r="AY4208" s="259" t="s">
        <v>133</v>
      </c>
    </row>
    <row r="4209" spans="2:65" s="1" customFormat="1" ht="16.5" customHeight="1">
      <c r="B4209" s="38"/>
      <c r="C4209" s="224" t="s">
        <v>6031</v>
      </c>
      <c r="D4209" s="224" t="s">
        <v>135</v>
      </c>
      <c r="E4209" s="225" t="s">
        <v>6032</v>
      </c>
      <c r="F4209" s="226" t="s">
        <v>6033</v>
      </c>
      <c r="G4209" s="227" t="s">
        <v>241</v>
      </c>
      <c r="H4209" s="228">
        <v>6</v>
      </c>
      <c r="I4209" s="229"/>
      <c r="J4209" s="230">
        <f>ROUND(I4209*H4209,2)</f>
        <v>0</v>
      </c>
      <c r="K4209" s="226" t="s">
        <v>1</v>
      </c>
      <c r="L4209" s="43"/>
      <c r="M4209" s="231" t="s">
        <v>1</v>
      </c>
      <c r="N4209" s="232" t="s">
        <v>38</v>
      </c>
      <c r="O4209" s="86"/>
      <c r="P4209" s="233">
        <f>O4209*H4209</f>
        <v>0</v>
      </c>
      <c r="Q4209" s="233">
        <v>0</v>
      </c>
      <c r="R4209" s="233">
        <f>Q4209*H4209</f>
        <v>0</v>
      </c>
      <c r="S4209" s="233">
        <v>0</v>
      </c>
      <c r="T4209" s="234">
        <f>S4209*H4209</f>
        <v>0</v>
      </c>
      <c r="AR4209" s="235" t="s">
        <v>328</v>
      </c>
      <c r="AT4209" s="235" t="s">
        <v>135</v>
      </c>
      <c r="AU4209" s="235" t="s">
        <v>83</v>
      </c>
      <c r="AY4209" s="17" t="s">
        <v>133</v>
      </c>
      <c r="BE4209" s="236">
        <f>IF(N4209="základní",J4209,0)</f>
        <v>0</v>
      </c>
      <c r="BF4209" s="236">
        <f>IF(N4209="snížená",J4209,0)</f>
        <v>0</v>
      </c>
      <c r="BG4209" s="236">
        <f>IF(N4209="zákl. přenesená",J4209,0)</f>
        <v>0</v>
      </c>
      <c r="BH4209" s="236">
        <f>IF(N4209="sníž. přenesená",J4209,0)</f>
        <v>0</v>
      </c>
      <c r="BI4209" s="236">
        <f>IF(N4209="nulová",J4209,0)</f>
        <v>0</v>
      </c>
      <c r="BJ4209" s="17" t="s">
        <v>81</v>
      </c>
      <c r="BK4209" s="236">
        <f>ROUND(I4209*H4209,2)</f>
        <v>0</v>
      </c>
      <c r="BL4209" s="17" t="s">
        <v>328</v>
      </c>
      <c r="BM4209" s="235" t="s">
        <v>6034</v>
      </c>
    </row>
    <row r="4210" spans="2:51" s="12" customFormat="1" ht="12">
      <c r="B4210" s="237"/>
      <c r="C4210" s="238"/>
      <c r="D4210" s="239" t="s">
        <v>142</v>
      </c>
      <c r="E4210" s="240" t="s">
        <v>1</v>
      </c>
      <c r="F4210" s="241" t="s">
        <v>5883</v>
      </c>
      <c r="G4210" s="238"/>
      <c r="H4210" s="242">
        <v>1</v>
      </c>
      <c r="I4210" s="243"/>
      <c r="J4210" s="238"/>
      <c r="K4210" s="238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142</v>
      </c>
      <c r="AU4210" s="248" t="s">
        <v>83</v>
      </c>
      <c r="AV4210" s="12" t="s">
        <v>83</v>
      </c>
      <c r="AW4210" s="12" t="s">
        <v>30</v>
      </c>
      <c r="AX4210" s="12" t="s">
        <v>73</v>
      </c>
      <c r="AY4210" s="248" t="s">
        <v>133</v>
      </c>
    </row>
    <row r="4211" spans="2:51" s="12" customFormat="1" ht="12">
      <c r="B4211" s="237"/>
      <c r="C4211" s="238"/>
      <c r="D4211" s="239" t="s">
        <v>142</v>
      </c>
      <c r="E4211" s="240" t="s">
        <v>1</v>
      </c>
      <c r="F4211" s="241" t="s">
        <v>5884</v>
      </c>
      <c r="G4211" s="238"/>
      <c r="H4211" s="242">
        <v>1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142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133</v>
      </c>
    </row>
    <row r="4212" spans="2:51" s="12" customFormat="1" ht="12">
      <c r="B4212" s="237"/>
      <c r="C4212" s="238"/>
      <c r="D4212" s="239" t="s">
        <v>142</v>
      </c>
      <c r="E4212" s="240" t="s">
        <v>1</v>
      </c>
      <c r="F4212" s="241" t="s">
        <v>5885</v>
      </c>
      <c r="G4212" s="238"/>
      <c r="H4212" s="242">
        <v>1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142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133</v>
      </c>
    </row>
    <row r="4213" spans="2:51" s="12" customFormat="1" ht="12">
      <c r="B4213" s="237"/>
      <c r="C4213" s="238"/>
      <c r="D4213" s="239" t="s">
        <v>142</v>
      </c>
      <c r="E4213" s="240" t="s">
        <v>1</v>
      </c>
      <c r="F4213" s="241" t="s">
        <v>5886</v>
      </c>
      <c r="G4213" s="238"/>
      <c r="H4213" s="242">
        <v>1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142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133</v>
      </c>
    </row>
    <row r="4214" spans="2:51" s="12" customFormat="1" ht="12">
      <c r="B4214" s="237"/>
      <c r="C4214" s="238"/>
      <c r="D4214" s="239" t="s">
        <v>142</v>
      </c>
      <c r="E4214" s="240" t="s">
        <v>1</v>
      </c>
      <c r="F4214" s="241" t="s">
        <v>5887</v>
      </c>
      <c r="G4214" s="238"/>
      <c r="H4214" s="242">
        <v>1</v>
      </c>
      <c r="I4214" s="243"/>
      <c r="J4214" s="238"/>
      <c r="K4214" s="238"/>
      <c r="L4214" s="244"/>
      <c r="M4214" s="245"/>
      <c r="N4214" s="246"/>
      <c r="O4214" s="246"/>
      <c r="P4214" s="246"/>
      <c r="Q4214" s="246"/>
      <c r="R4214" s="246"/>
      <c r="S4214" s="246"/>
      <c r="T4214" s="247"/>
      <c r="AT4214" s="248" t="s">
        <v>142</v>
      </c>
      <c r="AU4214" s="248" t="s">
        <v>83</v>
      </c>
      <c r="AV4214" s="12" t="s">
        <v>83</v>
      </c>
      <c r="AW4214" s="12" t="s">
        <v>30</v>
      </c>
      <c r="AX4214" s="12" t="s">
        <v>73</v>
      </c>
      <c r="AY4214" s="248" t="s">
        <v>133</v>
      </c>
    </row>
    <row r="4215" spans="2:51" s="12" customFormat="1" ht="12">
      <c r="B4215" s="237"/>
      <c r="C4215" s="238"/>
      <c r="D4215" s="239" t="s">
        <v>142</v>
      </c>
      <c r="E4215" s="240" t="s">
        <v>1</v>
      </c>
      <c r="F4215" s="241" t="s">
        <v>5888</v>
      </c>
      <c r="G4215" s="238"/>
      <c r="H4215" s="242">
        <v>1</v>
      </c>
      <c r="I4215" s="243"/>
      <c r="J4215" s="238"/>
      <c r="K4215" s="238"/>
      <c r="L4215" s="244"/>
      <c r="M4215" s="245"/>
      <c r="N4215" s="246"/>
      <c r="O4215" s="246"/>
      <c r="P4215" s="246"/>
      <c r="Q4215" s="246"/>
      <c r="R4215" s="246"/>
      <c r="S4215" s="246"/>
      <c r="T4215" s="247"/>
      <c r="AT4215" s="248" t="s">
        <v>142</v>
      </c>
      <c r="AU4215" s="248" t="s">
        <v>83</v>
      </c>
      <c r="AV4215" s="12" t="s">
        <v>83</v>
      </c>
      <c r="AW4215" s="12" t="s">
        <v>30</v>
      </c>
      <c r="AX4215" s="12" t="s">
        <v>73</v>
      </c>
      <c r="AY4215" s="248" t="s">
        <v>133</v>
      </c>
    </row>
    <row r="4216" spans="2:51" s="13" customFormat="1" ht="12">
      <c r="B4216" s="249"/>
      <c r="C4216" s="250"/>
      <c r="D4216" s="239" t="s">
        <v>142</v>
      </c>
      <c r="E4216" s="251" t="s">
        <v>1</v>
      </c>
      <c r="F4216" s="252" t="s">
        <v>144</v>
      </c>
      <c r="G4216" s="250"/>
      <c r="H4216" s="253">
        <v>6</v>
      </c>
      <c r="I4216" s="254"/>
      <c r="J4216" s="250"/>
      <c r="K4216" s="250"/>
      <c r="L4216" s="255"/>
      <c r="M4216" s="256"/>
      <c r="N4216" s="257"/>
      <c r="O4216" s="257"/>
      <c r="P4216" s="257"/>
      <c r="Q4216" s="257"/>
      <c r="R4216" s="257"/>
      <c r="S4216" s="257"/>
      <c r="T4216" s="258"/>
      <c r="AT4216" s="259" t="s">
        <v>142</v>
      </c>
      <c r="AU4216" s="259" t="s">
        <v>83</v>
      </c>
      <c r="AV4216" s="13" t="s">
        <v>140</v>
      </c>
      <c r="AW4216" s="13" t="s">
        <v>30</v>
      </c>
      <c r="AX4216" s="13" t="s">
        <v>81</v>
      </c>
      <c r="AY4216" s="259" t="s">
        <v>133</v>
      </c>
    </row>
    <row r="4217" spans="2:65" s="1" customFormat="1" ht="16.5" customHeight="1">
      <c r="B4217" s="38"/>
      <c r="C4217" s="224" t="s">
        <v>6035</v>
      </c>
      <c r="D4217" s="224" t="s">
        <v>135</v>
      </c>
      <c r="E4217" s="225" t="s">
        <v>6036</v>
      </c>
      <c r="F4217" s="226" t="s">
        <v>6037</v>
      </c>
      <c r="G4217" s="227" t="s">
        <v>241</v>
      </c>
      <c r="H4217" s="228">
        <v>1</v>
      </c>
      <c r="I4217" s="229"/>
      <c r="J4217" s="230">
        <f>ROUND(I4217*H4217,2)</f>
        <v>0</v>
      </c>
      <c r="K4217" s="226" t="s">
        <v>1</v>
      </c>
      <c r="L4217" s="43"/>
      <c r="M4217" s="231" t="s">
        <v>1</v>
      </c>
      <c r="N4217" s="232" t="s">
        <v>38</v>
      </c>
      <c r="O4217" s="86"/>
      <c r="P4217" s="233">
        <f>O4217*H4217</f>
        <v>0</v>
      </c>
      <c r="Q4217" s="233">
        <v>0</v>
      </c>
      <c r="R4217" s="233">
        <f>Q4217*H4217</f>
        <v>0</v>
      </c>
      <c r="S4217" s="233">
        <v>0</v>
      </c>
      <c r="T4217" s="234">
        <f>S4217*H4217</f>
        <v>0</v>
      </c>
      <c r="AR4217" s="235" t="s">
        <v>328</v>
      </c>
      <c r="AT4217" s="235" t="s">
        <v>135</v>
      </c>
      <c r="AU4217" s="235" t="s">
        <v>83</v>
      </c>
      <c r="AY4217" s="17" t="s">
        <v>133</v>
      </c>
      <c r="BE4217" s="236">
        <f>IF(N4217="základní",J4217,0)</f>
        <v>0</v>
      </c>
      <c r="BF4217" s="236">
        <f>IF(N4217="snížená",J4217,0)</f>
        <v>0</v>
      </c>
      <c r="BG4217" s="236">
        <f>IF(N4217="zákl. přenesená",J4217,0)</f>
        <v>0</v>
      </c>
      <c r="BH4217" s="236">
        <f>IF(N4217="sníž. přenesená",J4217,0)</f>
        <v>0</v>
      </c>
      <c r="BI4217" s="236">
        <f>IF(N4217="nulová",J4217,0)</f>
        <v>0</v>
      </c>
      <c r="BJ4217" s="17" t="s">
        <v>81</v>
      </c>
      <c r="BK4217" s="236">
        <f>ROUND(I4217*H4217,2)</f>
        <v>0</v>
      </c>
      <c r="BL4217" s="17" t="s">
        <v>328</v>
      </c>
      <c r="BM4217" s="235" t="s">
        <v>6038</v>
      </c>
    </row>
    <row r="4218" spans="2:51" s="12" customFormat="1" ht="12">
      <c r="B4218" s="237"/>
      <c r="C4218" s="238"/>
      <c r="D4218" s="239" t="s">
        <v>142</v>
      </c>
      <c r="E4218" s="240" t="s">
        <v>1</v>
      </c>
      <c r="F4218" s="241" t="s">
        <v>5889</v>
      </c>
      <c r="G4218" s="238"/>
      <c r="H4218" s="242">
        <v>1</v>
      </c>
      <c r="I4218" s="243"/>
      <c r="J4218" s="238"/>
      <c r="K4218" s="238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142</v>
      </c>
      <c r="AU4218" s="248" t="s">
        <v>83</v>
      </c>
      <c r="AV4218" s="12" t="s">
        <v>83</v>
      </c>
      <c r="AW4218" s="12" t="s">
        <v>30</v>
      </c>
      <c r="AX4218" s="12" t="s">
        <v>73</v>
      </c>
      <c r="AY4218" s="248" t="s">
        <v>133</v>
      </c>
    </row>
    <row r="4219" spans="2:51" s="13" customFormat="1" ht="12">
      <c r="B4219" s="249"/>
      <c r="C4219" s="250"/>
      <c r="D4219" s="239" t="s">
        <v>142</v>
      </c>
      <c r="E4219" s="251" t="s">
        <v>1</v>
      </c>
      <c r="F4219" s="252" t="s">
        <v>144</v>
      </c>
      <c r="G4219" s="250"/>
      <c r="H4219" s="253">
        <v>1</v>
      </c>
      <c r="I4219" s="254"/>
      <c r="J4219" s="250"/>
      <c r="K4219" s="250"/>
      <c r="L4219" s="255"/>
      <c r="M4219" s="256"/>
      <c r="N4219" s="257"/>
      <c r="O4219" s="257"/>
      <c r="P4219" s="257"/>
      <c r="Q4219" s="257"/>
      <c r="R4219" s="257"/>
      <c r="S4219" s="257"/>
      <c r="T4219" s="258"/>
      <c r="AT4219" s="259" t="s">
        <v>142</v>
      </c>
      <c r="AU4219" s="259" t="s">
        <v>83</v>
      </c>
      <c r="AV4219" s="13" t="s">
        <v>140</v>
      </c>
      <c r="AW4219" s="13" t="s">
        <v>30</v>
      </c>
      <c r="AX4219" s="13" t="s">
        <v>81</v>
      </c>
      <c r="AY4219" s="259" t="s">
        <v>133</v>
      </c>
    </row>
    <row r="4220" spans="2:65" s="1" customFormat="1" ht="16.5" customHeight="1">
      <c r="B4220" s="38"/>
      <c r="C4220" s="224" t="s">
        <v>6039</v>
      </c>
      <c r="D4220" s="224" t="s">
        <v>135</v>
      </c>
      <c r="E4220" s="225" t="s">
        <v>6040</v>
      </c>
      <c r="F4220" s="226" t="s">
        <v>6041</v>
      </c>
      <c r="G4220" s="227" t="s">
        <v>241</v>
      </c>
      <c r="H4220" s="228">
        <v>16</v>
      </c>
      <c r="I4220" s="229"/>
      <c r="J4220" s="230">
        <f>ROUND(I4220*H4220,2)</f>
        <v>0</v>
      </c>
      <c r="K4220" s="226" t="s">
        <v>1</v>
      </c>
      <c r="L4220" s="43"/>
      <c r="M4220" s="231" t="s">
        <v>1</v>
      </c>
      <c r="N4220" s="232" t="s">
        <v>38</v>
      </c>
      <c r="O4220" s="86"/>
      <c r="P4220" s="233">
        <f>O4220*H4220</f>
        <v>0</v>
      </c>
      <c r="Q4220" s="233">
        <v>0</v>
      </c>
      <c r="R4220" s="233">
        <f>Q4220*H4220</f>
        <v>0</v>
      </c>
      <c r="S4220" s="233">
        <v>0</v>
      </c>
      <c r="T4220" s="234">
        <f>S4220*H4220</f>
        <v>0</v>
      </c>
      <c r="AR4220" s="235" t="s">
        <v>328</v>
      </c>
      <c r="AT4220" s="235" t="s">
        <v>135</v>
      </c>
      <c r="AU4220" s="235" t="s">
        <v>83</v>
      </c>
      <c r="AY4220" s="17" t="s">
        <v>133</v>
      </c>
      <c r="BE4220" s="236">
        <f>IF(N4220="základní",J4220,0)</f>
        <v>0</v>
      </c>
      <c r="BF4220" s="236">
        <f>IF(N4220="snížená",J4220,0)</f>
        <v>0</v>
      </c>
      <c r="BG4220" s="236">
        <f>IF(N4220="zákl. přenesená",J4220,0)</f>
        <v>0</v>
      </c>
      <c r="BH4220" s="236">
        <f>IF(N4220="sníž. přenesená",J4220,0)</f>
        <v>0</v>
      </c>
      <c r="BI4220" s="236">
        <f>IF(N4220="nulová",J4220,0)</f>
        <v>0</v>
      </c>
      <c r="BJ4220" s="17" t="s">
        <v>81</v>
      </c>
      <c r="BK4220" s="236">
        <f>ROUND(I4220*H4220,2)</f>
        <v>0</v>
      </c>
      <c r="BL4220" s="17" t="s">
        <v>328</v>
      </c>
      <c r="BM4220" s="235" t="s">
        <v>6042</v>
      </c>
    </row>
    <row r="4221" spans="2:51" s="12" customFormat="1" ht="12">
      <c r="B4221" s="237"/>
      <c r="C4221" s="238"/>
      <c r="D4221" s="239" t="s">
        <v>142</v>
      </c>
      <c r="E4221" s="240" t="s">
        <v>1</v>
      </c>
      <c r="F4221" s="241" t="s">
        <v>6043</v>
      </c>
      <c r="G4221" s="238"/>
      <c r="H4221" s="242">
        <v>2</v>
      </c>
      <c r="I4221" s="243"/>
      <c r="J4221" s="238"/>
      <c r="K4221" s="238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142</v>
      </c>
      <c r="AU4221" s="248" t="s">
        <v>83</v>
      </c>
      <c r="AV4221" s="12" t="s">
        <v>83</v>
      </c>
      <c r="AW4221" s="12" t="s">
        <v>30</v>
      </c>
      <c r="AX4221" s="12" t="s">
        <v>73</v>
      </c>
      <c r="AY4221" s="248" t="s">
        <v>133</v>
      </c>
    </row>
    <row r="4222" spans="2:51" s="12" customFormat="1" ht="12">
      <c r="B4222" s="237"/>
      <c r="C4222" s="238"/>
      <c r="D4222" s="239" t="s">
        <v>142</v>
      </c>
      <c r="E4222" s="240" t="s">
        <v>1</v>
      </c>
      <c r="F4222" s="241" t="s">
        <v>6013</v>
      </c>
      <c r="G4222" s="238"/>
      <c r="H4222" s="242">
        <v>2</v>
      </c>
      <c r="I4222" s="243"/>
      <c r="J4222" s="238"/>
      <c r="K4222" s="238"/>
      <c r="L4222" s="244"/>
      <c r="M4222" s="245"/>
      <c r="N4222" s="246"/>
      <c r="O4222" s="246"/>
      <c r="P4222" s="246"/>
      <c r="Q4222" s="246"/>
      <c r="R4222" s="246"/>
      <c r="S4222" s="246"/>
      <c r="T4222" s="247"/>
      <c r="AT4222" s="248" t="s">
        <v>142</v>
      </c>
      <c r="AU4222" s="248" t="s">
        <v>83</v>
      </c>
      <c r="AV4222" s="12" t="s">
        <v>83</v>
      </c>
      <c r="AW4222" s="12" t="s">
        <v>30</v>
      </c>
      <c r="AX4222" s="12" t="s">
        <v>73</v>
      </c>
      <c r="AY4222" s="248" t="s">
        <v>133</v>
      </c>
    </row>
    <row r="4223" spans="2:51" s="12" customFormat="1" ht="12">
      <c r="B4223" s="237"/>
      <c r="C4223" s="238"/>
      <c r="D4223" s="239" t="s">
        <v>142</v>
      </c>
      <c r="E4223" s="240" t="s">
        <v>1</v>
      </c>
      <c r="F4223" s="241" t="s">
        <v>5956</v>
      </c>
      <c r="G4223" s="238"/>
      <c r="H4223" s="242">
        <v>2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142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133</v>
      </c>
    </row>
    <row r="4224" spans="2:51" s="12" customFormat="1" ht="12">
      <c r="B4224" s="237"/>
      <c r="C4224" s="238"/>
      <c r="D4224" s="239" t="s">
        <v>142</v>
      </c>
      <c r="E4224" s="240" t="s">
        <v>1</v>
      </c>
      <c r="F4224" s="241" t="s">
        <v>5957</v>
      </c>
      <c r="G4224" s="238"/>
      <c r="H4224" s="242">
        <v>2</v>
      </c>
      <c r="I4224" s="243"/>
      <c r="J4224" s="238"/>
      <c r="K4224" s="238"/>
      <c r="L4224" s="244"/>
      <c r="M4224" s="245"/>
      <c r="N4224" s="246"/>
      <c r="O4224" s="246"/>
      <c r="P4224" s="246"/>
      <c r="Q4224" s="246"/>
      <c r="R4224" s="246"/>
      <c r="S4224" s="246"/>
      <c r="T4224" s="247"/>
      <c r="AT4224" s="248" t="s">
        <v>142</v>
      </c>
      <c r="AU4224" s="248" t="s">
        <v>83</v>
      </c>
      <c r="AV4224" s="12" t="s">
        <v>83</v>
      </c>
      <c r="AW4224" s="12" t="s">
        <v>30</v>
      </c>
      <c r="AX4224" s="12" t="s">
        <v>73</v>
      </c>
      <c r="AY4224" s="248" t="s">
        <v>133</v>
      </c>
    </row>
    <row r="4225" spans="2:51" s="12" customFormat="1" ht="12">
      <c r="B4225" s="237"/>
      <c r="C4225" s="238"/>
      <c r="D4225" s="239" t="s">
        <v>142</v>
      </c>
      <c r="E4225" s="240" t="s">
        <v>1</v>
      </c>
      <c r="F4225" s="241" t="s">
        <v>5958</v>
      </c>
      <c r="G4225" s="238"/>
      <c r="H4225" s="242">
        <v>2</v>
      </c>
      <c r="I4225" s="243"/>
      <c r="J4225" s="238"/>
      <c r="K4225" s="238"/>
      <c r="L4225" s="244"/>
      <c r="M4225" s="245"/>
      <c r="N4225" s="246"/>
      <c r="O4225" s="246"/>
      <c r="P4225" s="246"/>
      <c r="Q4225" s="246"/>
      <c r="R4225" s="246"/>
      <c r="S4225" s="246"/>
      <c r="T4225" s="247"/>
      <c r="AT4225" s="248" t="s">
        <v>142</v>
      </c>
      <c r="AU4225" s="248" t="s">
        <v>83</v>
      </c>
      <c r="AV4225" s="12" t="s">
        <v>83</v>
      </c>
      <c r="AW4225" s="12" t="s">
        <v>30</v>
      </c>
      <c r="AX4225" s="12" t="s">
        <v>73</v>
      </c>
      <c r="AY4225" s="248" t="s">
        <v>133</v>
      </c>
    </row>
    <row r="4226" spans="2:51" s="12" customFormat="1" ht="12">
      <c r="B4226" s="237"/>
      <c r="C4226" s="238"/>
      <c r="D4226" s="239" t="s">
        <v>142</v>
      </c>
      <c r="E4226" s="240" t="s">
        <v>1</v>
      </c>
      <c r="F4226" s="241" t="s">
        <v>6014</v>
      </c>
      <c r="G4226" s="238"/>
      <c r="H4226" s="242">
        <v>2</v>
      </c>
      <c r="I4226" s="243"/>
      <c r="J4226" s="238"/>
      <c r="K4226" s="238"/>
      <c r="L4226" s="244"/>
      <c r="M4226" s="245"/>
      <c r="N4226" s="246"/>
      <c r="O4226" s="246"/>
      <c r="P4226" s="246"/>
      <c r="Q4226" s="246"/>
      <c r="R4226" s="246"/>
      <c r="S4226" s="246"/>
      <c r="T4226" s="247"/>
      <c r="AT4226" s="248" t="s">
        <v>142</v>
      </c>
      <c r="AU4226" s="248" t="s">
        <v>83</v>
      </c>
      <c r="AV4226" s="12" t="s">
        <v>83</v>
      </c>
      <c r="AW4226" s="12" t="s">
        <v>30</v>
      </c>
      <c r="AX4226" s="12" t="s">
        <v>73</v>
      </c>
      <c r="AY4226" s="248" t="s">
        <v>133</v>
      </c>
    </row>
    <row r="4227" spans="2:51" s="12" customFormat="1" ht="12">
      <c r="B4227" s="237"/>
      <c r="C4227" s="238"/>
      <c r="D4227" s="239" t="s">
        <v>142</v>
      </c>
      <c r="E4227" s="240" t="s">
        <v>1</v>
      </c>
      <c r="F4227" s="241" t="s">
        <v>5951</v>
      </c>
      <c r="G4227" s="238"/>
      <c r="H4227" s="242">
        <v>2</v>
      </c>
      <c r="I4227" s="243"/>
      <c r="J4227" s="238"/>
      <c r="K4227" s="238"/>
      <c r="L4227" s="244"/>
      <c r="M4227" s="245"/>
      <c r="N4227" s="246"/>
      <c r="O4227" s="246"/>
      <c r="P4227" s="246"/>
      <c r="Q4227" s="246"/>
      <c r="R4227" s="246"/>
      <c r="S4227" s="246"/>
      <c r="T4227" s="247"/>
      <c r="AT4227" s="248" t="s">
        <v>142</v>
      </c>
      <c r="AU4227" s="248" t="s">
        <v>83</v>
      </c>
      <c r="AV4227" s="12" t="s">
        <v>83</v>
      </c>
      <c r="AW4227" s="12" t="s">
        <v>30</v>
      </c>
      <c r="AX4227" s="12" t="s">
        <v>73</v>
      </c>
      <c r="AY4227" s="248" t="s">
        <v>133</v>
      </c>
    </row>
    <row r="4228" spans="2:51" s="12" customFormat="1" ht="12">
      <c r="B4228" s="237"/>
      <c r="C4228" s="238"/>
      <c r="D4228" s="239" t="s">
        <v>142</v>
      </c>
      <c r="E4228" s="240" t="s">
        <v>1</v>
      </c>
      <c r="F4228" s="241" t="s">
        <v>5937</v>
      </c>
      <c r="G4228" s="238"/>
      <c r="H4228" s="242">
        <v>2</v>
      </c>
      <c r="I4228" s="243"/>
      <c r="J4228" s="238"/>
      <c r="K4228" s="238"/>
      <c r="L4228" s="244"/>
      <c r="M4228" s="245"/>
      <c r="N4228" s="246"/>
      <c r="O4228" s="246"/>
      <c r="P4228" s="246"/>
      <c r="Q4228" s="246"/>
      <c r="R4228" s="246"/>
      <c r="S4228" s="246"/>
      <c r="T4228" s="247"/>
      <c r="AT4228" s="248" t="s">
        <v>142</v>
      </c>
      <c r="AU4228" s="248" t="s">
        <v>83</v>
      </c>
      <c r="AV4228" s="12" t="s">
        <v>83</v>
      </c>
      <c r="AW4228" s="12" t="s">
        <v>30</v>
      </c>
      <c r="AX4228" s="12" t="s">
        <v>73</v>
      </c>
      <c r="AY4228" s="248" t="s">
        <v>133</v>
      </c>
    </row>
    <row r="4229" spans="2:51" s="13" customFormat="1" ht="12">
      <c r="B4229" s="249"/>
      <c r="C4229" s="250"/>
      <c r="D4229" s="239" t="s">
        <v>142</v>
      </c>
      <c r="E4229" s="251" t="s">
        <v>1</v>
      </c>
      <c r="F4229" s="252" t="s">
        <v>144</v>
      </c>
      <c r="G4229" s="250"/>
      <c r="H4229" s="253">
        <v>16</v>
      </c>
      <c r="I4229" s="254"/>
      <c r="J4229" s="250"/>
      <c r="K4229" s="250"/>
      <c r="L4229" s="255"/>
      <c r="M4229" s="256"/>
      <c r="N4229" s="257"/>
      <c r="O4229" s="257"/>
      <c r="P4229" s="257"/>
      <c r="Q4229" s="257"/>
      <c r="R4229" s="257"/>
      <c r="S4229" s="257"/>
      <c r="T4229" s="258"/>
      <c r="AT4229" s="259" t="s">
        <v>142</v>
      </c>
      <c r="AU4229" s="259" t="s">
        <v>83</v>
      </c>
      <c r="AV4229" s="13" t="s">
        <v>140</v>
      </c>
      <c r="AW4229" s="13" t="s">
        <v>30</v>
      </c>
      <c r="AX4229" s="13" t="s">
        <v>81</v>
      </c>
      <c r="AY4229" s="259" t="s">
        <v>133</v>
      </c>
    </row>
    <row r="4230" spans="2:65" s="1" customFormat="1" ht="16.5" customHeight="1">
      <c r="B4230" s="38"/>
      <c r="C4230" s="224" t="s">
        <v>6044</v>
      </c>
      <c r="D4230" s="224" t="s">
        <v>135</v>
      </c>
      <c r="E4230" s="225" t="s">
        <v>6045</v>
      </c>
      <c r="F4230" s="226" t="s">
        <v>6046</v>
      </c>
      <c r="G4230" s="227" t="s">
        <v>241</v>
      </c>
      <c r="H4230" s="228">
        <v>28</v>
      </c>
      <c r="I4230" s="229"/>
      <c r="J4230" s="230">
        <f>ROUND(I4230*H4230,2)</f>
        <v>0</v>
      </c>
      <c r="K4230" s="226" t="s">
        <v>1</v>
      </c>
      <c r="L4230" s="43"/>
      <c r="M4230" s="231" t="s">
        <v>1</v>
      </c>
      <c r="N4230" s="232" t="s">
        <v>38</v>
      </c>
      <c r="O4230" s="86"/>
      <c r="P4230" s="233">
        <f>O4230*H4230</f>
        <v>0</v>
      </c>
      <c r="Q4230" s="233">
        <v>0</v>
      </c>
      <c r="R4230" s="233">
        <f>Q4230*H4230</f>
        <v>0</v>
      </c>
      <c r="S4230" s="233">
        <v>0</v>
      </c>
      <c r="T4230" s="234">
        <f>S4230*H4230</f>
        <v>0</v>
      </c>
      <c r="AR4230" s="235" t="s">
        <v>328</v>
      </c>
      <c r="AT4230" s="235" t="s">
        <v>135</v>
      </c>
      <c r="AU4230" s="235" t="s">
        <v>83</v>
      </c>
      <c r="AY4230" s="17" t="s">
        <v>133</v>
      </c>
      <c r="BE4230" s="236">
        <f>IF(N4230="základní",J4230,0)</f>
        <v>0</v>
      </c>
      <c r="BF4230" s="236">
        <f>IF(N4230="snížená",J4230,0)</f>
        <v>0</v>
      </c>
      <c r="BG4230" s="236">
        <f>IF(N4230="zákl. přenesená",J4230,0)</f>
        <v>0</v>
      </c>
      <c r="BH4230" s="236">
        <f>IF(N4230="sníž. přenesená",J4230,0)</f>
        <v>0</v>
      </c>
      <c r="BI4230" s="236">
        <f>IF(N4230="nulová",J4230,0)</f>
        <v>0</v>
      </c>
      <c r="BJ4230" s="17" t="s">
        <v>81</v>
      </c>
      <c r="BK4230" s="236">
        <f>ROUND(I4230*H4230,2)</f>
        <v>0</v>
      </c>
      <c r="BL4230" s="17" t="s">
        <v>328</v>
      </c>
      <c r="BM4230" s="235" t="s">
        <v>6047</v>
      </c>
    </row>
    <row r="4231" spans="2:51" s="12" customFormat="1" ht="12">
      <c r="B4231" s="237"/>
      <c r="C4231" s="238"/>
      <c r="D4231" s="239" t="s">
        <v>142</v>
      </c>
      <c r="E4231" s="240" t="s">
        <v>1</v>
      </c>
      <c r="F4231" s="241" t="s">
        <v>5883</v>
      </c>
      <c r="G4231" s="238"/>
      <c r="H4231" s="242">
        <v>1</v>
      </c>
      <c r="I4231" s="243"/>
      <c r="J4231" s="238"/>
      <c r="K4231" s="238"/>
      <c r="L4231" s="244"/>
      <c r="M4231" s="245"/>
      <c r="N4231" s="246"/>
      <c r="O4231" s="246"/>
      <c r="P4231" s="246"/>
      <c r="Q4231" s="246"/>
      <c r="R4231" s="246"/>
      <c r="S4231" s="246"/>
      <c r="T4231" s="247"/>
      <c r="AT4231" s="248" t="s">
        <v>142</v>
      </c>
      <c r="AU4231" s="248" t="s">
        <v>83</v>
      </c>
      <c r="AV4231" s="12" t="s">
        <v>83</v>
      </c>
      <c r="AW4231" s="12" t="s">
        <v>30</v>
      </c>
      <c r="AX4231" s="12" t="s">
        <v>73</v>
      </c>
      <c r="AY4231" s="248" t="s">
        <v>133</v>
      </c>
    </row>
    <row r="4232" spans="2:51" s="12" customFormat="1" ht="12">
      <c r="B4232" s="237"/>
      <c r="C4232" s="238"/>
      <c r="D4232" s="239" t="s">
        <v>142</v>
      </c>
      <c r="E4232" s="240" t="s">
        <v>1</v>
      </c>
      <c r="F4232" s="241" t="s">
        <v>6048</v>
      </c>
      <c r="G4232" s="238"/>
      <c r="H4232" s="242">
        <v>8</v>
      </c>
      <c r="I4232" s="243"/>
      <c r="J4232" s="238"/>
      <c r="K4232" s="238"/>
      <c r="L4232" s="244"/>
      <c r="M4232" s="245"/>
      <c r="N4232" s="246"/>
      <c r="O4232" s="246"/>
      <c r="P4232" s="246"/>
      <c r="Q4232" s="246"/>
      <c r="R4232" s="246"/>
      <c r="S4232" s="246"/>
      <c r="T4232" s="247"/>
      <c r="AT4232" s="248" t="s">
        <v>142</v>
      </c>
      <c r="AU4232" s="248" t="s">
        <v>83</v>
      </c>
      <c r="AV4232" s="12" t="s">
        <v>83</v>
      </c>
      <c r="AW4232" s="12" t="s">
        <v>30</v>
      </c>
      <c r="AX4232" s="12" t="s">
        <v>73</v>
      </c>
      <c r="AY4232" s="248" t="s">
        <v>133</v>
      </c>
    </row>
    <row r="4233" spans="2:51" s="12" customFormat="1" ht="12">
      <c r="B4233" s="237"/>
      <c r="C4233" s="238"/>
      <c r="D4233" s="239" t="s">
        <v>142</v>
      </c>
      <c r="E4233" s="240" t="s">
        <v>1</v>
      </c>
      <c r="F4233" s="241" t="s">
        <v>6049</v>
      </c>
      <c r="G4233" s="238"/>
      <c r="H4233" s="242">
        <v>4</v>
      </c>
      <c r="I4233" s="243"/>
      <c r="J4233" s="238"/>
      <c r="K4233" s="238"/>
      <c r="L4233" s="244"/>
      <c r="M4233" s="245"/>
      <c r="N4233" s="246"/>
      <c r="O4233" s="246"/>
      <c r="P4233" s="246"/>
      <c r="Q4233" s="246"/>
      <c r="R4233" s="246"/>
      <c r="S4233" s="246"/>
      <c r="T4233" s="247"/>
      <c r="AT4233" s="248" t="s">
        <v>142</v>
      </c>
      <c r="AU4233" s="248" t="s">
        <v>83</v>
      </c>
      <c r="AV4233" s="12" t="s">
        <v>83</v>
      </c>
      <c r="AW4233" s="12" t="s">
        <v>30</v>
      </c>
      <c r="AX4233" s="12" t="s">
        <v>73</v>
      </c>
      <c r="AY4233" s="248" t="s">
        <v>133</v>
      </c>
    </row>
    <row r="4234" spans="2:51" s="12" customFormat="1" ht="12">
      <c r="B4234" s="237"/>
      <c r="C4234" s="238"/>
      <c r="D4234" s="239" t="s">
        <v>142</v>
      </c>
      <c r="E4234" s="240" t="s">
        <v>1</v>
      </c>
      <c r="F4234" s="241" t="s">
        <v>5902</v>
      </c>
      <c r="G4234" s="238"/>
      <c r="H4234" s="242">
        <v>6</v>
      </c>
      <c r="I4234" s="243"/>
      <c r="J4234" s="238"/>
      <c r="K4234" s="238"/>
      <c r="L4234" s="244"/>
      <c r="M4234" s="245"/>
      <c r="N4234" s="246"/>
      <c r="O4234" s="246"/>
      <c r="P4234" s="246"/>
      <c r="Q4234" s="246"/>
      <c r="R4234" s="246"/>
      <c r="S4234" s="246"/>
      <c r="T4234" s="247"/>
      <c r="AT4234" s="248" t="s">
        <v>142</v>
      </c>
      <c r="AU4234" s="248" t="s">
        <v>83</v>
      </c>
      <c r="AV4234" s="12" t="s">
        <v>83</v>
      </c>
      <c r="AW4234" s="12" t="s">
        <v>30</v>
      </c>
      <c r="AX4234" s="12" t="s">
        <v>73</v>
      </c>
      <c r="AY4234" s="248" t="s">
        <v>133</v>
      </c>
    </row>
    <row r="4235" spans="2:51" s="12" customFormat="1" ht="12">
      <c r="B4235" s="237"/>
      <c r="C4235" s="238"/>
      <c r="D4235" s="239" t="s">
        <v>142</v>
      </c>
      <c r="E4235" s="240" t="s">
        <v>1</v>
      </c>
      <c r="F4235" s="241" t="s">
        <v>5887</v>
      </c>
      <c r="G4235" s="238"/>
      <c r="H4235" s="242">
        <v>1</v>
      </c>
      <c r="I4235" s="243"/>
      <c r="J4235" s="238"/>
      <c r="K4235" s="238"/>
      <c r="L4235" s="244"/>
      <c r="M4235" s="245"/>
      <c r="N4235" s="246"/>
      <c r="O4235" s="246"/>
      <c r="P4235" s="246"/>
      <c r="Q4235" s="246"/>
      <c r="R4235" s="246"/>
      <c r="S4235" s="246"/>
      <c r="T4235" s="247"/>
      <c r="AT4235" s="248" t="s">
        <v>142</v>
      </c>
      <c r="AU4235" s="248" t="s">
        <v>83</v>
      </c>
      <c r="AV4235" s="12" t="s">
        <v>83</v>
      </c>
      <c r="AW4235" s="12" t="s">
        <v>30</v>
      </c>
      <c r="AX4235" s="12" t="s">
        <v>73</v>
      </c>
      <c r="AY4235" s="248" t="s">
        <v>133</v>
      </c>
    </row>
    <row r="4236" spans="2:51" s="12" customFormat="1" ht="12">
      <c r="B4236" s="237"/>
      <c r="C4236" s="238"/>
      <c r="D4236" s="239" t="s">
        <v>142</v>
      </c>
      <c r="E4236" s="240" t="s">
        <v>1</v>
      </c>
      <c r="F4236" s="241" t="s">
        <v>6050</v>
      </c>
      <c r="G4236" s="238"/>
      <c r="H4236" s="242">
        <v>7</v>
      </c>
      <c r="I4236" s="243"/>
      <c r="J4236" s="238"/>
      <c r="K4236" s="238"/>
      <c r="L4236" s="244"/>
      <c r="M4236" s="245"/>
      <c r="N4236" s="246"/>
      <c r="O4236" s="246"/>
      <c r="P4236" s="246"/>
      <c r="Q4236" s="246"/>
      <c r="R4236" s="246"/>
      <c r="S4236" s="246"/>
      <c r="T4236" s="247"/>
      <c r="AT4236" s="248" t="s">
        <v>142</v>
      </c>
      <c r="AU4236" s="248" t="s">
        <v>83</v>
      </c>
      <c r="AV4236" s="12" t="s">
        <v>83</v>
      </c>
      <c r="AW4236" s="12" t="s">
        <v>30</v>
      </c>
      <c r="AX4236" s="12" t="s">
        <v>73</v>
      </c>
      <c r="AY4236" s="248" t="s">
        <v>133</v>
      </c>
    </row>
    <row r="4237" spans="2:51" s="12" customFormat="1" ht="12">
      <c r="B4237" s="237"/>
      <c r="C4237" s="238"/>
      <c r="D4237" s="239" t="s">
        <v>142</v>
      </c>
      <c r="E4237" s="240" t="s">
        <v>1</v>
      </c>
      <c r="F4237" s="241" t="s">
        <v>5890</v>
      </c>
      <c r="G4237" s="238"/>
      <c r="H4237" s="242">
        <v>1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142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133</v>
      </c>
    </row>
    <row r="4238" spans="2:51" s="13" customFormat="1" ht="12">
      <c r="B4238" s="249"/>
      <c r="C4238" s="250"/>
      <c r="D4238" s="239" t="s">
        <v>142</v>
      </c>
      <c r="E4238" s="251" t="s">
        <v>1</v>
      </c>
      <c r="F4238" s="252" t="s">
        <v>144</v>
      </c>
      <c r="G4238" s="250"/>
      <c r="H4238" s="253">
        <v>28</v>
      </c>
      <c r="I4238" s="254"/>
      <c r="J4238" s="250"/>
      <c r="K4238" s="250"/>
      <c r="L4238" s="255"/>
      <c r="M4238" s="256"/>
      <c r="N4238" s="257"/>
      <c r="O4238" s="257"/>
      <c r="P4238" s="257"/>
      <c r="Q4238" s="257"/>
      <c r="R4238" s="257"/>
      <c r="S4238" s="257"/>
      <c r="T4238" s="258"/>
      <c r="AT4238" s="259" t="s">
        <v>142</v>
      </c>
      <c r="AU4238" s="259" t="s">
        <v>83</v>
      </c>
      <c r="AV4238" s="13" t="s">
        <v>140</v>
      </c>
      <c r="AW4238" s="13" t="s">
        <v>30</v>
      </c>
      <c r="AX4238" s="13" t="s">
        <v>81</v>
      </c>
      <c r="AY4238" s="259" t="s">
        <v>133</v>
      </c>
    </row>
    <row r="4239" spans="2:65" s="1" customFormat="1" ht="16.5" customHeight="1">
      <c r="B4239" s="38"/>
      <c r="C4239" s="224" t="s">
        <v>6051</v>
      </c>
      <c r="D4239" s="224" t="s">
        <v>135</v>
      </c>
      <c r="E4239" s="225" t="s">
        <v>6052</v>
      </c>
      <c r="F4239" s="226" t="s">
        <v>6053</v>
      </c>
      <c r="G4239" s="227" t="s">
        <v>241</v>
      </c>
      <c r="H4239" s="228">
        <v>5</v>
      </c>
      <c r="I4239" s="229"/>
      <c r="J4239" s="230">
        <f>ROUND(I4239*H4239,2)</f>
        <v>0</v>
      </c>
      <c r="K4239" s="226" t="s">
        <v>1</v>
      </c>
      <c r="L4239" s="43"/>
      <c r="M4239" s="231" t="s">
        <v>1</v>
      </c>
      <c r="N4239" s="232" t="s">
        <v>38</v>
      </c>
      <c r="O4239" s="86"/>
      <c r="P4239" s="233">
        <f>O4239*H4239</f>
        <v>0</v>
      </c>
      <c r="Q4239" s="233">
        <v>0</v>
      </c>
      <c r="R4239" s="233">
        <f>Q4239*H4239</f>
        <v>0</v>
      </c>
      <c r="S4239" s="233">
        <v>0</v>
      </c>
      <c r="T4239" s="234">
        <f>S4239*H4239</f>
        <v>0</v>
      </c>
      <c r="AR4239" s="235" t="s">
        <v>328</v>
      </c>
      <c r="AT4239" s="235" t="s">
        <v>135</v>
      </c>
      <c r="AU4239" s="235" t="s">
        <v>83</v>
      </c>
      <c r="AY4239" s="17" t="s">
        <v>133</v>
      </c>
      <c r="BE4239" s="236">
        <f>IF(N4239="základní",J4239,0)</f>
        <v>0</v>
      </c>
      <c r="BF4239" s="236">
        <f>IF(N4239="snížená",J4239,0)</f>
        <v>0</v>
      </c>
      <c r="BG4239" s="236">
        <f>IF(N4239="zákl. přenesená",J4239,0)</f>
        <v>0</v>
      </c>
      <c r="BH4239" s="236">
        <f>IF(N4239="sníž. přenesená",J4239,0)</f>
        <v>0</v>
      </c>
      <c r="BI4239" s="236">
        <f>IF(N4239="nulová",J4239,0)</f>
        <v>0</v>
      </c>
      <c r="BJ4239" s="17" t="s">
        <v>81</v>
      </c>
      <c r="BK4239" s="236">
        <f>ROUND(I4239*H4239,2)</f>
        <v>0</v>
      </c>
      <c r="BL4239" s="17" t="s">
        <v>328</v>
      </c>
      <c r="BM4239" s="235" t="s">
        <v>6054</v>
      </c>
    </row>
    <row r="4240" spans="2:51" s="12" customFormat="1" ht="12">
      <c r="B4240" s="237"/>
      <c r="C4240" s="238"/>
      <c r="D4240" s="239" t="s">
        <v>142</v>
      </c>
      <c r="E4240" s="240" t="s">
        <v>1</v>
      </c>
      <c r="F4240" s="241" t="s">
        <v>5936</v>
      </c>
      <c r="G4240" s="238"/>
      <c r="H4240" s="242">
        <v>5</v>
      </c>
      <c r="I4240" s="243"/>
      <c r="J4240" s="238"/>
      <c r="K4240" s="238"/>
      <c r="L4240" s="244"/>
      <c r="M4240" s="245"/>
      <c r="N4240" s="246"/>
      <c r="O4240" s="246"/>
      <c r="P4240" s="246"/>
      <c r="Q4240" s="246"/>
      <c r="R4240" s="246"/>
      <c r="S4240" s="246"/>
      <c r="T4240" s="247"/>
      <c r="AT4240" s="248" t="s">
        <v>142</v>
      </c>
      <c r="AU4240" s="248" t="s">
        <v>83</v>
      </c>
      <c r="AV4240" s="12" t="s">
        <v>83</v>
      </c>
      <c r="AW4240" s="12" t="s">
        <v>30</v>
      </c>
      <c r="AX4240" s="12" t="s">
        <v>73</v>
      </c>
      <c r="AY4240" s="248" t="s">
        <v>133</v>
      </c>
    </row>
    <row r="4241" spans="2:51" s="13" customFormat="1" ht="12">
      <c r="B4241" s="249"/>
      <c r="C4241" s="250"/>
      <c r="D4241" s="239" t="s">
        <v>142</v>
      </c>
      <c r="E4241" s="251" t="s">
        <v>1</v>
      </c>
      <c r="F4241" s="252" t="s">
        <v>144</v>
      </c>
      <c r="G4241" s="250"/>
      <c r="H4241" s="253">
        <v>5</v>
      </c>
      <c r="I4241" s="254"/>
      <c r="J4241" s="250"/>
      <c r="K4241" s="250"/>
      <c r="L4241" s="255"/>
      <c r="M4241" s="256"/>
      <c r="N4241" s="257"/>
      <c r="O4241" s="257"/>
      <c r="P4241" s="257"/>
      <c r="Q4241" s="257"/>
      <c r="R4241" s="257"/>
      <c r="S4241" s="257"/>
      <c r="T4241" s="258"/>
      <c r="AT4241" s="259" t="s">
        <v>142</v>
      </c>
      <c r="AU4241" s="259" t="s">
        <v>83</v>
      </c>
      <c r="AV4241" s="13" t="s">
        <v>140</v>
      </c>
      <c r="AW4241" s="13" t="s">
        <v>30</v>
      </c>
      <c r="AX4241" s="13" t="s">
        <v>81</v>
      </c>
      <c r="AY4241" s="259" t="s">
        <v>133</v>
      </c>
    </row>
    <row r="4242" spans="2:65" s="1" customFormat="1" ht="16.5" customHeight="1">
      <c r="B4242" s="38"/>
      <c r="C4242" s="224" t="s">
        <v>6055</v>
      </c>
      <c r="D4242" s="224" t="s">
        <v>135</v>
      </c>
      <c r="E4242" s="225" t="s">
        <v>6056</v>
      </c>
      <c r="F4242" s="226" t="s">
        <v>6057</v>
      </c>
      <c r="G4242" s="227" t="s">
        <v>241</v>
      </c>
      <c r="H4242" s="228">
        <v>9</v>
      </c>
      <c r="I4242" s="229"/>
      <c r="J4242" s="230">
        <f>ROUND(I4242*H4242,2)</f>
        <v>0</v>
      </c>
      <c r="K4242" s="226" t="s">
        <v>1</v>
      </c>
      <c r="L4242" s="43"/>
      <c r="M4242" s="231" t="s">
        <v>1</v>
      </c>
      <c r="N4242" s="232" t="s">
        <v>38</v>
      </c>
      <c r="O4242" s="86"/>
      <c r="P4242" s="233">
        <f>O4242*H4242</f>
        <v>0</v>
      </c>
      <c r="Q4242" s="233">
        <v>0</v>
      </c>
      <c r="R4242" s="233">
        <f>Q4242*H4242</f>
        <v>0</v>
      </c>
      <c r="S4242" s="233">
        <v>0</v>
      </c>
      <c r="T4242" s="234">
        <f>S4242*H4242</f>
        <v>0</v>
      </c>
      <c r="AR4242" s="235" t="s">
        <v>328</v>
      </c>
      <c r="AT4242" s="235" t="s">
        <v>135</v>
      </c>
      <c r="AU4242" s="235" t="s">
        <v>83</v>
      </c>
      <c r="AY4242" s="17" t="s">
        <v>133</v>
      </c>
      <c r="BE4242" s="236">
        <f>IF(N4242="základní",J4242,0)</f>
        <v>0</v>
      </c>
      <c r="BF4242" s="236">
        <f>IF(N4242="snížená",J4242,0)</f>
        <v>0</v>
      </c>
      <c r="BG4242" s="236">
        <f>IF(N4242="zákl. přenesená",J4242,0)</f>
        <v>0</v>
      </c>
      <c r="BH4242" s="236">
        <f>IF(N4242="sníž. přenesená",J4242,0)</f>
        <v>0</v>
      </c>
      <c r="BI4242" s="236">
        <f>IF(N4242="nulová",J4242,0)</f>
        <v>0</v>
      </c>
      <c r="BJ4242" s="17" t="s">
        <v>81</v>
      </c>
      <c r="BK4242" s="236">
        <f>ROUND(I4242*H4242,2)</f>
        <v>0</v>
      </c>
      <c r="BL4242" s="17" t="s">
        <v>328</v>
      </c>
      <c r="BM4242" s="235" t="s">
        <v>6058</v>
      </c>
    </row>
    <row r="4243" spans="2:51" s="12" customFormat="1" ht="12">
      <c r="B4243" s="237"/>
      <c r="C4243" s="238"/>
      <c r="D4243" s="239" t="s">
        <v>142</v>
      </c>
      <c r="E4243" s="240" t="s">
        <v>1</v>
      </c>
      <c r="F4243" s="241" t="s">
        <v>5922</v>
      </c>
      <c r="G4243" s="238"/>
      <c r="H4243" s="242">
        <v>4</v>
      </c>
      <c r="I4243" s="243"/>
      <c r="J4243" s="238"/>
      <c r="K4243" s="238"/>
      <c r="L4243" s="244"/>
      <c r="M4243" s="245"/>
      <c r="N4243" s="246"/>
      <c r="O4243" s="246"/>
      <c r="P4243" s="246"/>
      <c r="Q4243" s="246"/>
      <c r="R4243" s="246"/>
      <c r="S4243" s="246"/>
      <c r="T4243" s="247"/>
      <c r="AT4243" s="248" t="s">
        <v>142</v>
      </c>
      <c r="AU4243" s="248" t="s">
        <v>83</v>
      </c>
      <c r="AV4243" s="12" t="s">
        <v>83</v>
      </c>
      <c r="AW4243" s="12" t="s">
        <v>30</v>
      </c>
      <c r="AX4243" s="12" t="s">
        <v>73</v>
      </c>
      <c r="AY4243" s="248" t="s">
        <v>133</v>
      </c>
    </row>
    <row r="4244" spans="2:51" s="12" customFormat="1" ht="12">
      <c r="B4244" s="237"/>
      <c r="C4244" s="238"/>
      <c r="D4244" s="239" t="s">
        <v>142</v>
      </c>
      <c r="E4244" s="240" t="s">
        <v>1</v>
      </c>
      <c r="F4244" s="241" t="s">
        <v>5887</v>
      </c>
      <c r="G4244" s="238"/>
      <c r="H4244" s="242">
        <v>1</v>
      </c>
      <c r="I4244" s="243"/>
      <c r="J4244" s="238"/>
      <c r="K4244" s="238"/>
      <c r="L4244" s="244"/>
      <c r="M4244" s="245"/>
      <c r="N4244" s="246"/>
      <c r="O4244" s="246"/>
      <c r="P4244" s="246"/>
      <c r="Q4244" s="246"/>
      <c r="R4244" s="246"/>
      <c r="S4244" s="246"/>
      <c r="T4244" s="247"/>
      <c r="AT4244" s="248" t="s">
        <v>142</v>
      </c>
      <c r="AU4244" s="248" t="s">
        <v>83</v>
      </c>
      <c r="AV4244" s="12" t="s">
        <v>83</v>
      </c>
      <c r="AW4244" s="12" t="s">
        <v>30</v>
      </c>
      <c r="AX4244" s="12" t="s">
        <v>73</v>
      </c>
      <c r="AY4244" s="248" t="s">
        <v>133</v>
      </c>
    </row>
    <row r="4245" spans="2:51" s="12" customFormat="1" ht="12">
      <c r="B4245" s="237"/>
      <c r="C4245" s="238"/>
      <c r="D4245" s="239" t="s">
        <v>142</v>
      </c>
      <c r="E4245" s="240" t="s">
        <v>1</v>
      </c>
      <c r="F4245" s="241" t="s">
        <v>5925</v>
      </c>
      <c r="G4245" s="238"/>
      <c r="H4245" s="242">
        <v>4</v>
      </c>
      <c r="I4245" s="243"/>
      <c r="J4245" s="238"/>
      <c r="K4245" s="238"/>
      <c r="L4245" s="244"/>
      <c r="M4245" s="245"/>
      <c r="N4245" s="246"/>
      <c r="O4245" s="246"/>
      <c r="P4245" s="246"/>
      <c r="Q4245" s="246"/>
      <c r="R4245" s="246"/>
      <c r="S4245" s="246"/>
      <c r="T4245" s="247"/>
      <c r="AT4245" s="248" t="s">
        <v>142</v>
      </c>
      <c r="AU4245" s="248" t="s">
        <v>83</v>
      </c>
      <c r="AV4245" s="12" t="s">
        <v>83</v>
      </c>
      <c r="AW4245" s="12" t="s">
        <v>30</v>
      </c>
      <c r="AX4245" s="12" t="s">
        <v>73</v>
      </c>
      <c r="AY4245" s="248" t="s">
        <v>133</v>
      </c>
    </row>
    <row r="4246" spans="2:51" s="13" customFormat="1" ht="12">
      <c r="B4246" s="249"/>
      <c r="C4246" s="250"/>
      <c r="D4246" s="239" t="s">
        <v>142</v>
      </c>
      <c r="E4246" s="251" t="s">
        <v>1</v>
      </c>
      <c r="F4246" s="252" t="s">
        <v>144</v>
      </c>
      <c r="G4246" s="250"/>
      <c r="H4246" s="253">
        <v>9</v>
      </c>
      <c r="I4246" s="254"/>
      <c r="J4246" s="250"/>
      <c r="K4246" s="250"/>
      <c r="L4246" s="255"/>
      <c r="M4246" s="256"/>
      <c r="N4246" s="257"/>
      <c r="O4246" s="257"/>
      <c r="P4246" s="257"/>
      <c r="Q4246" s="257"/>
      <c r="R4246" s="257"/>
      <c r="S4246" s="257"/>
      <c r="T4246" s="258"/>
      <c r="AT4246" s="259" t="s">
        <v>142</v>
      </c>
      <c r="AU4246" s="259" t="s">
        <v>83</v>
      </c>
      <c r="AV4246" s="13" t="s">
        <v>140</v>
      </c>
      <c r="AW4246" s="13" t="s">
        <v>30</v>
      </c>
      <c r="AX4246" s="13" t="s">
        <v>81</v>
      </c>
      <c r="AY4246" s="259" t="s">
        <v>133</v>
      </c>
    </row>
    <row r="4247" spans="2:65" s="1" customFormat="1" ht="16.5" customHeight="1">
      <c r="B4247" s="38"/>
      <c r="C4247" s="224" t="s">
        <v>6059</v>
      </c>
      <c r="D4247" s="224" t="s">
        <v>135</v>
      </c>
      <c r="E4247" s="225" t="s">
        <v>6060</v>
      </c>
      <c r="F4247" s="226" t="s">
        <v>6061</v>
      </c>
      <c r="G4247" s="227" t="s">
        <v>241</v>
      </c>
      <c r="H4247" s="228">
        <v>1</v>
      </c>
      <c r="I4247" s="229"/>
      <c r="J4247" s="230">
        <f>ROUND(I4247*H4247,2)</f>
        <v>0</v>
      </c>
      <c r="K4247" s="226" t="s">
        <v>1</v>
      </c>
      <c r="L4247" s="43"/>
      <c r="M4247" s="231" t="s">
        <v>1</v>
      </c>
      <c r="N4247" s="232" t="s">
        <v>38</v>
      </c>
      <c r="O4247" s="86"/>
      <c r="P4247" s="233">
        <f>O4247*H4247</f>
        <v>0</v>
      </c>
      <c r="Q4247" s="233">
        <v>0</v>
      </c>
      <c r="R4247" s="233">
        <f>Q4247*H4247</f>
        <v>0</v>
      </c>
      <c r="S4247" s="233">
        <v>0</v>
      </c>
      <c r="T4247" s="234">
        <f>S4247*H4247</f>
        <v>0</v>
      </c>
      <c r="AR4247" s="235" t="s">
        <v>328</v>
      </c>
      <c r="AT4247" s="235" t="s">
        <v>135</v>
      </c>
      <c r="AU4247" s="235" t="s">
        <v>83</v>
      </c>
      <c r="AY4247" s="17" t="s">
        <v>133</v>
      </c>
      <c r="BE4247" s="236">
        <f>IF(N4247="základní",J4247,0)</f>
        <v>0</v>
      </c>
      <c r="BF4247" s="236">
        <f>IF(N4247="snížená",J4247,0)</f>
        <v>0</v>
      </c>
      <c r="BG4247" s="236">
        <f>IF(N4247="zákl. přenesená",J4247,0)</f>
        <v>0</v>
      </c>
      <c r="BH4247" s="236">
        <f>IF(N4247="sníž. přenesená",J4247,0)</f>
        <v>0</v>
      </c>
      <c r="BI4247" s="236">
        <f>IF(N4247="nulová",J4247,0)</f>
        <v>0</v>
      </c>
      <c r="BJ4247" s="17" t="s">
        <v>81</v>
      </c>
      <c r="BK4247" s="236">
        <f>ROUND(I4247*H4247,2)</f>
        <v>0</v>
      </c>
      <c r="BL4247" s="17" t="s">
        <v>328</v>
      </c>
      <c r="BM4247" s="235" t="s">
        <v>6062</v>
      </c>
    </row>
    <row r="4248" spans="2:51" s="12" customFormat="1" ht="12">
      <c r="B4248" s="237"/>
      <c r="C4248" s="238"/>
      <c r="D4248" s="239" t="s">
        <v>142</v>
      </c>
      <c r="E4248" s="240" t="s">
        <v>1</v>
      </c>
      <c r="F4248" s="241" t="s">
        <v>5886</v>
      </c>
      <c r="G4248" s="238"/>
      <c r="H4248" s="242">
        <v>1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142</v>
      </c>
      <c r="AU4248" s="248" t="s">
        <v>83</v>
      </c>
      <c r="AV4248" s="12" t="s">
        <v>83</v>
      </c>
      <c r="AW4248" s="12" t="s">
        <v>30</v>
      </c>
      <c r="AX4248" s="12" t="s">
        <v>81</v>
      </c>
      <c r="AY4248" s="248" t="s">
        <v>133</v>
      </c>
    </row>
    <row r="4249" spans="2:65" s="1" customFormat="1" ht="16.5" customHeight="1">
      <c r="B4249" s="38"/>
      <c r="C4249" s="224" t="s">
        <v>6063</v>
      </c>
      <c r="D4249" s="224" t="s">
        <v>135</v>
      </c>
      <c r="E4249" s="225" t="s">
        <v>6064</v>
      </c>
      <c r="F4249" s="226" t="s">
        <v>6065</v>
      </c>
      <c r="G4249" s="227" t="s">
        <v>241</v>
      </c>
      <c r="H4249" s="228">
        <v>2</v>
      </c>
      <c r="I4249" s="229"/>
      <c r="J4249" s="230">
        <f>ROUND(I4249*H4249,2)</f>
        <v>0</v>
      </c>
      <c r="K4249" s="226" t="s">
        <v>1</v>
      </c>
      <c r="L4249" s="43"/>
      <c r="M4249" s="231" t="s">
        <v>1</v>
      </c>
      <c r="N4249" s="232" t="s">
        <v>38</v>
      </c>
      <c r="O4249" s="86"/>
      <c r="P4249" s="233">
        <f>O4249*H4249</f>
        <v>0</v>
      </c>
      <c r="Q4249" s="233">
        <v>0</v>
      </c>
      <c r="R4249" s="233">
        <f>Q4249*H4249</f>
        <v>0</v>
      </c>
      <c r="S4249" s="233">
        <v>0</v>
      </c>
      <c r="T4249" s="234">
        <f>S4249*H4249</f>
        <v>0</v>
      </c>
      <c r="AR4249" s="235" t="s">
        <v>328</v>
      </c>
      <c r="AT4249" s="235" t="s">
        <v>135</v>
      </c>
      <c r="AU4249" s="235" t="s">
        <v>83</v>
      </c>
      <c r="AY4249" s="17" t="s">
        <v>133</v>
      </c>
      <c r="BE4249" s="236">
        <f>IF(N4249="základní",J4249,0)</f>
        <v>0</v>
      </c>
      <c r="BF4249" s="236">
        <f>IF(N4249="snížená",J4249,0)</f>
        <v>0</v>
      </c>
      <c r="BG4249" s="236">
        <f>IF(N4249="zákl. přenesená",J4249,0)</f>
        <v>0</v>
      </c>
      <c r="BH4249" s="236">
        <f>IF(N4249="sníž. přenesená",J4249,0)</f>
        <v>0</v>
      </c>
      <c r="BI4249" s="236">
        <f>IF(N4249="nulová",J4249,0)</f>
        <v>0</v>
      </c>
      <c r="BJ4249" s="17" t="s">
        <v>81</v>
      </c>
      <c r="BK4249" s="236">
        <f>ROUND(I4249*H4249,2)</f>
        <v>0</v>
      </c>
      <c r="BL4249" s="17" t="s">
        <v>328</v>
      </c>
      <c r="BM4249" s="235" t="s">
        <v>6066</v>
      </c>
    </row>
    <row r="4250" spans="2:51" s="12" customFormat="1" ht="12">
      <c r="B4250" s="237"/>
      <c r="C4250" s="238"/>
      <c r="D4250" s="239" t="s">
        <v>142</v>
      </c>
      <c r="E4250" s="240" t="s">
        <v>1</v>
      </c>
      <c r="F4250" s="241" t="s">
        <v>5884</v>
      </c>
      <c r="G4250" s="238"/>
      <c r="H4250" s="242">
        <v>1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142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133</v>
      </c>
    </row>
    <row r="4251" spans="2:51" s="12" customFormat="1" ht="12">
      <c r="B4251" s="237"/>
      <c r="C4251" s="238"/>
      <c r="D4251" s="239" t="s">
        <v>142</v>
      </c>
      <c r="E4251" s="240" t="s">
        <v>1</v>
      </c>
      <c r="F4251" s="241" t="s">
        <v>5888</v>
      </c>
      <c r="G4251" s="238"/>
      <c r="H4251" s="242">
        <v>1</v>
      </c>
      <c r="I4251" s="243"/>
      <c r="J4251" s="238"/>
      <c r="K4251" s="238"/>
      <c r="L4251" s="244"/>
      <c r="M4251" s="245"/>
      <c r="N4251" s="246"/>
      <c r="O4251" s="246"/>
      <c r="P4251" s="246"/>
      <c r="Q4251" s="246"/>
      <c r="R4251" s="246"/>
      <c r="S4251" s="246"/>
      <c r="T4251" s="247"/>
      <c r="AT4251" s="248" t="s">
        <v>142</v>
      </c>
      <c r="AU4251" s="248" t="s">
        <v>83</v>
      </c>
      <c r="AV4251" s="12" t="s">
        <v>83</v>
      </c>
      <c r="AW4251" s="12" t="s">
        <v>30</v>
      </c>
      <c r="AX4251" s="12" t="s">
        <v>73</v>
      </c>
      <c r="AY4251" s="248" t="s">
        <v>133</v>
      </c>
    </row>
    <row r="4252" spans="2:51" s="13" customFormat="1" ht="12">
      <c r="B4252" s="249"/>
      <c r="C4252" s="250"/>
      <c r="D4252" s="239" t="s">
        <v>142</v>
      </c>
      <c r="E4252" s="251" t="s">
        <v>1</v>
      </c>
      <c r="F4252" s="252" t="s">
        <v>144</v>
      </c>
      <c r="G4252" s="250"/>
      <c r="H4252" s="253">
        <v>2</v>
      </c>
      <c r="I4252" s="254"/>
      <c r="J4252" s="250"/>
      <c r="K4252" s="250"/>
      <c r="L4252" s="255"/>
      <c r="M4252" s="256"/>
      <c r="N4252" s="257"/>
      <c r="O4252" s="257"/>
      <c r="P4252" s="257"/>
      <c r="Q4252" s="257"/>
      <c r="R4252" s="257"/>
      <c r="S4252" s="257"/>
      <c r="T4252" s="258"/>
      <c r="AT4252" s="259" t="s">
        <v>142</v>
      </c>
      <c r="AU4252" s="259" t="s">
        <v>83</v>
      </c>
      <c r="AV4252" s="13" t="s">
        <v>140</v>
      </c>
      <c r="AW4252" s="13" t="s">
        <v>30</v>
      </c>
      <c r="AX4252" s="13" t="s">
        <v>81</v>
      </c>
      <c r="AY4252" s="259" t="s">
        <v>133</v>
      </c>
    </row>
    <row r="4253" spans="2:65" s="1" customFormat="1" ht="16.5" customHeight="1">
      <c r="B4253" s="38"/>
      <c r="C4253" s="224" t="s">
        <v>6067</v>
      </c>
      <c r="D4253" s="224" t="s">
        <v>135</v>
      </c>
      <c r="E4253" s="225" t="s">
        <v>6068</v>
      </c>
      <c r="F4253" s="226" t="s">
        <v>6069</v>
      </c>
      <c r="G4253" s="227" t="s">
        <v>241</v>
      </c>
      <c r="H4253" s="228">
        <v>2</v>
      </c>
      <c r="I4253" s="229"/>
      <c r="J4253" s="230">
        <f>ROUND(I4253*H4253,2)</f>
        <v>0</v>
      </c>
      <c r="K4253" s="226" t="s">
        <v>1</v>
      </c>
      <c r="L4253" s="43"/>
      <c r="M4253" s="231" t="s">
        <v>1</v>
      </c>
      <c r="N4253" s="232" t="s">
        <v>38</v>
      </c>
      <c r="O4253" s="86"/>
      <c r="P4253" s="233">
        <f>O4253*H4253</f>
        <v>0</v>
      </c>
      <c r="Q4253" s="233">
        <v>0</v>
      </c>
      <c r="R4253" s="233">
        <f>Q4253*H4253</f>
        <v>0</v>
      </c>
      <c r="S4253" s="233">
        <v>0</v>
      </c>
      <c r="T4253" s="234">
        <f>S4253*H4253</f>
        <v>0</v>
      </c>
      <c r="AR4253" s="235" t="s">
        <v>328</v>
      </c>
      <c r="AT4253" s="235" t="s">
        <v>135</v>
      </c>
      <c r="AU4253" s="235" t="s">
        <v>83</v>
      </c>
      <c r="AY4253" s="17" t="s">
        <v>133</v>
      </c>
      <c r="BE4253" s="236">
        <f>IF(N4253="základní",J4253,0)</f>
        <v>0</v>
      </c>
      <c r="BF4253" s="236">
        <f>IF(N4253="snížená",J4253,0)</f>
        <v>0</v>
      </c>
      <c r="BG4253" s="236">
        <f>IF(N4253="zákl. přenesená",J4253,0)</f>
        <v>0</v>
      </c>
      <c r="BH4253" s="236">
        <f>IF(N4253="sníž. přenesená",J4253,0)</f>
        <v>0</v>
      </c>
      <c r="BI4253" s="236">
        <f>IF(N4253="nulová",J4253,0)</f>
        <v>0</v>
      </c>
      <c r="BJ4253" s="17" t="s">
        <v>81</v>
      </c>
      <c r="BK4253" s="236">
        <f>ROUND(I4253*H4253,2)</f>
        <v>0</v>
      </c>
      <c r="BL4253" s="17" t="s">
        <v>328</v>
      </c>
      <c r="BM4253" s="235" t="s">
        <v>6070</v>
      </c>
    </row>
    <row r="4254" spans="2:51" s="12" customFormat="1" ht="12">
      <c r="B4254" s="237"/>
      <c r="C4254" s="238"/>
      <c r="D4254" s="239" t="s">
        <v>142</v>
      </c>
      <c r="E4254" s="240" t="s">
        <v>1</v>
      </c>
      <c r="F4254" s="241" t="s">
        <v>5884</v>
      </c>
      <c r="G4254" s="238"/>
      <c r="H4254" s="242">
        <v>1</v>
      </c>
      <c r="I4254" s="243"/>
      <c r="J4254" s="238"/>
      <c r="K4254" s="238"/>
      <c r="L4254" s="244"/>
      <c r="M4254" s="245"/>
      <c r="N4254" s="246"/>
      <c r="O4254" s="246"/>
      <c r="P4254" s="246"/>
      <c r="Q4254" s="246"/>
      <c r="R4254" s="246"/>
      <c r="S4254" s="246"/>
      <c r="T4254" s="247"/>
      <c r="AT4254" s="248" t="s">
        <v>142</v>
      </c>
      <c r="AU4254" s="248" t="s">
        <v>83</v>
      </c>
      <c r="AV4254" s="12" t="s">
        <v>83</v>
      </c>
      <c r="AW4254" s="12" t="s">
        <v>30</v>
      </c>
      <c r="AX4254" s="12" t="s">
        <v>73</v>
      </c>
      <c r="AY4254" s="248" t="s">
        <v>133</v>
      </c>
    </row>
    <row r="4255" spans="2:51" s="12" customFormat="1" ht="12">
      <c r="B4255" s="237"/>
      <c r="C4255" s="238"/>
      <c r="D4255" s="239" t="s">
        <v>142</v>
      </c>
      <c r="E4255" s="240" t="s">
        <v>1</v>
      </c>
      <c r="F4255" s="241" t="s">
        <v>5888</v>
      </c>
      <c r="G4255" s="238"/>
      <c r="H4255" s="242">
        <v>1</v>
      </c>
      <c r="I4255" s="243"/>
      <c r="J4255" s="238"/>
      <c r="K4255" s="238"/>
      <c r="L4255" s="244"/>
      <c r="M4255" s="245"/>
      <c r="N4255" s="246"/>
      <c r="O4255" s="246"/>
      <c r="P4255" s="246"/>
      <c r="Q4255" s="246"/>
      <c r="R4255" s="246"/>
      <c r="S4255" s="246"/>
      <c r="T4255" s="247"/>
      <c r="AT4255" s="248" t="s">
        <v>142</v>
      </c>
      <c r="AU4255" s="248" t="s">
        <v>83</v>
      </c>
      <c r="AV4255" s="12" t="s">
        <v>83</v>
      </c>
      <c r="AW4255" s="12" t="s">
        <v>30</v>
      </c>
      <c r="AX4255" s="12" t="s">
        <v>73</v>
      </c>
      <c r="AY4255" s="248" t="s">
        <v>133</v>
      </c>
    </row>
    <row r="4256" spans="2:51" s="13" customFormat="1" ht="12">
      <c r="B4256" s="249"/>
      <c r="C4256" s="250"/>
      <c r="D4256" s="239" t="s">
        <v>142</v>
      </c>
      <c r="E4256" s="251" t="s">
        <v>1</v>
      </c>
      <c r="F4256" s="252" t="s">
        <v>144</v>
      </c>
      <c r="G4256" s="250"/>
      <c r="H4256" s="253">
        <v>2</v>
      </c>
      <c r="I4256" s="254"/>
      <c r="J4256" s="250"/>
      <c r="K4256" s="250"/>
      <c r="L4256" s="255"/>
      <c r="M4256" s="256"/>
      <c r="N4256" s="257"/>
      <c r="O4256" s="257"/>
      <c r="P4256" s="257"/>
      <c r="Q4256" s="257"/>
      <c r="R4256" s="257"/>
      <c r="S4256" s="257"/>
      <c r="T4256" s="258"/>
      <c r="AT4256" s="259" t="s">
        <v>142</v>
      </c>
      <c r="AU4256" s="259" t="s">
        <v>83</v>
      </c>
      <c r="AV4256" s="13" t="s">
        <v>140</v>
      </c>
      <c r="AW4256" s="13" t="s">
        <v>30</v>
      </c>
      <c r="AX4256" s="13" t="s">
        <v>81</v>
      </c>
      <c r="AY4256" s="259" t="s">
        <v>133</v>
      </c>
    </row>
    <row r="4257" spans="2:65" s="1" customFormat="1" ht="16.5" customHeight="1">
      <c r="B4257" s="38"/>
      <c r="C4257" s="224" t="s">
        <v>6071</v>
      </c>
      <c r="D4257" s="224" t="s">
        <v>135</v>
      </c>
      <c r="E4257" s="225" t="s">
        <v>6072</v>
      </c>
      <c r="F4257" s="226" t="s">
        <v>6073</v>
      </c>
      <c r="G4257" s="227" t="s">
        <v>241</v>
      </c>
      <c r="H4257" s="228">
        <v>9</v>
      </c>
      <c r="I4257" s="229"/>
      <c r="J4257" s="230">
        <f>ROUND(I4257*H4257,2)</f>
        <v>0</v>
      </c>
      <c r="K4257" s="226" t="s">
        <v>1</v>
      </c>
      <c r="L4257" s="43"/>
      <c r="M4257" s="231" t="s">
        <v>1</v>
      </c>
      <c r="N4257" s="232" t="s">
        <v>38</v>
      </c>
      <c r="O4257" s="86"/>
      <c r="P4257" s="233">
        <f>O4257*H4257</f>
        <v>0</v>
      </c>
      <c r="Q4257" s="233">
        <v>0</v>
      </c>
      <c r="R4257" s="233">
        <f>Q4257*H4257</f>
        <v>0</v>
      </c>
      <c r="S4257" s="233">
        <v>0</v>
      </c>
      <c r="T4257" s="234">
        <f>S4257*H4257</f>
        <v>0</v>
      </c>
      <c r="AR4257" s="235" t="s">
        <v>328</v>
      </c>
      <c r="AT4257" s="235" t="s">
        <v>135</v>
      </c>
      <c r="AU4257" s="235" t="s">
        <v>83</v>
      </c>
      <c r="AY4257" s="17" t="s">
        <v>133</v>
      </c>
      <c r="BE4257" s="236">
        <f>IF(N4257="základní",J4257,0)</f>
        <v>0</v>
      </c>
      <c r="BF4257" s="236">
        <f>IF(N4257="snížená",J4257,0)</f>
        <v>0</v>
      </c>
      <c r="BG4257" s="236">
        <f>IF(N4257="zákl. přenesená",J4257,0)</f>
        <v>0</v>
      </c>
      <c r="BH4257" s="236">
        <f>IF(N4257="sníž. přenesená",J4257,0)</f>
        <v>0</v>
      </c>
      <c r="BI4257" s="236">
        <f>IF(N4257="nulová",J4257,0)</f>
        <v>0</v>
      </c>
      <c r="BJ4257" s="17" t="s">
        <v>81</v>
      </c>
      <c r="BK4257" s="236">
        <f>ROUND(I4257*H4257,2)</f>
        <v>0</v>
      </c>
      <c r="BL4257" s="17" t="s">
        <v>328</v>
      </c>
      <c r="BM4257" s="235" t="s">
        <v>6074</v>
      </c>
    </row>
    <row r="4258" spans="2:51" s="12" customFormat="1" ht="12">
      <c r="B4258" s="237"/>
      <c r="C4258" s="238"/>
      <c r="D4258" s="239" t="s">
        <v>142</v>
      </c>
      <c r="E4258" s="240" t="s">
        <v>1</v>
      </c>
      <c r="F4258" s="241" t="s">
        <v>6075</v>
      </c>
      <c r="G4258" s="238"/>
      <c r="H4258" s="242">
        <v>5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142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133</v>
      </c>
    </row>
    <row r="4259" spans="2:51" s="12" customFormat="1" ht="12">
      <c r="B4259" s="237"/>
      <c r="C4259" s="238"/>
      <c r="D4259" s="239" t="s">
        <v>142</v>
      </c>
      <c r="E4259" s="240" t="s">
        <v>1</v>
      </c>
      <c r="F4259" s="241" t="s">
        <v>6076</v>
      </c>
      <c r="G4259" s="238"/>
      <c r="H4259" s="242">
        <v>4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142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133</v>
      </c>
    </row>
    <row r="4260" spans="2:51" s="13" customFormat="1" ht="12">
      <c r="B4260" s="249"/>
      <c r="C4260" s="250"/>
      <c r="D4260" s="239" t="s">
        <v>142</v>
      </c>
      <c r="E4260" s="251" t="s">
        <v>1</v>
      </c>
      <c r="F4260" s="252" t="s">
        <v>144</v>
      </c>
      <c r="G4260" s="250"/>
      <c r="H4260" s="253">
        <v>9</v>
      </c>
      <c r="I4260" s="254"/>
      <c r="J4260" s="250"/>
      <c r="K4260" s="250"/>
      <c r="L4260" s="255"/>
      <c r="M4260" s="256"/>
      <c r="N4260" s="257"/>
      <c r="O4260" s="257"/>
      <c r="P4260" s="257"/>
      <c r="Q4260" s="257"/>
      <c r="R4260" s="257"/>
      <c r="S4260" s="257"/>
      <c r="T4260" s="258"/>
      <c r="AT4260" s="259" t="s">
        <v>142</v>
      </c>
      <c r="AU4260" s="259" t="s">
        <v>83</v>
      </c>
      <c r="AV4260" s="13" t="s">
        <v>140</v>
      </c>
      <c r="AW4260" s="13" t="s">
        <v>30</v>
      </c>
      <c r="AX4260" s="13" t="s">
        <v>81</v>
      </c>
      <c r="AY4260" s="259" t="s">
        <v>133</v>
      </c>
    </row>
    <row r="4261" spans="2:65" s="1" customFormat="1" ht="16.5" customHeight="1">
      <c r="B4261" s="38"/>
      <c r="C4261" s="224" t="s">
        <v>6077</v>
      </c>
      <c r="D4261" s="224" t="s">
        <v>135</v>
      </c>
      <c r="E4261" s="225" t="s">
        <v>6078</v>
      </c>
      <c r="F4261" s="226" t="s">
        <v>6079</v>
      </c>
      <c r="G4261" s="227" t="s">
        <v>241</v>
      </c>
      <c r="H4261" s="228">
        <v>23</v>
      </c>
      <c r="I4261" s="229"/>
      <c r="J4261" s="230">
        <f>ROUND(I4261*H4261,2)</f>
        <v>0</v>
      </c>
      <c r="K4261" s="226" t="s">
        <v>1</v>
      </c>
      <c r="L4261" s="43"/>
      <c r="M4261" s="231" t="s">
        <v>1</v>
      </c>
      <c r="N4261" s="232" t="s">
        <v>38</v>
      </c>
      <c r="O4261" s="86"/>
      <c r="P4261" s="233">
        <f>O4261*H4261</f>
        <v>0</v>
      </c>
      <c r="Q4261" s="233">
        <v>0</v>
      </c>
      <c r="R4261" s="233">
        <f>Q4261*H4261</f>
        <v>0</v>
      </c>
      <c r="S4261" s="233">
        <v>0</v>
      </c>
      <c r="T4261" s="234">
        <f>S4261*H4261</f>
        <v>0</v>
      </c>
      <c r="AR4261" s="235" t="s">
        <v>328</v>
      </c>
      <c r="AT4261" s="235" t="s">
        <v>135</v>
      </c>
      <c r="AU4261" s="235" t="s">
        <v>83</v>
      </c>
      <c r="AY4261" s="17" t="s">
        <v>133</v>
      </c>
      <c r="BE4261" s="236">
        <f>IF(N4261="základní",J4261,0)</f>
        <v>0</v>
      </c>
      <c r="BF4261" s="236">
        <f>IF(N4261="snížená",J4261,0)</f>
        <v>0</v>
      </c>
      <c r="BG4261" s="236">
        <f>IF(N4261="zákl. přenesená",J4261,0)</f>
        <v>0</v>
      </c>
      <c r="BH4261" s="236">
        <f>IF(N4261="sníž. přenesená",J4261,0)</f>
        <v>0</v>
      </c>
      <c r="BI4261" s="236">
        <f>IF(N4261="nulová",J4261,0)</f>
        <v>0</v>
      </c>
      <c r="BJ4261" s="17" t="s">
        <v>81</v>
      </c>
      <c r="BK4261" s="236">
        <f>ROUND(I4261*H4261,2)</f>
        <v>0</v>
      </c>
      <c r="BL4261" s="17" t="s">
        <v>328</v>
      </c>
      <c r="BM4261" s="235" t="s">
        <v>6080</v>
      </c>
    </row>
    <row r="4262" spans="2:51" s="12" customFormat="1" ht="12">
      <c r="B4262" s="237"/>
      <c r="C4262" s="238"/>
      <c r="D4262" s="239" t="s">
        <v>142</v>
      </c>
      <c r="E4262" s="240" t="s">
        <v>1</v>
      </c>
      <c r="F4262" s="241" t="s">
        <v>6075</v>
      </c>
      <c r="G4262" s="238"/>
      <c r="H4262" s="242">
        <v>5</v>
      </c>
      <c r="I4262" s="243"/>
      <c r="J4262" s="238"/>
      <c r="K4262" s="238"/>
      <c r="L4262" s="244"/>
      <c r="M4262" s="245"/>
      <c r="N4262" s="246"/>
      <c r="O4262" s="246"/>
      <c r="P4262" s="246"/>
      <c r="Q4262" s="246"/>
      <c r="R4262" s="246"/>
      <c r="S4262" s="246"/>
      <c r="T4262" s="247"/>
      <c r="AT4262" s="248" t="s">
        <v>142</v>
      </c>
      <c r="AU4262" s="248" t="s">
        <v>83</v>
      </c>
      <c r="AV4262" s="12" t="s">
        <v>83</v>
      </c>
      <c r="AW4262" s="12" t="s">
        <v>30</v>
      </c>
      <c r="AX4262" s="12" t="s">
        <v>73</v>
      </c>
      <c r="AY4262" s="248" t="s">
        <v>133</v>
      </c>
    </row>
    <row r="4263" spans="2:51" s="12" customFormat="1" ht="12">
      <c r="B4263" s="237"/>
      <c r="C4263" s="238"/>
      <c r="D4263" s="239" t="s">
        <v>142</v>
      </c>
      <c r="E4263" s="240" t="s">
        <v>1</v>
      </c>
      <c r="F4263" s="241" t="s">
        <v>6081</v>
      </c>
      <c r="G4263" s="238"/>
      <c r="H4263" s="242">
        <v>18</v>
      </c>
      <c r="I4263" s="243"/>
      <c r="J4263" s="238"/>
      <c r="K4263" s="238"/>
      <c r="L4263" s="244"/>
      <c r="M4263" s="245"/>
      <c r="N4263" s="246"/>
      <c r="O4263" s="246"/>
      <c r="P4263" s="246"/>
      <c r="Q4263" s="246"/>
      <c r="R4263" s="246"/>
      <c r="S4263" s="246"/>
      <c r="T4263" s="247"/>
      <c r="AT4263" s="248" t="s">
        <v>142</v>
      </c>
      <c r="AU4263" s="248" t="s">
        <v>83</v>
      </c>
      <c r="AV4263" s="12" t="s">
        <v>83</v>
      </c>
      <c r="AW4263" s="12" t="s">
        <v>30</v>
      </c>
      <c r="AX4263" s="12" t="s">
        <v>73</v>
      </c>
      <c r="AY4263" s="248" t="s">
        <v>133</v>
      </c>
    </row>
    <row r="4264" spans="2:51" s="13" customFormat="1" ht="12">
      <c r="B4264" s="249"/>
      <c r="C4264" s="250"/>
      <c r="D4264" s="239" t="s">
        <v>142</v>
      </c>
      <c r="E4264" s="251" t="s">
        <v>1</v>
      </c>
      <c r="F4264" s="252" t="s">
        <v>144</v>
      </c>
      <c r="G4264" s="250"/>
      <c r="H4264" s="253">
        <v>23</v>
      </c>
      <c r="I4264" s="254"/>
      <c r="J4264" s="250"/>
      <c r="K4264" s="250"/>
      <c r="L4264" s="255"/>
      <c r="M4264" s="256"/>
      <c r="N4264" s="257"/>
      <c r="O4264" s="257"/>
      <c r="P4264" s="257"/>
      <c r="Q4264" s="257"/>
      <c r="R4264" s="257"/>
      <c r="S4264" s="257"/>
      <c r="T4264" s="258"/>
      <c r="AT4264" s="259" t="s">
        <v>142</v>
      </c>
      <c r="AU4264" s="259" t="s">
        <v>83</v>
      </c>
      <c r="AV4264" s="13" t="s">
        <v>140</v>
      </c>
      <c r="AW4264" s="13" t="s">
        <v>30</v>
      </c>
      <c r="AX4264" s="13" t="s">
        <v>81</v>
      </c>
      <c r="AY4264" s="259" t="s">
        <v>133</v>
      </c>
    </row>
    <row r="4265" spans="2:65" s="1" customFormat="1" ht="16.5" customHeight="1">
      <c r="B4265" s="38"/>
      <c r="C4265" s="224" t="s">
        <v>6082</v>
      </c>
      <c r="D4265" s="224" t="s">
        <v>135</v>
      </c>
      <c r="E4265" s="225" t="s">
        <v>6083</v>
      </c>
      <c r="F4265" s="226" t="s">
        <v>6084</v>
      </c>
      <c r="G4265" s="227" t="s">
        <v>241</v>
      </c>
      <c r="H4265" s="228">
        <v>4</v>
      </c>
      <c r="I4265" s="229"/>
      <c r="J4265" s="230">
        <f>ROUND(I4265*H4265,2)</f>
        <v>0</v>
      </c>
      <c r="K4265" s="226" t="s">
        <v>1</v>
      </c>
      <c r="L4265" s="43"/>
      <c r="M4265" s="231" t="s">
        <v>1</v>
      </c>
      <c r="N4265" s="232" t="s">
        <v>38</v>
      </c>
      <c r="O4265" s="86"/>
      <c r="P4265" s="233">
        <f>O4265*H4265</f>
        <v>0</v>
      </c>
      <c r="Q4265" s="233">
        <v>0</v>
      </c>
      <c r="R4265" s="233">
        <f>Q4265*H4265</f>
        <v>0</v>
      </c>
      <c r="S4265" s="233">
        <v>0</v>
      </c>
      <c r="T4265" s="234">
        <f>S4265*H4265</f>
        <v>0</v>
      </c>
      <c r="AR4265" s="235" t="s">
        <v>328</v>
      </c>
      <c r="AT4265" s="235" t="s">
        <v>135</v>
      </c>
      <c r="AU4265" s="235" t="s">
        <v>83</v>
      </c>
      <c r="AY4265" s="17" t="s">
        <v>133</v>
      </c>
      <c r="BE4265" s="236">
        <f>IF(N4265="základní",J4265,0)</f>
        <v>0</v>
      </c>
      <c r="BF4265" s="236">
        <f>IF(N4265="snížená",J4265,0)</f>
        <v>0</v>
      </c>
      <c r="BG4265" s="236">
        <f>IF(N4265="zákl. přenesená",J4265,0)</f>
        <v>0</v>
      </c>
      <c r="BH4265" s="236">
        <f>IF(N4265="sníž. přenesená",J4265,0)</f>
        <v>0</v>
      </c>
      <c r="BI4265" s="236">
        <f>IF(N4265="nulová",J4265,0)</f>
        <v>0</v>
      </c>
      <c r="BJ4265" s="17" t="s">
        <v>81</v>
      </c>
      <c r="BK4265" s="236">
        <f>ROUND(I4265*H4265,2)</f>
        <v>0</v>
      </c>
      <c r="BL4265" s="17" t="s">
        <v>328</v>
      </c>
      <c r="BM4265" s="235" t="s">
        <v>6085</v>
      </c>
    </row>
    <row r="4266" spans="2:51" s="12" customFormat="1" ht="12">
      <c r="B4266" s="237"/>
      <c r="C4266" s="238"/>
      <c r="D4266" s="239" t="s">
        <v>142</v>
      </c>
      <c r="E4266" s="240" t="s">
        <v>1</v>
      </c>
      <c r="F4266" s="241" t="s">
        <v>5925</v>
      </c>
      <c r="G4266" s="238"/>
      <c r="H4266" s="242">
        <v>4</v>
      </c>
      <c r="I4266" s="243"/>
      <c r="J4266" s="238"/>
      <c r="K4266" s="238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142</v>
      </c>
      <c r="AU4266" s="248" t="s">
        <v>83</v>
      </c>
      <c r="AV4266" s="12" t="s">
        <v>83</v>
      </c>
      <c r="AW4266" s="12" t="s">
        <v>30</v>
      </c>
      <c r="AX4266" s="12" t="s">
        <v>73</v>
      </c>
      <c r="AY4266" s="248" t="s">
        <v>133</v>
      </c>
    </row>
    <row r="4267" spans="2:51" s="13" customFormat="1" ht="12">
      <c r="B4267" s="249"/>
      <c r="C4267" s="250"/>
      <c r="D4267" s="239" t="s">
        <v>142</v>
      </c>
      <c r="E4267" s="251" t="s">
        <v>1</v>
      </c>
      <c r="F4267" s="252" t="s">
        <v>144</v>
      </c>
      <c r="G4267" s="250"/>
      <c r="H4267" s="253">
        <v>4</v>
      </c>
      <c r="I4267" s="254"/>
      <c r="J4267" s="250"/>
      <c r="K4267" s="250"/>
      <c r="L4267" s="255"/>
      <c r="M4267" s="256"/>
      <c r="N4267" s="257"/>
      <c r="O4267" s="257"/>
      <c r="P4267" s="257"/>
      <c r="Q4267" s="257"/>
      <c r="R4267" s="257"/>
      <c r="S4267" s="257"/>
      <c r="T4267" s="258"/>
      <c r="AT4267" s="259" t="s">
        <v>142</v>
      </c>
      <c r="AU4267" s="259" t="s">
        <v>83</v>
      </c>
      <c r="AV4267" s="13" t="s">
        <v>140</v>
      </c>
      <c r="AW4267" s="13" t="s">
        <v>30</v>
      </c>
      <c r="AX4267" s="13" t="s">
        <v>81</v>
      </c>
      <c r="AY4267" s="259" t="s">
        <v>133</v>
      </c>
    </row>
    <row r="4268" spans="2:65" s="1" customFormat="1" ht="16.5" customHeight="1">
      <c r="B4268" s="38"/>
      <c r="C4268" s="224" t="s">
        <v>6086</v>
      </c>
      <c r="D4268" s="224" t="s">
        <v>135</v>
      </c>
      <c r="E4268" s="225" t="s">
        <v>6087</v>
      </c>
      <c r="F4268" s="226" t="s">
        <v>6088</v>
      </c>
      <c r="G4268" s="227" t="s">
        <v>241</v>
      </c>
      <c r="H4268" s="228">
        <v>2</v>
      </c>
      <c r="I4268" s="229"/>
      <c r="J4268" s="230">
        <f>ROUND(I4268*H4268,2)</f>
        <v>0</v>
      </c>
      <c r="K4268" s="226" t="s">
        <v>1</v>
      </c>
      <c r="L4268" s="43"/>
      <c r="M4268" s="231" t="s">
        <v>1</v>
      </c>
      <c r="N4268" s="232" t="s">
        <v>38</v>
      </c>
      <c r="O4268" s="86"/>
      <c r="P4268" s="233">
        <f>O4268*H4268</f>
        <v>0</v>
      </c>
      <c r="Q4268" s="233">
        <v>0</v>
      </c>
      <c r="R4268" s="233">
        <f>Q4268*H4268</f>
        <v>0</v>
      </c>
      <c r="S4268" s="233">
        <v>0</v>
      </c>
      <c r="T4268" s="234">
        <f>S4268*H4268</f>
        <v>0</v>
      </c>
      <c r="AR4268" s="235" t="s">
        <v>328</v>
      </c>
      <c r="AT4268" s="235" t="s">
        <v>135</v>
      </c>
      <c r="AU4268" s="235" t="s">
        <v>83</v>
      </c>
      <c r="AY4268" s="17" t="s">
        <v>133</v>
      </c>
      <c r="BE4268" s="236">
        <f>IF(N4268="základní",J4268,0)</f>
        <v>0</v>
      </c>
      <c r="BF4268" s="236">
        <f>IF(N4268="snížená",J4268,0)</f>
        <v>0</v>
      </c>
      <c r="BG4268" s="236">
        <f>IF(N4268="zákl. přenesená",J4268,0)</f>
        <v>0</v>
      </c>
      <c r="BH4268" s="236">
        <f>IF(N4268="sníž. přenesená",J4268,0)</f>
        <v>0</v>
      </c>
      <c r="BI4268" s="236">
        <f>IF(N4268="nulová",J4268,0)</f>
        <v>0</v>
      </c>
      <c r="BJ4268" s="17" t="s">
        <v>81</v>
      </c>
      <c r="BK4268" s="236">
        <f>ROUND(I4268*H4268,2)</f>
        <v>0</v>
      </c>
      <c r="BL4268" s="17" t="s">
        <v>328</v>
      </c>
      <c r="BM4268" s="235" t="s">
        <v>6089</v>
      </c>
    </row>
    <row r="4269" spans="2:51" s="12" customFormat="1" ht="12">
      <c r="B4269" s="237"/>
      <c r="C4269" s="238"/>
      <c r="D4269" s="239" t="s">
        <v>142</v>
      </c>
      <c r="E4269" s="240" t="s">
        <v>1</v>
      </c>
      <c r="F4269" s="241" t="s">
        <v>5951</v>
      </c>
      <c r="G4269" s="238"/>
      <c r="H4269" s="242">
        <v>2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142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133</v>
      </c>
    </row>
    <row r="4270" spans="2:51" s="13" customFormat="1" ht="12">
      <c r="B4270" s="249"/>
      <c r="C4270" s="250"/>
      <c r="D4270" s="239" t="s">
        <v>142</v>
      </c>
      <c r="E4270" s="251" t="s">
        <v>1</v>
      </c>
      <c r="F4270" s="252" t="s">
        <v>144</v>
      </c>
      <c r="G4270" s="250"/>
      <c r="H4270" s="253">
        <v>2</v>
      </c>
      <c r="I4270" s="254"/>
      <c r="J4270" s="250"/>
      <c r="K4270" s="250"/>
      <c r="L4270" s="255"/>
      <c r="M4270" s="256"/>
      <c r="N4270" s="257"/>
      <c r="O4270" s="257"/>
      <c r="P4270" s="257"/>
      <c r="Q4270" s="257"/>
      <c r="R4270" s="257"/>
      <c r="S4270" s="257"/>
      <c r="T4270" s="258"/>
      <c r="AT4270" s="259" t="s">
        <v>142</v>
      </c>
      <c r="AU4270" s="259" t="s">
        <v>83</v>
      </c>
      <c r="AV4270" s="13" t="s">
        <v>140</v>
      </c>
      <c r="AW4270" s="13" t="s">
        <v>30</v>
      </c>
      <c r="AX4270" s="13" t="s">
        <v>81</v>
      </c>
      <c r="AY4270" s="259" t="s">
        <v>133</v>
      </c>
    </row>
    <row r="4271" spans="2:65" s="1" customFormat="1" ht="16.5" customHeight="1">
      <c r="B4271" s="38"/>
      <c r="C4271" s="224" t="s">
        <v>6090</v>
      </c>
      <c r="D4271" s="224" t="s">
        <v>135</v>
      </c>
      <c r="E4271" s="225" t="s">
        <v>6091</v>
      </c>
      <c r="F4271" s="226" t="s">
        <v>6092</v>
      </c>
      <c r="G4271" s="227" t="s">
        <v>246</v>
      </c>
      <c r="H4271" s="228">
        <v>1</v>
      </c>
      <c r="I4271" s="229"/>
      <c r="J4271" s="230">
        <f>ROUND(I4271*H4271,2)</f>
        <v>0</v>
      </c>
      <c r="K4271" s="226" t="s">
        <v>1</v>
      </c>
      <c r="L4271" s="43"/>
      <c r="M4271" s="231" t="s">
        <v>1</v>
      </c>
      <c r="N4271" s="232" t="s">
        <v>38</v>
      </c>
      <c r="O4271" s="86"/>
      <c r="P4271" s="233">
        <f>O4271*H4271</f>
        <v>0</v>
      </c>
      <c r="Q4271" s="233">
        <v>0</v>
      </c>
      <c r="R4271" s="233">
        <f>Q4271*H4271</f>
        <v>0</v>
      </c>
      <c r="S4271" s="233">
        <v>0</v>
      </c>
      <c r="T4271" s="234">
        <f>S4271*H4271</f>
        <v>0</v>
      </c>
      <c r="AR4271" s="235" t="s">
        <v>328</v>
      </c>
      <c r="AT4271" s="235" t="s">
        <v>135</v>
      </c>
      <c r="AU4271" s="235" t="s">
        <v>83</v>
      </c>
      <c r="AY4271" s="17" t="s">
        <v>133</v>
      </c>
      <c r="BE4271" s="236">
        <f>IF(N4271="základní",J4271,0)</f>
        <v>0</v>
      </c>
      <c r="BF4271" s="236">
        <f>IF(N4271="snížená",J4271,0)</f>
        <v>0</v>
      </c>
      <c r="BG4271" s="236">
        <f>IF(N4271="zákl. přenesená",J4271,0)</f>
        <v>0</v>
      </c>
      <c r="BH4271" s="236">
        <f>IF(N4271="sníž. přenesená",J4271,0)</f>
        <v>0</v>
      </c>
      <c r="BI4271" s="236">
        <f>IF(N4271="nulová",J4271,0)</f>
        <v>0</v>
      </c>
      <c r="BJ4271" s="17" t="s">
        <v>81</v>
      </c>
      <c r="BK4271" s="236">
        <f>ROUND(I4271*H4271,2)</f>
        <v>0</v>
      </c>
      <c r="BL4271" s="17" t="s">
        <v>328</v>
      </c>
      <c r="BM4271" s="235" t="s">
        <v>6093</v>
      </c>
    </row>
    <row r="4272" spans="2:51" s="12" customFormat="1" ht="12">
      <c r="B4272" s="237"/>
      <c r="C4272" s="238"/>
      <c r="D4272" s="239" t="s">
        <v>142</v>
      </c>
      <c r="E4272" s="240" t="s">
        <v>1</v>
      </c>
      <c r="F4272" s="241" t="s">
        <v>5889</v>
      </c>
      <c r="G4272" s="238"/>
      <c r="H4272" s="242">
        <v>1</v>
      </c>
      <c r="I4272" s="243"/>
      <c r="J4272" s="238"/>
      <c r="K4272" s="238"/>
      <c r="L4272" s="244"/>
      <c r="M4272" s="245"/>
      <c r="N4272" s="246"/>
      <c r="O4272" s="246"/>
      <c r="P4272" s="246"/>
      <c r="Q4272" s="246"/>
      <c r="R4272" s="246"/>
      <c r="S4272" s="246"/>
      <c r="T4272" s="247"/>
      <c r="AT4272" s="248" t="s">
        <v>142</v>
      </c>
      <c r="AU4272" s="248" t="s">
        <v>83</v>
      </c>
      <c r="AV4272" s="12" t="s">
        <v>83</v>
      </c>
      <c r="AW4272" s="12" t="s">
        <v>30</v>
      </c>
      <c r="AX4272" s="12" t="s">
        <v>73</v>
      </c>
      <c r="AY4272" s="248" t="s">
        <v>133</v>
      </c>
    </row>
    <row r="4273" spans="2:51" s="13" customFormat="1" ht="12">
      <c r="B4273" s="249"/>
      <c r="C4273" s="250"/>
      <c r="D4273" s="239" t="s">
        <v>142</v>
      </c>
      <c r="E4273" s="251" t="s">
        <v>1</v>
      </c>
      <c r="F4273" s="252" t="s">
        <v>144</v>
      </c>
      <c r="G4273" s="250"/>
      <c r="H4273" s="253">
        <v>1</v>
      </c>
      <c r="I4273" s="254"/>
      <c r="J4273" s="250"/>
      <c r="K4273" s="250"/>
      <c r="L4273" s="255"/>
      <c r="M4273" s="256"/>
      <c r="N4273" s="257"/>
      <c r="O4273" s="257"/>
      <c r="P4273" s="257"/>
      <c r="Q4273" s="257"/>
      <c r="R4273" s="257"/>
      <c r="S4273" s="257"/>
      <c r="T4273" s="258"/>
      <c r="AT4273" s="259" t="s">
        <v>142</v>
      </c>
      <c r="AU4273" s="259" t="s">
        <v>83</v>
      </c>
      <c r="AV4273" s="13" t="s">
        <v>140</v>
      </c>
      <c r="AW4273" s="13" t="s">
        <v>30</v>
      </c>
      <c r="AX4273" s="13" t="s">
        <v>81</v>
      </c>
      <c r="AY4273" s="259" t="s">
        <v>133</v>
      </c>
    </row>
    <row r="4274" spans="2:65" s="1" customFormat="1" ht="16.5" customHeight="1">
      <c r="B4274" s="38"/>
      <c r="C4274" s="224" t="s">
        <v>6094</v>
      </c>
      <c r="D4274" s="224" t="s">
        <v>135</v>
      </c>
      <c r="E4274" s="225" t="s">
        <v>6095</v>
      </c>
      <c r="F4274" s="226" t="s">
        <v>6096</v>
      </c>
      <c r="G4274" s="227" t="s">
        <v>171</v>
      </c>
      <c r="H4274" s="228">
        <v>30</v>
      </c>
      <c r="I4274" s="229"/>
      <c r="J4274" s="230">
        <f>ROUND(I4274*H4274,2)</f>
        <v>0</v>
      </c>
      <c r="K4274" s="226" t="s">
        <v>1</v>
      </c>
      <c r="L4274" s="43"/>
      <c r="M4274" s="231" t="s">
        <v>1</v>
      </c>
      <c r="N4274" s="232" t="s">
        <v>38</v>
      </c>
      <c r="O4274" s="86"/>
      <c r="P4274" s="233">
        <f>O4274*H4274</f>
        <v>0</v>
      </c>
      <c r="Q4274" s="233">
        <v>0</v>
      </c>
      <c r="R4274" s="233">
        <f>Q4274*H4274</f>
        <v>0</v>
      </c>
      <c r="S4274" s="233">
        <v>0</v>
      </c>
      <c r="T4274" s="234">
        <f>S4274*H4274</f>
        <v>0</v>
      </c>
      <c r="AR4274" s="235" t="s">
        <v>328</v>
      </c>
      <c r="AT4274" s="235" t="s">
        <v>135</v>
      </c>
      <c r="AU4274" s="235" t="s">
        <v>83</v>
      </c>
      <c r="AY4274" s="17" t="s">
        <v>133</v>
      </c>
      <c r="BE4274" s="236">
        <f>IF(N4274="základní",J4274,0)</f>
        <v>0</v>
      </c>
      <c r="BF4274" s="236">
        <f>IF(N4274="snížená",J4274,0)</f>
        <v>0</v>
      </c>
      <c r="BG4274" s="236">
        <f>IF(N4274="zákl. přenesená",J4274,0)</f>
        <v>0</v>
      </c>
      <c r="BH4274" s="236">
        <f>IF(N4274="sníž. přenesená",J4274,0)</f>
        <v>0</v>
      </c>
      <c r="BI4274" s="236">
        <f>IF(N4274="nulová",J4274,0)</f>
        <v>0</v>
      </c>
      <c r="BJ4274" s="17" t="s">
        <v>81</v>
      </c>
      <c r="BK4274" s="236">
        <f>ROUND(I4274*H4274,2)</f>
        <v>0</v>
      </c>
      <c r="BL4274" s="17" t="s">
        <v>328</v>
      </c>
      <c r="BM4274" s="235" t="s">
        <v>6097</v>
      </c>
    </row>
    <row r="4275" spans="2:51" s="12" customFormat="1" ht="12">
      <c r="B4275" s="237"/>
      <c r="C4275" s="238"/>
      <c r="D4275" s="239" t="s">
        <v>142</v>
      </c>
      <c r="E4275" s="240" t="s">
        <v>1</v>
      </c>
      <c r="F4275" s="241" t="s">
        <v>6098</v>
      </c>
      <c r="G4275" s="238"/>
      <c r="H4275" s="242">
        <v>30</v>
      </c>
      <c r="I4275" s="243"/>
      <c r="J4275" s="238"/>
      <c r="K4275" s="238"/>
      <c r="L4275" s="244"/>
      <c r="M4275" s="245"/>
      <c r="N4275" s="246"/>
      <c r="O4275" s="246"/>
      <c r="P4275" s="246"/>
      <c r="Q4275" s="246"/>
      <c r="R4275" s="246"/>
      <c r="S4275" s="246"/>
      <c r="T4275" s="247"/>
      <c r="AT4275" s="248" t="s">
        <v>142</v>
      </c>
      <c r="AU4275" s="248" t="s">
        <v>83</v>
      </c>
      <c r="AV4275" s="12" t="s">
        <v>83</v>
      </c>
      <c r="AW4275" s="12" t="s">
        <v>30</v>
      </c>
      <c r="AX4275" s="12" t="s">
        <v>73</v>
      </c>
      <c r="AY4275" s="248" t="s">
        <v>133</v>
      </c>
    </row>
    <row r="4276" spans="2:51" s="13" customFormat="1" ht="12">
      <c r="B4276" s="249"/>
      <c r="C4276" s="250"/>
      <c r="D4276" s="239" t="s">
        <v>142</v>
      </c>
      <c r="E4276" s="251" t="s">
        <v>1</v>
      </c>
      <c r="F4276" s="252" t="s">
        <v>144</v>
      </c>
      <c r="G4276" s="250"/>
      <c r="H4276" s="253">
        <v>30</v>
      </c>
      <c r="I4276" s="254"/>
      <c r="J4276" s="250"/>
      <c r="K4276" s="250"/>
      <c r="L4276" s="255"/>
      <c r="M4276" s="256"/>
      <c r="N4276" s="257"/>
      <c r="O4276" s="257"/>
      <c r="P4276" s="257"/>
      <c r="Q4276" s="257"/>
      <c r="R4276" s="257"/>
      <c r="S4276" s="257"/>
      <c r="T4276" s="258"/>
      <c r="AT4276" s="259" t="s">
        <v>142</v>
      </c>
      <c r="AU4276" s="259" t="s">
        <v>83</v>
      </c>
      <c r="AV4276" s="13" t="s">
        <v>140</v>
      </c>
      <c r="AW4276" s="13" t="s">
        <v>30</v>
      </c>
      <c r="AX4276" s="13" t="s">
        <v>81</v>
      </c>
      <c r="AY4276" s="259" t="s">
        <v>133</v>
      </c>
    </row>
    <row r="4277" spans="2:65" s="1" customFormat="1" ht="16.5" customHeight="1">
      <c r="B4277" s="38"/>
      <c r="C4277" s="224" t="s">
        <v>6099</v>
      </c>
      <c r="D4277" s="224" t="s">
        <v>135</v>
      </c>
      <c r="E4277" s="225" t="s">
        <v>6100</v>
      </c>
      <c r="F4277" s="226" t="s">
        <v>6101</v>
      </c>
      <c r="G4277" s="227" t="s">
        <v>171</v>
      </c>
      <c r="H4277" s="228">
        <v>1</v>
      </c>
      <c r="I4277" s="229"/>
      <c r="J4277" s="230">
        <f>ROUND(I4277*H4277,2)</f>
        <v>0</v>
      </c>
      <c r="K4277" s="226" t="s">
        <v>1</v>
      </c>
      <c r="L4277" s="43"/>
      <c r="M4277" s="231" t="s">
        <v>1</v>
      </c>
      <c r="N4277" s="232" t="s">
        <v>38</v>
      </c>
      <c r="O4277" s="86"/>
      <c r="P4277" s="233">
        <f>O4277*H4277</f>
        <v>0</v>
      </c>
      <c r="Q4277" s="233">
        <v>0</v>
      </c>
      <c r="R4277" s="233">
        <f>Q4277*H4277</f>
        <v>0</v>
      </c>
      <c r="S4277" s="233">
        <v>0</v>
      </c>
      <c r="T4277" s="234">
        <f>S4277*H4277</f>
        <v>0</v>
      </c>
      <c r="AR4277" s="235" t="s">
        <v>328</v>
      </c>
      <c r="AT4277" s="235" t="s">
        <v>135</v>
      </c>
      <c r="AU4277" s="235" t="s">
        <v>83</v>
      </c>
      <c r="AY4277" s="17" t="s">
        <v>133</v>
      </c>
      <c r="BE4277" s="236">
        <f>IF(N4277="základní",J4277,0)</f>
        <v>0</v>
      </c>
      <c r="BF4277" s="236">
        <f>IF(N4277="snížená",J4277,0)</f>
        <v>0</v>
      </c>
      <c r="BG4277" s="236">
        <f>IF(N4277="zákl. přenesená",J4277,0)</f>
        <v>0</v>
      </c>
      <c r="BH4277" s="236">
        <f>IF(N4277="sníž. přenesená",J4277,0)</f>
        <v>0</v>
      </c>
      <c r="BI4277" s="236">
        <f>IF(N4277="nulová",J4277,0)</f>
        <v>0</v>
      </c>
      <c r="BJ4277" s="17" t="s">
        <v>81</v>
      </c>
      <c r="BK4277" s="236">
        <f>ROUND(I4277*H4277,2)</f>
        <v>0</v>
      </c>
      <c r="BL4277" s="17" t="s">
        <v>328</v>
      </c>
      <c r="BM4277" s="235" t="s">
        <v>6102</v>
      </c>
    </row>
    <row r="4278" spans="2:51" s="12" customFormat="1" ht="12">
      <c r="B4278" s="237"/>
      <c r="C4278" s="238"/>
      <c r="D4278" s="239" t="s">
        <v>142</v>
      </c>
      <c r="E4278" s="240" t="s">
        <v>1</v>
      </c>
      <c r="F4278" s="241" t="s">
        <v>5889</v>
      </c>
      <c r="G4278" s="238"/>
      <c r="H4278" s="242">
        <v>1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142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133</v>
      </c>
    </row>
    <row r="4279" spans="2:51" s="13" customFormat="1" ht="12">
      <c r="B4279" s="249"/>
      <c r="C4279" s="250"/>
      <c r="D4279" s="239" t="s">
        <v>142</v>
      </c>
      <c r="E4279" s="251" t="s">
        <v>1</v>
      </c>
      <c r="F4279" s="252" t="s">
        <v>144</v>
      </c>
      <c r="G4279" s="250"/>
      <c r="H4279" s="253">
        <v>1</v>
      </c>
      <c r="I4279" s="254"/>
      <c r="J4279" s="250"/>
      <c r="K4279" s="250"/>
      <c r="L4279" s="255"/>
      <c r="M4279" s="256"/>
      <c r="N4279" s="257"/>
      <c r="O4279" s="257"/>
      <c r="P4279" s="257"/>
      <c r="Q4279" s="257"/>
      <c r="R4279" s="257"/>
      <c r="S4279" s="257"/>
      <c r="T4279" s="258"/>
      <c r="AT4279" s="259" t="s">
        <v>142</v>
      </c>
      <c r="AU4279" s="259" t="s">
        <v>83</v>
      </c>
      <c r="AV4279" s="13" t="s">
        <v>140</v>
      </c>
      <c r="AW4279" s="13" t="s">
        <v>30</v>
      </c>
      <c r="AX4279" s="13" t="s">
        <v>81</v>
      </c>
      <c r="AY4279" s="259" t="s">
        <v>133</v>
      </c>
    </row>
    <row r="4280" spans="2:65" s="1" customFormat="1" ht="16.5" customHeight="1">
      <c r="B4280" s="38"/>
      <c r="C4280" s="224" t="s">
        <v>6103</v>
      </c>
      <c r="D4280" s="224" t="s">
        <v>135</v>
      </c>
      <c r="E4280" s="225" t="s">
        <v>6104</v>
      </c>
      <c r="F4280" s="226" t="s">
        <v>6105</v>
      </c>
      <c r="G4280" s="227" t="s">
        <v>171</v>
      </c>
      <c r="H4280" s="228">
        <v>7</v>
      </c>
      <c r="I4280" s="229"/>
      <c r="J4280" s="230">
        <f>ROUND(I4280*H4280,2)</f>
        <v>0</v>
      </c>
      <c r="K4280" s="226" t="s">
        <v>1</v>
      </c>
      <c r="L4280" s="43"/>
      <c r="M4280" s="231" t="s">
        <v>1</v>
      </c>
      <c r="N4280" s="232" t="s">
        <v>38</v>
      </c>
      <c r="O4280" s="86"/>
      <c r="P4280" s="233">
        <f>O4280*H4280</f>
        <v>0</v>
      </c>
      <c r="Q4280" s="233">
        <v>0</v>
      </c>
      <c r="R4280" s="233">
        <f>Q4280*H4280</f>
        <v>0</v>
      </c>
      <c r="S4280" s="233">
        <v>0</v>
      </c>
      <c r="T4280" s="234">
        <f>S4280*H4280</f>
        <v>0</v>
      </c>
      <c r="AR4280" s="235" t="s">
        <v>328</v>
      </c>
      <c r="AT4280" s="235" t="s">
        <v>135</v>
      </c>
      <c r="AU4280" s="235" t="s">
        <v>83</v>
      </c>
      <c r="AY4280" s="17" t="s">
        <v>133</v>
      </c>
      <c r="BE4280" s="236">
        <f>IF(N4280="základní",J4280,0)</f>
        <v>0</v>
      </c>
      <c r="BF4280" s="236">
        <f>IF(N4280="snížená",J4280,0)</f>
        <v>0</v>
      </c>
      <c r="BG4280" s="236">
        <f>IF(N4280="zákl. přenesená",J4280,0)</f>
        <v>0</v>
      </c>
      <c r="BH4280" s="236">
        <f>IF(N4280="sníž. přenesená",J4280,0)</f>
        <v>0</v>
      </c>
      <c r="BI4280" s="236">
        <f>IF(N4280="nulová",J4280,0)</f>
        <v>0</v>
      </c>
      <c r="BJ4280" s="17" t="s">
        <v>81</v>
      </c>
      <c r="BK4280" s="236">
        <f>ROUND(I4280*H4280,2)</f>
        <v>0</v>
      </c>
      <c r="BL4280" s="17" t="s">
        <v>328</v>
      </c>
      <c r="BM4280" s="235" t="s">
        <v>6106</v>
      </c>
    </row>
    <row r="4281" spans="2:51" s="12" customFormat="1" ht="12">
      <c r="B4281" s="237"/>
      <c r="C4281" s="238"/>
      <c r="D4281" s="239" t="s">
        <v>142</v>
      </c>
      <c r="E4281" s="240" t="s">
        <v>1</v>
      </c>
      <c r="F4281" s="241" t="s">
        <v>5917</v>
      </c>
      <c r="G4281" s="238"/>
      <c r="H4281" s="242">
        <v>7</v>
      </c>
      <c r="I4281" s="243"/>
      <c r="J4281" s="238"/>
      <c r="K4281" s="238"/>
      <c r="L4281" s="244"/>
      <c r="M4281" s="245"/>
      <c r="N4281" s="246"/>
      <c r="O4281" s="246"/>
      <c r="P4281" s="246"/>
      <c r="Q4281" s="246"/>
      <c r="R4281" s="246"/>
      <c r="S4281" s="246"/>
      <c r="T4281" s="247"/>
      <c r="AT4281" s="248" t="s">
        <v>142</v>
      </c>
      <c r="AU4281" s="248" t="s">
        <v>83</v>
      </c>
      <c r="AV4281" s="12" t="s">
        <v>83</v>
      </c>
      <c r="AW4281" s="12" t="s">
        <v>30</v>
      </c>
      <c r="AX4281" s="12" t="s">
        <v>73</v>
      </c>
      <c r="AY4281" s="248" t="s">
        <v>133</v>
      </c>
    </row>
    <row r="4282" spans="2:51" s="13" customFormat="1" ht="12">
      <c r="B4282" s="249"/>
      <c r="C4282" s="250"/>
      <c r="D4282" s="239" t="s">
        <v>142</v>
      </c>
      <c r="E4282" s="251" t="s">
        <v>1</v>
      </c>
      <c r="F4282" s="252" t="s">
        <v>144</v>
      </c>
      <c r="G4282" s="250"/>
      <c r="H4282" s="253">
        <v>7</v>
      </c>
      <c r="I4282" s="254"/>
      <c r="J4282" s="250"/>
      <c r="K4282" s="250"/>
      <c r="L4282" s="255"/>
      <c r="M4282" s="256"/>
      <c r="N4282" s="257"/>
      <c r="O4282" s="257"/>
      <c r="P4282" s="257"/>
      <c r="Q4282" s="257"/>
      <c r="R4282" s="257"/>
      <c r="S4282" s="257"/>
      <c r="T4282" s="258"/>
      <c r="AT4282" s="259" t="s">
        <v>142</v>
      </c>
      <c r="AU4282" s="259" t="s">
        <v>83</v>
      </c>
      <c r="AV4282" s="13" t="s">
        <v>140</v>
      </c>
      <c r="AW4282" s="13" t="s">
        <v>30</v>
      </c>
      <c r="AX4282" s="13" t="s">
        <v>81</v>
      </c>
      <c r="AY4282" s="259" t="s">
        <v>133</v>
      </c>
    </row>
    <row r="4283" spans="2:65" s="1" customFormat="1" ht="16.5" customHeight="1">
      <c r="B4283" s="38"/>
      <c r="C4283" s="224" t="s">
        <v>6107</v>
      </c>
      <c r="D4283" s="224" t="s">
        <v>135</v>
      </c>
      <c r="E4283" s="225" t="s">
        <v>6108</v>
      </c>
      <c r="F4283" s="226" t="s">
        <v>6109</v>
      </c>
      <c r="G4283" s="227" t="s">
        <v>2984</v>
      </c>
      <c r="H4283" s="228">
        <v>3510</v>
      </c>
      <c r="I4283" s="229"/>
      <c r="J4283" s="230">
        <f>ROUND(I4283*H4283,2)</f>
        <v>0</v>
      </c>
      <c r="K4283" s="226" t="s">
        <v>1</v>
      </c>
      <c r="L4283" s="43"/>
      <c r="M4283" s="231" t="s">
        <v>1</v>
      </c>
      <c r="N4283" s="232" t="s">
        <v>38</v>
      </c>
      <c r="O4283" s="86"/>
      <c r="P4283" s="233">
        <f>O4283*H4283</f>
        <v>0</v>
      </c>
      <c r="Q4283" s="233">
        <v>0</v>
      </c>
      <c r="R4283" s="233">
        <f>Q4283*H4283</f>
        <v>0</v>
      </c>
      <c r="S4283" s="233">
        <v>0</v>
      </c>
      <c r="T4283" s="234">
        <f>S4283*H4283</f>
        <v>0</v>
      </c>
      <c r="AR4283" s="235" t="s">
        <v>328</v>
      </c>
      <c r="AT4283" s="235" t="s">
        <v>135</v>
      </c>
      <c r="AU4283" s="235" t="s">
        <v>83</v>
      </c>
      <c r="AY4283" s="17" t="s">
        <v>133</v>
      </c>
      <c r="BE4283" s="236">
        <f>IF(N4283="základní",J4283,0)</f>
        <v>0</v>
      </c>
      <c r="BF4283" s="236">
        <f>IF(N4283="snížená",J4283,0)</f>
        <v>0</v>
      </c>
      <c r="BG4283" s="236">
        <f>IF(N4283="zákl. přenesená",J4283,0)</f>
        <v>0</v>
      </c>
      <c r="BH4283" s="236">
        <f>IF(N4283="sníž. přenesená",J4283,0)</f>
        <v>0</v>
      </c>
      <c r="BI4283" s="236">
        <f>IF(N4283="nulová",J4283,0)</f>
        <v>0</v>
      </c>
      <c r="BJ4283" s="17" t="s">
        <v>81</v>
      </c>
      <c r="BK4283" s="236">
        <f>ROUND(I4283*H4283,2)</f>
        <v>0</v>
      </c>
      <c r="BL4283" s="17" t="s">
        <v>328</v>
      </c>
      <c r="BM4283" s="235" t="s">
        <v>6110</v>
      </c>
    </row>
    <row r="4284" spans="2:65" s="1" customFormat="1" ht="16.5" customHeight="1">
      <c r="B4284" s="38"/>
      <c r="C4284" s="224" t="s">
        <v>2510</v>
      </c>
      <c r="D4284" s="224" t="s">
        <v>135</v>
      </c>
      <c r="E4284" s="225" t="s">
        <v>6111</v>
      </c>
      <c r="F4284" s="226" t="s">
        <v>6112</v>
      </c>
      <c r="G4284" s="227" t="s">
        <v>2984</v>
      </c>
      <c r="H4284" s="228">
        <v>20</v>
      </c>
      <c r="I4284" s="229"/>
      <c r="J4284" s="230">
        <f>ROUND(I4284*H4284,2)</f>
        <v>0</v>
      </c>
      <c r="K4284" s="226" t="s">
        <v>1</v>
      </c>
      <c r="L4284" s="43"/>
      <c r="M4284" s="231" t="s">
        <v>1</v>
      </c>
      <c r="N4284" s="232" t="s">
        <v>38</v>
      </c>
      <c r="O4284" s="86"/>
      <c r="P4284" s="233">
        <f>O4284*H4284</f>
        <v>0</v>
      </c>
      <c r="Q4284" s="233">
        <v>0</v>
      </c>
      <c r="R4284" s="233">
        <f>Q4284*H4284</f>
        <v>0</v>
      </c>
      <c r="S4284" s="233">
        <v>0</v>
      </c>
      <c r="T4284" s="234">
        <f>S4284*H4284</f>
        <v>0</v>
      </c>
      <c r="AR4284" s="235" t="s">
        <v>328</v>
      </c>
      <c r="AT4284" s="235" t="s">
        <v>135</v>
      </c>
      <c r="AU4284" s="235" t="s">
        <v>83</v>
      </c>
      <c r="AY4284" s="17" t="s">
        <v>133</v>
      </c>
      <c r="BE4284" s="236">
        <f>IF(N4284="základní",J4284,0)</f>
        <v>0</v>
      </c>
      <c r="BF4284" s="236">
        <f>IF(N4284="snížená",J4284,0)</f>
        <v>0</v>
      </c>
      <c r="BG4284" s="236">
        <f>IF(N4284="zákl. přenesená",J4284,0)</f>
        <v>0</v>
      </c>
      <c r="BH4284" s="236">
        <f>IF(N4284="sníž. přenesená",J4284,0)</f>
        <v>0</v>
      </c>
      <c r="BI4284" s="236">
        <f>IF(N4284="nulová",J4284,0)</f>
        <v>0</v>
      </c>
      <c r="BJ4284" s="17" t="s">
        <v>81</v>
      </c>
      <c r="BK4284" s="236">
        <f>ROUND(I4284*H4284,2)</f>
        <v>0</v>
      </c>
      <c r="BL4284" s="17" t="s">
        <v>328</v>
      </c>
      <c r="BM4284" s="235" t="s">
        <v>6113</v>
      </c>
    </row>
    <row r="4285" spans="2:65" s="1" customFormat="1" ht="16.5" customHeight="1">
      <c r="B4285" s="38"/>
      <c r="C4285" s="224" t="s">
        <v>2529</v>
      </c>
      <c r="D4285" s="224" t="s">
        <v>135</v>
      </c>
      <c r="E4285" s="225" t="s">
        <v>6114</v>
      </c>
      <c r="F4285" s="226" t="s">
        <v>6115</v>
      </c>
      <c r="G4285" s="227" t="s">
        <v>2984</v>
      </c>
      <c r="H4285" s="228">
        <v>10</v>
      </c>
      <c r="I4285" s="229"/>
      <c r="J4285" s="230">
        <f>ROUND(I4285*H4285,2)</f>
        <v>0</v>
      </c>
      <c r="K4285" s="226" t="s">
        <v>1</v>
      </c>
      <c r="L4285" s="43"/>
      <c r="M4285" s="231" t="s">
        <v>1</v>
      </c>
      <c r="N4285" s="232" t="s">
        <v>38</v>
      </c>
      <c r="O4285" s="86"/>
      <c r="P4285" s="233">
        <f>O4285*H4285</f>
        <v>0</v>
      </c>
      <c r="Q4285" s="233">
        <v>0</v>
      </c>
      <c r="R4285" s="233">
        <f>Q4285*H4285</f>
        <v>0</v>
      </c>
      <c r="S4285" s="233">
        <v>0</v>
      </c>
      <c r="T4285" s="234">
        <f>S4285*H4285</f>
        <v>0</v>
      </c>
      <c r="AR4285" s="235" t="s">
        <v>328</v>
      </c>
      <c r="AT4285" s="235" t="s">
        <v>135</v>
      </c>
      <c r="AU4285" s="235" t="s">
        <v>83</v>
      </c>
      <c r="AY4285" s="17" t="s">
        <v>133</v>
      </c>
      <c r="BE4285" s="236">
        <f>IF(N4285="základní",J4285,0)</f>
        <v>0</v>
      </c>
      <c r="BF4285" s="236">
        <f>IF(N4285="snížená",J4285,0)</f>
        <v>0</v>
      </c>
      <c r="BG4285" s="236">
        <f>IF(N4285="zákl. přenesená",J4285,0)</f>
        <v>0</v>
      </c>
      <c r="BH4285" s="236">
        <f>IF(N4285="sníž. přenesená",J4285,0)</f>
        <v>0</v>
      </c>
      <c r="BI4285" s="236">
        <f>IF(N4285="nulová",J4285,0)</f>
        <v>0</v>
      </c>
      <c r="BJ4285" s="17" t="s">
        <v>81</v>
      </c>
      <c r="BK4285" s="236">
        <f>ROUND(I4285*H4285,2)</f>
        <v>0</v>
      </c>
      <c r="BL4285" s="17" t="s">
        <v>328</v>
      </c>
      <c r="BM4285" s="235" t="s">
        <v>6116</v>
      </c>
    </row>
    <row r="4286" spans="2:65" s="1" customFormat="1" ht="24" customHeight="1">
      <c r="B4286" s="38"/>
      <c r="C4286" s="224" t="s">
        <v>6117</v>
      </c>
      <c r="D4286" s="224" t="s">
        <v>135</v>
      </c>
      <c r="E4286" s="225" t="s">
        <v>6118</v>
      </c>
      <c r="F4286" s="226" t="s">
        <v>6119</v>
      </c>
      <c r="G4286" s="227" t="s">
        <v>2984</v>
      </c>
      <c r="H4286" s="228">
        <v>200</v>
      </c>
      <c r="I4286" s="229"/>
      <c r="J4286" s="230">
        <f>ROUND(I4286*H4286,2)</f>
        <v>0</v>
      </c>
      <c r="K4286" s="226" t="s">
        <v>1</v>
      </c>
      <c r="L4286" s="43"/>
      <c r="M4286" s="231" t="s">
        <v>1</v>
      </c>
      <c r="N4286" s="232" t="s">
        <v>38</v>
      </c>
      <c r="O4286" s="86"/>
      <c r="P4286" s="233">
        <f>O4286*H4286</f>
        <v>0</v>
      </c>
      <c r="Q4286" s="233">
        <v>0</v>
      </c>
      <c r="R4286" s="233">
        <f>Q4286*H4286</f>
        <v>0</v>
      </c>
      <c r="S4286" s="233">
        <v>0</v>
      </c>
      <c r="T4286" s="234">
        <f>S4286*H4286</f>
        <v>0</v>
      </c>
      <c r="AR4286" s="235" t="s">
        <v>328</v>
      </c>
      <c r="AT4286" s="235" t="s">
        <v>135</v>
      </c>
      <c r="AU4286" s="235" t="s">
        <v>83</v>
      </c>
      <c r="AY4286" s="17" t="s">
        <v>133</v>
      </c>
      <c r="BE4286" s="236">
        <f>IF(N4286="základní",J4286,0)</f>
        <v>0</v>
      </c>
      <c r="BF4286" s="236">
        <f>IF(N4286="snížená",J4286,0)</f>
        <v>0</v>
      </c>
      <c r="BG4286" s="236">
        <f>IF(N4286="zákl. přenesená",J4286,0)</f>
        <v>0</v>
      </c>
      <c r="BH4286" s="236">
        <f>IF(N4286="sníž. přenesená",J4286,0)</f>
        <v>0</v>
      </c>
      <c r="BI4286" s="236">
        <f>IF(N4286="nulová",J4286,0)</f>
        <v>0</v>
      </c>
      <c r="BJ4286" s="17" t="s">
        <v>81</v>
      </c>
      <c r="BK4286" s="236">
        <f>ROUND(I4286*H4286,2)</f>
        <v>0</v>
      </c>
      <c r="BL4286" s="17" t="s">
        <v>328</v>
      </c>
      <c r="BM4286" s="235" t="s">
        <v>6120</v>
      </c>
    </row>
    <row r="4287" spans="2:65" s="1" customFormat="1" ht="16.5" customHeight="1">
      <c r="B4287" s="38"/>
      <c r="C4287" s="224" t="s">
        <v>6121</v>
      </c>
      <c r="D4287" s="224" t="s">
        <v>135</v>
      </c>
      <c r="E4287" s="225" t="s">
        <v>6122</v>
      </c>
      <c r="F4287" s="226" t="s">
        <v>6123</v>
      </c>
      <c r="G4287" s="227" t="s">
        <v>2263</v>
      </c>
      <c r="H4287" s="228">
        <v>1</v>
      </c>
      <c r="I4287" s="229"/>
      <c r="J4287" s="230">
        <f>ROUND(I4287*H4287,2)</f>
        <v>0</v>
      </c>
      <c r="K4287" s="226" t="s">
        <v>1</v>
      </c>
      <c r="L4287" s="43"/>
      <c r="M4287" s="231" t="s">
        <v>1</v>
      </c>
      <c r="N4287" s="232" t="s">
        <v>38</v>
      </c>
      <c r="O4287" s="86"/>
      <c r="P4287" s="233">
        <f>O4287*H4287</f>
        <v>0</v>
      </c>
      <c r="Q4287" s="233">
        <v>0</v>
      </c>
      <c r="R4287" s="233">
        <f>Q4287*H4287</f>
        <v>0</v>
      </c>
      <c r="S4287" s="233">
        <v>0</v>
      </c>
      <c r="T4287" s="234">
        <f>S4287*H4287</f>
        <v>0</v>
      </c>
      <c r="AR4287" s="235" t="s">
        <v>328</v>
      </c>
      <c r="AT4287" s="235" t="s">
        <v>135</v>
      </c>
      <c r="AU4287" s="235" t="s">
        <v>83</v>
      </c>
      <c r="AY4287" s="17" t="s">
        <v>133</v>
      </c>
      <c r="BE4287" s="236">
        <f>IF(N4287="základní",J4287,0)</f>
        <v>0</v>
      </c>
      <c r="BF4287" s="236">
        <f>IF(N4287="snížená",J4287,0)</f>
        <v>0</v>
      </c>
      <c r="BG4287" s="236">
        <f>IF(N4287="zákl. přenesená",J4287,0)</f>
        <v>0</v>
      </c>
      <c r="BH4287" s="236">
        <f>IF(N4287="sníž. přenesená",J4287,0)</f>
        <v>0</v>
      </c>
      <c r="BI4287" s="236">
        <f>IF(N4287="nulová",J4287,0)</f>
        <v>0</v>
      </c>
      <c r="BJ4287" s="17" t="s">
        <v>81</v>
      </c>
      <c r="BK4287" s="236">
        <f>ROUND(I4287*H4287,2)</f>
        <v>0</v>
      </c>
      <c r="BL4287" s="17" t="s">
        <v>328</v>
      </c>
      <c r="BM4287" s="235" t="s">
        <v>6124</v>
      </c>
    </row>
    <row r="4288" spans="2:65" s="1" customFormat="1" ht="16.5" customHeight="1">
      <c r="B4288" s="38"/>
      <c r="C4288" s="224" t="s">
        <v>6125</v>
      </c>
      <c r="D4288" s="224" t="s">
        <v>135</v>
      </c>
      <c r="E4288" s="225" t="s">
        <v>6126</v>
      </c>
      <c r="F4288" s="226" t="s">
        <v>6127</v>
      </c>
      <c r="G4288" s="227" t="s">
        <v>2263</v>
      </c>
      <c r="H4288" s="228">
        <v>1</v>
      </c>
      <c r="I4288" s="229"/>
      <c r="J4288" s="230">
        <f>ROUND(I4288*H4288,2)</f>
        <v>0</v>
      </c>
      <c r="K4288" s="226" t="s">
        <v>1</v>
      </c>
      <c r="L4288" s="43"/>
      <c r="M4288" s="231" t="s">
        <v>1</v>
      </c>
      <c r="N4288" s="232" t="s">
        <v>38</v>
      </c>
      <c r="O4288" s="86"/>
      <c r="P4288" s="233">
        <f>O4288*H4288</f>
        <v>0</v>
      </c>
      <c r="Q4288" s="233">
        <v>0</v>
      </c>
      <c r="R4288" s="233">
        <f>Q4288*H4288</f>
        <v>0</v>
      </c>
      <c r="S4288" s="233">
        <v>0</v>
      </c>
      <c r="T4288" s="234">
        <f>S4288*H4288</f>
        <v>0</v>
      </c>
      <c r="AR4288" s="235" t="s">
        <v>328</v>
      </c>
      <c r="AT4288" s="235" t="s">
        <v>135</v>
      </c>
      <c r="AU4288" s="235" t="s">
        <v>83</v>
      </c>
      <c r="AY4288" s="17" t="s">
        <v>133</v>
      </c>
      <c r="BE4288" s="236">
        <f>IF(N4288="základní",J4288,0)</f>
        <v>0</v>
      </c>
      <c r="BF4288" s="236">
        <f>IF(N4288="snížená",J4288,0)</f>
        <v>0</v>
      </c>
      <c r="BG4288" s="236">
        <f>IF(N4288="zákl. přenesená",J4288,0)</f>
        <v>0</v>
      </c>
      <c r="BH4288" s="236">
        <f>IF(N4288="sníž. přenesená",J4288,0)</f>
        <v>0</v>
      </c>
      <c r="BI4288" s="236">
        <f>IF(N4288="nulová",J4288,0)</f>
        <v>0</v>
      </c>
      <c r="BJ4288" s="17" t="s">
        <v>81</v>
      </c>
      <c r="BK4288" s="236">
        <f>ROUND(I4288*H4288,2)</f>
        <v>0</v>
      </c>
      <c r="BL4288" s="17" t="s">
        <v>328</v>
      </c>
      <c r="BM4288" s="235" t="s">
        <v>6128</v>
      </c>
    </row>
    <row r="4289" spans="2:65" s="1" customFormat="1" ht="16.5" customHeight="1">
      <c r="B4289" s="38"/>
      <c r="C4289" s="224" t="s">
        <v>6129</v>
      </c>
      <c r="D4289" s="224" t="s">
        <v>135</v>
      </c>
      <c r="E4289" s="225" t="s">
        <v>6130</v>
      </c>
      <c r="F4289" s="226" t="s">
        <v>6131</v>
      </c>
      <c r="G4289" s="227" t="s">
        <v>2984</v>
      </c>
      <c r="H4289" s="228">
        <v>5</v>
      </c>
      <c r="I4289" s="229"/>
      <c r="J4289" s="230">
        <f>ROUND(I4289*H4289,2)</f>
        <v>0</v>
      </c>
      <c r="K4289" s="226" t="s">
        <v>1</v>
      </c>
      <c r="L4289" s="43"/>
      <c r="M4289" s="231" t="s">
        <v>1</v>
      </c>
      <c r="N4289" s="232" t="s">
        <v>38</v>
      </c>
      <c r="O4289" s="86"/>
      <c r="P4289" s="233">
        <f>O4289*H4289</f>
        <v>0</v>
      </c>
      <c r="Q4289" s="233">
        <v>0</v>
      </c>
      <c r="R4289" s="233">
        <f>Q4289*H4289</f>
        <v>0</v>
      </c>
      <c r="S4289" s="233">
        <v>0</v>
      </c>
      <c r="T4289" s="234">
        <f>S4289*H4289</f>
        <v>0</v>
      </c>
      <c r="AR4289" s="235" t="s">
        <v>328</v>
      </c>
      <c r="AT4289" s="235" t="s">
        <v>135</v>
      </c>
      <c r="AU4289" s="235" t="s">
        <v>83</v>
      </c>
      <c r="AY4289" s="17" t="s">
        <v>133</v>
      </c>
      <c r="BE4289" s="236">
        <f>IF(N4289="základní",J4289,0)</f>
        <v>0</v>
      </c>
      <c r="BF4289" s="236">
        <f>IF(N4289="snížená",J4289,0)</f>
        <v>0</v>
      </c>
      <c r="BG4289" s="236">
        <f>IF(N4289="zákl. přenesená",J4289,0)</f>
        <v>0</v>
      </c>
      <c r="BH4289" s="236">
        <f>IF(N4289="sníž. přenesená",J4289,0)</f>
        <v>0</v>
      </c>
      <c r="BI4289" s="236">
        <f>IF(N4289="nulová",J4289,0)</f>
        <v>0</v>
      </c>
      <c r="BJ4289" s="17" t="s">
        <v>81</v>
      </c>
      <c r="BK4289" s="236">
        <f>ROUND(I4289*H4289,2)</f>
        <v>0</v>
      </c>
      <c r="BL4289" s="17" t="s">
        <v>328</v>
      </c>
      <c r="BM4289" s="235" t="s">
        <v>6132</v>
      </c>
    </row>
    <row r="4290" spans="2:63" s="11" customFormat="1" ht="22.8" customHeight="1">
      <c r="B4290" s="208"/>
      <c r="C4290" s="209"/>
      <c r="D4290" s="210" t="s">
        <v>72</v>
      </c>
      <c r="E4290" s="222" t="s">
        <v>6133</v>
      </c>
      <c r="F4290" s="222" t="s">
        <v>6134</v>
      </c>
      <c r="G4290" s="209"/>
      <c r="H4290" s="209"/>
      <c r="I4290" s="212"/>
      <c r="J4290" s="223">
        <f>BK4290</f>
        <v>0</v>
      </c>
      <c r="K4290" s="209"/>
      <c r="L4290" s="214"/>
      <c r="M4290" s="215"/>
      <c r="N4290" s="216"/>
      <c r="O4290" s="216"/>
      <c r="P4290" s="217">
        <f>SUM(P4291:P4437)</f>
        <v>0</v>
      </c>
      <c r="Q4290" s="216"/>
      <c r="R4290" s="217">
        <f>SUM(R4291:R4437)</f>
        <v>0</v>
      </c>
      <c r="S4290" s="216"/>
      <c r="T4290" s="218">
        <f>SUM(T4291:T4437)</f>
        <v>0</v>
      </c>
      <c r="AR4290" s="219" t="s">
        <v>149</v>
      </c>
      <c r="AT4290" s="220" t="s">
        <v>72</v>
      </c>
      <c r="AU4290" s="220" t="s">
        <v>81</v>
      </c>
      <c r="AY4290" s="219" t="s">
        <v>133</v>
      </c>
      <c r="BK4290" s="221">
        <f>SUM(BK4291:BK4437)</f>
        <v>0</v>
      </c>
    </row>
    <row r="4291" spans="2:65" s="1" customFormat="1" ht="16.5" customHeight="1">
      <c r="B4291" s="38"/>
      <c r="C4291" s="224" t="s">
        <v>6135</v>
      </c>
      <c r="D4291" s="224" t="s">
        <v>135</v>
      </c>
      <c r="E4291" s="225" t="s">
        <v>6136</v>
      </c>
      <c r="F4291" s="226" t="s">
        <v>6137</v>
      </c>
      <c r="G4291" s="227" t="s">
        <v>1</v>
      </c>
      <c r="H4291" s="228">
        <v>0</v>
      </c>
      <c r="I4291" s="229"/>
      <c r="J4291" s="230">
        <f>ROUND(I4291*H4291,2)</f>
        <v>0</v>
      </c>
      <c r="K4291" s="226" t="s">
        <v>1</v>
      </c>
      <c r="L4291" s="43"/>
      <c r="M4291" s="231" t="s">
        <v>1</v>
      </c>
      <c r="N4291" s="232" t="s">
        <v>38</v>
      </c>
      <c r="O4291" s="86"/>
      <c r="P4291" s="233">
        <f>O4291*H4291</f>
        <v>0</v>
      </c>
      <c r="Q4291" s="233">
        <v>0</v>
      </c>
      <c r="R4291" s="233">
        <f>Q4291*H4291</f>
        <v>0</v>
      </c>
      <c r="S4291" s="233">
        <v>0</v>
      </c>
      <c r="T4291" s="234">
        <f>S4291*H4291</f>
        <v>0</v>
      </c>
      <c r="AR4291" s="235" t="s">
        <v>328</v>
      </c>
      <c r="AT4291" s="235" t="s">
        <v>135</v>
      </c>
      <c r="AU4291" s="235" t="s">
        <v>83</v>
      </c>
      <c r="AY4291" s="17" t="s">
        <v>133</v>
      </c>
      <c r="BE4291" s="236">
        <f>IF(N4291="základní",J4291,0)</f>
        <v>0</v>
      </c>
      <c r="BF4291" s="236">
        <f>IF(N4291="snížená",J4291,0)</f>
        <v>0</v>
      </c>
      <c r="BG4291" s="236">
        <f>IF(N4291="zákl. přenesená",J4291,0)</f>
        <v>0</v>
      </c>
      <c r="BH4291" s="236">
        <f>IF(N4291="sníž. přenesená",J4291,0)</f>
        <v>0</v>
      </c>
      <c r="BI4291" s="236">
        <f>IF(N4291="nulová",J4291,0)</f>
        <v>0</v>
      </c>
      <c r="BJ4291" s="17" t="s">
        <v>81</v>
      </c>
      <c r="BK4291" s="236">
        <f>ROUND(I4291*H4291,2)</f>
        <v>0</v>
      </c>
      <c r="BL4291" s="17" t="s">
        <v>328</v>
      </c>
      <c r="BM4291" s="235" t="s">
        <v>6138</v>
      </c>
    </row>
    <row r="4292" spans="2:65" s="1" customFormat="1" ht="24" customHeight="1">
      <c r="B4292" s="38"/>
      <c r="C4292" s="224" t="s">
        <v>6139</v>
      </c>
      <c r="D4292" s="224" t="s">
        <v>135</v>
      </c>
      <c r="E4292" s="225" t="s">
        <v>6140</v>
      </c>
      <c r="F4292" s="226" t="s">
        <v>6141</v>
      </c>
      <c r="G4292" s="227" t="s">
        <v>246</v>
      </c>
      <c r="H4292" s="228">
        <v>1</v>
      </c>
      <c r="I4292" s="229"/>
      <c r="J4292" s="230">
        <f>ROUND(I4292*H4292,2)</f>
        <v>0</v>
      </c>
      <c r="K4292" s="226" t="s">
        <v>1</v>
      </c>
      <c r="L4292" s="43"/>
      <c r="M4292" s="231" t="s">
        <v>1</v>
      </c>
      <c r="N4292" s="232" t="s">
        <v>38</v>
      </c>
      <c r="O4292" s="86"/>
      <c r="P4292" s="233">
        <f>O4292*H4292</f>
        <v>0</v>
      </c>
      <c r="Q4292" s="233">
        <v>0</v>
      </c>
      <c r="R4292" s="233">
        <f>Q4292*H4292</f>
        <v>0</v>
      </c>
      <c r="S4292" s="233">
        <v>0</v>
      </c>
      <c r="T4292" s="234">
        <f>S4292*H4292</f>
        <v>0</v>
      </c>
      <c r="AR4292" s="235" t="s">
        <v>328</v>
      </c>
      <c r="AT4292" s="235" t="s">
        <v>135</v>
      </c>
      <c r="AU4292" s="235" t="s">
        <v>83</v>
      </c>
      <c r="AY4292" s="17" t="s">
        <v>133</v>
      </c>
      <c r="BE4292" s="236">
        <f>IF(N4292="základní",J4292,0)</f>
        <v>0</v>
      </c>
      <c r="BF4292" s="236">
        <f>IF(N4292="snížená",J4292,0)</f>
        <v>0</v>
      </c>
      <c r="BG4292" s="236">
        <f>IF(N4292="zákl. přenesená",J4292,0)</f>
        <v>0</v>
      </c>
      <c r="BH4292" s="236">
        <f>IF(N4292="sníž. přenesená",J4292,0)</f>
        <v>0</v>
      </c>
      <c r="BI4292" s="236">
        <f>IF(N4292="nulová",J4292,0)</f>
        <v>0</v>
      </c>
      <c r="BJ4292" s="17" t="s">
        <v>81</v>
      </c>
      <c r="BK4292" s="236">
        <f>ROUND(I4292*H4292,2)</f>
        <v>0</v>
      </c>
      <c r="BL4292" s="17" t="s">
        <v>328</v>
      </c>
      <c r="BM4292" s="235" t="s">
        <v>6142</v>
      </c>
    </row>
    <row r="4293" spans="2:65" s="1" customFormat="1" ht="24" customHeight="1">
      <c r="B4293" s="38"/>
      <c r="C4293" s="224" t="s">
        <v>6143</v>
      </c>
      <c r="D4293" s="224" t="s">
        <v>135</v>
      </c>
      <c r="E4293" s="225" t="s">
        <v>6144</v>
      </c>
      <c r="F4293" s="226" t="s">
        <v>6145</v>
      </c>
      <c r="G4293" s="227" t="s">
        <v>171</v>
      </c>
      <c r="H4293" s="228">
        <v>10</v>
      </c>
      <c r="I4293" s="229"/>
      <c r="J4293" s="230">
        <f>ROUND(I4293*H4293,2)</f>
        <v>0</v>
      </c>
      <c r="K4293" s="226" t="s">
        <v>1</v>
      </c>
      <c r="L4293" s="43"/>
      <c r="M4293" s="231" t="s">
        <v>1</v>
      </c>
      <c r="N4293" s="232" t="s">
        <v>38</v>
      </c>
      <c r="O4293" s="86"/>
      <c r="P4293" s="233">
        <f>O4293*H4293</f>
        <v>0</v>
      </c>
      <c r="Q4293" s="233">
        <v>0</v>
      </c>
      <c r="R4293" s="233">
        <f>Q4293*H4293</f>
        <v>0</v>
      </c>
      <c r="S4293" s="233">
        <v>0</v>
      </c>
      <c r="T4293" s="234">
        <f>S4293*H4293</f>
        <v>0</v>
      </c>
      <c r="AR4293" s="235" t="s">
        <v>328</v>
      </c>
      <c r="AT4293" s="235" t="s">
        <v>135</v>
      </c>
      <c r="AU4293" s="235" t="s">
        <v>83</v>
      </c>
      <c r="AY4293" s="17" t="s">
        <v>133</v>
      </c>
      <c r="BE4293" s="236">
        <f>IF(N4293="základní",J4293,0)</f>
        <v>0</v>
      </c>
      <c r="BF4293" s="236">
        <f>IF(N4293="snížená",J4293,0)</f>
        <v>0</v>
      </c>
      <c r="BG4293" s="236">
        <f>IF(N4293="zákl. přenesená",J4293,0)</f>
        <v>0</v>
      </c>
      <c r="BH4293" s="236">
        <f>IF(N4293="sníž. přenesená",J4293,0)</f>
        <v>0</v>
      </c>
      <c r="BI4293" s="236">
        <f>IF(N4293="nulová",J4293,0)</f>
        <v>0</v>
      </c>
      <c r="BJ4293" s="17" t="s">
        <v>81</v>
      </c>
      <c r="BK4293" s="236">
        <f>ROUND(I4293*H4293,2)</f>
        <v>0</v>
      </c>
      <c r="BL4293" s="17" t="s">
        <v>328</v>
      </c>
      <c r="BM4293" s="235" t="s">
        <v>6146</v>
      </c>
    </row>
    <row r="4294" spans="2:65" s="1" customFormat="1" ht="24" customHeight="1">
      <c r="B4294" s="38"/>
      <c r="C4294" s="224" t="s">
        <v>6147</v>
      </c>
      <c r="D4294" s="224" t="s">
        <v>135</v>
      </c>
      <c r="E4294" s="225" t="s">
        <v>6148</v>
      </c>
      <c r="F4294" s="226" t="s">
        <v>6149</v>
      </c>
      <c r="G4294" s="227" t="s">
        <v>171</v>
      </c>
      <c r="H4294" s="228">
        <v>2</v>
      </c>
      <c r="I4294" s="229"/>
      <c r="J4294" s="230">
        <f>ROUND(I4294*H4294,2)</f>
        <v>0</v>
      </c>
      <c r="K4294" s="226" t="s">
        <v>1</v>
      </c>
      <c r="L4294" s="43"/>
      <c r="M4294" s="231" t="s">
        <v>1</v>
      </c>
      <c r="N4294" s="232" t="s">
        <v>38</v>
      </c>
      <c r="O4294" s="86"/>
      <c r="P4294" s="233">
        <f>O4294*H4294</f>
        <v>0</v>
      </c>
      <c r="Q4294" s="233">
        <v>0</v>
      </c>
      <c r="R4294" s="233">
        <f>Q4294*H4294</f>
        <v>0</v>
      </c>
      <c r="S4294" s="233">
        <v>0</v>
      </c>
      <c r="T4294" s="234">
        <f>S4294*H4294</f>
        <v>0</v>
      </c>
      <c r="AR4294" s="235" t="s">
        <v>328</v>
      </c>
      <c r="AT4294" s="235" t="s">
        <v>135</v>
      </c>
      <c r="AU4294" s="235" t="s">
        <v>83</v>
      </c>
      <c r="AY4294" s="17" t="s">
        <v>133</v>
      </c>
      <c r="BE4294" s="236">
        <f>IF(N4294="základní",J4294,0)</f>
        <v>0</v>
      </c>
      <c r="BF4294" s="236">
        <f>IF(N4294="snížená",J4294,0)</f>
        <v>0</v>
      </c>
      <c r="BG4294" s="236">
        <f>IF(N4294="zákl. přenesená",J4294,0)</f>
        <v>0</v>
      </c>
      <c r="BH4294" s="236">
        <f>IF(N4294="sníž. přenesená",J4294,0)</f>
        <v>0</v>
      </c>
      <c r="BI4294" s="236">
        <f>IF(N4294="nulová",J4294,0)</f>
        <v>0</v>
      </c>
      <c r="BJ4294" s="17" t="s">
        <v>81</v>
      </c>
      <c r="BK4294" s="236">
        <f>ROUND(I4294*H4294,2)</f>
        <v>0</v>
      </c>
      <c r="BL4294" s="17" t="s">
        <v>328</v>
      </c>
      <c r="BM4294" s="235" t="s">
        <v>6150</v>
      </c>
    </row>
    <row r="4295" spans="2:65" s="1" customFormat="1" ht="24" customHeight="1">
      <c r="B4295" s="38"/>
      <c r="C4295" s="224" t="s">
        <v>6151</v>
      </c>
      <c r="D4295" s="224" t="s">
        <v>135</v>
      </c>
      <c r="E4295" s="225" t="s">
        <v>6152</v>
      </c>
      <c r="F4295" s="226" t="s">
        <v>6153</v>
      </c>
      <c r="G4295" s="227" t="s">
        <v>171</v>
      </c>
      <c r="H4295" s="228">
        <v>20</v>
      </c>
      <c r="I4295" s="229"/>
      <c r="J4295" s="230">
        <f>ROUND(I4295*H4295,2)</f>
        <v>0</v>
      </c>
      <c r="K4295" s="226" t="s">
        <v>1</v>
      </c>
      <c r="L4295" s="43"/>
      <c r="M4295" s="231" t="s">
        <v>1</v>
      </c>
      <c r="N4295" s="232" t="s">
        <v>38</v>
      </c>
      <c r="O4295" s="86"/>
      <c r="P4295" s="233">
        <f>O4295*H4295</f>
        <v>0</v>
      </c>
      <c r="Q4295" s="233">
        <v>0</v>
      </c>
      <c r="R4295" s="233">
        <f>Q4295*H4295</f>
        <v>0</v>
      </c>
      <c r="S4295" s="233">
        <v>0</v>
      </c>
      <c r="T4295" s="234">
        <f>S4295*H4295</f>
        <v>0</v>
      </c>
      <c r="AR4295" s="235" t="s">
        <v>328</v>
      </c>
      <c r="AT4295" s="235" t="s">
        <v>135</v>
      </c>
      <c r="AU4295" s="235" t="s">
        <v>83</v>
      </c>
      <c r="AY4295" s="17" t="s">
        <v>133</v>
      </c>
      <c r="BE4295" s="236">
        <f>IF(N4295="základní",J4295,0)</f>
        <v>0</v>
      </c>
      <c r="BF4295" s="236">
        <f>IF(N4295="snížená",J4295,0)</f>
        <v>0</v>
      </c>
      <c r="BG4295" s="236">
        <f>IF(N4295="zákl. přenesená",J4295,0)</f>
        <v>0</v>
      </c>
      <c r="BH4295" s="236">
        <f>IF(N4295="sníž. přenesená",J4295,0)</f>
        <v>0</v>
      </c>
      <c r="BI4295" s="236">
        <f>IF(N4295="nulová",J4295,0)</f>
        <v>0</v>
      </c>
      <c r="BJ4295" s="17" t="s">
        <v>81</v>
      </c>
      <c r="BK4295" s="236">
        <f>ROUND(I4295*H4295,2)</f>
        <v>0</v>
      </c>
      <c r="BL4295" s="17" t="s">
        <v>328</v>
      </c>
      <c r="BM4295" s="235" t="s">
        <v>6154</v>
      </c>
    </row>
    <row r="4296" spans="2:65" s="1" customFormat="1" ht="24" customHeight="1">
      <c r="B4296" s="38"/>
      <c r="C4296" s="224" t="s">
        <v>6155</v>
      </c>
      <c r="D4296" s="224" t="s">
        <v>135</v>
      </c>
      <c r="E4296" s="225" t="s">
        <v>6156</v>
      </c>
      <c r="F4296" s="226" t="s">
        <v>6157</v>
      </c>
      <c r="G4296" s="227" t="s">
        <v>2263</v>
      </c>
      <c r="H4296" s="228">
        <v>2</v>
      </c>
      <c r="I4296" s="229"/>
      <c r="J4296" s="230">
        <f>ROUND(I4296*H4296,2)</f>
        <v>0</v>
      </c>
      <c r="K4296" s="226" t="s">
        <v>1</v>
      </c>
      <c r="L4296" s="43"/>
      <c r="M4296" s="231" t="s">
        <v>1</v>
      </c>
      <c r="N4296" s="232" t="s">
        <v>38</v>
      </c>
      <c r="O4296" s="86"/>
      <c r="P4296" s="233">
        <f>O4296*H4296</f>
        <v>0</v>
      </c>
      <c r="Q4296" s="233">
        <v>0</v>
      </c>
      <c r="R4296" s="233">
        <f>Q4296*H4296</f>
        <v>0</v>
      </c>
      <c r="S4296" s="233">
        <v>0</v>
      </c>
      <c r="T4296" s="234">
        <f>S4296*H4296</f>
        <v>0</v>
      </c>
      <c r="AR4296" s="235" t="s">
        <v>328</v>
      </c>
      <c r="AT4296" s="235" t="s">
        <v>135</v>
      </c>
      <c r="AU4296" s="235" t="s">
        <v>83</v>
      </c>
      <c r="AY4296" s="17" t="s">
        <v>133</v>
      </c>
      <c r="BE4296" s="236">
        <f>IF(N4296="základní",J4296,0)</f>
        <v>0</v>
      </c>
      <c r="BF4296" s="236">
        <f>IF(N4296="snížená",J4296,0)</f>
        <v>0</v>
      </c>
      <c r="BG4296" s="236">
        <f>IF(N4296="zákl. přenesená",J4296,0)</f>
        <v>0</v>
      </c>
      <c r="BH4296" s="236">
        <f>IF(N4296="sníž. přenesená",J4296,0)</f>
        <v>0</v>
      </c>
      <c r="BI4296" s="236">
        <f>IF(N4296="nulová",J4296,0)</f>
        <v>0</v>
      </c>
      <c r="BJ4296" s="17" t="s">
        <v>81</v>
      </c>
      <c r="BK4296" s="236">
        <f>ROUND(I4296*H4296,2)</f>
        <v>0</v>
      </c>
      <c r="BL4296" s="17" t="s">
        <v>328</v>
      </c>
      <c r="BM4296" s="235" t="s">
        <v>6158</v>
      </c>
    </row>
    <row r="4297" spans="2:65" s="1" customFormat="1" ht="24" customHeight="1">
      <c r="B4297" s="38"/>
      <c r="C4297" s="224" t="s">
        <v>6159</v>
      </c>
      <c r="D4297" s="224" t="s">
        <v>135</v>
      </c>
      <c r="E4297" s="225" t="s">
        <v>6160</v>
      </c>
      <c r="F4297" s="226" t="s">
        <v>6161</v>
      </c>
      <c r="G4297" s="227" t="s">
        <v>171</v>
      </c>
      <c r="H4297" s="228">
        <v>2</v>
      </c>
      <c r="I4297" s="229"/>
      <c r="J4297" s="230">
        <f>ROUND(I4297*H4297,2)</f>
        <v>0</v>
      </c>
      <c r="K4297" s="226" t="s">
        <v>1</v>
      </c>
      <c r="L4297" s="43"/>
      <c r="M4297" s="231" t="s">
        <v>1</v>
      </c>
      <c r="N4297" s="232" t="s">
        <v>38</v>
      </c>
      <c r="O4297" s="86"/>
      <c r="P4297" s="233">
        <f>O4297*H4297</f>
        <v>0</v>
      </c>
      <c r="Q4297" s="233">
        <v>0</v>
      </c>
      <c r="R4297" s="233">
        <f>Q4297*H4297</f>
        <v>0</v>
      </c>
      <c r="S4297" s="233">
        <v>0</v>
      </c>
      <c r="T4297" s="234">
        <f>S4297*H4297</f>
        <v>0</v>
      </c>
      <c r="AR4297" s="235" t="s">
        <v>328</v>
      </c>
      <c r="AT4297" s="235" t="s">
        <v>135</v>
      </c>
      <c r="AU4297" s="235" t="s">
        <v>83</v>
      </c>
      <c r="AY4297" s="17" t="s">
        <v>133</v>
      </c>
      <c r="BE4297" s="236">
        <f>IF(N4297="základní",J4297,0)</f>
        <v>0</v>
      </c>
      <c r="BF4297" s="236">
        <f>IF(N4297="snížená",J4297,0)</f>
        <v>0</v>
      </c>
      <c r="BG4297" s="236">
        <f>IF(N4297="zákl. přenesená",J4297,0)</f>
        <v>0</v>
      </c>
      <c r="BH4297" s="236">
        <f>IF(N4297="sníž. přenesená",J4297,0)</f>
        <v>0</v>
      </c>
      <c r="BI4297" s="236">
        <f>IF(N4297="nulová",J4297,0)</f>
        <v>0</v>
      </c>
      <c r="BJ4297" s="17" t="s">
        <v>81</v>
      </c>
      <c r="BK4297" s="236">
        <f>ROUND(I4297*H4297,2)</f>
        <v>0</v>
      </c>
      <c r="BL4297" s="17" t="s">
        <v>328</v>
      </c>
      <c r="BM4297" s="235" t="s">
        <v>6162</v>
      </c>
    </row>
    <row r="4298" spans="2:65" s="1" customFormat="1" ht="24" customHeight="1">
      <c r="B4298" s="38"/>
      <c r="C4298" s="224" t="s">
        <v>6163</v>
      </c>
      <c r="D4298" s="224" t="s">
        <v>135</v>
      </c>
      <c r="E4298" s="225" t="s">
        <v>6164</v>
      </c>
      <c r="F4298" s="226" t="s">
        <v>6165</v>
      </c>
      <c r="G4298" s="227" t="s">
        <v>171</v>
      </c>
      <c r="H4298" s="228">
        <v>2</v>
      </c>
      <c r="I4298" s="229"/>
      <c r="J4298" s="230">
        <f>ROUND(I4298*H4298,2)</f>
        <v>0</v>
      </c>
      <c r="K4298" s="226" t="s">
        <v>1</v>
      </c>
      <c r="L4298" s="43"/>
      <c r="M4298" s="231" t="s">
        <v>1</v>
      </c>
      <c r="N4298" s="232" t="s">
        <v>38</v>
      </c>
      <c r="O4298" s="86"/>
      <c r="P4298" s="233">
        <f>O4298*H4298</f>
        <v>0</v>
      </c>
      <c r="Q4298" s="233">
        <v>0</v>
      </c>
      <c r="R4298" s="233">
        <f>Q4298*H4298</f>
        <v>0</v>
      </c>
      <c r="S4298" s="233">
        <v>0</v>
      </c>
      <c r="T4298" s="234">
        <f>S4298*H4298</f>
        <v>0</v>
      </c>
      <c r="AR4298" s="235" t="s">
        <v>328</v>
      </c>
      <c r="AT4298" s="235" t="s">
        <v>135</v>
      </c>
      <c r="AU4298" s="235" t="s">
        <v>83</v>
      </c>
      <c r="AY4298" s="17" t="s">
        <v>133</v>
      </c>
      <c r="BE4298" s="236">
        <f>IF(N4298="základní",J4298,0)</f>
        <v>0</v>
      </c>
      <c r="BF4298" s="236">
        <f>IF(N4298="snížená",J4298,0)</f>
        <v>0</v>
      </c>
      <c r="BG4298" s="236">
        <f>IF(N4298="zákl. přenesená",J4298,0)</f>
        <v>0</v>
      </c>
      <c r="BH4298" s="236">
        <f>IF(N4298="sníž. přenesená",J4298,0)</f>
        <v>0</v>
      </c>
      <c r="BI4298" s="236">
        <f>IF(N4298="nulová",J4298,0)</f>
        <v>0</v>
      </c>
      <c r="BJ4298" s="17" t="s">
        <v>81</v>
      </c>
      <c r="BK4298" s="236">
        <f>ROUND(I4298*H4298,2)</f>
        <v>0</v>
      </c>
      <c r="BL4298" s="17" t="s">
        <v>328</v>
      </c>
      <c r="BM4298" s="235" t="s">
        <v>6166</v>
      </c>
    </row>
    <row r="4299" spans="2:65" s="1" customFormat="1" ht="24" customHeight="1">
      <c r="B4299" s="38"/>
      <c r="C4299" s="224" t="s">
        <v>6167</v>
      </c>
      <c r="D4299" s="224" t="s">
        <v>135</v>
      </c>
      <c r="E4299" s="225" t="s">
        <v>6168</v>
      </c>
      <c r="F4299" s="226" t="s">
        <v>6169</v>
      </c>
      <c r="G4299" s="227" t="s">
        <v>171</v>
      </c>
      <c r="H4299" s="228">
        <v>2</v>
      </c>
      <c r="I4299" s="229"/>
      <c r="J4299" s="230">
        <f>ROUND(I4299*H4299,2)</f>
        <v>0</v>
      </c>
      <c r="K4299" s="226" t="s">
        <v>1</v>
      </c>
      <c r="L4299" s="43"/>
      <c r="M4299" s="231" t="s">
        <v>1</v>
      </c>
      <c r="N4299" s="232" t="s">
        <v>38</v>
      </c>
      <c r="O4299" s="86"/>
      <c r="P4299" s="233">
        <f>O4299*H4299</f>
        <v>0</v>
      </c>
      <c r="Q4299" s="233">
        <v>0</v>
      </c>
      <c r="R4299" s="233">
        <f>Q4299*H4299</f>
        <v>0</v>
      </c>
      <c r="S4299" s="233">
        <v>0</v>
      </c>
      <c r="T4299" s="234">
        <f>S4299*H4299</f>
        <v>0</v>
      </c>
      <c r="AR4299" s="235" t="s">
        <v>328</v>
      </c>
      <c r="AT4299" s="235" t="s">
        <v>135</v>
      </c>
      <c r="AU4299" s="235" t="s">
        <v>83</v>
      </c>
      <c r="AY4299" s="17" t="s">
        <v>133</v>
      </c>
      <c r="BE4299" s="236">
        <f>IF(N4299="základní",J4299,0)</f>
        <v>0</v>
      </c>
      <c r="BF4299" s="236">
        <f>IF(N4299="snížená",J4299,0)</f>
        <v>0</v>
      </c>
      <c r="BG4299" s="236">
        <f>IF(N4299="zákl. přenesená",J4299,0)</f>
        <v>0</v>
      </c>
      <c r="BH4299" s="236">
        <f>IF(N4299="sníž. přenesená",J4299,0)</f>
        <v>0</v>
      </c>
      <c r="BI4299" s="236">
        <f>IF(N4299="nulová",J4299,0)</f>
        <v>0</v>
      </c>
      <c r="BJ4299" s="17" t="s">
        <v>81</v>
      </c>
      <c r="BK4299" s="236">
        <f>ROUND(I4299*H4299,2)</f>
        <v>0</v>
      </c>
      <c r="BL4299" s="17" t="s">
        <v>328</v>
      </c>
      <c r="BM4299" s="235" t="s">
        <v>6170</v>
      </c>
    </row>
    <row r="4300" spans="2:65" s="1" customFormat="1" ht="36" customHeight="1">
      <c r="B4300" s="38"/>
      <c r="C4300" s="224" t="s">
        <v>6171</v>
      </c>
      <c r="D4300" s="224" t="s">
        <v>135</v>
      </c>
      <c r="E4300" s="225" t="s">
        <v>6172</v>
      </c>
      <c r="F4300" s="226" t="s">
        <v>6173</v>
      </c>
      <c r="G4300" s="227" t="s">
        <v>171</v>
      </c>
      <c r="H4300" s="228">
        <v>1</v>
      </c>
      <c r="I4300" s="229"/>
      <c r="J4300" s="230">
        <f>ROUND(I4300*H4300,2)</f>
        <v>0</v>
      </c>
      <c r="K4300" s="226" t="s">
        <v>1</v>
      </c>
      <c r="L4300" s="43"/>
      <c r="M4300" s="231" t="s">
        <v>1</v>
      </c>
      <c r="N4300" s="232" t="s">
        <v>38</v>
      </c>
      <c r="O4300" s="86"/>
      <c r="P4300" s="233">
        <f>O4300*H4300</f>
        <v>0</v>
      </c>
      <c r="Q4300" s="233">
        <v>0</v>
      </c>
      <c r="R4300" s="233">
        <f>Q4300*H4300</f>
        <v>0</v>
      </c>
      <c r="S4300" s="233">
        <v>0</v>
      </c>
      <c r="T4300" s="234">
        <f>S4300*H4300</f>
        <v>0</v>
      </c>
      <c r="AR4300" s="235" t="s">
        <v>328</v>
      </c>
      <c r="AT4300" s="235" t="s">
        <v>135</v>
      </c>
      <c r="AU4300" s="235" t="s">
        <v>83</v>
      </c>
      <c r="AY4300" s="17" t="s">
        <v>133</v>
      </c>
      <c r="BE4300" s="236">
        <f>IF(N4300="základní",J4300,0)</f>
        <v>0</v>
      </c>
      <c r="BF4300" s="236">
        <f>IF(N4300="snížená",J4300,0)</f>
        <v>0</v>
      </c>
      <c r="BG4300" s="236">
        <f>IF(N4300="zákl. přenesená",J4300,0)</f>
        <v>0</v>
      </c>
      <c r="BH4300" s="236">
        <f>IF(N4300="sníž. přenesená",J4300,0)</f>
        <v>0</v>
      </c>
      <c r="BI4300" s="236">
        <f>IF(N4300="nulová",J4300,0)</f>
        <v>0</v>
      </c>
      <c r="BJ4300" s="17" t="s">
        <v>81</v>
      </c>
      <c r="BK4300" s="236">
        <f>ROUND(I4300*H4300,2)</f>
        <v>0</v>
      </c>
      <c r="BL4300" s="17" t="s">
        <v>328</v>
      </c>
      <c r="BM4300" s="235" t="s">
        <v>6174</v>
      </c>
    </row>
    <row r="4301" spans="2:65" s="1" customFormat="1" ht="36" customHeight="1">
      <c r="B4301" s="38"/>
      <c r="C4301" s="224" t="s">
        <v>6175</v>
      </c>
      <c r="D4301" s="224" t="s">
        <v>135</v>
      </c>
      <c r="E4301" s="225" t="s">
        <v>6176</v>
      </c>
      <c r="F4301" s="226" t="s">
        <v>6177</v>
      </c>
      <c r="G4301" s="227" t="s">
        <v>171</v>
      </c>
      <c r="H4301" s="228">
        <v>1</v>
      </c>
      <c r="I4301" s="229"/>
      <c r="J4301" s="230">
        <f>ROUND(I4301*H4301,2)</f>
        <v>0</v>
      </c>
      <c r="K4301" s="226" t="s">
        <v>1</v>
      </c>
      <c r="L4301" s="43"/>
      <c r="M4301" s="231" t="s">
        <v>1</v>
      </c>
      <c r="N4301" s="232" t="s">
        <v>38</v>
      </c>
      <c r="O4301" s="86"/>
      <c r="P4301" s="233">
        <f>O4301*H4301</f>
        <v>0</v>
      </c>
      <c r="Q4301" s="233">
        <v>0</v>
      </c>
      <c r="R4301" s="233">
        <f>Q4301*H4301</f>
        <v>0</v>
      </c>
      <c r="S4301" s="233">
        <v>0</v>
      </c>
      <c r="T4301" s="234">
        <f>S4301*H4301</f>
        <v>0</v>
      </c>
      <c r="AR4301" s="235" t="s">
        <v>328</v>
      </c>
      <c r="AT4301" s="235" t="s">
        <v>135</v>
      </c>
      <c r="AU4301" s="235" t="s">
        <v>83</v>
      </c>
      <c r="AY4301" s="17" t="s">
        <v>133</v>
      </c>
      <c r="BE4301" s="236">
        <f>IF(N4301="základní",J4301,0)</f>
        <v>0</v>
      </c>
      <c r="BF4301" s="236">
        <f>IF(N4301="snížená",J4301,0)</f>
        <v>0</v>
      </c>
      <c r="BG4301" s="236">
        <f>IF(N4301="zákl. přenesená",J4301,0)</f>
        <v>0</v>
      </c>
      <c r="BH4301" s="236">
        <f>IF(N4301="sníž. přenesená",J4301,0)</f>
        <v>0</v>
      </c>
      <c r="BI4301" s="236">
        <f>IF(N4301="nulová",J4301,0)</f>
        <v>0</v>
      </c>
      <c r="BJ4301" s="17" t="s">
        <v>81</v>
      </c>
      <c r="BK4301" s="236">
        <f>ROUND(I4301*H4301,2)</f>
        <v>0</v>
      </c>
      <c r="BL4301" s="17" t="s">
        <v>328</v>
      </c>
      <c r="BM4301" s="235" t="s">
        <v>6178</v>
      </c>
    </row>
    <row r="4302" spans="2:65" s="1" customFormat="1" ht="36" customHeight="1">
      <c r="B4302" s="38"/>
      <c r="C4302" s="224" t="s">
        <v>6179</v>
      </c>
      <c r="D4302" s="224" t="s">
        <v>135</v>
      </c>
      <c r="E4302" s="225" t="s">
        <v>6180</v>
      </c>
      <c r="F4302" s="226" t="s">
        <v>6181</v>
      </c>
      <c r="G4302" s="227" t="s">
        <v>171</v>
      </c>
      <c r="H4302" s="228">
        <v>1</v>
      </c>
      <c r="I4302" s="229"/>
      <c r="J4302" s="230">
        <f>ROUND(I4302*H4302,2)</f>
        <v>0</v>
      </c>
      <c r="K4302" s="226" t="s">
        <v>1</v>
      </c>
      <c r="L4302" s="43"/>
      <c r="M4302" s="231" t="s">
        <v>1</v>
      </c>
      <c r="N4302" s="232" t="s">
        <v>38</v>
      </c>
      <c r="O4302" s="86"/>
      <c r="P4302" s="233">
        <f>O4302*H4302</f>
        <v>0</v>
      </c>
      <c r="Q4302" s="233">
        <v>0</v>
      </c>
      <c r="R4302" s="233">
        <f>Q4302*H4302</f>
        <v>0</v>
      </c>
      <c r="S4302" s="233">
        <v>0</v>
      </c>
      <c r="T4302" s="234">
        <f>S4302*H4302</f>
        <v>0</v>
      </c>
      <c r="AR4302" s="235" t="s">
        <v>328</v>
      </c>
      <c r="AT4302" s="235" t="s">
        <v>135</v>
      </c>
      <c r="AU4302" s="235" t="s">
        <v>83</v>
      </c>
      <c r="AY4302" s="17" t="s">
        <v>133</v>
      </c>
      <c r="BE4302" s="236">
        <f>IF(N4302="základní",J4302,0)</f>
        <v>0</v>
      </c>
      <c r="BF4302" s="236">
        <f>IF(N4302="snížená",J4302,0)</f>
        <v>0</v>
      </c>
      <c r="BG4302" s="236">
        <f>IF(N4302="zákl. přenesená",J4302,0)</f>
        <v>0</v>
      </c>
      <c r="BH4302" s="236">
        <f>IF(N4302="sníž. přenesená",J4302,0)</f>
        <v>0</v>
      </c>
      <c r="BI4302" s="236">
        <f>IF(N4302="nulová",J4302,0)</f>
        <v>0</v>
      </c>
      <c r="BJ4302" s="17" t="s">
        <v>81</v>
      </c>
      <c r="BK4302" s="236">
        <f>ROUND(I4302*H4302,2)</f>
        <v>0</v>
      </c>
      <c r="BL4302" s="17" t="s">
        <v>328</v>
      </c>
      <c r="BM4302" s="235" t="s">
        <v>6182</v>
      </c>
    </row>
    <row r="4303" spans="2:65" s="1" customFormat="1" ht="36" customHeight="1">
      <c r="B4303" s="38"/>
      <c r="C4303" s="224" t="s">
        <v>6183</v>
      </c>
      <c r="D4303" s="224" t="s">
        <v>135</v>
      </c>
      <c r="E4303" s="225" t="s">
        <v>6184</v>
      </c>
      <c r="F4303" s="226" t="s">
        <v>6181</v>
      </c>
      <c r="G4303" s="227" t="s">
        <v>2263</v>
      </c>
      <c r="H4303" s="228">
        <v>1</v>
      </c>
      <c r="I4303" s="229"/>
      <c r="J4303" s="230">
        <f>ROUND(I4303*H4303,2)</f>
        <v>0</v>
      </c>
      <c r="K4303" s="226" t="s">
        <v>1</v>
      </c>
      <c r="L4303" s="43"/>
      <c r="M4303" s="231" t="s">
        <v>1</v>
      </c>
      <c r="N4303" s="232" t="s">
        <v>38</v>
      </c>
      <c r="O4303" s="86"/>
      <c r="P4303" s="233">
        <f>O4303*H4303</f>
        <v>0</v>
      </c>
      <c r="Q4303" s="233">
        <v>0</v>
      </c>
      <c r="R4303" s="233">
        <f>Q4303*H4303</f>
        <v>0</v>
      </c>
      <c r="S4303" s="233">
        <v>0</v>
      </c>
      <c r="T4303" s="234">
        <f>S4303*H4303</f>
        <v>0</v>
      </c>
      <c r="AR4303" s="235" t="s">
        <v>328</v>
      </c>
      <c r="AT4303" s="235" t="s">
        <v>135</v>
      </c>
      <c r="AU4303" s="235" t="s">
        <v>83</v>
      </c>
      <c r="AY4303" s="17" t="s">
        <v>133</v>
      </c>
      <c r="BE4303" s="236">
        <f>IF(N4303="základní",J4303,0)</f>
        <v>0</v>
      </c>
      <c r="BF4303" s="236">
        <f>IF(N4303="snížená",J4303,0)</f>
        <v>0</v>
      </c>
      <c r="BG4303" s="236">
        <f>IF(N4303="zákl. přenesená",J4303,0)</f>
        <v>0</v>
      </c>
      <c r="BH4303" s="236">
        <f>IF(N4303="sníž. přenesená",J4303,0)</f>
        <v>0</v>
      </c>
      <c r="BI4303" s="236">
        <f>IF(N4303="nulová",J4303,0)</f>
        <v>0</v>
      </c>
      <c r="BJ4303" s="17" t="s">
        <v>81</v>
      </c>
      <c r="BK4303" s="236">
        <f>ROUND(I4303*H4303,2)</f>
        <v>0</v>
      </c>
      <c r="BL4303" s="17" t="s">
        <v>328</v>
      </c>
      <c r="BM4303" s="235" t="s">
        <v>6185</v>
      </c>
    </row>
    <row r="4304" spans="2:65" s="1" customFormat="1" ht="24" customHeight="1">
      <c r="B4304" s="38"/>
      <c r="C4304" s="224" t="s">
        <v>6186</v>
      </c>
      <c r="D4304" s="224" t="s">
        <v>135</v>
      </c>
      <c r="E4304" s="225" t="s">
        <v>6187</v>
      </c>
      <c r="F4304" s="226" t="s">
        <v>6188</v>
      </c>
      <c r="G4304" s="227" t="s">
        <v>171</v>
      </c>
      <c r="H4304" s="228">
        <v>2</v>
      </c>
      <c r="I4304" s="229"/>
      <c r="J4304" s="230">
        <f>ROUND(I4304*H4304,2)</f>
        <v>0</v>
      </c>
      <c r="K4304" s="226" t="s">
        <v>1</v>
      </c>
      <c r="L4304" s="43"/>
      <c r="M4304" s="231" t="s">
        <v>1</v>
      </c>
      <c r="N4304" s="232" t="s">
        <v>38</v>
      </c>
      <c r="O4304" s="86"/>
      <c r="P4304" s="233">
        <f>O4304*H4304</f>
        <v>0</v>
      </c>
      <c r="Q4304" s="233">
        <v>0</v>
      </c>
      <c r="R4304" s="233">
        <f>Q4304*H4304</f>
        <v>0</v>
      </c>
      <c r="S4304" s="233">
        <v>0</v>
      </c>
      <c r="T4304" s="234">
        <f>S4304*H4304</f>
        <v>0</v>
      </c>
      <c r="AR4304" s="235" t="s">
        <v>328</v>
      </c>
      <c r="AT4304" s="235" t="s">
        <v>135</v>
      </c>
      <c r="AU4304" s="235" t="s">
        <v>83</v>
      </c>
      <c r="AY4304" s="17" t="s">
        <v>133</v>
      </c>
      <c r="BE4304" s="236">
        <f>IF(N4304="základní",J4304,0)</f>
        <v>0</v>
      </c>
      <c r="BF4304" s="236">
        <f>IF(N4304="snížená",J4304,0)</f>
        <v>0</v>
      </c>
      <c r="BG4304" s="236">
        <f>IF(N4304="zákl. přenesená",J4304,0)</f>
        <v>0</v>
      </c>
      <c r="BH4304" s="236">
        <f>IF(N4304="sníž. přenesená",J4304,0)</f>
        <v>0</v>
      </c>
      <c r="BI4304" s="236">
        <f>IF(N4304="nulová",J4304,0)</f>
        <v>0</v>
      </c>
      <c r="BJ4304" s="17" t="s">
        <v>81</v>
      </c>
      <c r="BK4304" s="236">
        <f>ROUND(I4304*H4304,2)</f>
        <v>0</v>
      </c>
      <c r="BL4304" s="17" t="s">
        <v>328</v>
      </c>
      <c r="BM4304" s="235" t="s">
        <v>6189</v>
      </c>
    </row>
    <row r="4305" spans="2:65" s="1" customFormat="1" ht="24" customHeight="1">
      <c r="B4305" s="38"/>
      <c r="C4305" s="224" t="s">
        <v>6190</v>
      </c>
      <c r="D4305" s="224" t="s">
        <v>135</v>
      </c>
      <c r="E4305" s="225" t="s">
        <v>6191</v>
      </c>
      <c r="F4305" s="226" t="s">
        <v>6192</v>
      </c>
      <c r="G4305" s="227" t="s">
        <v>171</v>
      </c>
      <c r="H4305" s="228">
        <v>1</v>
      </c>
      <c r="I4305" s="229"/>
      <c r="J4305" s="230">
        <f>ROUND(I4305*H4305,2)</f>
        <v>0</v>
      </c>
      <c r="K4305" s="226" t="s">
        <v>1</v>
      </c>
      <c r="L4305" s="43"/>
      <c r="M4305" s="231" t="s">
        <v>1</v>
      </c>
      <c r="N4305" s="232" t="s">
        <v>38</v>
      </c>
      <c r="O4305" s="86"/>
      <c r="P4305" s="233">
        <f>O4305*H4305</f>
        <v>0</v>
      </c>
      <c r="Q4305" s="233">
        <v>0</v>
      </c>
      <c r="R4305" s="233">
        <f>Q4305*H4305</f>
        <v>0</v>
      </c>
      <c r="S4305" s="233">
        <v>0</v>
      </c>
      <c r="T4305" s="234">
        <f>S4305*H4305</f>
        <v>0</v>
      </c>
      <c r="AR4305" s="235" t="s">
        <v>328</v>
      </c>
      <c r="AT4305" s="235" t="s">
        <v>135</v>
      </c>
      <c r="AU4305" s="235" t="s">
        <v>83</v>
      </c>
      <c r="AY4305" s="17" t="s">
        <v>133</v>
      </c>
      <c r="BE4305" s="236">
        <f>IF(N4305="základní",J4305,0)</f>
        <v>0</v>
      </c>
      <c r="BF4305" s="236">
        <f>IF(N4305="snížená",J4305,0)</f>
        <v>0</v>
      </c>
      <c r="BG4305" s="236">
        <f>IF(N4305="zákl. přenesená",J4305,0)</f>
        <v>0</v>
      </c>
      <c r="BH4305" s="236">
        <f>IF(N4305="sníž. přenesená",J4305,0)</f>
        <v>0</v>
      </c>
      <c r="BI4305" s="236">
        <f>IF(N4305="nulová",J4305,0)</f>
        <v>0</v>
      </c>
      <c r="BJ4305" s="17" t="s">
        <v>81</v>
      </c>
      <c r="BK4305" s="236">
        <f>ROUND(I4305*H4305,2)</f>
        <v>0</v>
      </c>
      <c r="BL4305" s="17" t="s">
        <v>328</v>
      </c>
      <c r="BM4305" s="235" t="s">
        <v>6193</v>
      </c>
    </row>
    <row r="4306" spans="2:65" s="1" customFormat="1" ht="24" customHeight="1">
      <c r="B4306" s="38"/>
      <c r="C4306" s="224" t="s">
        <v>6194</v>
      </c>
      <c r="D4306" s="224" t="s">
        <v>135</v>
      </c>
      <c r="E4306" s="225" t="s">
        <v>6195</v>
      </c>
      <c r="F4306" s="226" t="s">
        <v>6196</v>
      </c>
      <c r="G4306" s="227" t="s">
        <v>171</v>
      </c>
      <c r="H4306" s="228">
        <v>1</v>
      </c>
      <c r="I4306" s="229"/>
      <c r="J4306" s="230">
        <f>ROUND(I4306*H4306,2)</f>
        <v>0</v>
      </c>
      <c r="K4306" s="226" t="s">
        <v>1</v>
      </c>
      <c r="L4306" s="43"/>
      <c r="M4306" s="231" t="s">
        <v>1</v>
      </c>
      <c r="N4306" s="232" t="s">
        <v>38</v>
      </c>
      <c r="O4306" s="86"/>
      <c r="P4306" s="233">
        <f>O4306*H4306</f>
        <v>0</v>
      </c>
      <c r="Q4306" s="233">
        <v>0</v>
      </c>
      <c r="R4306" s="233">
        <f>Q4306*H4306</f>
        <v>0</v>
      </c>
      <c r="S4306" s="233">
        <v>0</v>
      </c>
      <c r="T4306" s="234">
        <f>S4306*H4306</f>
        <v>0</v>
      </c>
      <c r="AR4306" s="235" t="s">
        <v>328</v>
      </c>
      <c r="AT4306" s="235" t="s">
        <v>135</v>
      </c>
      <c r="AU4306" s="235" t="s">
        <v>83</v>
      </c>
      <c r="AY4306" s="17" t="s">
        <v>133</v>
      </c>
      <c r="BE4306" s="236">
        <f>IF(N4306="základní",J4306,0)</f>
        <v>0</v>
      </c>
      <c r="BF4306" s="236">
        <f>IF(N4306="snížená",J4306,0)</f>
        <v>0</v>
      </c>
      <c r="BG4306" s="236">
        <f>IF(N4306="zákl. přenesená",J4306,0)</f>
        <v>0</v>
      </c>
      <c r="BH4306" s="236">
        <f>IF(N4306="sníž. přenesená",J4306,0)</f>
        <v>0</v>
      </c>
      <c r="BI4306" s="236">
        <f>IF(N4306="nulová",J4306,0)</f>
        <v>0</v>
      </c>
      <c r="BJ4306" s="17" t="s">
        <v>81</v>
      </c>
      <c r="BK4306" s="236">
        <f>ROUND(I4306*H4306,2)</f>
        <v>0</v>
      </c>
      <c r="BL4306" s="17" t="s">
        <v>328</v>
      </c>
      <c r="BM4306" s="235" t="s">
        <v>6197</v>
      </c>
    </row>
    <row r="4307" spans="2:65" s="1" customFormat="1" ht="36" customHeight="1">
      <c r="B4307" s="38"/>
      <c r="C4307" s="224" t="s">
        <v>6198</v>
      </c>
      <c r="D4307" s="224" t="s">
        <v>135</v>
      </c>
      <c r="E4307" s="225" t="s">
        <v>6199</v>
      </c>
      <c r="F4307" s="226" t="s">
        <v>6200</v>
      </c>
      <c r="G4307" s="227" t="s">
        <v>171</v>
      </c>
      <c r="H4307" s="228">
        <v>1</v>
      </c>
      <c r="I4307" s="229"/>
      <c r="J4307" s="230">
        <f>ROUND(I4307*H4307,2)</f>
        <v>0</v>
      </c>
      <c r="K4307" s="226" t="s">
        <v>1</v>
      </c>
      <c r="L4307" s="43"/>
      <c r="M4307" s="231" t="s">
        <v>1</v>
      </c>
      <c r="N4307" s="232" t="s">
        <v>38</v>
      </c>
      <c r="O4307" s="86"/>
      <c r="P4307" s="233">
        <f>O4307*H4307</f>
        <v>0</v>
      </c>
      <c r="Q4307" s="233">
        <v>0</v>
      </c>
      <c r="R4307" s="233">
        <f>Q4307*H4307</f>
        <v>0</v>
      </c>
      <c r="S4307" s="233">
        <v>0</v>
      </c>
      <c r="T4307" s="234">
        <f>S4307*H4307</f>
        <v>0</v>
      </c>
      <c r="AR4307" s="235" t="s">
        <v>328</v>
      </c>
      <c r="AT4307" s="235" t="s">
        <v>135</v>
      </c>
      <c r="AU4307" s="235" t="s">
        <v>83</v>
      </c>
      <c r="AY4307" s="17" t="s">
        <v>133</v>
      </c>
      <c r="BE4307" s="236">
        <f>IF(N4307="základní",J4307,0)</f>
        <v>0</v>
      </c>
      <c r="BF4307" s="236">
        <f>IF(N4307="snížená",J4307,0)</f>
        <v>0</v>
      </c>
      <c r="BG4307" s="236">
        <f>IF(N4307="zákl. přenesená",J4307,0)</f>
        <v>0</v>
      </c>
      <c r="BH4307" s="236">
        <f>IF(N4307="sníž. přenesená",J4307,0)</f>
        <v>0</v>
      </c>
      <c r="BI4307" s="236">
        <f>IF(N4307="nulová",J4307,0)</f>
        <v>0</v>
      </c>
      <c r="BJ4307" s="17" t="s">
        <v>81</v>
      </c>
      <c r="BK4307" s="236">
        <f>ROUND(I4307*H4307,2)</f>
        <v>0</v>
      </c>
      <c r="BL4307" s="17" t="s">
        <v>328</v>
      </c>
      <c r="BM4307" s="235" t="s">
        <v>6201</v>
      </c>
    </row>
    <row r="4308" spans="2:65" s="1" customFormat="1" ht="36" customHeight="1">
      <c r="B4308" s="38"/>
      <c r="C4308" s="224" t="s">
        <v>6202</v>
      </c>
      <c r="D4308" s="224" t="s">
        <v>135</v>
      </c>
      <c r="E4308" s="225" t="s">
        <v>6203</v>
      </c>
      <c r="F4308" s="226" t="s">
        <v>6204</v>
      </c>
      <c r="G4308" s="227" t="s">
        <v>171</v>
      </c>
      <c r="H4308" s="228">
        <v>2</v>
      </c>
      <c r="I4308" s="229"/>
      <c r="J4308" s="230">
        <f>ROUND(I4308*H4308,2)</f>
        <v>0</v>
      </c>
      <c r="K4308" s="226" t="s">
        <v>1</v>
      </c>
      <c r="L4308" s="43"/>
      <c r="M4308" s="231" t="s">
        <v>1</v>
      </c>
      <c r="N4308" s="232" t="s">
        <v>38</v>
      </c>
      <c r="O4308" s="86"/>
      <c r="P4308" s="233">
        <f>O4308*H4308</f>
        <v>0</v>
      </c>
      <c r="Q4308" s="233">
        <v>0</v>
      </c>
      <c r="R4308" s="233">
        <f>Q4308*H4308</f>
        <v>0</v>
      </c>
      <c r="S4308" s="233">
        <v>0</v>
      </c>
      <c r="T4308" s="234">
        <f>S4308*H4308</f>
        <v>0</v>
      </c>
      <c r="AR4308" s="235" t="s">
        <v>328</v>
      </c>
      <c r="AT4308" s="235" t="s">
        <v>135</v>
      </c>
      <c r="AU4308" s="235" t="s">
        <v>83</v>
      </c>
      <c r="AY4308" s="17" t="s">
        <v>133</v>
      </c>
      <c r="BE4308" s="236">
        <f>IF(N4308="základní",J4308,0)</f>
        <v>0</v>
      </c>
      <c r="BF4308" s="236">
        <f>IF(N4308="snížená",J4308,0)</f>
        <v>0</v>
      </c>
      <c r="BG4308" s="236">
        <f>IF(N4308="zákl. přenesená",J4308,0)</f>
        <v>0</v>
      </c>
      <c r="BH4308" s="236">
        <f>IF(N4308="sníž. přenesená",J4308,0)</f>
        <v>0</v>
      </c>
      <c r="BI4308" s="236">
        <f>IF(N4308="nulová",J4308,0)</f>
        <v>0</v>
      </c>
      <c r="BJ4308" s="17" t="s">
        <v>81</v>
      </c>
      <c r="BK4308" s="236">
        <f>ROUND(I4308*H4308,2)</f>
        <v>0</v>
      </c>
      <c r="BL4308" s="17" t="s">
        <v>328</v>
      </c>
      <c r="BM4308" s="235" t="s">
        <v>6205</v>
      </c>
    </row>
    <row r="4309" spans="2:65" s="1" customFormat="1" ht="36" customHeight="1">
      <c r="B4309" s="38"/>
      <c r="C4309" s="224" t="s">
        <v>6206</v>
      </c>
      <c r="D4309" s="224" t="s">
        <v>135</v>
      </c>
      <c r="E4309" s="225" t="s">
        <v>6207</v>
      </c>
      <c r="F4309" s="226" t="s">
        <v>6208</v>
      </c>
      <c r="G4309" s="227" t="s">
        <v>171</v>
      </c>
      <c r="H4309" s="228">
        <v>6</v>
      </c>
      <c r="I4309" s="229"/>
      <c r="J4309" s="230">
        <f>ROUND(I4309*H4309,2)</f>
        <v>0</v>
      </c>
      <c r="K4309" s="226" t="s">
        <v>1</v>
      </c>
      <c r="L4309" s="43"/>
      <c r="M4309" s="231" t="s">
        <v>1</v>
      </c>
      <c r="N4309" s="232" t="s">
        <v>38</v>
      </c>
      <c r="O4309" s="86"/>
      <c r="P4309" s="233">
        <f>O4309*H4309</f>
        <v>0</v>
      </c>
      <c r="Q4309" s="233">
        <v>0</v>
      </c>
      <c r="R4309" s="233">
        <f>Q4309*H4309</f>
        <v>0</v>
      </c>
      <c r="S4309" s="233">
        <v>0</v>
      </c>
      <c r="T4309" s="234">
        <f>S4309*H4309</f>
        <v>0</v>
      </c>
      <c r="AR4309" s="235" t="s">
        <v>328</v>
      </c>
      <c r="AT4309" s="235" t="s">
        <v>135</v>
      </c>
      <c r="AU4309" s="235" t="s">
        <v>83</v>
      </c>
      <c r="AY4309" s="17" t="s">
        <v>133</v>
      </c>
      <c r="BE4309" s="236">
        <f>IF(N4309="základní",J4309,0)</f>
        <v>0</v>
      </c>
      <c r="BF4309" s="236">
        <f>IF(N4309="snížená",J4309,0)</f>
        <v>0</v>
      </c>
      <c r="BG4309" s="236">
        <f>IF(N4309="zákl. přenesená",J4309,0)</f>
        <v>0</v>
      </c>
      <c r="BH4309" s="236">
        <f>IF(N4309="sníž. přenesená",J4309,0)</f>
        <v>0</v>
      </c>
      <c r="BI4309" s="236">
        <f>IF(N4309="nulová",J4309,0)</f>
        <v>0</v>
      </c>
      <c r="BJ4309" s="17" t="s">
        <v>81</v>
      </c>
      <c r="BK4309" s="236">
        <f>ROUND(I4309*H4309,2)</f>
        <v>0</v>
      </c>
      <c r="BL4309" s="17" t="s">
        <v>328</v>
      </c>
      <c r="BM4309" s="235" t="s">
        <v>6209</v>
      </c>
    </row>
    <row r="4310" spans="2:65" s="1" customFormat="1" ht="36" customHeight="1">
      <c r="B4310" s="38"/>
      <c r="C4310" s="224" t="s">
        <v>6210</v>
      </c>
      <c r="D4310" s="224" t="s">
        <v>135</v>
      </c>
      <c r="E4310" s="225" t="s">
        <v>6211</v>
      </c>
      <c r="F4310" s="226" t="s">
        <v>6212</v>
      </c>
      <c r="G4310" s="227" t="s">
        <v>171</v>
      </c>
      <c r="H4310" s="228">
        <v>2</v>
      </c>
      <c r="I4310" s="229"/>
      <c r="J4310" s="230">
        <f>ROUND(I4310*H4310,2)</f>
        <v>0</v>
      </c>
      <c r="K4310" s="226" t="s">
        <v>1</v>
      </c>
      <c r="L4310" s="43"/>
      <c r="M4310" s="231" t="s">
        <v>1</v>
      </c>
      <c r="N4310" s="232" t="s">
        <v>38</v>
      </c>
      <c r="O4310" s="86"/>
      <c r="P4310" s="233">
        <f>O4310*H4310</f>
        <v>0</v>
      </c>
      <c r="Q4310" s="233">
        <v>0</v>
      </c>
      <c r="R4310" s="233">
        <f>Q4310*H4310</f>
        <v>0</v>
      </c>
      <c r="S4310" s="233">
        <v>0</v>
      </c>
      <c r="T4310" s="234">
        <f>S4310*H4310</f>
        <v>0</v>
      </c>
      <c r="AR4310" s="235" t="s">
        <v>328</v>
      </c>
      <c r="AT4310" s="235" t="s">
        <v>135</v>
      </c>
      <c r="AU4310" s="235" t="s">
        <v>83</v>
      </c>
      <c r="AY4310" s="17" t="s">
        <v>133</v>
      </c>
      <c r="BE4310" s="236">
        <f>IF(N4310="základní",J4310,0)</f>
        <v>0</v>
      </c>
      <c r="BF4310" s="236">
        <f>IF(N4310="snížená",J4310,0)</f>
        <v>0</v>
      </c>
      <c r="BG4310" s="236">
        <f>IF(N4310="zákl. přenesená",J4310,0)</f>
        <v>0</v>
      </c>
      <c r="BH4310" s="236">
        <f>IF(N4310="sníž. přenesená",J4310,0)</f>
        <v>0</v>
      </c>
      <c r="BI4310" s="236">
        <f>IF(N4310="nulová",J4310,0)</f>
        <v>0</v>
      </c>
      <c r="BJ4310" s="17" t="s">
        <v>81</v>
      </c>
      <c r="BK4310" s="236">
        <f>ROUND(I4310*H4310,2)</f>
        <v>0</v>
      </c>
      <c r="BL4310" s="17" t="s">
        <v>328</v>
      </c>
      <c r="BM4310" s="235" t="s">
        <v>6213</v>
      </c>
    </row>
    <row r="4311" spans="2:65" s="1" customFormat="1" ht="36" customHeight="1">
      <c r="B4311" s="38"/>
      <c r="C4311" s="224" t="s">
        <v>6214</v>
      </c>
      <c r="D4311" s="224" t="s">
        <v>135</v>
      </c>
      <c r="E4311" s="225" t="s">
        <v>6215</v>
      </c>
      <c r="F4311" s="226" t="s">
        <v>6216</v>
      </c>
      <c r="G4311" s="227" t="s">
        <v>171</v>
      </c>
      <c r="H4311" s="228">
        <v>2</v>
      </c>
      <c r="I4311" s="229"/>
      <c r="J4311" s="230">
        <f>ROUND(I4311*H4311,2)</f>
        <v>0</v>
      </c>
      <c r="K4311" s="226" t="s">
        <v>1</v>
      </c>
      <c r="L4311" s="43"/>
      <c r="M4311" s="231" t="s">
        <v>1</v>
      </c>
      <c r="N4311" s="232" t="s">
        <v>38</v>
      </c>
      <c r="O4311" s="86"/>
      <c r="P4311" s="233">
        <f>O4311*H4311</f>
        <v>0</v>
      </c>
      <c r="Q4311" s="233">
        <v>0</v>
      </c>
      <c r="R4311" s="233">
        <f>Q4311*H4311</f>
        <v>0</v>
      </c>
      <c r="S4311" s="233">
        <v>0</v>
      </c>
      <c r="T4311" s="234">
        <f>S4311*H4311</f>
        <v>0</v>
      </c>
      <c r="AR4311" s="235" t="s">
        <v>328</v>
      </c>
      <c r="AT4311" s="235" t="s">
        <v>135</v>
      </c>
      <c r="AU4311" s="235" t="s">
        <v>83</v>
      </c>
      <c r="AY4311" s="17" t="s">
        <v>133</v>
      </c>
      <c r="BE4311" s="236">
        <f>IF(N4311="základní",J4311,0)</f>
        <v>0</v>
      </c>
      <c r="BF4311" s="236">
        <f>IF(N4311="snížená",J4311,0)</f>
        <v>0</v>
      </c>
      <c r="BG4311" s="236">
        <f>IF(N4311="zákl. přenesená",J4311,0)</f>
        <v>0</v>
      </c>
      <c r="BH4311" s="236">
        <f>IF(N4311="sníž. přenesená",J4311,0)</f>
        <v>0</v>
      </c>
      <c r="BI4311" s="236">
        <f>IF(N4311="nulová",J4311,0)</f>
        <v>0</v>
      </c>
      <c r="BJ4311" s="17" t="s">
        <v>81</v>
      </c>
      <c r="BK4311" s="236">
        <f>ROUND(I4311*H4311,2)</f>
        <v>0</v>
      </c>
      <c r="BL4311" s="17" t="s">
        <v>328</v>
      </c>
      <c r="BM4311" s="235" t="s">
        <v>6217</v>
      </c>
    </row>
    <row r="4312" spans="2:65" s="1" customFormat="1" ht="36" customHeight="1">
      <c r="B4312" s="38"/>
      <c r="C4312" s="224" t="s">
        <v>294</v>
      </c>
      <c r="D4312" s="224" t="s">
        <v>135</v>
      </c>
      <c r="E4312" s="225" t="s">
        <v>6218</v>
      </c>
      <c r="F4312" s="226" t="s">
        <v>6219</v>
      </c>
      <c r="G4312" s="227" t="s">
        <v>171</v>
      </c>
      <c r="H4312" s="228">
        <v>2</v>
      </c>
      <c r="I4312" s="229"/>
      <c r="J4312" s="230">
        <f>ROUND(I4312*H4312,2)</f>
        <v>0</v>
      </c>
      <c r="K4312" s="226" t="s">
        <v>1</v>
      </c>
      <c r="L4312" s="43"/>
      <c r="M4312" s="231" t="s">
        <v>1</v>
      </c>
      <c r="N4312" s="232" t="s">
        <v>38</v>
      </c>
      <c r="O4312" s="86"/>
      <c r="P4312" s="233">
        <f>O4312*H4312</f>
        <v>0</v>
      </c>
      <c r="Q4312" s="233">
        <v>0</v>
      </c>
      <c r="R4312" s="233">
        <f>Q4312*H4312</f>
        <v>0</v>
      </c>
      <c r="S4312" s="233">
        <v>0</v>
      </c>
      <c r="T4312" s="234">
        <f>S4312*H4312</f>
        <v>0</v>
      </c>
      <c r="AR4312" s="235" t="s">
        <v>328</v>
      </c>
      <c r="AT4312" s="235" t="s">
        <v>135</v>
      </c>
      <c r="AU4312" s="235" t="s">
        <v>83</v>
      </c>
      <c r="AY4312" s="17" t="s">
        <v>133</v>
      </c>
      <c r="BE4312" s="236">
        <f>IF(N4312="základní",J4312,0)</f>
        <v>0</v>
      </c>
      <c r="BF4312" s="236">
        <f>IF(N4312="snížená",J4312,0)</f>
        <v>0</v>
      </c>
      <c r="BG4312" s="236">
        <f>IF(N4312="zákl. přenesená",J4312,0)</f>
        <v>0</v>
      </c>
      <c r="BH4312" s="236">
        <f>IF(N4312="sníž. přenesená",J4312,0)</f>
        <v>0</v>
      </c>
      <c r="BI4312" s="236">
        <f>IF(N4312="nulová",J4312,0)</f>
        <v>0</v>
      </c>
      <c r="BJ4312" s="17" t="s">
        <v>81</v>
      </c>
      <c r="BK4312" s="236">
        <f>ROUND(I4312*H4312,2)</f>
        <v>0</v>
      </c>
      <c r="BL4312" s="17" t="s">
        <v>328</v>
      </c>
      <c r="BM4312" s="235" t="s">
        <v>6220</v>
      </c>
    </row>
    <row r="4313" spans="2:65" s="1" customFormat="1" ht="24" customHeight="1">
      <c r="B4313" s="38"/>
      <c r="C4313" s="224" t="s">
        <v>6221</v>
      </c>
      <c r="D4313" s="224" t="s">
        <v>135</v>
      </c>
      <c r="E4313" s="225" t="s">
        <v>6222</v>
      </c>
      <c r="F4313" s="226" t="s">
        <v>6223</v>
      </c>
      <c r="G4313" s="227" t="s">
        <v>171</v>
      </c>
      <c r="H4313" s="228">
        <v>4</v>
      </c>
      <c r="I4313" s="229"/>
      <c r="J4313" s="230">
        <f>ROUND(I4313*H4313,2)</f>
        <v>0</v>
      </c>
      <c r="K4313" s="226" t="s">
        <v>1</v>
      </c>
      <c r="L4313" s="43"/>
      <c r="M4313" s="231" t="s">
        <v>1</v>
      </c>
      <c r="N4313" s="232" t="s">
        <v>38</v>
      </c>
      <c r="O4313" s="86"/>
      <c r="P4313" s="233">
        <f>O4313*H4313</f>
        <v>0</v>
      </c>
      <c r="Q4313" s="233">
        <v>0</v>
      </c>
      <c r="R4313" s="233">
        <f>Q4313*H4313</f>
        <v>0</v>
      </c>
      <c r="S4313" s="233">
        <v>0</v>
      </c>
      <c r="T4313" s="234">
        <f>S4313*H4313</f>
        <v>0</v>
      </c>
      <c r="AR4313" s="235" t="s">
        <v>328</v>
      </c>
      <c r="AT4313" s="235" t="s">
        <v>135</v>
      </c>
      <c r="AU4313" s="235" t="s">
        <v>83</v>
      </c>
      <c r="AY4313" s="17" t="s">
        <v>133</v>
      </c>
      <c r="BE4313" s="236">
        <f>IF(N4313="základní",J4313,0)</f>
        <v>0</v>
      </c>
      <c r="BF4313" s="236">
        <f>IF(N4313="snížená",J4313,0)</f>
        <v>0</v>
      </c>
      <c r="BG4313" s="236">
        <f>IF(N4313="zákl. přenesená",J4313,0)</f>
        <v>0</v>
      </c>
      <c r="BH4313" s="236">
        <f>IF(N4313="sníž. přenesená",J4313,0)</f>
        <v>0</v>
      </c>
      <c r="BI4313" s="236">
        <f>IF(N4313="nulová",J4313,0)</f>
        <v>0</v>
      </c>
      <c r="BJ4313" s="17" t="s">
        <v>81</v>
      </c>
      <c r="BK4313" s="236">
        <f>ROUND(I4313*H4313,2)</f>
        <v>0</v>
      </c>
      <c r="BL4313" s="17" t="s">
        <v>328</v>
      </c>
      <c r="BM4313" s="235" t="s">
        <v>6224</v>
      </c>
    </row>
    <row r="4314" spans="2:65" s="1" customFormat="1" ht="24" customHeight="1">
      <c r="B4314" s="38"/>
      <c r="C4314" s="224" t="s">
        <v>6225</v>
      </c>
      <c r="D4314" s="224" t="s">
        <v>135</v>
      </c>
      <c r="E4314" s="225" t="s">
        <v>6226</v>
      </c>
      <c r="F4314" s="226" t="s">
        <v>6227</v>
      </c>
      <c r="G4314" s="227" t="s">
        <v>171</v>
      </c>
      <c r="H4314" s="228">
        <v>2</v>
      </c>
      <c r="I4314" s="229"/>
      <c r="J4314" s="230">
        <f>ROUND(I4314*H4314,2)</f>
        <v>0</v>
      </c>
      <c r="K4314" s="226" t="s">
        <v>1</v>
      </c>
      <c r="L4314" s="43"/>
      <c r="M4314" s="231" t="s">
        <v>1</v>
      </c>
      <c r="N4314" s="232" t="s">
        <v>38</v>
      </c>
      <c r="O4314" s="86"/>
      <c r="P4314" s="233">
        <f>O4314*H4314</f>
        <v>0</v>
      </c>
      <c r="Q4314" s="233">
        <v>0</v>
      </c>
      <c r="R4314" s="233">
        <f>Q4314*H4314</f>
        <v>0</v>
      </c>
      <c r="S4314" s="233">
        <v>0</v>
      </c>
      <c r="T4314" s="234">
        <f>S4314*H4314</f>
        <v>0</v>
      </c>
      <c r="AR4314" s="235" t="s">
        <v>328</v>
      </c>
      <c r="AT4314" s="235" t="s">
        <v>135</v>
      </c>
      <c r="AU4314" s="235" t="s">
        <v>83</v>
      </c>
      <c r="AY4314" s="17" t="s">
        <v>133</v>
      </c>
      <c r="BE4314" s="236">
        <f>IF(N4314="základní",J4314,0)</f>
        <v>0</v>
      </c>
      <c r="BF4314" s="236">
        <f>IF(N4314="snížená",J4314,0)</f>
        <v>0</v>
      </c>
      <c r="BG4314" s="236">
        <f>IF(N4314="zákl. přenesená",J4314,0)</f>
        <v>0</v>
      </c>
      <c r="BH4314" s="236">
        <f>IF(N4314="sníž. přenesená",J4314,0)</f>
        <v>0</v>
      </c>
      <c r="BI4314" s="236">
        <f>IF(N4314="nulová",J4314,0)</f>
        <v>0</v>
      </c>
      <c r="BJ4314" s="17" t="s">
        <v>81</v>
      </c>
      <c r="BK4314" s="236">
        <f>ROUND(I4314*H4314,2)</f>
        <v>0</v>
      </c>
      <c r="BL4314" s="17" t="s">
        <v>328</v>
      </c>
      <c r="BM4314" s="235" t="s">
        <v>6228</v>
      </c>
    </row>
    <row r="4315" spans="2:65" s="1" customFormat="1" ht="24" customHeight="1">
      <c r="B4315" s="38"/>
      <c r="C4315" s="224" t="s">
        <v>6229</v>
      </c>
      <c r="D4315" s="224" t="s">
        <v>135</v>
      </c>
      <c r="E4315" s="225" t="s">
        <v>6230</v>
      </c>
      <c r="F4315" s="226" t="s">
        <v>6231</v>
      </c>
      <c r="G4315" s="227" t="s">
        <v>171</v>
      </c>
      <c r="H4315" s="228">
        <v>2</v>
      </c>
      <c r="I4315" s="229"/>
      <c r="J4315" s="230">
        <f>ROUND(I4315*H4315,2)</f>
        <v>0</v>
      </c>
      <c r="K4315" s="226" t="s">
        <v>1</v>
      </c>
      <c r="L4315" s="43"/>
      <c r="M4315" s="231" t="s">
        <v>1</v>
      </c>
      <c r="N4315" s="232" t="s">
        <v>38</v>
      </c>
      <c r="O4315" s="86"/>
      <c r="P4315" s="233">
        <f>O4315*H4315</f>
        <v>0</v>
      </c>
      <c r="Q4315" s="233">
        <v>0</v>
      </c>
      <c r="R4315" s="233">
        <f>Q4315*H4315</f>
        <v>0</v>
      </c>
      <c r="S4315" s="233">
        <v>0</v>
      </c>
      <c r="T4315" s="234">
        <f>S4315*H4315</f>
        <v>0</v>
      </c>
      <c r="AR4315" s="235" t="s">
        <v>328</v>
      </c>
      <c r="AT4315" s="235" t="s">
        <v>135</v>
      </c>
      <c r="AU4315" s="235" t="s">
        <v>83</v>
      </c>
      <c r="AY4315" s="17" t="s">
        <v>133</v>
      </c>
      <c r="BE4315" s="236">
        <f>IF(N4315="základní",J4315,0)</f>
        <v>0</v>
      </c>
      <c r="BF4315" s="236">
        <f>IF(N4315="snížená",J4315,0)</f>
        <v>0</v>
      </c>
      <c r="BG4315" s="236">
        <f>IF(N4315="zákl. přenesená",J4315,0)</f>
        <v>0</v>
      </c>
      <c r="BH4315" s="236">
        <f>IF(N4315="sníž. přenesená",J4315,0)</f>
        <v>0</v>
      </c>
      <c r="BI4315" s="236">
        <f>IF(N4315="nulová",J4315,0)</f>
        <v>0</v>
      </c>
      <c r="BJ4315" s="17" t="s">
        <v>81</v>
      </c>
      <c r="BK4315" s="236">
        <f>ROUND(I4315*H4315,2)</f>
        <v>0</v>
      </c>
      <c r="BL4315" s="17" t="s">
        <v>328</v>
      </c>
      <c r="BM4315" s="235" t="s">
        <v>6232</v>
      </c>
    </row>
    <row r="4316" spans="2:65" s="1" customFormat="1" ht="24" customHeight="1">
      <c r="B4316" s="38"/>
      <c r="C4316" s="224" t="s">
        <v>6233</v>
      </c>
      <c r="D4316" s="224" t="s">
        <v>135</v>
      </c>
      <c r="E4316" s="225" t="s">
        <v>6234</v>
      </c>
      <c r="F4316" s="226" t="s">
        <v>6235</v>
      </c>
      <c r="G4316" s="227" t="s">
        <v>171</v>
      </c>
      <c r="H4316" s="228">
        <v>2</v>
      </c>
      <c r="I4316" s="229"/>
      <c r="J4316" s="230">
        <f>ROUND(I4316*H4316,2)</f>
        <v>0</v>
      </c>
      <c r="K4316" s="226" t="s">
        <v>1</v>
      </c>
      <c r="L4316" s="43"/>
      <c r="M4316" s="231" t="s">
        <v>1</v>
      </c>
      <c r="N4316" s="232" t="s">
        <v>38</v>
      </c>
      <c r="O4316" s="86"/>
      <c r="P4316" s="233">
        <f>O4316*H4316</f>
        <v>0</v>
      </c>
      <c r="Q4316" s="233">
        <v>0</v>
      </c>
      <c r="R4316" s="233">
        <f>Q4316*H4316</f>
        <v>0</v>
      </c>
      <c r="S4316" s="233">
        <v>0</v>
      </c>
      <c r="T4316" s="234">
        <f>S4316*H4316</f>
        <v>0</v>
      </c>
      <c r="AR4316" s="235" t="s">
        <v>328</v>
      </c>
      <c r="AT4316" s="235" t="s">
        <v>135</v>
      </c>
      <c r="AU4316" s="235" t="s">
        <v>83</v>
      </c>
      <c r="AY4316" s="17" t="s">
        <v>133</v>
      </c>
      <c r="BE4316" s="236">
        <f>IF(N4316="základní",J4316,0)</f>
        <v>0</v>
      </c>
      <c r="BF4316" s="236">
        <f>IF(N4316="snížená",J4316,0)</f>
        <v>0</v>
      </c>
      <c r="BG4316" s="236">
        <f>IF(N4316="zákl. přenesená",J4316,0)</f>
        <v>0</v>
      </c>
      <c r="BH4316" s="236">
        <f>IF(N4316="sníž. přenesená",J4316,0)</f>
        <v>0</v>
      </c>
      <c r="BI4316" s="236">
        <f>IF(N4316="nulová",J4316,0)</f>
        <v>0</v>
      </c>
      <c r="BJ4316" s="17" t="s">
        <v>81</v>
      </c>
      <c r="BK4316" s="236">
        <f>ROUND(I4316*H4316,2)</f>
        <v>0</v>
      </c>
      <c r="BL4316" s="17" t="s">
        <v>328</v>
      </c>
      <c r="BM4316" s="235" t="s">
        <v>6236</v>
      </c>
    </row>
    <row r="4317" spans="2:65" s="1" customFormat="1" ht="24" customHeight="1">
      <c r="B4317" s="38"/>
      <c r="C4317" s="224" t="s">
        <v>6237</v>
      </c>
      <c r="D4317" s="224" t="s">
        <v>135</v>
      </c>
      <c r="E4317" s="225" t="s">
        <v>6238</v>
      </c>
      <c r="F4317" s="226" t="s">
        <v>6239</v>
      </c>
      <c r="G4317" s="227" t="s">
        <v>171</v>
      </c>
      <c r="H4317" s="228">
        <v>2</v>
      </c>
      <c r="I4317" s="229"/>
      <c r="J4317" s="230">
        <f>ROUND(I4317*H4317,2)</f>
        <v>0</v>
      </c>
      <c r="K4317" s="226" t="s">
        <v>1</v>
      </c>
      <c r="L4317" s="43"/>
      <c r="M4317" s="231" t="s">
        <v>1</v>
      </c>
      <c r="N4317" s="232" t="s">
        <v>38</v>
      </c>
      <c r="O4317" s="86"/>
      <c r="P4317" s="233">
        <f>O4317*H4317</f>
        <v>0</v>
      </c>
      <c r="Q4317" s="233">
        <v>0</v>
      </c>
      <c r="R4317" s="233">
        <f>Q4317*H4317</f>
        <v>0</v>
      </c>
      <c r="S4317" s="233">
        <v>0</v>
      </c>
      <c r="T4317" s="234">
        <f>S4317*H4317</f>
        <v>0</v>
      </c>
      <c r="AR4317" s="235" t="s">
        <v>328</v>
      </c>
      <c r="AT4317" s="235" t="s">
        <v>135</v>
      </c>
      <c r="AU4317" s="235" t="s">
        <v>83</v>
      </c>
      <c r="AY4317" s="17" t="s">
        <v>133</v>
      </c>
      <c r="BE4317" s="236">
        <f>IF(N4317="základní",J4317,0)</f>
        <v>0</v>
      </c>
      <c r="BF4317" s="236">
        <f>IF(N4317="snížená",J4317,0)</f>
        <v>0</v>
      </c>
      <c r="BG4317" s="236">
        <f>IF(N4317="zákl. přenesená",J4317,0)</f>
        <v>0</v>
      </c>
      <c r="BH4317" s="236">
        <f>IF(N4317="sníž. přenesená",J4317,0)</f>
        <v>0</v>
      </c>
      <c r="BI4317" s="236">
        <f>IF(N4317="nulová",J4317,0)</f>
        <v>0</v>
      </c>
      <c r="BJ4317" s="17" t="s">
        <v>81</v>
      </c>
      <c r="BK4317" s="236">
        <f>ROUND(I4317*H4317,2)</f>
        <v>0</v>
      </c>
      <c r="BL4317" s="17" t="s">
        <v>328</v>
      </c>
      <c r="BM4317" s="235" t="s">
        <v>6240</v>
      </c>
    </row>
    <row r="4318" spans="2:65" s="1" customFormat="1" ht="24" customHeight="1">
      <c r="B4318" s="38"/>
      <c r="C4318" s="224" t="s">
        <v>6241</v>
      </c>
      <c r="D4318" s="224" t="s">
        <v>135</v>
      </c>
      <c r="E4318" s="225" t="s">
        <v>6242</v>
      </c>
      <c r="F4318" s="226" t="s">
        <v>6243</v>
      </c>
      <c r="G4318" s="227" t="s">
        <v>171</v>
      </c>
      <c r="H4318" s="228">
        <v>1</v>
      </c>
      <c r="I4318" s="229"/>
      <c r="J4318" s="230">
        <f>ROUND(I4318*H4318,2)</f>
        <v>0</v>
      </c>
      <c r="K4318" s="226" t="s">
        <v>1</v>
      </c>
      <c r="L4318" s="43"/>
      <c r="M4318" s="231" t="s">
        <v>1</v>
      </c>
      <c r="N4318" s="232" t="s">
        <v>38</v>
      </c>
      <c r="O4318" s="86"/>
      <c r="P4318" s="233">
        <f>O4318*H4318</f>
        <v>0</v>
      </c>
      <c r="Q4318" s="233">
        <v>0</v>
      </c>
      <c r="R4318" s="233">
        <f>Q4318*H4318</f>
        <v>0</v>
      </c>
      <c r="S4318" s="233">
        <v>0</v>
      </c>
      <c r="T4318" s="234">
        <f>S4318*H4318</f>
        <v>0</v>
      </c>
      <c r="AR4318" s="235" t="s">
        <v>328</v>
      </c>
      <c r="AT4318" s="235" t="s">
        <v>135</v>
      </c>
      <c r="AU4318" s="235" t="s">
        <v>83</v>
      </c>
      <c r="AY4318" s="17" t="s">
        <v>133</v>
      </c>
      <c r="BE4318" s="236">
        <f>IF(N4318="základní",J4318,0)</f>
        <v>0</v>
      </c>
      <c r="BF4318" s="236">
        <f>IF(N4318="snížená",J4318,0)</f>
        <v>0</v>
      </c>
      <c r="BG4318" s="236">
        <f>IF(N4318="zákl. přenesená",J4318,0)</f>
        <v>0</v>
      </c>
      <c r="BH4318" s="236">
        <f>IF(N4318="sníž. přenesená",J4318,0)</f>
        <v>0</v>
      </c>
      <c r="BI4318" s="236">
        <f>IF(N4318="nulová",J4318,0)</f>
        <v>0</v>
      </c>
      <c r="BJ4318" s="17" t="s">
        <v>81</v>
      </c>
      <c r="BK4318" s="236">
        <f>ROUND(I4318*H4318,2)</f>
        <v>0</v>
      </c>
      <c r="BL4318" s="17" t="s">
        <v>328</v>
      </c>
      <c r="BM4318" s="235" t="s">
        <v>6244</v>
      </c>
    </row>
    <row r="4319" spans="2:65" s="1" customFormat="1" ht="24" customHeight="1">
      <c r="B4319" s="38"/>
      <c r="C4319" s="224" t="s">
        <v>6245</v>
      </c>
      <c r="D4319" s="224" t="s">
        <v>135</v>
      </c>
      <c r="E4319" s="225" t="s">
        <v>6246</v>
      </c>
      <c r="F4319" s="226" t="s">
        <v>6247</v>
      </c>
      <c r="G4319" s="227" t="s">
        <v>165</v>
      </c>
      <c r="H4319" s="228">
        <v>71.1</v>
      </c>
      <c r="I4319" s="229"/>
      <c r="J4319" s="230">
        <f>ROUND(I4319*H4319,2)</f>
        <v>0</v>
      </c>
      <c r="K4319" s="226" t="s">
        <v>1</v>
      </c>
      <c r="L4319" s="43"/>
      <c r="M4319" s="231" t="s">
        <v>1</v>
      </c>
      <c r="N4319" s="232" t="s">
        <v>38</v>
      </c>
      <c r="O4319" s="86"/>
      <c r="P4319" s="233">
        <f>O4319*H4319</f>
        <v>0</v>
      </c>
      <c r="Q4319" s="233">
        <v>0</v>
      </c>
      <c r="R4319" s="233">
        <f>Q4319*H4319</f>
        <v>0</v>
      </c>
      <c r="S4319" s="233">
        <v>0</v>
      </c>
      <c r="T4319" s="234">
        <f>S4319*H4319</f>
        <v>0</v>
      </c>
      <c r="AR4319" s="235" t="s">
        <v>328</v>
      </c>
      <c r="AT4319" s="235" t="s">
        <v>135</v>
      </c>
      <c r="AU4319" s="235" t="s">
        <v>83</v>
      </c>
      <c r="AY4319" s="17" t="s">
        <v>133</v>
      </c>
      <c r="BE4319" s="236">
        <f>IF(N4319="základní",J4319,0)</f>
        <v>0</v>
      </c>
      <c r="BF4319" s="236">
        <f>IF(N4319="snížená",J4319,0)</f>
        <v>0</v>
      </c>
      <c r="BG4319" s="236">
        <f>IF(N4319="zákl. přenesená",J4319,0)</f>
        <v>0</v>
      </c>
      <c r="BH4319" s="236">
        <f>IF(N4319="sníž. přenesená",J4319,0)</f>
        <v>0</v>
      </c>
      <c r="BI4319" s="236">
        <f>IF(N4319="nulová",J4319,0)</f>
        <v>0</v>
      </c>
      <c r="BJ4319" s="17" t="s">
        <v>81</v>
      </c>
      <c r="BK4319" s="236">
        <f>ROUND(I4319*H4319,2)</f>
        <v>0</v>
      </c>
      <c r="BL4319" s="17" t="s">
        <v>328</v>
      </c>
      <c r="BM4319" s="235" t="s">
        <v>6248</v>
      </c>
    </row>
    <row r="4320" spans="2:65" s="1" customFormat="1" ht="24" customHeight="1">
      <c r="B4320" s="38"/>
      <c r="C4320" s="224" t="s">
        <v>6249</v>
      </c>
      <c r="D4320" s="224" t="s">
        <v>135</v>
      </c>
      <c r="E4320" s="225" t="s">
        <v>6250</v>
      </c>
      <c r="F4320" s="226" t="s">
        <v>6251</v>
      </c>
      <c r="G4320" s="227" t="s">
        <v>165</v>
      </c>
      <c r="H4320" s="228">
        <v>40.3</v>
      </c>
      <c r="I4320" s="229"/>
      <c r="J4320" s="230">
        <f>ROUND(I4320*H4320,2)</f>
        <v>0</v>
      </c>
      <c r="K4320" s="226" t="s">
        <v>1</v>
      </c>
      <c r="L4320" s="43"/>
      <c r="M4320" s="231" t="s">
        <v>1</v>
      </c>
      <c r="N4320" s="232" t="s">
        <v>38</v>
      </c>
      <c r="O4320" s="86"/>
      <c r="P4320" s="233">
        <f>O4320*H4320</f>
        <v>0</v>
      </c>
      <c r="Q4320" s="233">
        <v>0</v>
      </c>
      <c r="R4320" s="233">
        <f>Q4320*H4320</f>
        <v>0</v>
      </c>
      <c r="S4320" s="233">
        <v>0</v>
      </c>
      <c r="T4320" s="234">
        <f>S4320*H4320</f>
        <v>0</v>
      </c>
      <c r="AR4320" s="235" t="s">
        <v>328</v>
      </c>
      <c r="AT4320" s="235" t="s">
        <v>135</v>
      </c>
      <c r="AU4320" s="235" t="s">
        <v>83</v>
      </c>
      <c r="AY4320" s="17" t="s">
        <v>133</v>
      </c>
      <c r="BE4320" s="236">
        <f>IF(N4320="základní",J4320,0)</f>
        <v>0</v>
      </c>
      <c r="BF4320" s="236">
        <f>IF(N4320="snížená",J4320,0)</f>
        <v>0</v>
      </c>
      <c r="BG4320" s="236">
        <f>IF(N4320="zákl. přenesená",J4320,0)</f>
        <v>0</v>
      </c>
      <c r="BH4320" s="236">
        <f>IF(N4320="sníž. přenesená",J4320,0)</f>
        <v>0</v>
      </c>
      <c r="BI4320" s="236">
        <f>IF(N4320="nulová",J4320,0)</f>
        <v>0</v>
      </c>
      <c r="BJ4320" s="17" t="s">
        <v>81</v>
      </c>
      <c r="BK4320" s="236">
        <f>ROUND(I4320*H4320,2)</f>
        <v>0</v>
      </c>
      <c r="BL4320" s="17" t="s">
        <v>328</v>
      </c>
      <c r="BM4320" s="235" t="s">
        <v>6252</v>
      </c>
    </row>
    <row r="4321" spans="2:65" s="1" customFormat="1" ht="24" customHeight="1">
      <c r="B4321" s="38"/>
      <c r="C4321" s="224" t="s">
        <v>6253</v>
      </c>
      <c r="D4321" s="224" t="s">
        <v>135</v>
      </c>
      <c r="E4321" s="225" t="s">
        <v>6254</v>
      </c>
      <c r="F4321" s="226" t="s">
        <v>6255</v>
      </c>
      <c r="G4321" s="227" t="s">
        <v>165</v>
      </c>
      <c r="H4321" s="228">
        <v>24.5</v>
      </c>
      <c r="I4321" s="229"/>
      <c r="J4321" s="230">
        <f>ROUND(I4321*H4321,2)</f>
        <v>0</v>
      </c>
      <c r="K4321" s="226" t="s">
        <v>1</v>
      </c>
      <c r="L4321" s="43"/>
      <c r="M4321" s="231" t="s">
        <v>1</v>
      </c>
      <c r="N4321" s="232" t="s">
        <v>38</v>
      </c>
      <c r="O4321" s="86"/>
      <c r="P4321" s="233">
        <f>O4321*H4321</f>
        <v>0</v>
      </c>
      <c r="Q4321" s="233">
        <v>0</v>
      </c>
      <c r="R4321" s="233">
        <f>Q4321*H4321</f>
        <v>0</v>
      </c>
      <c r="S4321" s="233">
        <v>0</v>
      </c>
      <c r="T4321" s="234">
        <f>S4321*H4321</f>
        <v>0</v>
      </c>
      <c r="AR4321" s="235" t="s">
        <v>328</v>
      </c>
      <c r="AT4321" s="235" t="s">
        <v>135</v>
      </c>
      <c r="AU4321" s="235" t="s">
        <v>83</v>
      </c>
      <c r="AY4321" s="17" t="s">
        <v>133</v>
      </c>
      <c r="BE4321" s="236">
        <f>IF(N4321="základní",J4321,0)</f>
        <v>0</v>
      </c>
      <c r="BF4321" s="236">
        <f>IF(N4321="snížená",J4321,0)</f>
        <v>0</v>
      </c>
      <c r="BG4321" s="236">
        <f>IF(N4321="zákl. přenesená",J4321,0)</f>
        <v>0</v>
      </c>
      <c r="BH4321" s="236">
        <f>IF(N4321="sníž. přenesená",J4321,0)</f>
        <v>0</v>
      </c>
      <c r="BI4321" s="236">
        <f>IF(N4321="nulová",J4321,0)</f>
        <v>0</v>
      </c>
      <c r="BJ4321" s="17" t="s">
        <v>81</v>
      </c>
      <c r="BK4321" s="236">
        <f>ROUND(I4321*H4321,2)</f>
        <v>0</v>
      </c>
      <c r="BL4321" s="17" t="s">
        <v>328</v>
      </c>
      <c r="BM4321" s="235" t="s">
        <v>6256</v>
      </c>
    </row>
    <row r="4322" spans="2:65" s="1" customFormat="1" ht="24" customHeight="1">
      <c r="B4322" s="38"/>
      <c r="C4322" s="224" t="s">
        <v>6257</v>
      </c>
      <c r="D4322" s="224" t="s">
        <v>135</v>
      </c>
      <c r="E4322" s="225" t="s">
        <v>6258</v>
      </c>
      <c r="F4322" s="226" t="s">
        <v>6259</v>
      </c>
      <c r="G4322" s="227" t="s">
        <v>165</v>
      </c>
      <c r="H4322" s="228">
        <v>13</v>
      </c>
      <c r="I4322" s="229"/>
      <c r="J4322" s="230">
        <f>ROUND(I4322*H4322,2)</f>
        <v>0</v>
      </c>
      <c r="K4322" s="226" t="s">
        <v>1</v>
      </c>
      <c r="L4322" s="43"/>
      <c r="M4322" s="231" t="s">
        <v>1</v>
      </c>
      <c r="N4322" s="232" t="s">
        <v>38</v>
      </c>
      <c r="O4322" s="86"/>
      <c r="P4322" s="233">
        <f>O4322*H4322</f>
        <v>0</v>
      </c>
      <c r="Q4322" s="233">
        <v>0</v>
      </c>
      <c r="R4322" s="233">
        <f>Q4322*H4322</f>
        <v>0</v>
      </c>
      <c r="S4322" s="233">
        <v>0</v>
      </c>
      <c r="T4322" s="234">
        <f>S4322*H4322</f>
        <v>0</v>
      </c>
      <c r="AR4322" s="235" t="s">
        <v>328</v>
      </c>
      <c r="AT4322" s="235" t="s">
        <v>135</v>
      </c>
      <c r="AU4322" s="235" t="s">
        <v>83</v>
      </c>
      <c r="AY4322" s="17" t="s">
        <v>133</v>
      </c>
      <c r="BE4322" s="236">
        <f>IF(N4322="základní",J4322,0)</f>
        <v>0</v>
      </c>
      <c r="BF4322" s="236">
        <f>IF(N4322="snížená",J4322,0)</f>
        <v>0</v>
      </c>
      <c r="BG4322" s="236">
        <f>IF(N4322="zákl. přenesená",J4322,0)</f>
        <v>0</v>
      </c>
      <c r="BH4322" s="236">
        <f>IF(N4322="sníž. přenesená",J4322,0)</f>
        <v>0</v>
      </c>
      <c r="BI4322" s="236">
        <f>IF(N4322="nulová",J4322,0)</f>
        <v>0</v>
      </c>
      <c r="BJ4322" s="17" t="s">
        <v>81</v>
      </c>
      <c r="BK4322" s="236">
        <f>ROUND(I4322*H4322,2)</f>
        <v>0</v>
      </c>
      <c r="BL4322" s="17" t="s">
        <v>328</v>
      </c>
      <c r="BM4322" s="235" t="s">
        <v>6260</v>
      </c>
    </row>
    <row r="4323" spans="2:65" s="1" customFormat="1" ht="24" customHeight="1">
      <c r="B4323" s="38"/>
      <c r="C4323" s="224" t="s">
        <v>6261</v>
      </c>
      <c r="D4323" s="224" t="s">
        <v>135</v>
      </c>
      <c r="E4323" s="225" t="s">
        <v>6262</v>
      </c>
      <c r="F4323" s="226" t="s">
        <v>6263</v>
      </c>
      <c r="G4323" s="227" t="s">
        <v>165</v>
      </c>
      <c r="H4323" s="228">
        <v>8</v>
      </c>
      <c r="I4323" s="229"/>
      <c r="J4323" s="230">
        <f>ROUND(I4323*H4323,2)</f>
        <v>0</v>
      </c>
      <c r="K4323" s="226" t="s">
        <v>1</v>
      </c>
      <c r="L4323" s="43"/>
      <c r="M4323" s="231" t="s">
        <v>1</v>
      </c>
      <c r="N4323" s="232" t="s">
        <v>38</v>
      </c>
      <c r="O4323" s="86"/>
      <c r="P4323" s="233">
        <f>O4323*H4323</f>
        <v>0</v>
      </c>
      <c r="Q4323" s="233">
        <v>0</v>
      </c>
      <c r="R4323" s="233">
        <f>Q4323*H4323</f>
        <v>0</v>
      </c>
      <c r="S4323" s="233">
        <v>0</v>
      </c>
      <c r="T4323" s="234">
        <f>S4323*H4323</f>
        <v>0</v>
      </c>
      <c r="AR4323" s="235" t="s">
        <v>328</v>
      </c>
      <c r="AT4323" s="235" t="s">
        <v>135</v>
      </c>
      <c r="AU4323" s="235" t="s">
        <v>83</v>
      </c>
      <c r="AY4323" s="17" t="s">
        <v>133</v>
      </c>
      <c r="BE4323" s="236">
        <f>IF(N4323="základní",J4323,0)</f>
        <v>0</v>
      </c>
      <c r="BF4323" s="236">
        <f>IF(N4323="snížená",J4323,0)</f>
        <v>0</v>
      </c>
      <c r="BG4323" s="236">
        <f>IF(N4323="zákl. přenesená",J4323,0)</f>
        <v>0</v>
      </c>
      <c r="BH4323" s="236">
        <f>IF(N4323="sníž. přenesená",J4323,0)</f>
        <v>0</v>
      </c>
      <c r="BI4323" s="236">
        <f>IF(N4323="nulová",J4323,0)</f>
        <v>0</v>
      </c>
      <c r="BJ4323" s="17" t="s">
        <v>81</v>
      </c>
      <c r="BK4323" s="236">
        <f>ROUND(I4323*H4323,2)</f>
        <v>0</v>
      </c>
      <c r="BL4323" s="17" t="s">
        <v>328</v>
      </c>
      <c r="BM4323" s="235" t="s">
        <v>6264</v>
      </c>
    </row>
    <row r="4324" spans="2:65" s="1" customFormat="1" ht="24" customHeight="1">
      <c r="B4324" s="38"/>
      <c r="C4324" s="224" t="s">
        <v>6265</v>
      </c>
      <c r="D4324" s="224" t="s">
        <v>135</v>
      </c>
      <c r="E4324" s="225" t="s">
        <v>6266</v>
      </c>
      <c r="F4324" s="226" t="s">
        <v>6267</v>
      </c>
      <c r="G4324" s="227" t="s">
        <v>165</v>
      </c>
      <c r="H4324" s="228">
        <v>1</v>
      </c>
      <c r="I4324" s="229"/>
      <c r="J4324" s="230">
        <f>ROUND(I4324*H4324,2)</f>
        <v>0</v>
      </c>
      <c r="K4324" s="226" t="s">
        <v>1</v>
      </c>
      <c r="L4324" s="43"/>
      <c r="M4324" s="231" t="s">
        <v>1</v>
      </c>
      <c r="N4324" s="232" t="s">
        <v>38</v>
      </c>
      <c r="O4324" s="86"/>
      <c r="P4324" s="233">
        <f>O4324*H4324</f>
        <v>0</v>
      </c>
      <c r="Q4324" s="233">
        <v>0</v>
      </c>
      <c r="R4324" s="233">
        <f>Q4324*H4324</f>
        <v>0</v>
      </c>
      <c r="S4324" s="233">
        <v>0</v>
      </c>
      <c r="T4324" s="234">
        <f>S4324*H4324</f>
        <v>0</v>
      </c>
      <c r="AR4324" s="235" t="s">
        <v>328</v>
      </c>
      <c r="AT4324" s="235" t="s">
        <v>135</v>
      </c>
      <c r="AU4324" s="235" t="s">
        <v>83</v>
      </c>
      <c r="AY4324" s="17" t="s">
        <v>133</v>
      </c>
      <c r="BE4324" s="236">
        <f>IF(N4324="základní",J4324,0)</f>
        <v>0</v>
      </c>
      <c r="BF4324" s="236">
        <f>IF(N4324="snížená",J4324,0)</f>
        <v>0</v>
      </c>
      <c r="BG4324" s="236">
        <f>IF(N4324="zákl. přenesená",J4324,0)</f>
        <v>0</v>
      </c>
      <c r="BH4324" s="236">
        <f>IF(N4324="sníž. přenesená",J4324,0)</f>
        <v>0</v>
      </c>
      <c r="BI4324" s="236">
        <f>IF(N4324="nulová",J4324,0)</f>
        <v>0</v>
      </c>
      <c r="BJ4324" s="17" t="s">
        <v>81</v>
      </c>
      <c r="BK4324" s="236">
        <f>ROUND(I4324*H4324,2)</f>
        <v>0</v>
      </c>
      <c r="BL4324" s="17" t="s">
        <v>328</v>
      </c>
      <c r="BM4324" s="235" t="s">
        <v>6268</v>
      </c>
    </row>
    <row r="4325" spans="2:65" s="1" customFormat="1" ht="24" customHeight="1">
      <c r="B4325" s="38"/>
      <c r="C4325" s="224" t="s">
        <v>6269</v>
      </c>
      <c r="D4325" s="224" t="s">
        <v>135</v>
      </c>
      <c r="E4325" s="225" t="s">
        <v>6270</v>
      </c>
      <c r="F4325" s="226" t="s">
        <v>6271</v>
      </c>
      <c r="G4325" s="227" t="s">
        <v>171</v>
      </c>
      <c r="H4325" s="228">
        <v>2</v>
      </c>
      <c r="I4325" s="229"/>
      <c r="J4325" s="230">
        <f>ROUND(I4325*H4325,2)</f>
        <v>0</v>
      </c>
      <c r="K4325" s="226" t="s">
        <v>1</v>
      </c>
      <c r="L4325" s="43"/>
      <c r="M4325" s="231" t="s">
        <v>1</v>
      </c>
      <c r="N4325" s="232" t="s">
        <v>38</v>
      </c>
      <c r="O4325" s="86"/>
      <c r="P4325" s="233">
        <f>O4325*H4325</f>
        <v>0</v>
      </c>
      <c r="Q4325" s="233">
        <v>0</v>
      </c>
      <c r="R4325" s="233">
        <f>Q4325*H4325</f>
        <v>0</v>
      </c>
      <c r="S4325" s="233">
        <v>0</v>
      </c>
      <c r="T4325" s="234">
        <f>S4325*H4325</f>
        <v>0</v>
      </c>
      <c r="AR4325" s="235" t="s">
        <v>328</v>
      </c>
      <c r="AT4325" s="235" t="s">
        <v>135</v>
      </c>
      <c r="AU4325" s="235" t="s">
        <v>83</v>
      </c>
      <c r="AY4325" s="17" t="s">
        <v>133</v>
      </c>
      <c r="BE4325" s="236">
        <f>IF(N4325="základní",J4325,0)</f>
        <v>0</v>
      </c>
      <c r="BF4325" s="236">
        <f>IF(N4325="snížená",J4325,0)</f>
        <v>0</v>
      </c>
      <c r="BG4325" s="236">
        <f>IF(N4325="zákl. přenesená",J4325,0)</f>
        <v>0</v>
      </c>
      <c r="BH4325" s="236">
        <f>IF(N4325="sníž. přenesená",J4325,0)</f>
        <v>0</v>
      </c>
      <c r="BI4325" s="236">
        <f>IF(N4325="nulová",J4325,0)</f>
        <v>0</v>
      </c>
      <c r="BJ4325" s="17" t="s">
        <v>81</v>
      </c>
      <c r="BK4325" s="236">
        <f>ROUND(I4325*H4325,2)</f>
        <v>0</v>
      </c>
      <c r="BL4325" s="17" t="s">
        <v>328</v>
      </c>
      <c r="BM4325" s="235" t="s">
        <v>6272</v>
      </c>
    </row>
    <row r="4326" spans="2:65" s="1" customFormat="1" ht="24" customHeight="1">
      <c r="B4326" s="38"/>
      <c r="C4326" s="224" t="s">
        <v>6273</v>
      </c>
      <c r="D4326" s="224" t="s">
        <v>135</v>
      </c>
      <c r="E4326" s="225" t="s">
        <v>6274</v>
      </c>
      <c r="F4326" s="226" t="s">
        <v>6275</v>
      </c>
      <c r="G4326" s="227" t="s">
        <v>171</v>
      </c>
      <c r="H4326" s="228">
        <v>2</v>
      </c>
      <c r="I4326" s="229"/>
      <c r="J4326" s="230">
        <f>ROUND(I4326*H4326,2)</f>
        <v>0</v>
      </c>
      <c r="K4326" s="226" t="s">
        <v>1</v>
      </c>
      <c r="L4326" s="43"/>
      <c r="M4326" s="231" t="s">
        <v>1</v>
      </c>
      <c r="N4326" s="232" t="s">
        <v>38</v>
      </c>
      <c r="O4326" s="86"/>
      <c r="P4326" s="233">
        <f>O4326*H4326</f>
        <v>0</v>
      </c>
      <c r="Q4326" s="233">
        <v>0</v>
      </c>
      <c r="R4326" s="233">
        <f>Q4326*H4326</f>
        <v>0</v>
      </c>
      <c r="S4326" s="233">
        <v>0</v>
      </c>
      <c r="T4326" s="234">
        <f>S4326*H4326</f>
        <v>0</v>
      </c>
      <c r="AR4326" s="235" t="s">
        <v>328</v>
      </c>
      <c r="AT4326" s="235" t="s">
        <v>135</v>
      </c>
      <c r="AU4326" s="235" t="s">
        <v>83</v>
      </c>
      <c r="AY4326" s="17" t="s">
        <v>133</v>
      </c>
      <c r="BE4326" s="236">
        <f>IF(N4326="základní",J4326,0)</f>
        <v>0</v>
      </c>
      <c r="BF4326" s="236">
        <f>IF(N4326="snížená",J4326,0)</f>
        <v>0</v>
      </c>
      <c r="BG4326" s="236">
        <f>IF(N4326="zákl. přenesená",J4326,0)</f>
        <v>0</v>
      </c>
      <c r="BH4326" s="236">
        <f>IF(N4326="sníž. přenesená",J4326,0)</f>
        <v>0</v>
      </c>
      <c r="BI4326" s="236">
        <f>IF(N4326="nulová",J4326,0)</f>
        <v>0</v>
      </c>
      <c r="BJ4326" s="17" t="s">
        <v>81</v>
      </c>
      <c r="BK4326" s="236">
        <f>ROUND(I4326*H4326,2)</f>
        <v>0</v>
      </c>
      <c r="BL4326" s="17" t="s">
        <v>328</v>
      </c>
      <c r="BM4326" s="235" t="s">
        <v>6276</v>
      </c>
    </row>
    <row r="4327" spans="2:65" s="1" customFormat="1" ht="24" customHeight="1">
      <c r="B4327" s="38"/>
      <c r="C4327" s="224" t="s">
        <v>6277</v>
      </c>
      <c r="D4327" s="224" t="s">
        <v>135</v>
      </c>
      <c r="E4327" s="225" t="s">
        <v>6278</v>
      </c>
      <c r="F4327" s="226" t="s">
        <v>6279</v>
      </c>
      <c r="G4327" s="227" t="s">
        <v>171</v>
      </c>
      <c r="H4327" s="228">
        <v>10</v>
      </c>
      <c r="I4327" s="229"/>
      <c r="J4327" s="230">
        <f>ROUND(I4327*H4327,2)</f>
        <v>0</v>
      </c>
      <c r="K4327" s="226" t="s">
        <v>1</v>
      </c>
      <c r="L4327" s="43"/>
      <c r="M4327" s="231" t="s">
        <v>1</v>
      </c>
      <c r="N4327" s="232" t="s">
        <v>38</v>
      </c>
      <c r="O4327" s="86"/>
      <c r="P4327" s="233">
        <f>O4327*H4327</f>
        <v>0</v>
      </c>
      <c r="Q4327" s="233">
        <v>0</v>
      </c>
      <c r="R4327" s="233">
        <f>Q4327*H4327</f>
        <v>0</v>
      </c>
      <c r="S4327" s="233">
        <v>0</v>
      </c>
      <c r="T4327" s="234">
        <f>S4327*H4327</f>
        <v>0</v>
      </c>
      <c r="AR4327" s="235" t="s">
        <v>328</v>
      </c>
      <c r="AT4327" s="235" t="s">
        <v>135</v>
      </c>
      <c r="AU4327" s="235" t="s">
        <v>83</v>
      </c>
      <c r="AY4327" s="17" t="s">
        <v>133</v>
      </c>
      <c r="BE4327" s="236">
        <f>IF(N4327="základní",J4327,0)</f>
        <v>0</v>
      </c>
      <c r="BF4327" s="236">
        <f>IF(N4327="snížená",J4327,0)</f>
        <v>0</v>
      </c>
      <c r="BG4327" s="236">
        <f>IF(N4327="zákl. přenesená",J4327,0)</f>
        <v>0</v>
      </c>
      <c r="BH4327" s="236">
        <f>IF(N4327="sníž. přenesená",J4327,0)</f>
        <v>0</v>
      </c>
      <c r="BI4327" s="236">
        <f>IF(N4327="nulová",J4327,0)</f>
        <v>0</v>
      </c>
      <c r="BJ4327" s="17" t="s">
        <v>81</v>
      </c>
      <c r="BK4327" s="236">
        <f>ROUND(I4327*H4327,2)</f>
        <v>0</v>
      </c>
      <c r="BL4327" s="17" t="s">
        <v>328</v>
      </c>
      <c r="BM4327" s="235" t="s">
        <v>6280</v>
      </c>
    </row>
    <row r="4328" spans="2:65" s="1" customFormat="1" ht="24" customHeight="1">
      <c r="B4328" s="38"/>
      <c r="C4328" s="224" t="s">
        <v>6281</v>
      </c>
      <c r="D4328" s="224" t="s">
        <v>135</v>
      </c>
      <c r="E4328" s="225" t="s">
        <v>6282</v>
      </c>
      <c r="F4328" s="226" t="s">
        <v>6283</v>
      </c>
      <c r="G4328" s="227" t="s">
        <v>171</v>
      </c>
      <c r="H4328" s="228">
        <v>50</v>
      </c>
      <c r="I4328" s="229"/>
      <c r="J4328" s="230">
        <f>ROUND(I4328*H4328,2)</f>
        <v>0</v>
      </c>
      <c r="K4328" s="226" t="s">
        <v>1</v>
      </c>
      <c r="L4328" s="43"/>
      <c r="M4328" s="231" t="s">
        <v>1</v>
      </c>
      <c r="N4328" s="232" t="s">
        <v>38</v>
      </c>
      <c r="O4328" s="86"/>
      <c r="P4328" s="233">
        <f>O4328*H4328</f>
        <v>0</v>
      </c>
      <c r="Q4328" s="233">
        <v>0</v>
      </c>
      <c r="R4328" s="233">
        <f>Q4328*H4328</f>
        <v>0</v>
      </c>
      <c r="S4328" s="233">
        <v>0</v>
      </c>
      <c r="T4328" s="234">
        <f>S4328*H4328</f>
        <v>0</v>
      </c>
      <c r="AR4328" s="235" t="s">
        <v>328</v>
      </c>
      <c r="AT4328" s="235" t="s">
        <v>135</v>
      </c>
      <c r="AU4328" s="235" t="s">
        <v>83</v>
      </c>
      <c r="AY4328" s="17" t="s">
        <v>133</v>
      </c>
      <c r="BE4328" s="236">
        <f>IF(N4328="základní",J4328,0)</f>
        <v>0</v>
      </c>
      <c r="BF4328" s="236">
        <f>IF(N4328="snížená",J4328,0)</f>
        <v>0</v>
      </c>
      <c r="BG4328" s="236">
        <f>IF(N4328="zákl. přenesená",J4328,0)</f>
        <v>0</v>
      </c>
      <c r="BH4328" s="236">
        <f>IF(N4328="sníž. přenesená",J4328,0)</f>
        <v>0</v>
      </c>
      <c r="BI4328" s="236">
        <f>IF(N4328="nulová",J4328,0)</f>
        <v>0</v>
      </c>
      <c r="BJ4328" s="17" t="s">
        <v>81</v>
      </c>
      <c r="BK4328" s="236">
        <f>ROUND(I4328*H4328,2)</f>
        <v>0</v>
      </c>
      <c r="BL4328" s="17" t="s">
        <v>328</v>
      </c>
      <c r="BM4328" s="235" t="s">
        <v>6284</v>
      </c>
    </row>
    <row r="4329" spans="2:65" s="1" customFormat="1" ht="24" customHeight="1">
      <c r="B4329" s="38"/>
      <c r="C4329" s="224" t="s">
        <v>6285</v>
      </c>
      <c r="D4329" s="224" t="s">
        <v>135</v>
      </c>
      <c r="E4329" s="225" t="s">
        <v>6286</v>
      </c>
      <c r="F4329" s="226" t="s">
        <v>6287</v>
      </c>
      <c r="G4329" s="227" t="s">
        <v>171</v>
      </c>
      <c r="H4329" s="228">
        <v>26</v>
      </c>
      <c r="I4329" s="229"/>
      <c r="J4329" s="230">
        <f>ROUND(I4329*H4329,2)</f>
        <v>0</v>
      </c>
      <c r="K4329" s="226" t="s">
        <v>1</v>
      </c>
      <c r="L4329" s="43"/>
      <c r="M4329" s="231" t="s">
        <v>1</v>
      </c>
      <c r="N4329" s="232" t="s">
        <v>38</v>
      </c>
      <c r="O4329" s="86"/>
      <c r="P4329" s="233">
        <f>O4329*H4329</f>
        <v>0</v>
      </c>
      <c r="Q4329" s="233">
        <v>0</v>
      </c>
      <c r="R4329" s="233">
        <f>Q4329*H4329</f>
        <v>0</v>
      </c>
      <c r="S4329" s="233">
        <v>0</v>
      </c>
      <c r="T4329" s="234">
        <f>S4329*H4329</f>
        <v>0</v>
      </c>
      <c r="AR4329" s="235" t="s">
        <v>328</v>
      </c>
      <c r="AT4329" s="235" t="s">
        <v>135</v>
      </c>
      <c r="AU4329" s="235" t="s">
        <v>83</v>
      </c>
      <c r="AY4329" s="17" t="s">
        <v>133</v>
      </c>
      <c r="BE4329" s="236">
        <f>IF(N4329="základní",J4329,0)</f>
        <v>0</v>
      </c>
      <c r="BF4329" s="236">
        <f>IF(N4329="snížená",J4329,0)</f>
        <v>0</v>
      </c>
      <c r="BG4329" s="236">
        <f>IF(N4329="zákl. přenesená",J4329,0)</f>
        <v>0</v>
      </c>
      <c r="BH4329" s="236">
        <f>IF(N4329="sníž. přenesená",J4329,0)</f>
        <v>0</v>
      </c>
      <c r="BI4329" s="236">
        <f>IF(N4329="nulová",J4329,0)</f>
        <v>0</v>
      </c>
      <c r="BJ4329" s="17" t="s">
        <v>81</v>
      </c>
      <c r="BK4329" s="236">
        <f>ROUND(I4329*H4329,2)</f>
        <v>0</v>
      </c>
      <c r="BL4329" s="17" t="s">
        <v>328</v>
      </c>
      <c r="BM4329" s="235" t="s">
        <v>6288</v>
      </c>
    </row>
    <row r="4330" spans="2:65" s="1" customFormat="1" ht="24" customHeight="1">
      <c r="B4330" s="38"/>
      <c r="C4330" s="224" t="s">
        <v>6289</v>
      </c>
      <c r="D4330" s="224" t="s">
        <v>135</v>
      </c>
      <c r="E4330" s="225" t="s">
        <v>6290</v>
      </c>
      <c r="F4330" s="226" t="s">
        <v>6291</v>
      </c>
      <c r="G4330" s="227" t="s">
        <v>171</v>
      </c>
      <c r="H4330" s="228">
        <v>10</v>
      </c>
      <c r="I4330" s="229"/>
      <c r="J4330" s="230">
        <f>ROUND(I4330*H4330,2)</f>
        <v>0</v>
      </c>
      <c r="K4330" s="226" t="s">
        <v>1</v>
      </c>
      <c r="L4330" s="43"/>
      <c r="M4330" s="231" t="s">
        <v>1</v>
      </c>
      <c r="N4330" s="232" t="s">
        <v>38</v>
      </c>
      <c r="O4330" s="86"/>
      <c r="P4330" s="233">
        <f>O4330*H4330</f>
        <v>0</v>
      </c>
      <c r="Q4330" s="233">
        <v>0</v>
      </c>
      <c r="R4330" s="233">
        <f>Q4330*H4330</f>
        <v>0</v>
      </c>
      <c r="S4330" s="233">
        <v>0</v>
      </c>
      <c r="T4330" s="234">
        <f>S4330*H4330</f>
        <v>0</v>
      </c>
      <c r="AR4330" s="235" t="s">
        <v>328</v>
      </c>
      <c r="AT4330" s="235" t="s">
        <v>135</v>
      </c>
      <c r="AU4330" s="235" t="s">
        <v>83</v>
      </c>
      <c r="AY4330" s="17" t="s">
        <v>133</v>
      </c>
      <c r="BE4330" s="236">
        <f>IF(N4330="základní",J4330,0)</f>
        <v>0</v>
      </c>
      <c r="BF4330" s="236">
        <f>IF(N4330="snížená",J4330,0)</f>
        <v>0</v>
      </c>
      <c r="BG4330" s="236">
        <f>IF(N4330="zákl. přenesená",J4330,0)</f>
        <v>0</v>
      </c>
      <c r="BH4330" s="236">
        <f>IF(N4330="sníž. přenesená",J4330,0)</f>
        <v>0</v>
      </c>
      <c r="BI4330" s="236">
        <f>IF(N4330="nulová",J4330,0)</f>
        <v>0</v>
      </c>
      <c r="BJ4330" s="17" t="s">
        <v>81</v>
      </c>
      <c r="BK4330" s="236">
        <f>ROUND(I4330*H4330,2)</f>
        <v>0</v>
      </c>
      <c r="BL4330" s="17" t="s">
        <v>328</v>
      </c>
      <c r="BM4330" s="235" t="s">
        <v>6292</v>
      </c>
    </row>
    <row r="4331" spans="2:65" s="1" customFormat="1" ht="24" customHeight="1">
      <c r="B4331" s="38"/>
      <c r="C4331" s="224" t="s">
        <v>6293</v>
      </c>
      <c r="D4331" s="224" t="s">
        <v>135</v>
      </c>
      <c r="E4331" s="225" t="s">
        <v>6294</v>
      </c>
      <c r="F4331" s="226" t="s">
        <v>6295</v>
      </c>
      <c r="G4331" s="227" t="s">
        <v>171</v>
      </c>
      <c r="H4331" s="228">
        <v>8</v>
      </c>
      <c r="I4331" s="229"/>
      <c r="J4331" s="230">
        <f>ROUND(I4331*H4331,2)</f>
        <v>0</v>
      </c>
      <c r="K4331" s="226" t="s">
        <v>1</v>
      </c>
      <c r="L4331" s="43"/>
      <c r="M4331" s="231" t="s">
        <v>1</v>
      </c>
      <c r="N4331" s="232" t="s">
        <v>38</v>
      </c>
      <c r="O4331" s="86"/>
      <c r="P4331" s="233">
        <f>O4331*H4331</f>
        <v>0</v>
      </c>
      <c r="Q4331" s="233">
        <v>0</v>
      </c>
      <c r="R4331" s="233">
        <f>Q4331*H4331</f>
        <v>0</v>
      </c>
      <c r="S4331" s="233">
        <v>0</v>
      </c>
      <c r="T4331" s="234">
        <f>S4331*H4331</f>
        <v>0</v>
      </c>
      <c r="AR4331" s="235" t="s">
        <v>328</v>
      </c>
      <c r="AT4331" s="235" t="s">
        <v>135</v>
      </c>
      <c r="AU4331" s="235" t="s">
        <v>83</v>
      </c>
      <c r="AY4331" s="17" t="s">
        <v>133</v>
      </c>
      <c r="BE4331" s="236">
        <f>IF(N4331="základní",J4331,0)</f>
        <v>0</v>
      </c>
      <c r="BF4331" s="236">
        <f>IF(N4331="snížená",J4331,0)</f>
        <v>0</v>
      </c>
      <c r="BG4331" s="236">
        <f>IF(N4331="zákl. přenesená",J4331,0)</f>
        <v>0</v>
      </c>
      <c r="BH4331" s="236">
        <f>IF(N4331="sníž. přenesená",J4331,0)</f>
        <v>0</v>
      </c>
      <c r="BI4331" s="236">
        <f>IF(N4331="nulová",J4331,0)</f>
        <v>0</v>
      </c>
      <c r="BJ4331" s="17" t="s">
        <v>81</v>
      </c>
      <c r="BK4331" s="236">
        <f>ROUND(I4331*H4331,2)</f>
        <v>0</v>
      </c>
      <c r="BL4331" s="17" t="s">
        <v>328</v>
      </c>
      <c r="BM4331" s="235" t="s">
        <v>6296</v>
      </c>
    </row>
    <row r="4332" spans="2:65" s="1" customFormat="1" ht="24" customHeight="1">
      <c r="B4332" s="38"/>
      <c r="C4332" s="224" t="s">
        <v>6297</v>
      </c>
      <c r="D4332" s="224" t="s">
        <v>135</v>
      </c>
      <c r="E4332" s="225" t="s">
        <v>6298</v>
      </c>
      <c r="F4332" s="226" t="s">
        <v>6299</v>
      </c>
      <c r="G4332" s="227" t="s">
        <v>171</v>
      </c>
      <c r="H4332" s="228">
        <v>20</v>
      </c>
      <c r="I4332" s="229"/>
      <c r="J4332" s="230">
        <f>ROUND(I4332*H4332,2)</f>
        <v>0</v>
      </c>
      <c r="K4332" s="226" t="s">
        <v>1</v>
      </c>
      <c r="L4332" s="43"/>
      <c r="M4332" s="231" t="s">
        <v>1</v>
      </c>
      <c r="N4332" s="232" t="s">
        <v>38</v>
      </c>
      <c r="O4332" s="86"/>
      <c r="P4332" s="233">
        <f>O4332*H4332</f>
        <v>0</v>
      </c>
      <c r="Q4332" s="233">
        <v>0</v>
      </c>
      <c r="R4332" s="233">
        <f>Q4332*H4332</f>
        <v>0</v>
      </c>
      <c r="S4332" s="233">
        <v>0</v>
      </c>
      <c r="T4332" s="234">
        <f>S4332*H4332</f>
        <v>0</v>
      </c>
      <c r="AR4332" s="235" t="s">
        <v>328</v>
      </c>
      <c r="AT4332" s="235" t="s">
        <v>135</v>
      </c>
      <c r="AU4332" s="235" t="s">
        <v>83</v>
      </c>
      <c r="AY4332" s="17" t="s">
        <v>133</v>
      </c>
      <c r="BE4332" s="236">
        <f>IF(N4332="základní",J4332,0)</f>
        <v>0</v>
      </c>
      <c r="BF4332" s="236">
        <f>IF(N4332="snížená",J4332,0)</f>
        <v>0</v>
      </c>
      <c r="BG4332" s="236">
        <f>IF(N4332="zákl. přenesená",J4332,0)</f>
        <v>0</v>
      </c>
      <c r="BH4332" s="236">
        <f>IF(N4332="sníž. přenesená",J4332,0)</f>
        <v>0</v>
      </c>
      <c r="BI4332" s="236">
        <f>IF(N4332="nulová",J4332,0)</f>
        <v>0</v>
      </c>
      <c r="BJ4332" s="17" t="s">
        <v>81</v>
      </c>
      <c r="BK4332" s="236">
        <f>ROUND(I4332*H4332,2)</f>
        <v>0</v>
      </c>
      <c r="BL4332" s="17" t="s">
        <v>328</v>
      </c>
      <c r="BM4332" s="235" t="s">
        <v>6300</v>
      </c>
    </row>
    <row r="4333" spans="2:65" s="1" customFormat="1" ht="24" customHeight="1">
      <c r="B4333" s="38"/>
      <c r="C4333" s="224" t="s">
        <v>6301</v>
      </c>
      <c r="D4333" s="224" t="s">
        <v>135</v>
      </c>
      <c r="E4333" s="225" t="s">
        <v>6302</v>
      </c>
      <c r="F4333" s="226" t="s">
        <v>6303</v>
      </c>
      <c r="G4333" s="227" t="s">
        <v>413</v>
      </c>
      <c r="H4333" s="228">
        <v>48</v>
      </c>
      <c r="I4333" s="229"/>
      <c r="J4333" s="230">
        <f>ROUND(I4333*H4333,2)</f>
        <v>0</v>
      </c>
      <c r="K4333" s="226" t="s">
        <v>1</v>
      </c>
      <c r="L4333" s="43"/>
      <c r="M4333" s="231" t="s">
        <v>1</v>
      </c>
      <c r="N4333" s="232" t="s">
        <v>38</v>
      </c>
      <c r="O4333" s="86"/>
      <c r="P4333" s="233">
        <f>O4333*H4333</f>
        <v>0</v>
      </c>
      <c r="Q4333" s="233">
        <v>0</v>
      </c>
      <c r="R4333" s="233">
        <f>Q4333*H4333</f>
        <v>0</v>
      </c>
      <c r="S4333" s="233">
        <v>0</v>
      </c>
      <c r="T4333" s="234">
        <f>S4333*H4333</f>
        <v>0</v>
      </c>
      <c r="AR4333" s="235" t="s">
        <v>328</v>
      </c>
      <c r="AT4333" s="235" t="s">
        <v>135</v>
      </c>
      <c r="AU4333" s="235" t="s">
        <v>83</v>
      </c>
      <c r="AY4333" s="17" t="s">
        <v>133</v>
      </c>
      <c r="BE4333" s="236">
        <f>IF(N4333="základní",J4333,0)</f>
        <v>0</v>
      </c>
      <c r="BF4333" s="236">
        <f>IF(N4333="snížená",J4333,0)</f>
        <v>0</v>
      </c>
      <c r="BG4333" s="236">
        <f>IF(N4333="zákl. přenesená",J4333,0)</f>
        <v>0</v>
      </c>
      <c r="BH4333" s="236">
        <f>IF(N4333="sníž. přenesená",J4333,0)</f>
        <v>0</v>
      </c>
      <c r="BI4333" s="236">
        <f>IF(N4333="nulová",J4333,0)</f>
        <v>0</v>
      </c>
      <c r="BJ4333" s="17" t="s">
        <v>81</v>
      </c>
      <c r="BK4333" s="236">
        <f>ROUND(I4333*H4333,2)</f>
        <v>0</v>
      </c>
      <c r="BL4333" s="17" t="s">
        <v>328</v>
      </c>
      <c r="BM4333" s="235" t="s">
        <v>6304</v>
      </c>
    </row>
    <row r="4334" spans="2:65" s="1" customFormat="1" ht="36" customHeight="1">
      <c r="B4334" s="38"/>
      <c r="C4334" s="224" t="s">
        <v>6305</v>
      </c>
      <c r="D4334" s="224" t="s">
        <v>135</v>
      </c>
      <c r="E4334" s="225" t="s">
        <v>6306</v>
      </c>
      <c r="F4334" s="226" t="s">
        <v>6307</v>
      </c>
      <c r="G4334" s="227" t="s">
        <v>413</v>
      </c>
      <c r="H4334" s="228">
        <v>48</v>
      </c>
      <c r="I4334" s="229"/>
      <c r="J4334" s="230">
        <f>ROUND(I4334*H4334,2)</f>
        <v>0</v>
      </c>
      <c r="K4334" s="226" t="s">
        <v>1</v>
      </c>
      <c r="L4334" s="43"/>
      <c r="M4334" s="231" t="s">
        <v>1</v>
      </c>
      <c r="N4334" s="232" t="s">
        <v>38</v>
      </c>
      <c r="O4334" s="86"/>
      <c r="P4334" s="233">
        <f>O4334*H4334</f>
        <v>0</v>
      </c>
      <c r="Q4334" s="233">
        <v>0</v>
      </c>
      <c r="R4334" s="233">
        <f>Q4334*H4334</f>
        <v>0</v>
      </c>
      <c r="S4334" s="233">
        <v>0</v>
      </c>
      <c r="T4334" s="234">
        <f>S4334*H4334</f>
        <v>0</v>
      </c>
      <c r="AR4334" s="235" t="s">
        <v>328</v>
      </c>
      <c r="AT4334" s="235" t="s">
        <v>135</v>
      </c>
      <c r="AU4334" s="235" t="s">
        <v>83</v>
      </c>
      <c r="AY4334" s="17" t="s">
        <v>133</v>
      </c>
      <c r="BE4334" s="236">
        <f>IF(N4334="základní",J4334,0)</f>
        <v>0</v>
      </c>
      <c r="BF4334" s="236">
        <f>IF(N4334="snížená",J4334,0)</f>
        <v>0</v>
      </c>
      <c r="BG4334" s="236">
        <f>IF(N4334="zákl. přenesená",J4334,0)</f>
        <v>0</v>
      </c>
      <c r="BH4334" s="236">
        <f>IF(N4334="sníž. přenesená",J4334,0)</f>
        <v>0</v>
      </c>
      <c r="BI4334" s="236">
        <f>IF(N4334="nulová",J4334,0)</f>
        <v>0</v>
      </c>
      <c r="BJ4334" s="17" t="s">
        <v>81</v>
      </c>
      <c r="BK4334" s="236">
        <f>ROUND(I4334*H4334,2)</f>
        <v>0</v>
      </c>
      <c r="BL4334" s="17" t="s">
        <v>328</v>
      </c>
      <c r="BM4334" s="235" t="s">
        <v>6308</v>
      </c>
    </row>
    <row r="4335" spans="2:65" s="1" customFormat="1" ht="16.5" customHeight="1">
      <c r="B4335" s="38"/>
      <c r="C4335" s="224" t="s">
        <v>6309</v>
      </c>
      <c r="D4335" s="224" t="s">
        <v>135</v>
      </c>
      <c r="E4335" s="225" t="s">
        <v>6310</v>
      </c>
      <c r="F4335" s="226" t="s">
        <v>6311</v>
      </c>
      <c r="G4335" s="227" t="s">
        <v>1</v>
      </c>
      <c r="H4335" s="228">
        <v>0</v>
      </c>
      <c r="I4335" s="229"/>
      <c r="J4335" s="230">
        <f>ROUND(I4335*H4335,2)</f>
        <v>0</v>
      </c>
      <c r="K4335" s="226" t="s">
        <v>1</v>
      </c>
      <c r="L4335" s="43"/>
      <c r="M4335" s="231" t="s">
        <v>1</v>
      </c>
      <c r="N4335" s="232" t="s">
        <v>38</v>
      </c>
      <c r="O4335" s="86"/>
      <c r="P4335" s="233">
        <f>O4335*H4335</f>
        <v>0</v>
      </c>
      <c r="Q4335" s="233">
        <v>0</v>
      </c>
      <c r="R4335" s="233">
        <f>Q4335*H4335</f>
        <v>0</v>
      </c>
      <c r="S4335" s="233">
        <v>0</v>
      </c>
      <c r="T4335" s="234">
        <f>S4335*H4335</f>
        <v>0</v>
      </c>
      <c r="AR4335" s="235" t="s">
        <v>328</v>
      </c>
      <c r="AT4335" s="235" t="s">
        <v>135</v>
      </c>
      <c r="AU4335" s="235" t="s">
        <v>83</v>
      </c>
      <c r="AY4335" s="17" t="s">
        <v>133</v>
      </c>
      <c r="BE4335" s="236">
        <f>IF(N4335="základní",J4335,0)</f>
        <v>0</v>
      </c>
      <c r="BF4335" s="236">
        <f>IF(N4335="snížená",J4335,0)</f>
        <v>0</v>
      </c>
      <c r="BG4335" s="236">
        <f>IF(N4335="zákl. přenesená",J4335,0)</f>
        <v>0</v>
      </c>
      <c r="BH4335" s="236">
        <f>IF(N4335="sníž. přenesená",J4335,0)</f>
        <v>0</v>
      </c>
      <c r="BI4335" s="236">
        <f>IF(N4335="nulová",J4335,0)</f>
        <v>0</v>
      </c>
      <c r="BJ4335" s="17" t="s">
        <v>81</v>
      </c>
      <c r="BK4335" s="236">
        <f>ROUND(I4335*H4335,2)</f>
        <v>0</v>
      </c>
      <c r="BL4335" s="17" t="s">
        <v>328</v>
      </c>
      <c r="BM4335" s="235" t="s">
        <v>6312</v>
      </c>
    </row>
    <row r="4336" spans="2:65" s="1" customFormat="1" ht="24" customHeight="1">
      <c r="B4336" s="38"/>
      <c r="C4336" s="224" t="s">
        <v>6313</v>
      </c>
      <c r="D4336" s="224" t="s">
        <v>135</v>
      </c>
      <c r="E4336" s="225" t="s">
        <v>6314</v>
      </c>
      <c r="F4336" s="226" t="s">
        <v>6315</v>
      </c>
      <c r="G4336" s="227" t="s">
        <v>246</v>
      </c>
      <c r="H4336" s="228">
        <v>1</v>
      </c>
      <c r="I4336" s="229"/>
      <c r="J4336" s="230">
        <f>ROUND(I4336*H4336,2)</f>
        <v>0</v>
      </c>
      <c r="K4336" s="226" t="s">
        <v>1</v>
      </c>
      <c r="L4336" s="43"/>
      <c r="M4336" s="231" t="s">
        <v>1</v>
      </c>
      <c r="N4336" s="232" t="s">
        <v>38</v>
      </c>
      <c r="O4336" s="86"/>
      <c r="P4336" s="233">
        <f>O4336*H4336</f>
        <v>0</v>
      </c>
      <c r="Q4336" s="233">
        <v>0</v>
      </c>
      <c r="R4336" s="233">
        <f>Q4336*H4336</f>
        <v>0</v>
      </c>
      <c r="S4336" s="233">
        <v>0</v>
      </c>
      <c r="T4336" s="234">
        <f>S4336*H4336</f>
        <v>0</v>
      </c>
      <c r="AR4336" s="235" t="s">
        <v>328</v>
      </c>
      <c r="AT4336" s="235" t="s">
        <v>135</v>
      </c>
      <c r="AU4336" s="235" t="s">
        <v>83</v>
      </c>
      <c r="AY4336" s="17" t="s">
        <v>133</v>
      </c>
      <c r="BE4336" s="236">
        <f>IF(N4336="základní",J4336,0)</f>
        <v>0</v>
      </c>
      <c r="BF4336" s="236">
        <f>IF(N4336="snížená",J4336,0)</f>
        <v>0</v>
      </c>
      <c r="BG4336" s="236">
        <f>IF(N4336="zákl. přenesená",J4336,0)</f>
        <v>0</v>
      </c>
      <c r="BH4336" s="236">
        <f>IF(N4336="sníž. přenesená",J4336,0)</f>
        <v>0</v>
      </c>
      <c r="BI4336" s="236">
        <f>IF(N4336="nulová",J4336,0)</f>
        <v>0</v>
      </c>
      <c r="BJ4336" s="17" t="s">
        <v>81</v>
      </c>
      <c r="BK4336" s="236">
        <f>ROUND(I4336*H4336,2)</f>
        <v>0</v>
      </c>
      <c r="BL4336" s="17" t="s">
        <v>328</v>
      </c>
      <c r="BM4336" s="235" t="s">
        <v>6316</v>
      </c>
    </row>
    <row r="4337" spans="2:65" s="1" customFormat="1" ht="36" customHeight="1">
      <c r="B4337" s="38"/>
      <c r="C4337" s="224" t="s">
        <v>6317</v>
      </c>
      <c r="D4337" s="224" t="s">
        <v>135</v>
      </c>
      <c r="E4337" s="225" t="s">
        <v>6318</v>
      </c>
      <c r="F4337" s="226" t="s">
        <v>6319</v>
      </c>
      <c r="G4337" s="227" t="s">
        <v>171</v>
      </c>
      <c r="H4337" s="228">
        <v>8</v>
      </c>
      <c r="I4337" s="229"/>
      <c r="J4337" s="230">
        <f>ROUND(I4337*H4337,2)</f>
        <v>0</v>
      </c>
      <c r="K4337" s="226" t="s">
        <v>1</v>
      </c>
      <c r="L4337" s="43"/>
      <c r="M4337" s="231" t="s">
        <v>1</v>
      </c>
      <c r="N4337" s="232" t="s">
        <v>38</v>
      </c>
      <c r="O4337" s="86"/>
      <c r="P4337" s="233">
        <f>O4337*H4337</f>
        <v>0</v>
      </c>
      <c r="Q4337" s="233">
        <v>0</v>
      </c>
      <c r="R4337" s="233">
        <f>Q4337*H4337</f>
        <v>0</v>
      </c>
      <c r="S4337" s="233">
        <v>0</v>
      </c>
      <c r="T4337" s="234">
        <f>S4337*H4337</f>
        <v>0</v>
      </c>
      <c r="AR4337" s="235" t="s">
        <v>328</v>
      </c>
      <c r="AT4337" s="235" t="s">
        <v>135</v>
      </c>
      <c r="AU4337" s="235" t="s">
        <v>83</v>
      </c>
      <c r="AY4337" s="17" t="s">
        <v>133</v>
      </c>
      <c r="BE4337" s="236">
        <f>IF(N4337="základní",J4337,0)</f>
        <v>0</v>
      </c>
      <c r="BF4337" s="236">
        <f>IF(N4337="snížená",J4337,0)</f>
        <v>0</v>
      </c>
      <c r="BG4337" s="236">
        <f>IF(N4337="zákl. přenesená",J4337,0)</f>
        <v>0</v>
      </c>
      <c r="BH4337" s="236">
        <f>IF(N4337="sníž. přenesená",J4337,0)</f>
        <v>0</v>
      </c>
      <c r="BI4337" s="236">
        <f>IF(N4337="nulová",J4337,0)</f>
        <v>0</v>
      </c>
      <c r="BJ4337" s="17" t="s">
        <v>81</v>
      </c>
      <c r="BK4337" s="236">
        <f>ROUND(I4337*H4337,2)</f>
        <v>0</v>
      </c>
      <c r="BL4337" s="17" t="s">
        <v>328</v>
      </c>
      <c r="BM4337" s="235" t="s">
        <v>6320</v>
      </c>
    </row>
    <row r="4338" spans="2:65" s="1" customFormat="1" ht="24" customHeight="1">
      <c r="B4338" s="38"/>
      <c r="C4338" s="224" t="s">
        <v>6321</v>
      </c>
      <c r="D4338" s="224" t="s">
        <v>135</v>
      </c>
      <c r="E4338" s="225" t="s">
        <v>6322</v>
      </c>
      <c r="F4338" s="226" t="s">
        <v>6323</v>
      </c>
      <c r="G4338" s="227" t="s">
        <v>171</v>
      </c>
      <c r="H4338" s="228">
        <v>8</v>
      </c>
      <c r="I4338" s="229"/>
      <c r="J4338" s="230">
        <f>ROUND(I4338*H4338,2)</f>
        <v>0</v>
      </c>
      <c r="K4338" s="226" t="s">
        <v>1</v>
      </c>
      <c r="L4338" s="43"/>
      <c r="M4338" s="231" t="s">
        <v>1</v>
      </c>
      <c r="N4338" s="232" t="s">
        <v>38</v>
      </c>
      <c r="O4338" s="86"/>
      <c r="P4338" s="233">
        <f>O4338*H4338</f>
        <v>0</v>
      </c>
      <c r="Q4338" s="233">
        <v>0</v>
      </c>
      <c r="R4338" s="233">
        <f>Q4338*H4338</f>
        <v>0</v>
      </c>
      <c r="S4338" s="233">
        <v>0</v>
      </c>
      <c r="T4338" s="234">
        <f>S4338*H4338</f>
        <v>0</v>
      </c>
      <c r="AR4338" s="235" t="s">
        <v>328</v>
      </c>
      <c r="AT4338" s="235" t="s">
        <v>135</v>
      </c>
      <c r="AU4338" s="235" t="s">
        <v>83</v>
      </c>
      <c r="AY4338" s="17" t="s">
        <v>133</v>
      </c>
      <c r="BE4338" s="236">
        <f>IF(N4338="základní",J4338,0)</f>
        <v>0</v>
      </c>
      <c r="BF4338" s="236">
        <f>IF(N4338="snížená",J4338,0)</f>
        <v>0</v>
      </c>
      <c r="BG4338" s="236">
        <f>IF(N4338="zákl. přenesená",J4338,0)</f>
        <v>0</v>
      </c>
      <c r="BH4338" s="236">
        <f>IF(N4338="sníž. přenesená",J4338,0)</f>
        <v>0</v>
      </c>
      <c r="BI4338" s="236">
        <f>IF(N4338="nulová",J4338,0)</f>
        <v>0</v>
      </c>
      <c r="BJ4338" s="17" t="s">
        <v>81</v>
      </c>
      <c r="BK4338" s="236">
        <f>ROUND(I4338*H4338,2)</f>
        <v>0</v>
      </c>
      <c r="BL4338" s="17" t="s">
        <v>328</v>
      </c>
      <c r="BM4338" s="235" t="s">
        <v>6324</v>
      </c>
    </row>
    <row r="4339" spans="2:65" s="1" customFormat="1" ht="36" customHeight="1">
      <c r="B4339" s="38"/>
      <c r="C4339" s="224" t="s">
        <v>6325</v>
      </c>
      <c r="D4339" s="224" t="s">
        <v>135</v>
      </c>
      <c r="E4339" s="225" t="s">
        <v>6326</v>
      </c>
      <c r="F4339" s="226" t="s">
        <v>6327</v>
      </c>
      <c r="G4339" s="227" t="s">
        <v>2263</v>
      </c>
      <c r="H4339" s="228">
        <v>2</v>
      </c>
      <c r="I4339" s="229"/>
      <c r="J4339" s="230">
        <f>ROUND(I4339*H4339,2)</f>
        <v>0</v>
      </c>
      <c r="K4339" s="226" t="s">
        <v>1</v>
      </c>
      <c r="L4339" s="43"/>
      <c r="M4339" s="231" t="s">
        <v>1</v>
      </c>
      <c r="N4339" s="232" t="s">
        <v>38</v>
      </c>
      <c r="O4339" s="86"/>
      <c r="P4339" s="233">
        <f>O4339*H4339</f>
        <v>0</v>
      </c>
      <c r="Q4339" s="233">
        <v>0</v>
      </c>
      <c r="R4339" s="233">
        <f>Q4339*H4339</f>
        <v>0</v>
      </c>
      <c r="S4339" s="233">
        <v>0</v>
      </c>
      <c r="T4339" s="234">
        <f>S4339*H4339</f>
        <v>0</v>
      </c>
      <c r="AR4339" s="235" t="s">
        <v>328</v>
      </c>
      <c r="AT4339" s="235" t="s">
        <v>135</v>
      </c>
      <c r="AU4339" s="235" t="s">
        <v>83</v>
      </c>
      <c r="AY4339" s="17" t="s">
        <v>133</v>
      </c>
      <c r="BE4339" s="236">
        <f>IF(N4339="základní",J4339,0)</f>
        <v>0</v>
      </c>
      <c r="BF4339" s="236">
        <f>IF(N4339="snížená",J4339,0)</f>
        <v>0</v>
      </c>
      <c r="BG4339" s="236">
        <f>IF(N4339="zákl. přenesená",J4339,0)</f>
        <v>0</v>
      </c>
      <c r="BH4339" s="236">
        <f>IF(N4339="sníž. přenesená",J4339,0)</f>
        <v>0</v>
      </c>
      <c r="BI4339" s="236">
        <f>IF(N4339="nulová",J4339,0)</f>
        <v>0</v>
      </c>
      <c r="BJ4339" s="17" t="s">
        <v>81</v>
      </c>
      <c r="BK4339" s="236">
        <f>ROUND(I4339*H4339,2)</f>
        <v>0</v>
      </c>
      <c r="BL4339" s="17" t="s">
        <v>328</v>
      </c>
      <c r="BM4339" s="235" t="s">
        <v>6328</v>
      </c>
    </row>
    <row r="4340" spans="2:65" s="1" customFormat="1" ht="24" customHeight="1">
      <c r="B4340" s="38"/>
      <c r="C4340" s="224" t="s">
        <v>6329</v>
      </c>
      <c r="D4340" s="224" t="s">
        <v>135</v>
      </c>
      <c r="E4340" s="225" t="s">
        <v>6330</v>
      </c>
      <c r="F4340" s="226" t="s">
        <v>6331</v>
      </c>
      <c r="G4340" s="227" t="s">
        <v>171</v>
      </c>
      <c r="H4340" s="228">
        <v>2</v>
      </c>
      <c r="I4340" s="229"/>
      <c r="J4340" s="230">
        <f>ROUND(I4340*H4340,2)</f>
        <v>0</v>
      </c>
      <c r="K4340" s="226" t="s">
        <v>1</v>
      </c>
      <c r="L4340" s="43"/>
      <c r="M4340" s="231" t="s">
        <v>1</v>
      </c>
      <c r="N4340" s="232" t="s">
        <v>38</v>
      </c>
      <c r="O4340" s="86"/>
      <c r="P4340" s="233">
        <f>O4340*H4340</f>
        <v>0</v>
      </c>
      <c r="Q4340" s="233">
        <v>0</v>
      </c>
      <c r="R4340" s="233">
        <f>Q4340*H4340</f>
        <v>0</v>
      </c>
      <c r="S4340" s="233">
        <v>0</v>
      </c>
      <c r="T4340" s="234">
        <f>S4340*H4340</f>
        <v>0</v>
      </c>
      <c r="AR4340" s="235" t="s">
        <v>328</v>
      </c>
      <c r="AT4340" s="235" t="s">
        <v>135</v>
      </c>
      <c r="AU4340" s="235" t="s">
        <v>83</v>
      </c>
      <c r="AY4340" s="17" t="s">
        <v>133</v>
      </c>
      <c r="BE4340" s="236">
        <f>IF(N4340="základní",J4340,0)</f>
        <v>0</v>
      </c>
      <c r="BF4340" s="236">
        <f>IF(N4340="snížená",J4340,0)</f>
        <v>0</v>
      </c>
      <c r="BG4340" s="236">
        <f>IF(N4340="zákl. přenesená",J4340,0)</f>
        <v>0</v>
      </c>
      <c r="BH4340" s="236">
        <f>IF(N4340="sníž. přenesená",J4340,0)</f>
        <v>0</v>
      </c>
      <c r="BI4340" s="236">
        <f>IF(N4340="nulová",J4340,0)</f>
        <v>0</v>
      </c>
      <c r="BJ4340" s="17" t="s">
        <v>81</v>
      </c>
      <c r="BK4340" s="236">
        <f>ROUND(I4340*H4340,2)</f>
        <v>0</v>
      </c>
      <c r="BL4340" s="17" t="s">
        <v>328</v>
      </c>
      <c r="BM4340" s="235" t="s">
        <v>6332</v>
      </c>
    </row>
    <row r="4341" spans="2:65" s="1" customFormat="1" ht="16.5" customHeight="1">
      <c r="B4341" s="38"/>
      <c r="C4341" s="224" t="s">
        <v>6333</v>
      </c>
      <c r="D4341" s="224" t="s">
        <v>135</v>
      </c>
      <c r="E4341" s="225" t="s">
        <v>6334</v>
      </c>
      <c r="F4341" s="226" t="s">
        <v>6335</v>
      </c>
      <c r="G4341" s="227" t="s">
        <v>171</v>
      </c>
      <c r="H4341" s="228">
        <v>1</v>
      </c>
      <c r="I4341" s="229"/>
      <c r="J4341" s="230">
        <f>ROUND(I4341*H4341,2)</f>
        <v>0</v>
      </c>
      <c r="K4341" s="226" t="s">
        <v>1</v>
      </c>
      <c r="L4341" s="43"/>
      <c r="M4341" s="231" t="s">
        <v>1</v>
      </c>
      <c r="N4341" s="232" t="s">
        <v>38</v>
      </c>
      <c r="O4341" s="86"/>
      <c r="P4341" s="233">
        <f>O4341*H4341</f>
        <v>0</v>
      </c>
      <c r="Q4341" s="233">
        <v>0</v>
      </c>
      <c r="R4341" s="233">
        <f>Q4341*H4341</f>
        <v>0</v>
      </c>
      <c r="S4341" s="233">
        <v>0</v>
      </c>
      <c r="T4341" s="234">
        <f>S4341*H4341</f>
        <v>0</v>
      </c>
      <c r="AR4341" s="235" t="s">
        <v>328</v>
      </c>
      <c r="AT4341" s="235" t="s">
        <v>135</v>
      </c>
      <c r="AU4341" s="235" t="s">
        <v>83</v>
      </c>
      <c r="AY4341" s="17" t="s">
        <v>133</v>
      </c>
      <c r="BE4341" s="236">
        <f>IF(N4341="základní",J4341,0)</f>
        <v>0</v>
      </c>
      <c r="BF4341" s="236">
        <f>IF(N4341="snížená",J4341,0)</f>
        <v>0</v>
      </c>
      <c r="BG4341" s="236">
        <f>IF(N4341="zákl. přenesená",J4341,0)</f>
        <v>0</v>
      </c>
      <c r="BH4341" s="236">
        <f>IF(N4341="sníž. přenesená",J4341,0)</f>
        <v>0</v>
      </c>
      <c r="BI4341" s="236">
        <f>IF(N4341="nulová",J4341,0)</f>
        <v>0</v>
      </c>
      <c r="BJ4341" s="17" t="s">
        <v>81</v>
      </c>
      <c r="BK4341" s="236">
        <f>ROUND(I4341*H4341,2)</f>
        <v>0</v>
      </c>
      <c r="BL4341" s="17" t="s">
        <v>328</v>
      </c>
      <c r="BM4341" s="235" t="s">
        <v>6336</v>
      </c>
    </row>
    <row r="4342" spans="2:65" s="1" customFormat="1" ht="24" customHeight="1">
      <c r="B4342" s="38"/>
      <c r="C4342" s="224" t="s">
        <v>6337</v>
      </c>
      <c r="D4342" s="224" t="s">
        <v>135</v>
      </c>
      <c r="E4342" s="225" t="s">
        <v>6338</v>
      </c>
      <c r="F4342" s="226" t="s">
        <v>6339</v>
      </c>
      <c r="G4342" s="227" t="s">
        <v>171</v>
      </c>
      <c r="H4342" s="228">
        <v>2</v>
      </c>
      <c r="I4342" s="229"/>
      <c r="J4342" s="230">
        <f>ROUND(I4342*H4342,2)</f>
        <v>0</v>
      </c>
      <c r="K4342" s="226" t="s">
        <v>1</v>
      </c>
      <c r="L4342" s="43"/>
      <c r="M4342" s="231" t="s">
        <v>1</v>
      </c>
      <c r="N4342" s="232" t="s">
        <v>38</v>
      </c>
      <c r="O4342" s="86"/>
      <c r="P4342" s="233">
        <f>O4342*H4342</f>
        <v>0</v>
      </c>
      <c r="Q4342" s="233">
        <v>0</v>
      </c>
      <c r="R4342" s="233">
        <f>Q4342*H4342</f>
        <v>0</v>
      </c>
      <c r="S4342" s="233">
        <v>0</v>
      </c>
      <c r="T4342" s="234">
        <f>S4342*H4342</f>
        <v>0</v>
      </c>
      <c r="AR4342" s="235" t="s">
        <v>328</v>
      </c>
      <c r="AT4342" s="235" t="s">
        <v>135</v>
      </c>
      <c r="AU4342" s="235" t="s">
        <v>83</v>
      </c>
      <c r="AY4342" s="17" t="s">
        <v>133</v>
      </c>
      <c r="BE4342" s="236">
        <f>IF(N4342="základní",J4342,0)</f>
        <v>0</v>
      </c>
      <c r="BF4342" s="236">
        <f>IF(N4342="snížená",J4342,0)</f>
        <v>0</v>
      </c>
      <c r="BG4342" s="236">
        <f>IF(N4342="zákl. přenesená",J4342,0)</f>
        <v>0</v>
      </c>
      <c r="BH4342" s="236">
        <f>IF(N4342="sníž. přenesená",J4342,0)</f>
        <v>0</v>
      </c>
      <c r="BI4342" s="236">
        <f>IF(N4342="nulová",J4342,0)</f>
        <v>0</v>
      </c>
      <c r="BJ4342" s="17" t="s">
        <v>81</v>
      </c>
      <c r="BK4342" s="236">
        <f>ROUND(I4342*H4342,2)</f>
        <v>0</v>
      </c>
      <c r="BL4342" s="17" t="s">
        <v>328</v>
      </c>
      <c r="BM4342" s="235" t="s">
        <v>6340</v>
      </c>
    </row>
    <row r="4343" spans="2:65" s="1" customFormat="1" ht="24" customHeight="1">
      <c r="B4343" s="38"/>
      <c r="C4343" s="224" t="s">
        <v>6341</v>
      </c>
      <c r="D4343" s="224" t="s">
        <v>135</v>
      </c>
      <c r="E4343" s="225" t="s">
        <v>6342</v>
      </c>
      <c r="F4343" s="226" t="s">
        <v>6343</v>
      </c>
      <c r="G4343" s="227" t="s">
        <v>171</v>
      </c>
      <c r="H4343" s="228">
        <v>2</v>
      </c>
      <c r="I4343" s="229"/>
      <c r="J4343" s="230">
        <f>ROUND(I4343*H4343,2)</f>
        <v>0</v>
      </c>
      <c r="K4343" s="226" t="s">
        <v>1</v>
      </c>
      <c r="L4343" s="43"/>
      <c r="M4343" s="231" t="s">
        <v>1</v>
      </c>
      <c r="N4343" s="232" t="s">
        <v>38</v>
      </c>
      <c r="O4343" s="86"/>
      <c r="P4343" s="233">
        <f>O4343*H4343</f>
        <v>0</v>
      </c>
      <c r="Q4343" s="233">
        <v>0</v>
      </c>
      <c r="R4343" s="233">
        <f>Q4343*H4343</f>
        <v>0</v>
      </c>
      <c r="S4343" s="233">
        <v>0</v>
      </c>
      <c r="T4343" s="234">
        <f>S4343*H4343</f>
        <v>0</v>
      </c>
      <c r="AR4343" s="235" t="s">
        <v>328</v>
      </c>
      <c r="AT4343" s="235" t="s">
        <v>135</v>
      </c>
      <c r="AU4343" s="235" t="s">
        <v>83</v>
      </c>
      <c r="AY4343" s="17" t="s">
        <v>133</v>
      </c>
      <c r="BE4343" s="236">
        <f>IF(N4343="základní",J4343,0)</f>
        <v>0</v>
      </c>
      <c r="BF4343" s="236">
        <f>IF(N4343="snížená",J4343,0)</f>
        <v>0</v>
      </c>
      <c r="BG4343" s="236">
        <f>IF(N4343="zákl. přenesená",J4343,0)</f>
        <v>0</v>
      </c>
      <c r="BH4343" s="236">
        <f>IF(N4343="sníž. přenesená",J4343,0)</f>
        <v>0</v>
      </c>
      <c r="BI4343" s="236">
        <f>IF(N4343="nulová",J4343,0)</f>
        <v>0</v>
      </c>
      <c r="BJ4343" s="17" t="s">
        <v>81</v>
      </c>
      <c r="BK4343" s="236">
        <f>ROUND(I4343*H4343,2)</f>
        <v>0</v>
      </c>
      <c r="BL4343" s="17" t="s">
        <v>328</v>
      </c>
      <c r="BM4343" s="235" t="s">
        <v>6344</v>
      </c>
    </row>
    <row r="4344" spans="2:65" s="1" customFormat="1" ht="24" customHeight="1">
      <c r="B4344" s="38"/>
      <c r="C4344" s="224" t="s">
        <v>6345</v>
      </c>
      <c r="D4344" s="224" t="s">
        <v>135</v>
      </c>
      <c r="E4344" s="225" t="s">
        <v>6346</v>
      </c>
      <c r="F4344" s="226" t="s">
        <v>6347</v>
      </c>
      <c r="G4344" s="227" t="s">
        <v>171</v>
      </c>
      <c r="H4344" s="228">
        <v>8</v>
      </c>
      <c r="I4344" s="229"/>
      <c r="J4344" s="230">
        <f>ROUND(I4344*H4344,2)</f>
        <v>0</v>
      </c>
      <c r="K4344" s="226" t="s">
        <v>1</v>
      </c>
      <c r="L4344" s="43"/>
      <c r="M4344" s="231" t="s">
        <v>1</v>
      </c>
      <c r="N4344" s="232" t="s">
        <v>38</v>
      </c>
      <c r="O4344" s="86"/>
      <c r="P4344" s="233">
        <f>O4344*H4344</f>
        <v>0</v>
      </c>
      <c r="Q4344" s="233">
        <v>0</v>
      </c>
      <c r="R4344" s="233">
        <f>Q4344*H4344</f>
        <v>0</v>
      </c>
      <c r="S4344" s="233">
        <v>0</v>
      </c>
      <c r="T4344" s="234">
        <f>S4344*H4344</f>
        <v>0</v>
      </c>
      <c r="AR4344" s="235" t="s">
        <v>328</v>
      </c>
      <c r="AT4344" s="235" t="s">
        <v>135</v>
      </c>
      <c r="AU4344" s="235" t="s">
        <v>83</v>
      </c>
      <c r="AY4344" s="17" t="s">
        <v>133</v>
      </c>
      <c r="BE4344" s="236">
        <f>IF(N4344="základní",J4344,0)</f>
        <v>0</v>
      </c>
      <c r="BF4344" s="236">
        <f>IF(N4344="snížená",J4344,0)</f>
        <v>0</v>
      </c>
      <c r="BG4344" s="236">
        <f>IF(N4344="zákl. přenesená",J4344,0)</f>
        <v>0</v>
      </c>
      <c r="BH4344" s="236">
        <f>IF(N4344="sníž. přenesená",J4344,0)</f>
        <v>0</v>
      </c>
      <c r="BI4344" s="236">
        <f>IF(N4344="nulová",J4344,0)</f>
        <v>0</v>
      </c>
      <c r="BJ4344" s="17" t="s">
        <v>81</v>
      </c>
      <c r="BK4344" s="236">
        <f>ROUND(I4344*H4344,2)</f>
        <v>0</v>
      </c>
      <c r="BL4344" s="17" t="s">
        <v>328</v>
      </c>
      <c r="BM4344" s="235" t="s">
        <v>6348</v>
      </c>
    </row>
    <row r="4345" spans="2:65" s="1" customFormat="1" ht="24" customHeight="1">
      <c r="B4345" s="38"/>
      <c r="C4345" s="224" t="s">
        <v>6349</v>
      </c>
      <c r="D4345" s="224" t="s">
        <v>135</v>
      </c>
      <c r="E4345" s="225" t="s">
        <v>6350</v>
      </c>
      <c r="F4345" s="226" t="s">
        <v>6351</v>
      </c>
      <c r="G4345" s="227" t="s">
        <v>171</v>
      </c>
      <c r="H4345" s="228">
        <v>1</v>
      </c>
      <c r="I4345" s="229"/>
      <c r="J4345" s="230">
        <f>ROUND(I4345*H4345,2)</f>
        <v>0</v>
      </c>
      <c r="K4345" s="226" t="s">
        <v>1</v>
      </c>
      <c r="L4345" s="43"/>
      <c r="M4345" s="231" t="s">
        <v>1</v>
      </c>
      <c r="N4345" s="232" t="s">
        <v>38</v>
      </c>
      <c r="O4345" s="86"/>
      <c r="P4345" s="233">
        <f>O4345*H4345</f>
        <v>0</v>
      </c>
      <c r="Q4345" s="233">
        <v>0</v>
      </c>
      <c r="R4345" s="233">
        <f>Q4345*H4345</f>
        <v>0</v>
      </c>
      <c r="S4345" s="233">
        <v>0</v>
      </c>
      <c r="T4345" s="234">
        <f>S4345*H4345</f>
        <v>0</v>
      </c>
      <c r="AR4345" s="235" t="s">
        <v>328</v>
      </c>
      <c r="AT4345" s="235" t="s">
        <v>135</v>
      </c>
      <c r="AU4345" s="235" t="s">
        <v>83</v>
      </c>
      <c r="AY4345" s="17" t="s">
        <v>133</v>
      </c>
      <c r="BE4345" s="236">
        <f>IF(N4345="základní",J4345,0)</f>
        <v>0</v>
      </c>
      <c r="BF4345" s="236">
        <f>IF(N4345="snížená",J4345,0)</f>
        <v>0</v>
      </c>
      <c r="BG4345" s="236">
        <f>IF(N4345="zákl. přenesená",J4345,0)</f>
        <v>0</v>
      </c>
      <c r="BH4345" s="236">
        <f>IF(N4345="sníž. přenesená",J4345,0)</f>
        <v>0</v>
      </c>
      <c r="BI4345" s="236">
        <f>IF(N4345="nulová",J4345,0)</f>
        <v>0</v>
      </c>
      <c r="BJ4345" s="17" t="s">
        <v>81</v>
      </c>
      <c r="BK4345" s="236">
        <f>ROUND(I4345*H4345,2)</f>
        <v>0</v>
      </c>
      <c r="BL4345" s="17" t="s">
        <v>328</v>
      </c>
      <c r="BM4345" s="235" t="s">
        <v>6352</v>
      </c>
    </row>
    <row r="4346" spans="2:65" s="1" customFormat="1" ht="24" customHeight="1">
      <c r="B4346" s="38"/>
      <c r="C4346" s="224" t="s">
        <v>6353</v>
      </c>
      <c r="D4346" s="224" t="s">
        <v>135</v>
      </c>
      <c r="E4346" s="225" t="s">
        <v>6354</v>
      </c>
      <c r="F4346" s="226" t="s">
        <v>6355</v>
      </c>
      <c r="G4346" s="227" t="s">
        <v>171</v>
      </c>
      <c r="H4346" s="228">
        <v>16</v>
      </c>
      <c r="I4346" s="229"/>
      <c r="J4346" s="230">
        <f>ROUND(I4346*H4346,2)</f>
        <v>0</v>
      </c>
      <c r="K4346" s="226" t="s">
        <v>1</v>
      </c>
      <c r="L4346" s="43"/>
      <c r="M4346" s="231" t="s">
        <v>1</v>
      </c>
      <c r="N4346" s="232" t="s">
        <v>38</v>
      </c>
      <c r="O4346" s="86"/>
      <c r="P4346" s="233">
        <f>O4346*H4346</f>
        <v>0</v>
      </c>
      <c r="Q4346" s="233">
        <v>0</v>
      </c>
      <c r="R4346" s="233">
        <f>Q4346*H4346</f>
        <v>0</v>
      </c>
      <c r="S4346" s="233">
        <v>0</v>
      </c>
      <c r="T4346" s="234">
        <f>S4346*H4346</f>
        <v>0</v>
      </c>
      <c r="AR4346" s="235" t="s">
        <v>328</v>
      </c>
      <c r="AT4346" s="235" t="s">
        <v>135</v>
      </c>
      <c r="AU4346" s="235" t="s">
        <v>83</v>
      </c>
      <c r="AY4346" s="17" t="s">
        <v>133</v>
      </c>
      <c r="BE4346" s="236">
        <f>IF(N4346="základní",J4346,0)</f>
        <v>0</v>
      </c>
      <c r="BF4346" s="236">
        <f>IF(N4346="snížená",J4346,0)</f>
        <v>0</v>
      </c>
      <c r="BG4346" s="236">
        <f>IF(N4346="zákl. přenesená",J4346,0)</f>
        <v>0</v>
      </c>
      <c r="BH4346" s="236">
        <f>IF(N4346="sníž. přenesená",J4346,0)</f>
        <v>0</v>
      </c>
      <c r="BI4346" s="236">
        <f>IF(N4346="nulová",J4346,0)</f>
        <v>0</v>
      </c>
      <c r="BJ4346" s="17" t="s">
        <v>81</v>
      </c>
      <c r="BK4346" s="236">
        <f>ROUND(I4346*H4346,2)</f>
        <v>0</v>
      </c>
      <c r="BL4346" s="17" t="s">
        <v>328</v>
      </c>
      <c r="BM4346" s="235" t="s">
        <v>6356</v>
      </c>
    </row>
    <row r="4347" spans="2:65" s="1" customFormat="1" ht="16.5" customHeight="1">
      <c r="B4347" s="38"/>
      <c r="C4347" s="224" t="s">
        <v>6357</v>
      </c>
      <c r="D4347" s="224" t="s">
        <v>135</v>
      </c>
      <c r="E4347" s="225" t="s">
        <v>6358</v>
      </c>
      <c r="F4347" s="226" t="s">
        <v>6359</v>
      </c>
      <c r="G4347" s="227" t="s">
        <v>165</v>
      </c>
      <c r="H4347" s="228">
        <v>46.2</v>
      </c>
      <c r="I4347" s="229"/>
      <c r="J4347" s="230">
        <f>ROUND(I4347*H4347,2)</f>
        <v>0</v>
      </c>
      <c r="K4347" s="226" t="s">
        <v>1</v>
      </c>
      <c r="L4347" s="43"/>
      <c r="M4347" s="231" t="s">
        <v>1</v>
      </c>
      <c r="N4347" s="232" t="s">
        <v>38</v>
      </c>
      <c r="O4347" s="86"/>
      <c r="P4347" s="233">
        <f>O4347*H4347</f>
        <v>0</v>
      </c>
      <c r="Q4347" s="233">
        <v>0</v>
      </c>
      <c r="R4347" s="233">
        <f>Q4347*H4347</f>
        <v>0</v>
      </c>
      <c r="S4347" s="233">
        <v>0</v>
      </c>
      <c r="T4347" s="234">
        <f>S4347*H4347</f>
        <v>0</v>
      </c>
      <c r="AR4347" s="235" t="s">
        <v>328</v>
      </c>
      <c r="AT4347" s="235" t="s">
        <v>135</v>
      </c>
      <c r="AU4347" s="235" t="s">
        <v>83</v>
      </c>
      <c r="AY4347" s="17" t="s">
        <v>133</v>
      </c>
      <c r="BE4347" s="236">
        <f>IF(N4347="základní",J4347,0)</f>
        <v>0</v>
      </c>
      <c r="BF4347" s="236">
        <f>IF(N4347="snížená",J4347,0)</f>
        <v>0</v>
      </c>
      <c r="BG4347" s="236">
        <f>IF(N4347="zákl. přenesená",J4347,0)</f>
        <v>0</v>
      </c>
      <c r="BH4347" s="236">
        <f>IF(N4347="sníž. přenesená",J4347,0)</f>
        <v>0</v>
      </c>
      <c r="BI4347" s="236">
        <f>IF(N4347="nulová",J4347,0)</f>
        <v>0</v>
      </c>
      <c r="BJ4347" s="17" t="s">
        <v>81</v>
      </c>
      <c r="BK4347" s="236">
        <f>ROUND(I4347*H4347,2)</f>
        <v>0</v>
      </c>
      <c r="BL4347" s="17" t="s">
        <v>328</v>
      </c>
      <c r="BM4347" s="235" t="s">
        <v>6360</v>
      </c>
    </row>
    <row r="4348" spans="2:65" s="1" customFormat="1" ht="16.5" customHeight="1">
      <c r="B4348" s="38"/>
      <c r="C4348" s="224" t="s">
        <v>6361</v>
      </c>
      <c r="D4348" s="224" t="s">
        <v>135</v>
      </c>
      <c r="E4348" s="225" t="s">
        <v>6362</v>
      </c>
      <c r="F4348" s="226" t="s">
        <v>6363</v>
      </c>
      <c r="G4348" s="227" t="s">
        <v>171</v>
      </c>
      <c r="H4348" s="228">
        <v>2</v>
      </c>
      <c r="I4348" s="229"/>
      <c r="J4348" s="230">
        <f>ROUND(I4348*H4348,2)</f>
        <v>0</v>
      </c>
      <c r="K4348" s="226" t="s">
        <v>1</v>
      </c>
      <c r="L4348" s="43"/>
      <c r="M4348" s="231" t="s">
        <v>1</v>
      </c>
      <c r="N4348" s="232" t="s">
        <v>38</v>
      </c>
      <c r="O4348" s="86"/>
      <c r="P4348" s="233">
        <f>O4348*H4348</f>
        <v>0</v>
      </c>
      <c r="Q4348" s="233">
        <v>0</v>
      </c>
      <c r="R4348" s="233">
        <f>Q4348*H4348</f>
        <v>0</v>
      </c>
      <c r="S4348" s="233">
        <v>0</v>
      </c>
      <c r="T4348" s="234">
        <f>S4348*H4348</f>
        <v>0</v>
      </c>
      <c r="AR4348" s="235" t="s">
        <v>328</v>
      </c>
      <c r="AT4348" s="235" t="s">
        <v>135</v>
      </c>
      <c r="AU4348" s="235" t="s">
        <v>83</v>
      </c>
      <c r="AY4348" s="17" t="s">
        <v>133</v>
      </c>
      <c r="BE4348" s="236">
        <f>IF(N4348="základní",J4348,0)</f>
        <v>0</v>
      </c>
      <c r="BF4348" s="236">
        <f>IF(N4348="snížená",J4348,0)</f>
        <v>0</v>
      </c>
      <c r="BG4348" s="236">
        <f>IF(N4348="zákl. přenesená",J4348,0)</f>
        <v>0</v>
      </c>
      <c r="BH4348" s="236">
        <f>IF(N4348="sníž. přenesená",J4348,0)</f>
        <v>0</v>
      </c>
      <c r="BI4348" s="236">
        <f>IF(N4348="nulová",J4348,0)</f>
        <v>0</v>
      </c>
      <c r="BJ4348" s="17" t="s">
        <v>81</v>
      </c>
      <c r="BK4348" s="236">
        <f>ROUND(I4348*H4348,2)</f>
        <v>0</v>
      </c>
      <c r="BL4348" s="17" t="s">
        <v>328</v>
      </c>
      <c r="BM4348" s="235" t="s">
        <v>6364</v>
      </c>
    </row>
    <row r="4349" spans="2:65" s="1" customFormat="1" ht="16.5" customHeight="1">
      <c r="B4349" s="38"/>
      <c r="C4349" s="224" t="s">
        <v>6365</v>
      </c>
      <c r="D4349" s="224" t="s">
        <v>135</v>
      </c>
      <c r="E4349" s="225" t="s">
        <v>6366</v>
      </c>
      <c r="F4349" s="226" t="s">
        <v>6367</v>
      </c>
      <c r="G4349" s="227" t="s">
        <v>171</v>
      </c>
      <c r="H4349" s="228">
        <v>58</v>
      </c>
      <c r="I4349" s="229"/>
      <c r="J4349" s="230">
        <f>ROUND(I4349*H4349,2)</f>
        <v>0</v>
      </c>
      <c r="K4349" s="226" t="s">
        <v>1</v>
      </c>
      <c r="L4349" s="43"/>
      <c r="M4349" s="231" t="s">
        <v>1</v>
      </c>
      <c r="N4349" s="232" t="s">
        <v>38</v>
      </c>
      <c r="O4349" s="86"/>
      <c r="P4349" s="233">
        <f>O4349*H4349</f>
        <v>0</v>
      </c>
      <c r="Q4349" s="233">
        <v>0</v>
      </c>
      <c r="R4349" s="233">
        <f>Q4349*H4349</f>
        <v>0</v>
      </c>
      <c r="S4349" s="233">
        <v>0</v>
      </c>
      <c r="T4349" s="234">
        <f>S4349*H4349</f>
        <v>0</v>
      </c>
      <c r="AR4349" s="235" t="s">
        <v>328</v>
      </c>
      <c r="AT4349" s="235" t="s">
        <v>135</v>
      </c>
      <c r="AU4349" s="235" t="s">
        <v>83</v>
      </c>
      <c r="AY4349" s="17" t="s">
        <v>133</v>
      </c>
      <c r="BE4349" s="236">
        <f>IF(N4349="základní",J4349,0)</f>
        <v>0</v>
      </c>
      <c r="BF4349" s="236">
        <f>IF(N4349="snížená",J4349,0)</f>
        <v>0</v>
      </c>
      <c r="BG4349" s="236">
        <f>IF(N4349="zákl. přenesená",J4349,0)</f>
        <v>0</v>
      </c>
      <c r="BH4349" s="236">
        <f>IF(N4349="sníž. přenesená",J4349,0)</f>
        <v>0</v>
      </c>
      <c r="BI4349" s="236">
        <f>IF(N4349="nulová",J4349,0)</f>
        <v>0</v>
      </c>
      <c r="BJ4349" s="17" t="s">
        <v>81</v>
      </c>
      <c r="BK4349" s="236">
        <f>ROUND(I4349*H4349,2)</f>
        <v>0</v>
      </c>
      <c r="BL4349" s="17" t="s">
        <v>328</v>
      </c>
      <c r="BM4349" s="235" t="s">
        <v>6368</v>
      </c>
    </row>
    <row r="4350" spans="2:65" s="1" customFormat="1" ht="24" customHeight="1">
      <c r="B4350" s="38"/>
      <c r="C4350" s="224" t="s">
        <v>6369</v>
      </c>
      <c r="D4350" s="224" t="s">
        <v>135</v>
      </c>
      <c r="E4350" s="225" t="s">
        <v>6370</v>
      </c>
      <c r="F4350" s="226" t="s">
        <v>6371</v>
      </c>
      <c r="G4350" s="227" t="s">
        <v>413</v>
      </c>
      <c r="H4350" s="228">
        <v>28</v>
      </c>
      <c r="I4350" s="229"/>
      <c r="J4350" s="230">
        <f>ROUND(I4350*H4350,2)</f>
        <v>0</v>
      </c>
      <c r="K4350" s="226" t="s">
        <v>1</v>
      </c>
      <c r="L4350" s="43"/>
      <c r="M4350" s="231" t="s">
        <v>1</v>
      </c>
      <c r="N4350" s="232" t="s">
        <v>38</v>
      </c>
      <c r="O4350" s="86"/>
      <c r="P4350" s="233">
        <f>O4350*H4350</f>
        <v>0</v>
      </c>
      <c r="Q4350" s="233">
        <v>0</v>
      </c>
      <c r="R4350" s="233">
        <f>Q4350*H4350</f>
        <v>0</v>
      </c>
      <c r="S4350" s="233">
        <v>0</v>
      </c>
      <c r="T4350" s="234">
        <f>S4350*H4350</f>
        <v>0</v>
      </c>
      <c r="AR4350" s="235" t="s">
        <v>328</v>
      </c>
      <c r="AT4350" s="235" t="s">
        <v>135</v>
      </c>
      <c r="AU4350" s="235" t="s">
        <v>83</v>
      </c>
      <c r="AY4350" s="17" t="s">
        <v>133</v>
      </c>
      <c r="BE4350" s="236">
        <f>IF(N4350="základní",J4350,0)</f>
        <v>0</v>
      </c>
      <c r="BF4350" s="236">
        <f>IF(N4350="snížená",J4350,0)</f>
        <v>0</v>
      </c>
      <c r="BG4350" s="236">
        <f>IF(N4350="zákl. přenesená",J4350,0)</f>
        <v>0</v>
      </c>
      <c r="BH4350" s="236">
        <f>IF(N4350="sníž. přenesená",J4350,0)</f>
        <v>0</v>
      </c>
      <c r="BI4350" s="236">
        <f>IF(N4350="nulová",J4350,0)</f>
        <v>0</v>
      </c>
      <c r="BJ4350" s="17" t="s">
        <v>81</v>
      </c>
      <c r="BK4350" s="236">
        <f>ROUND(I4350*H4350,2)</f>
        <v>0</v>
      </c>
      <c r="BL4350" s="17" t="s">
        <v>328</v>
      </c>
      <c r="BM4350" s="235" t="s">
        <v>6372</v>
      </c>
    </row>
    <row r="4351" spans="2:65" s="1" customFormat="1" ht="24" customHeight="1">
      <c r="B4351" s="38"/>
      <c r="C4351" s="224" t="s">
        <v>6373</v>
      </c>
      <c r="D4351" s="224" t="s">
        <v>135</v>
      </c>
      <c r="E4351" s="225" t="s">
        <v>6374</v>
      </c>
      <c r="F4351" s="226" t="s">
        <v>6375</v>
      </c>
      <c r="G4351" s="227" t="s">
        <v>413</v>
      </c>
      <c r="H4351" s="228">
        <v>28</v>
      </c>
      <c r="I4351" s="229"/>
      <c r="J4351" s="230">
        <f>ROUND(I4351*H4351,2)</f>
        <v>0</v>
      </c>
      <c r="K4351" s="226" t="s">
        <v>1</v>
      </c>
      <c r="L4351" s="43"/>
      <c r="M4351" s="231" t="s">
        <v>1</v>
      </c>
      <c r="N4351" s="232" t="s">
        <v>38</v>
      </c>
      <c r="O4351" s="86"/>
      <c r="P4351" s="233">
        <f>O4351*H4351</f>
        <v>0</v>
      </c>
      <c r="Q4351" s="233">
        <v>0</v>
      </c>
      <c r="R4351" s="233">
        <f>Q4351*H4351</f>
        <v>0</v>
      </c>
      <c r="S4351" s="233">
        <v>0</v>
      </c>
      <c r="T4351" s="234">
        <f>S4351*H4351</f>
        <v>0</v>
      </c>
      <c r="AR4351" s="235" t="s">
        <v>328</v>
      </c>
      <c r="AT4351" s="235" t="s">
        <v>135</v>
      </c>
      <c r="AU4351" s="235" t="s">
        <v>83</v>
      </c>
      <c r="AY4351" s="17" t="s">
        <v>133</v>
      </c>
      <c r="BE4351" s="236">
        <f>IF(N4351="základní",J4351,0)</f>
        <v>0</v>
      </c>
      <c r="BF4351" s="236">
        <f>IF(N4351="snížená",J4351,0)</f>
        <v>0</v>
      </c>
      <c r="BG4351" s="236">
        <f>IF(N4351="zákl. přenesená",J4351,0)</f>
        <v>0</v>
      </c>
      <c r="BH4351" s="236">
        <f>IF(N4351="sníž. přenesená",J4351,0)</f>
        <v>0</v>
      </c>
      <c r="BI4351" s="236">
        <f>IF(N4351="nulová",J4351,0)</f>
        <v>0</v>
      </c>
      <c r="BJ4351" s="17" t="s">
        <v>81</v>
      </c>
      <c r="BK4351" s="236">
        <f>ROUND(I4351*H4351,2)</f>
        <v>0</v>
      </c>
      <c r="BL4351" s="17" t="s">
        <v>328</v>
      </c>
      <c r="BM4351" s="235" t="s">
        <v>6376</v>
      </c>
    </row>
    <row r="4352" spans="2:65" s="1" customFormat="1" ht="16.5" customHeight="1">
      <c r="B4352" s="38"/>
      <c r="C4352" s="224" t="s">
        <v>6377</v>
      </c>
      <c r="D4352" s="224" t="s">
        <v>135</v>
      </c>
      <c r="E4352" s="225" t="s">
        <v>6378</v>
      </c>
      <c r="F4352" s="226" t="s">
        <v>6379</v>
      </c>
      <c r="G4352" s="227" t="s">
        <v>1</v>
      </c>
      <c r="H4352" s="228">
        <v>0</v>
      </c>
      <c r="I4352" s="229"/>
      <c r="J4352" s="230">
        <f>ROUND(I4352*H4352,2)</f>
        <v>0</v>
      </c>
      <c r="K4352" s="226" t="s">
        <v>1</v>
      </c>
      <c r="L4352" s="43"/>
      <c r="M4352" s="231" t="s">
        <v>1</v>
      </c>
      <c r="N4352" s="232" t="s">
        <v>38</v>
      </c>
      <c r="O4352" s="86"/>
      <c r="P4352" s="233">
        <f>O4352*H4352</f>
        <v>0</v>
      </c>
      <c r="Q4352" s="233">
        <v>0</v>
      </c>
      <c r="R4352" s="233">
        <f>Q4352*H4352</f>
        <v>0</v>
      </c>
      <c r="S4352" s="233">
        <v>0</v>
      </c>
      <c r="T4352" s="234">
        <f>S4352*H4352</f>
        <v>0</v>
      </c>
      <c r="AR4352" s="235" t="s">
        <v>328</v>
      </c>
      <c r="AT4352" s="235" t="s">
        <v>135</v>
      </c>
      <c r="AU4352" s="235" t="s">
        <v>83</v>
      </c>
      <c r="AY4352" s="17" t="s">
        <v>133</v>
      </c>
      <c r="BE4352" s="236">
        <f>IF(N4352="základní",J4352,0)</f>
        <v>0</v>
      </c>
      <c r="BF4352" s="236">
        <f>IF(N4352="snížená",J4352,0)</f>
        <v>0</v>
      </c>
      <c r="BG4352" s="236">
        <f>IF(N4352="zákl. přenesená",J4352,0)</f>
        <v>0</v>
      </c>
      <c r="BH4352" s="236">
        <f>IF(N4352="sníž. přenesená",J4352,0)</f>
        <v>0</v>
      </c>
      <c r="BI4352" s="236">
        <f>IF(N4352="nulová",J4352,0)</f>
        <v>0</v>
      </c>
      <c r="BJ4352" s="17" t="s">
        <v>81</v>
      </c>
      <c r="BK4352" s="236">
        <f>ROUND(I4352*H4352,2)</f>
        <v>0</v>
      </c>
      <c r="BL4352" s="17" t="s">
        <v>328</v>
      </c>
      <c r="BM4352" s="235" t="s">
        <v>6380</v>
      </c>
    </row>
    <row r="4353" spans="2:65" s="1" customFormat="1" ht="24" customHeight="1">
      <c r="B4353" s="38"/>
      <c r="C4353" s="224" t="s">
        <v>6381</v>
      </c>
      <c r="D4353" s="224" t="s">
        <v>135</v>
      </c>
      <c r="E4353" s="225" t="s">
        <v>6382</v>
      </c>
      <c r="F4353" s="226" t="s">
        <v>6383</v>
      </c>
      <c r="G4353" s="227" t="s">
        <v>246</v>
      </c>
      <c r="H4353" s="228">
        <v>1</v>
      </c>
      <c r="I4353" s="229"/>
      <c r="J4353" s="230">
        <f>ROUND(I4353*H4353,2)</f>
        <v>0</v>
      </c>
      <c r="K4353" s="226" t="s">
        <v>1</v>
      </c>
      <c r="L4353" s="43"/>
      <c r="M4353" s="231" t="s">
        <v>1</v>
      </c>
      <c r="N4353" s="232" t="s">
        <v>38</v>
      </c>
      <c r="O4353" s="86"/>
      <c r="P4353" s="233">
        <f>O4353*H4353</f>
        <v>0</v>
      </c>
      <c r="Q4353" s="233">
        <v>0</v>
      </c>
      <c r="R4353" s="233">
        <f>Q4353*H4353</f>
        <v>0</v>
      </c>
      <c r="S4353" s="233">
        <v>0</v>
      </c>
      <c r="T4353" s="234">
        <f>S4353*H4353</f>
        <v>0</v>
      </c>
      <c r="AR4353" s="235" t="s">
        <v>328</v>
      </c>
      <c r="AT4353" s="235" t="s">
        <v>135</v>
      </c>
      <c r="AU4353" s="235" t="s">
        <v>83</v>
      </c>
      <c r="AY4353" s="17" t="s">
        <v>133</v>
      </c>
      <c r="BE4353" s="236">
        <f>IF(N4353="základní",J4353,0)</f>
        <v>0</v>
      </c>
      <c r="BF4353" s="236">
        <f>IF(N4353="snížená",J4353,0)</f>
        <v>0</v>
      </c>
      <c r="BG4353" s="236">
        <f>IF(N4353="zákl. přenesená",J4353,0)</f>
        <v>0</v>
      </c>
      <c r="BH4353" s="236">
        <f>IF(N4353="sníž. přenesená",J4353,0)</f>
        <v>0</v>
      </c>
      <c r="BI4353" s="236">
        <f>IF(N4353="nulová",J4353,0)</f>
        <v>0</v>
      </c>
      <c r="BJ4353" s="17" t="s">
        <v>81</v>
      </c>
      <c r="BK4353" s="236">
        <f>ROUND(I4353*H4353,2)</f>
        <v>0</v>
      </c>
      <c r="BL4353" s="17" t="s">
        <v>328</v>
      </c>
      <c r="BM4353" s="235" t="s">
        <v>6384</v>
      </c>
    </row>
    <row r="4354" spans="2:65" s="1" customFormat="1" ht="16.5" customHeight="1">
      <c r="B4354" s="38"/>
      <c r="C4354" s="224" t="s">
        <v>6385</v>
      </c>
      <c r="D4354" s="224" t="s">
        <v>135</v>
      </c>
      <c r="E4354" s="225" t="s">
        <v>6386</v>
      </c>
      <c r="F4354" s="226" t="s">
        <v>6387</v>
      </c>
      <c r="G4354" s="227" t="s">
        <v>171</v>
      </c>
      <c r="H4354" s="228">
        <v>4</v>
      </c>
      <c r="I4354" s="229"/>
      <c r="J4354" s="230">
        <f>ROUND(I4354*H4354,2)</f>
        <v>0</v>
      </c>
      <c r="K4354" s="226" t="s">
        <v>1</v>
      </c>
      <c r="L4354" s="43"/>
      <c r="M4354" s="231" t="s">
        <v>1</v>
      </c>
      <c r="N4354" s="232" t="s">
        <v>38</v>
      </c>
      <c r="O4354" s="86"/>
      <c r="P4354" s="233">
        <f>O4354*H4354</f>
        <v>0</v>
      </c>
      <c r="Q4354" s="233">
        <v>0</v>
      </c>
      <c r="R4354" s="233">
        <f>Q4354*H4354</f>
        <v>0</v>
      </c>
      <c r="S4354" s="233">
        <v>0</v>
      </c>
      <c r="T4354" s="234">
        <f>S4354*H4354</f>
        <v>0</v>
      </c>
      <c r="AR4354" s="235" t="s">
        <v>328</v>
      </c>
      <c r="AT4354" s="235" t="s">
        <v>135</v>
      </c>
      <c r="AU4354" s="235" t="s">
        <v>83</v>
      </c>
      <c r="AY4354" s="17" t="s">
        <v>133</v>
      </c>
      <c r="BE4354" s="236">
        <f>IF(N4354="základní",J4354,0)</f>
        <v>0</v>
      </c>
      <c r="BF4354" s="236">
        <f>IF(N4354="snížená",J4354,0)</f>
        <v>0</v>
      </c>
      <c r="BG4354" s="236">
        <f>IF(N4354="zákl. přenesená",J4354,0)</f>
        <v>0</v>
      </c>
      <c r="BH4354" s="236">
        <f>IF(N4354="sníž. přenesená",J4354,0)</f>
        <v>0</v>
      </c>
      <c r="BI4354" s="236">
        <f>IF(N4354="nulová",J4354,0)</f>
        <v>0</v>
      </c>
      <c r="BJ4354" s="17" t="s">
        <v>81</v>
      </c>
      <c r="BK4354" s="236">
        <f>ROUND(I4354*H4354,2)</f>
        <v>0</v>
      </c>
      <c r="BL4354" s="17" t="s">
        <v>328</v>
      </c>
      <c r="BM4354" s="235" t="s">
        <v>6388</v>
      </c>
    </row>
    <row r="4355" spans="2:65" s="1" customFormat="1" ht="24" customHeight="1">
      <c r="B4355" s="38"/>
      <c r="C4355" s="224" t="s">
        <v>6389</v>
      </c>
      <c r="D4355" s="224" t="s">
        <v>135</v>
      </c>
      <c r="E4355" s="225" t="s">
        <v>6390</v>
      </c>
      <c r="F4355" s="226" t="s">
        <v>6391</v>
      </c>
      <c r="G4355" s="227" t="s">
        <v>171</v>
      </c>
      <c r="H4355" s="228">
        <v>6</v>
      </c>
      <c r="I4355" s="229"/>
      <c r="J4355" s="230">
        <f>ROUND(I4355*H4355,2)</f>
        <v>0</v>
      </c>
      <c r="K4355" s="226" t="s">
        <v>1</v>
      </c>
      <c r="L4355" s="43"/>
      <c r="M4355" s="231" t="s">
        <v>1</v>
      </c>
      <c r="N4355" s="232" t="s">
        <v>38</v>
      </c>
      <c r="O4355" s="86"/>
      <c r="P4355" s="233">
        <f>O4355*H4355</f>
        <v>0</v>
      </c>
      <c r="Q4355" s="233">
        <v>0</v>
      </c>
      <c r="R4355" s="233">
        <f>Q4355*H4355</f>
        <v>0</v>
      </c>
      <c r="S4355" s="233">
        <v>0</v>
      </c>
      <c r="T4355" s="234">
        <f>S4355*H4355</f>
        <v>0</v>
      </c>
      <c r="AR4355" s="235" t="s">
        <v>328</v>
      </c>
      <c r="AT4355" s="235" t="s">
        <v>135</v>
      </c>
      <c r="AU4355" s="235" t="s">
        <v>83</v>
      </c>
      <c r="AY4355" s="17" t="s">
        <v>133</v>
      </c>
      <c r="BE4355" s="236">
        <f>IF(N4355="základní",J4355,0)</f>
        <v>0</v>
      </c>
      <c r="BF4355" s="236">
        <f>IF(N4355="snížená",J4355,0)</f>
        <v>0</v>
      </c>
      <c r="BG4355" s="236">
        <f>IF(N4355="zákl. přenesená",J4355,0)</f>
        <v>0</v>
      </c>
      <c r="BH4355" s="236">
        <f>IF(N4355="sníž. přenesená",J4355,0)</f>
        <v>0</v>
      </c>
      <c r="BI4355" s="236">
        <f>IF(N4355="nulová",J4355,0)</f>
        <v>0</v>
      </c>
      <c r="BJ4355" s="17" t="s">
        <v>81</v>
      </c>
      <c r="BK4355" s="236">
        <f>ROUND(I4355*H4355,2)</f>
        <v>0</v>
      </c>
      <c r="BL4355" s="17" t="s">
        <v>328</v>
      </c>
      <c r="BM4355" s="235" t="s">
        <v>6392</v>
      </c>
    </row>
    <row r="4356" spans="2:65" s="1" customFormat="1" ht="24" customHeight="1">
      <c r="B4356" s="38"/>
      <c r="C4356" s="224" t="s">
        <v>6393</v>
      </c>
      <c r="D4356" s="224" t="s">
        <v>135</v>
      </c>
      <c r="E4356" s="225" t="s">
        <v>6394</v>
      </c>
      <c r="F4356" s="226" t="s">
        <v>6395</v>
      </c>
      <c r="G4356" s="227" t="s">
        <v>171</v>
      </c>
      <c r="H4356" s="228">
        <v>6</v>
      </c>
      <c r="I4356" s="229"/>
      <c r="J4356" s="230">
        <f>ROUND(I4356*H4356,2)</f>
        <v>0</v>
      </c>
      <c r="K4356" s="226" t="s">
        <v>1</v>
      </c>
      <c r="L4356" s="43"/>
      <c r="M4356" s="231" t="s">
        <v>1</v>
      </c>
      <c r="N4356" s="232" t="s">
        <v>38</v>
      </c>
      <c r="O4356" s="86"/>
      <c r="P4356" s="233">
        <f>O4356*H4356</f>
        <v>0</v>
      </c>
      <c r="Q4356" s="233">
        <v>0</v>
      </c>
      <c r="R4356" s="233">
        <f>Q4356*H4356</f>
        <v>0</v>
      </c>
      <c r="S4356" s="233">
        <v>0</v>
      </c>
      <c r="T4356" s="234">
        <f>S4356*H4356</f>
        <v>0</v>
      </c>
      <c r="AR4356" s="235" t="s">
        <v>328</v>
      </c>
      <c r="AT4356" s="235" t="s">
        <v>135</v>
      </c>
      <c r="AU4356" s="235" t="s">
        <v>83</v>
      </c>
      <c r="AY4356" s="17" t="s">
        <v>133</v>
      </c>
      <c r="BE4356" s="236">
        <f>IF(N4356="základní",J4356,0)</f>
        <v>0</v>
      </c>
      <c r="BF4356" s="236">
        <f>IF(N4356="snížená",J4356,0)</f>
        <v>0</v>
      </c>
      <c r="BG4356" s="236">
        <f>IF(N4356="zákl. přenesená",J4356,0)</f>
        <v>0</v>
      </c>
      <c r="BH4356" s="236">
        <f>IF(N4356="sníž. přenesená",J4356,0)</f>
        <v>0</v>
      </c>
      <c r="BI4356" s="236">
        <f>IF(N4356="nulová",J4356,0)</f>
        <v>0</v>
      </c>
      <c r="BJ4356" s="17" t="s">
        <v>81</v>
      </c>
      <c r="BK4356" s="236">
        <f>ROUND(I4356*H4356,2)</f>
        <v>0</v>
      </c>
      <c r="BL4356" s="17" t="s">
        <v>328</v>
      </c>
      <c r="BM4356" s="235" t="s">
        <v>6396</v>
      </c>
    </row>
    <row r="4357" spans="2:65" s="1" customFormat="1" ht="36" customHeight="1">
      <c r="B4357" s="38"/>
      <c r="C4357" s="224" t="s">
        <v>6397</v>
      </c>
      <c r="D4357" s="224" t="s">
        <v>135</v>
      </c>
      <c r="E4357" s="225" t="s">
        <v>6398</v>
      </c>
      <c r="F4357" s="226" t="s">
        <v>6399</v>
      </c>
      <c r="G4357" s="227" t="s">
        <v>171</v>
      </c>
      <c r="H4357" s="228">
        <v>1</v>
      </c>
      <c r="I4357" s="229"/>
      <c r="J4357" s="230">
        <f>ROUND(I4357*H4357,2)</f>
        <v>0</v>
      </c>
      <c r="K4357" s="226" t="s">
        <v>1</v>
      </c>
      <c r="L4357" s="43"/>
      <c r="M4357" s="231" t="s">
        <v>1</v>
      </c>
      <c r="N4357" s="232" t="s">
        <v>38</v>
      </c>
      <c r="O4357" s="86"/>
      <c r="P4357" s="233">
        <f>O4357*H4357</f>
        <v>0</v>
      </c>
      <c r="Q4357" s="233">
        <v>0</v>
      </c>
      <c r="R4357" s="233">
        <f>Q4357*H4357</f>
        <v>0</v>
      </c>
      <c r="S4357" s="233">
        <v>0</v>
      </c>
      <c r="T4357" s="234">
        <f>S4357*H4357</f>
        <v>0</v>
      </c>
      <c r="AR4357" s="235" t="s">
        <v>328</v>
      </c>
      <c r="AT4357" s="235" t="s">
        <v>135</v>
      </c>
      <c r="AU4357" s="235" t="s">
        <v>83</v>
      </c>
      <c r="AY4357" s="17" t="s">
        <v>133</v>
      </c>
      <c r="BE4357" s="236">
        <f>IF(N4357="základní",J4357,0)</f>
        <v>0</v>
      </c>
      <c r="BF4357" s="236">
        <f>IF(N4357="snížená",J4357,0)</f>
        <v>0</v>
      </c>
      <c r="BG4357" s="236">
        <f>IF(N4357="zákl. přenesená",J4357,0)</f>
        <v>0</v>
      </c>
      <c r="BH4357" s="236">
        <f>IF(N4357="sníž. přenesená",J4357,0)</f>
        <v>0</v>
      </c>
      <c r="BI4357" s="236">
        <f>IF(N4357="nulová",J4357,0)</f>
        <v>0</v>
      </c>
      <c r="BJ4357" s="17" t="s">
        <v>81</v>
      </c>
      <c r="BK4357" s="236">
        <f>ROUND(I4357*H4357,2)</f>
        <v>0</v>
      </c>
      <c r="BL4357" s="17" t="s">
        <v>328</v>
      </c>
      <c r="BM4357" s="235" t="s">
        <v>6400</v>
      </c>
    </row>
    <row r="4358" spans="2:65" s="1" customFormat="1" ht="36" customHeight="1">
      <c r="B4358" s="38"/>
      <c r="C4358" s="224" t="s">
        <v>6401</v>
      </c>
      <c r="D4358" s="224" t="s">
        <v>135</v>
      </c>
      <c r="E4358" s="225" t="s">
        <v>6402</v>
      </c>
      <c r="F4358" s="226" t="s">
        <v>6403</v>
      </c>
      <c r="G4358" s="227" t="s">
        <v>171</v>
      </c>
      <c r="H4358" s="228">
        <v>2</v>
      </c>
      <c r="I4358" s="229"/>
      <c r="J4358" s="230">
        <f>ROUND(I4358*H4358,2)</f>
        <v>0</v>
      </c>
      <c r="K4358" s="226" t="s">
        <v>1</v>
      </c>
      <c r="L4358" s="43"/>
      <c r="M4358" s="231" t="s">
        <v>1</v>
      </c>
      <c r="N4358" s="232" t="s">
        <v>38</v>
      </c>
      <c r="O4358" s="86"/>
      <c r="P4358" s="233">
        <f>O4358*H4358</f>
        <v>0</v>
      </c>
      <c r="Q4358" s="233">
        <v>0</v>
      </c>
      <c r="R4358" s="233">
        <f>Q4358*H4358</f>
        <v>0</v>
      </c>
      <c r="S4358" s="233">
        <v>0</v>
      </c>
      <c r="T4358" s="234">
        <f>S4358*H4358</f>
        <v>0</v>
      </c>
      <c r="AR4358" s="235" t="s">
        <v>328</v>
      </c>
      <c r="AT4358" s="235" t="s">
        <v>135</v>
      </c>
      <c r="AU4358" s="235" t="s">
        <v>83</v>
      </c>
      <c r="AY4358" s="17" t="s">
        <v>133</v>
      </c>
      <c r="BE4358" s="236">
        <f>IF(N4358="základní",J4358,0)</f>
        <v>0</v>
      </c>
      <c r="BF4358" s="236">
        <f>IF(N4358="snížená",J4358,0)</f>
        <v>0</v>
      </c>
      <c r="BG4358" s="236">
        <f>IF(N4358="zákl. přenesená",J4358,0)</f>
        <v>0</v>
      </c>
      <c r="BH4358" s="236">
        <f>IF(N4358="sníž. přenesená",J4358,0)</f>
        <v>0</v>
      </c>
      <c r="BI4358" s="236">
        <f>IF(N4358="nulová",J4358,0)</f>
        <v>0</v>
      </c>
      <c r="BJ4358" s="17" t="s">
        <v>81</v>
      </c>
      <c r="BK4358" s="236">
        <f>ROUND(I4358*H4358,2)</f>
        <v>0</v>
      </c>
      <c r="BL4358" s="17" t="s">
        <v>328</v>
      </c>
      <c r="BM4358" s="235" t="s">
        <v>6404</v>
      </c>
    </row>
    <row r="4359" spans="2:65" s="1" customFormat="1" ht="24" customHeight="1">
      <c r="B4359" s="38"/>
      <c r="C4359" s="224" t="s">
        <v>6405</v>
      </c>
      <c r="D4359" s="224" t="s">
        <v>135</v>
      </c>
      <c r="E4359" s="225" t="s">
        <v>6406</v>
      </c>
      <c r="F4359" s="226" t="s">
        <v>6407</v>
      </c>
      <c r="G4359" s="227" t="s">
        <v>171</v>
      </c>
      <c r="H4359" s="228">
        <v>14</v>
      </c>
      <c r="I4359" s="229"/>
      <c r="J4359" s="230">
        <f>ROUND(I4359*H4359,2)</f>
        <v>0</v>
      </c>
      <c r="K4359" s="226" t="s">
        <v>1</v>
      </c>
      <c r="L4359" s="43"/>
      <c r="M4359" s="231" t="s">
        <v>1</v>
      </c>
      <c r="N4359" s="232" t="s">
        <v>38</v>
      </c>
      <c r="O4359" s="86"/>
      <c r="P4359" s="233">
        <f>O4359*H4359</f>
        <v>0</v>
      </c>
      <c r="Q4359" s="233">
        <v>0</v>
      </c>
      <c r="R4359" s="233">
        <f>Q4359*H4359</f>
        <v>0</v>
      </c>
      <c r="S4359" s="233">
        <v>0</v>
      </c>
      <c r="T4359" s="234">
        <f>S4359*H4359</f>
        <v>0</v>
      </c>
      <c r="AR4359" s="235" t="s">
        <v>328</v>
      </c>
      <c r="AT4359" s="235" t="s">
        <v>135</v>
      </c>
      <c r="AU4359" s="235" t="s">
        <v>83</v>
      </c>
      <c r="AY4359" s="17" t="s">
        <v>133</v>
      </c>
      <c r="BE4359" s="236">
        <f>IF(N4359="základní",J4359,0)</f>
        <v>0</v>
      </c>
      <c r="BF4359" s="236">
        <f>IF(N4359="snížená",J4359,0)</f>
        <v>0</v>
      </c>
      <c r="BG4359" s="236">
        <f>IF(N4359="zákl. přenesená",J4359,0)</f>
        <v>0</v>
      </c>
      <c r="BH4359" s="236">
        <f>IF(N4359="sníž. přenesená",J4359,0)</f>
        <v>0</v>
      </c>
      <c r="BI4359" s="236">
        <f>IF(N4359="nulová",J4359,0)</f>
        <v>0</v>
      </c>
      <c r="BJ4359" s="17" t="s">
        <v>81</v>
      </c>
      <c r="BK4359" s="236">
        <f>ROUND(I4359*H4359,2)</f>
        <v>0</v>
      </c>
      <c r="BL4359" s="17" t="s">
        <v>328</v>
      </c>
      <c r="BM4359" s="235" t="s">
        <v>6408</v>
      </c>
    </row>
    <row r="4360" spans="2:65" s="1" customFormat="1" ht="36" customHeight="1">
      <c r="B4360" s="38"/>
      <c r="C4360" s="224" t="s">
        <v>6409</v>
      </c>
      <c r="D4360" s="224" t="s">
        <v>135</v>
      </c>
      <c r="E4360" s="225" t="s">
        <v>6410</v>
      </c>
      <c r="F4360" s="226" t="s">
        <v>6411</v>
      </c>
      <c r="G4360" s="227" t="s">
        <v>171</v>
      </c>
      <c r="H4360" s="228">
        <v>1</v>
      </c>
      <c r="I4360" s="229"/>
      <c r="J4360" s="230">
        <f>ROUND(I4360*H4360,2)</f>
        <v>0</v>
      </c>
      <c r="K4360" s="226" t="s">
        <v>1</v>
      </c>
      <c r="L4360" s="43"/>
      <c r="M4360" s="231" t="s">
        <v>1</v>
      </c>
      <c r="N4360" s="232" t="s">
        <v>38</v>
      </c>
      <c r="O4360" s="86"/>
      <c r="P4360" s="233">
        <f>O4360*H4360</f>
        <v>0</v>
      </c>
      <c r="Q4360" s="233">
        <v>0</v>
      </c>
      <c r="R4360" s="233">
        <f>Q4360*H4360</f>
        <v>0</v>
      </c>
      <c r="S4360" s="233">
        <v>0</v>
      </c>
      <c r="T4360" s="234">
        <f>S4360*H4360</f>
        <v>0</v>
      </c>
      <c r="AR4360" s="235" t="s">
        <v>328</v>
      </c>
      <c r="AT4360" s="235" t="s">
        <v>135</v>
      </c>
      <c r="AU4360" s="235" t="s">
        <v>83</v>
      </c>
      <c r="AY4360" s="17" t="s">
        <v>133</v>
      </c>
      <c r="BE4360" s="236">
        <f>IF(N4360="základní",J4360,0)</f>
        <v>0</v>
      </c>
      <c r="BF4360" s="236">
        <f>IF(N4360="snížená",J4360,0)</f>
        <v>0</v>
      </c>
      <c r="BG4360" s="236">
        <f>IF(N4360="zákl. přenesená",J4360,0)</f>
        <v>0</v>
      </c>
      <c r="BH4360" s="236">
        <f>IF(N4360="sníž. přenesená",J4360,0)</f>
        <v>0</v>
      </c>
      <c r="BI4360" s="236">
        <f>IF(N4360="nulová",J4360,0)</f>
        <v>0</v>
      </c>
      <c r="BJ4360" s="17" t="s">
        <v>81</v>
      </c>
      <c r="BK4360" s="236">
        <f>ROUND(I4360*H4360,2)</f>
        <v>0</v>
      </c>
      <c r="BL4360" s="17" t="s">
        <v>328</v>
      </c>
      <c r="BM4360" s="235" t="s">
        <v>6412</v>
      </c>
    </row>
    <row r="4361" spans="2:65" s="1" customFormat="1" ht="24" customHeight="1">
      <c r="B4361" s="38"/>
      <c r="C4361" s="224" t="s">
        <v>6413</v>
      </c>
      <c r="D4361" s="224" t="s">
        <v>135</v>
      </c>
      <c r="E4361" s="225" t="s">
        <v>6414</v>
      </c>
      <c r="F4361" s="226" t="s">
        <v>6415</v>
      </c>
      <c r="G4361" s="227" t="s">
        <v>165</v>
      </c>
      <c r="H4361" s="228">
        <v>48.5</v>
      </c>
      <c r="I4361" s="229"/>
      <c r="J4361" s="230">
        <f>ROUND(I4361*H4361,2)</f>
        <v>0</v>
      </c>
      <c r="K4361" s="226" t="s">
        <v>1</v>
      </c>
      <c r="L4361" s="43"/>
      <c r="M4361" s="231" t="s">
        <v>1</v>
      </c>
      <c r="N4361" s="232" t="s">
        <v>38</v>
      </c>
      <c r="O4361" s="86"/>
      <c r="P4361" s="233">
        <f>O4361*H4361</f>
        <v>0</v>
      </c>
      <c r="Q4361" s="233">
        <v>0</v>
      </c>
      <c r="R4361" s="233">
        <f>Q4361*H4361</f>
        <v>0</v>
      </c>
      <c r="S4361" s="233">
        <v>0</v>
      </c>
      <c r="T4361" s="234">
        <f>S4361*H4361</f>
        <v>0</v>
      </c>
      <c r="AR4361" s="235" t="s">
        <v>328</v>
      </c>
      <c r="AT4361" s="235" t="s">
        <v>135</v>
      </c>
      <c r="AU4361" s="235" t="s">
        <v>83</v>
      </c>
      <c r="AY4361" s="17" t="s">
        <v>133</v>
      </c>
      <c r="BE4361" s="236">
        <f>IF(N4361="základní",J4361,0)</f>
        <v>0</v>
      </c>
      <c r="BF4361" s="236">
        <f>IF(N4361="snížená",J4361,0)</f>
        <v>0</v>
      </c>
      <c r="BG4361" s="236">
        <f>IF(N4361="zákl. přenesená",J4361,0)</f>
        <v>0</v>
      </c>
      <c r="BH4361" s="236">
        <f>IF(N4361="sníž. přenesená",J4361,0)</f>
        <v>0</v>
      </c>
      <c r="BI4361" s="236">
        <f>IF(N4361="nulová",J4361,0)</f>
        <v>0</v>
      </c>
      <c r="BJ4361" s="17" t="s">
        <v>81</v>
      </c>
      <c r="BK4361" s="236">
        <f>ROUND(I4361*H4361,2)</f>
        <v>0</v>
      </c>
      <c r="BL4361" s="17" t="s">
        <v>328</v>
      </c>
      <c r="BM4361" s="235" t="s">
        <v>6416</v>
      </c>
    </row>
    <row r="4362" spans="2:65" s="1" customFormat="1" ht="24" customHeight="1">
      <c r="B4362" s="38"/>
      <c r="C4362" s="224" t="s">
        <v>6417</v>
      </c>
      <c r="D4362" s="224" t="s">
        <v>135</v>
      </c>
      <c r="E4362" s="225" t="s">
        <v>6418</v>
      </c>
      <c r="F4362" s="226" t="s">
        <v>6419</v>
      </c>
      <c r="G4362" s="227" t="s">
        <v>165</v>
      </c>
      <c r="H4362" s="228">
        <v>1.1</v>
      </c>
      <c r="I4362" s="229"/>
      <c r="J4362" s="230">
        <f>ROUND(I4362*H4362,2)</f>
        <v>0</v>
      </c>
      <c r="K4362" s="226" t="s">
        <v>1</v>
      </c>
      <c r="L4362" s="43"/>
      <c r="M4362" s="231" t="s">
        <v>1</v>
      </c>
      <c r="N4362" s="232" t="s">
        <v>38</v>
      </c>
      <c r="O4362" s="86"/>
      <c r="P4362" s="233">
        <f>O4362*H4362</f>
        <v>0</v>
      </c>
      <c r="Q4362" s="233">
        <v>0</v>
      </c>
      <c r="R4362" s="233">
        <f>Q4362*H4362</f>
        <v>0</v>
      </c>
      <c r="S4362" s="233">
        <v>0</v>
      </c>
      <c r="T4362" s="234">
        <f>S4362*H4362</f>
        <v>0</v>
      </c>
      <c r="AR4362" s="235" t="s">
        <v>328</v>
      </c>
      <c r="AT4362" s="235" t="s">
        <v>135</v>
      </c>
      <c r="AU4362" s="235" t="s">
        <v>83</v>
      </c>
      <c r="AY4362" s="17" t="s">
        <v>133</v>
      </c>
      <c r="BE4362" s="236">
        <f>IF(N4362="základní",J4362,0)</f>
        <v>0</v>
      </c>
      <c r="BF4362" s="236">
        <f>IF(N4362="snížená",J4362,0)</f>
        <v>0</v>
      </c>
      <c r="BG4362" s="236">
        <f>IF(N4362="zákl. přenesená",J4362,0)</f>
        <v>0</v>
      </c>
      <c r="BH4362" s="236">
        <f>IF(N4362="sníž. přenesená",J4362,0)</f>
        <v>0</v>
      </c>
      <c r="BI4362" s="236">
        <f>IF(N4362="nulová",J4362,0)</f>
        <v>0</v>
      </c>
      <c r="BJ4362" s="17" t="s">
        <v>81</v>
      </c>
      <c r="BK4362" s="236">
        <f>ROUND(I4362*H4362,2)</f>
        <v>0</v>
      </c>
      <c r="BL4362" s="17" t="s">
        <v>328</v>
      </c>
      <c r="BM4362" s="235" t="s">
        <v>6420</v>
      </c>
    </row>
    <row r="4363" spans="2:65" s="1" customFormat="1" ht="24" customHeight="1">
      <c r="B4363" s="38"/>
      <c r="C4363" s="224" t="s">
        <v>6421</v>
      </c>
      <c r="D4363" s="224" t="s">
        <v>135</v>
      </c>
      <c r="E4363" s="225" t="s">
        <v>6422</v>
      </c>
      <c r="F4363" s="226" t="s">
        <v>6423</v>
      </c>
      <c r="G4363" s="227" t="s">
        <v>171</v>
      </c>
      <c r="H4363" s="228">
        <v>2</v>
      </c>
      <c r="I4363" s="229"/>
      <c r="J4363" s="230">
        <f>ROUND(I4363*H4363,2)</f>
        <v>0</v>
      </c>
      <c r="K4363" s="226" t="s">
        <v>1</v>
      </c>
      <c r="L4363" s="43"/>
      <c r="M4363" s="231" t="s">
        <v>1</v>
      </c>
      <c r="N4363" s="232" t="s">
        <v>38</v>
      </c>
      <c r="O4363" s="86"/>
      <c r="P4363" s="233">
        <f>O4363*H4363</f>
        <v>0</v>
      </c>
      <c r="Q4363" s="233">
        <v>0</v>
      </c>
      <c r="R4363" s="233">
        <f>Q4363*H4363</f>
        <v>0</v>
      </c>
      <c r="S4363" s="233">
        <v>0</v>
      </c>
      <c r="T4363" s="234">
        <f>S4363*H4363</f>
        <v>0</v>
      </c>
      <c r="AR4363" s="235" t="s">
        <v>328</v>
      </c>
      <c r="AT4363" s="235" t="s">
        <v>135</v>
      </c>
      <c r="AU4363" s="235" t="s">
        <v>83</v>
      </c>
      <c r="AY4363" s="17" t="s">
        <v>133</v>
      </c>
      <c r="BE4363" s="236">
        <f>IF(N4363="základní",J4363,0)</f>
        <v>0</v>
      </c>
      <c r="BF4363" s="236">
        <f>IF(N4363="snížená",J4363,0)</f>
        <v>0</v>
      </c>
      <c r="BG4363" s="236">
        <f>IF(N4363="zákl. přenesená",J4363,0)</f>
        <v>0</v>
      </c>
      <c r="BH4363" s="236">
        <f>IF(N4363="sníž. přenesená",J4363,0)</f>
        <v>0</v>
      </c>
      <c r="BI4363" s="236">
        <f>IF(N4363="nulová",J4363,0)</f>
        <v>0</v>
      </c>
      <c r="BJ4363" s="17" t="s">
        <v>81</v>
      </c>
      <c r="BK4363" s="236">
        <f>ROUND(I4363*H4363,2)</f>
        <v>0</v>
      </c>
      <c r="BL4363" s="17" t="s">
        <v>328</v>
      </c>
      <c r="BM4363" s="235" t="s">
        <v>6424</v>
      </c>
    </row>
    <row r="4364" spans="2:65" s="1" customFormat="1" ht="24" customHeight="1">
      <c r="B4364" s="38"/>
      <c r="C4364" s="224" t="s">
        <v>6425</v>
      </c>
      <c r="D4364" s="224" t="s">
        <v>135</v>
      </c>
      <c r="E4364" s="225" t="s">
        <v>6426</v>
      </c>
      <c r="F4364" s="226" t="s">
        <v>6427</v>
      </c>
      <c r="G4364" s="227" t="s">
        <v>171</v>
      </c>
      <c r="H4364" s="228">
        <v>51</v>
      </c>
      <c r="I4364" s="229"/>
      <c r="J4364" s="230">
        <f>ROUND(I4364*H4364,2)</f>
        <v>0</v>
      </c>
      <c r="K4364" s="226" t="s">
        <v>1</v>
      </c>
      <c r="L4364" s="43"/>
      <c r="M4364" s="231" t="s">
        <v>1</v>
      </c>
      <c r="N4364" s="232" t="s">
        <v>38</v>
      </c>
      <c r="O4364" s="86"/>
      <c r="P4364" s="233">
        <f>O4364*H4364</f>
        <v>0</v>
      </c>
      <c r="Q4364" s="233">
        <v>0</v>
      </c>
      <c r="R4364" s="233">
        <f>Q4364*H4364</f>
        <v>0</v>
      </c>
      <c r="S4364" s="233">
        <v>0</v>
      </c>
      <c r="T4364" s="234">
        <f>S4364*H4364</f>
        <v>0</v>
      </c>
      <c r="AR4364" s="235" t="s">
        <v>328</v>
      </c>
      <c r="AT4364" s="235" t="s">
        <v>135</v>
      </c>
      <c r="AU4364" s="235" t="s">
        <v>83</v>
      </c>
      <c r="AY4364" s="17" t="s">
        <v>133</v>
      </c>
      <c r="BE4364" s="236">
        <f>IF(N4364="základní",J4364,0)</f>
        <v>0</v>
      </c>
      <c r="BF4364" s="236">
        <f>IF(N4364="snížená",J4364,0)</f>
        <v>0</v>
      </c>
      <c r="BG4364" s="236">
        <f>IF(N4364="zákl. přenesená",J4364,0)</f>
        <v>0</v>
      </c>
      <c r="BH4364" s="236">
        <f>IF(N4364="sníž. přenesená",J4364,0)</f>
        <v>0</v>
      </c>
      <c r="BI4364" s="236">
        <f>IF(N4364="nulová",J4364,0)</f>
        <v>0</v>
      </c>
      <c r="BJ4364" s="17" t="s">
        <v>81</v>
      </c>
      <c r="BK4364" s="236">
        <f>ROUND(I4364*H4364,2)</f>
        <v>0</v>
      </c>
      <c r="BL4364" s="17" t="s">
        <v>328</v>
      </c>
      <c r="BM4364" s="235" t="s">
        <v>6428</v>
      </c>
    </row>
    <row r="4365" spans="2:65" s="1" customFormat="1" ht="24" customHeight="1">
      <c r="B4365" s="38"/>
      <c r="C4365" s="224" t="s">
        <v>6429</v>
      </c>
      <c r="D4365" s="224" t="s">
        <v>135</v>
      </c>
      <c r="E4365" s="225" t="s">
        <v>6430</v>
      </c>
      <c r="F4365" s="226" t="s">
        <v>6431</v>
      </c>
      <c r="G4365" s="227" t="s">
        <v>171</v>
      </c>
      <c r="H4365" s="228">
        <v>12</v>
      </c>
      <c r="I4365" s="229"/>
      <c r="J4365" s="230">
        <f>ROUND(I4365*H4365,2)</f>
        <v>0</v>
      </c>
      <c r="K4365" s="226" t="s">
        <v>1</v>
      </c>
      <c r="L4365" s="43"/>
      <c r="M4365" s="231" t="s">
        <v>1</v>
      </c>
      <c r="N4365" s="232" t="s">
        <v>38</v>
      </c>
      <c r="O4365" s="86"/>
      <c r="P4365" s="233">
        <f>O4365*H4365</f>
        <v>0</v>
      </c>
      <c r="Q4365" s="233">
        <v>0</v>
      </c>
      <c r="R4365" s="233">
        <f>Q4365*H4365</f>
        <v>0</v>
      </c>
      <c r="S4365" s="233">
        <v>0</v>
      </c>
      <c r="T4365" s="234">
        <f>S4365*H4365</f>
        <v>0</v>
      </c>
      <c r="AR4365" s="235" t="s">
        <v>328</v>
      </c>
      <c r="AT4365" s="235" t="s">
        <v>135</v>
      </c>
      <c r="AU4365" s="235" t="s">
        <v>83</v>
      </c>
      <c r="AY4365" s="17" t="s">
        <v>133</v>
      </c>
      <c r="BE4365" s="236">
        <f>IF(N4365="základní",J4365,0)</f>
        <v>0</v>
      </c>
      <c r="BF4365" s="236">
        <f>IF(N4365="snížená",J4365,0)</f>
        <v>0</v>
      </c>
      <c r="BG4365" s="236">
        <f>IF(N4365="zákl. přenesená",J4365,0)</f>
        <v>0</v>
      </c>
      <c r="BH4365" s="236">
        <f>IF(N4365="sníž. přenesená",J4365,0)</f>
        <v>0</v>
      </c>
      <c r="BI4365" s="236">
        <f>IF(N4365="nulová",J4365,0)</f>
        <v>0</v>
      </c>
      <c r="BJ4365" s="17" t="s">
        <v>81</v>
      </c>
      <c r="BK4365" s="236">
        <f>ROUND(I4365*H4365,2)</f>
        <v>0</v>
      </c>
      <c r="BL4365" s="17" t="s">
        <v>328</v>
      </c>
      <c r="BM4365" s="235" t="s">
        <v>6432</v>
      </c>
    </row>
    <row r="4366" spans="2:65" s="1" customFormat="1" ht="16.5" customHeight="1">
      <c r="B4366" s="38"/>
      <c r="C4366" s="224" t="s">
        <v>6433</v>
      </c>
      <c r="D4366" s="224" t="s">
        <v>135</v>
      </c>
      <c r="E4366" s="225" t="s">
        <v>6434</v>
      </c>
      <c r="F4366" s="226" t="s">
        <v>6435</v>
      </c>
      <c r="G4366" s="227" t="s">
        <v>1</v>
      </c>
      <c r="H4366" s="228">
        <v>0</v>
      </c>
      <c r="I4366" s="229"/>
      <c r="J4366" s="230">
        <f>ROUND(I4366*H4366,2)</f>
        <v>0</v>
      </c>
      <c r="K4366" s="226" t="s">
        <v>1</v>
      </c>
      <c r="L4366" s="43"/>
      <c r="M4366" s="231" t="s">
        <v>1</v>
      </c>
      <c r="N4366" s="232" t="s">
        <v>38</v>
      </c>
      <c r="O4366" s="86"/>
      <c r="P4366" s="233">
        <f>O4366*H4366</f>
        <v>0</v>
      </c>
      <c r="Q4366" s="233">
        <v>0</v>
      </c>
      <c r="R4366" s="233">
        <f>Q4366*H4366</f>
        <v>0</v>
      </c>
      <c r="S4366" s="233">
        <v>0</v>
      </c>
      <c r="T4366" s="234">
        <f>S4366*H4366</f>
        <v>0</v>
      </c>
      <c r="AR4366" s="235" t="s">
        <v>328</v>
      </c>
      <c r="AT4366" s="235" t="s">
        <v>135</v>
      </c>
      <c r="AU4366" s="235" t="s">
        <v>83</v>
      </c>
      <c r="AY4366" s="17" t="s">
        <v>133</v>
      </c>
      <c r="BE4366" s="236">
        <f>IF(N4366="základní",J4366,0)</f>
        <v>0</v>
      </c>
      <c r="BF4366" s="236">
        <f>IF(N4366="snížená",J4366,0)</f>
        <v>0</v>
      </c>
      <c r="BG4366" s="236">
        <f>IF(N4366="zákl. přenesená",J4366,0)</f>
        <v>0</v>
      </c>
      <c r="BH4366" s="236">
        <f>IF(N4366="sníž. přenesená",J4366,0)</f>
        <v>0</v>
      </c>
      <c r="BI4366" s="236">
        <f>IF(N4366="nulová",J4366,0)</f>
        <v>0</v>
      </c>
      <c r="BJ4366" s="17" t="s">
        <v>81</v>
      </c>
      <c r="BK4366" s="236">
        <f>ROUND(I4366*H4366,2)</f>
        <v>0</v>
      </c>
      <c r="BL4366" s="17" t="s">
        <v>328</v>
      </c>
      <c r="BM4366" s="235" t="s">
        <v>6436</v>
      </c>
    </row>
    <row r="4367" spans="2:65" s="1" customFormat="1" ht="24" customHeight="1">
      <c r="B4367" s="38"/>
      <c r="C4367" s="224" t="s">
        <v>6437</v>
      </c>
      <c r="D4367" s="224" t="s">
        <v>135</v>
      </c>
      <c r="E4367" s="225" t="s">
        <v>6438</v>
      </c>
      <c r="F4367" s="226" t="s">
        <v>6439</v>
      </c>
      <c r="G4367" s="227" t="s">
        <v>246</v>
      </c>
      <c r="H4367" s="228">
        <v>1</v>
      </c>
      <c r="I4367" s="229"/>
      <c r="J4367" s="230">
        <f>ROUND(I4367*H4367,2)</f>
        <v>0</v>
      </c>
      <c r="K4367" s="226" t="s">
        <v>1</v>
      </c>
      <c r="L4367" s="43"/>
      <c r="M4367" s="231" t="s">
        <v>1</v>
      </c>
      <c r="N4367" s="232" t="s">
        <v>38</v>
      </c>
      <c r="O4367" s="86"/>
      <c r="P4367" s="233">
        <f>O4367*H4367</f>
        <v>0</v>
      </c>
      <c r="Q4367" s="233">
        <v>0</v>
      </c>
      <c r="R4367" s="233">
        <f>Q4367*H4367</f>
        <v>0</v>
      </c>
      <c r="S4367" s="233">
        <v>0</v>
      </c>
      <c r="T4367" s="234">
        <f>S4367*H4367</f>
        <v>0</v>
      </c>
      <c r="AR4367" s="235" t="s">
        <v>328</v>
      </c>
      <c r="AT4367" s="235" t="s">
        <v>135</v>
      </c>
      <c r="AU4367" s="235" t="s">
        <v>83</v>
      </c>
      <c r="AY4367" s="17" t="s">
        <v>133</v>
      </c>
      <c r="BE4367" s="236">
        <f>IF(N4367="základní",J4367,0)</f>
        <v>0</v>
      </c>
      <c r="BF4367" s="236">
        <f>IF(N4367="snížená",J4367,0)</f>
        <v>0</v>
      </c>
      <c r="BG4367" s="236">
        <f>IF(N4367="zákl. přenesená",J4367,0)</f>
        <v>0</v>
      </c>
      <c r="BH4367" s="236">
        <f>IF(N4367="sníž. přenesená",J4367,0)</f>
        <v>0</v>
      </c>
      <c r="BI4367" s="236">
        <f>IF(N4367="nulová",J4367,0)</f>
        <v>0</v>
      </c>
      <c r="BJ4367" s="17" t="s">
        <v>81</v>
      </c>
      <c r="BK4367" s="236">
        <f>ROUND(I4367*H4367,2)</f>
        <v>0</v>
      </c>
      <c r="BL4367" s="17" t="s">
        <v>328</v>
      </c>
      <c r="BM4367" s="235" t="s">
        <v>6440</v>
      </c>
    </row>
    <row r="4368" spans="2:65" s="1" customFormat="1" ht="24" customHeight="1">
      <c r="B4368" s="38"/>
      <c r="C4368" s="224" t="s">
        <v>6441</v>
      </c>
      <c r="D4368" s="224" t="s">
        <v>135</v>
      </c>
      <c r="E4368" s="225" t="s">
        <v>6442</v>
      </c>
      <c r="F4368" s="226" t="s">
        <v>6443</v>
      </c>
      <c r="G4368" s="227" t="s">
        <v>171</v>
      </c>
      <c r="H4368" s="228">
        <v>1</v>
      </c>
      <c r="I4368" s="229"/>
      <c r="J4368" s="230">
        <f>ROUND(I4368*H4368,2)</f>
        <v>0</v>
      </c>
      <c r="K4368" s="226" t="s">
        <v>1</v>
      </c>
      <c r="L4368" s="43"/>
      <c r="M4368" s="231" t="s">
        <v>1</v>
      </c>
      <c r="N4368" s="232" t="s">
        <v>38</v>
      </c>
      <c r="O4368" s="86"/>
      <c r="P4368" s="233">
        <f>O4368*H4368</f>
        <v>0</v>
      </c>
      <c r="Q4368" s="233">
        <v>0</v>
      </c>
      <c r="R4368" s="233">
        <f>Q4368*H4368</f>
        <v>0</v>
      </c>
      <c r="S4368" s="233">
        <v>0</v>
      </c>
      <c r="T4368" s="234">
        <f>S4368*H4368</f>
        <v>0</v>
      </c>
      <c r="AR4368" s="235" t="s">
        <v>328</v>
      </c>
      <c r="AT4368" s="235" t="s">
        <v>135</v>
      </c>
      <c r="AU4368" s="235" t="s">
        <v>83</v>
      </c>
      <c r="AY4368" s="17" t="s">
        <v>133</v>
      </c>
      <c r="BE4368" s="236">
        <f>IF(N4368="základní",J4368,0)</f>
        <v>0</v>
      </c>
      <c r="BF4368" s="236">
        <f>IF(N4368="snížená",J4368,0)</f>
        <v>0</v>
      </c>
      <c r="BG4368" s="236">
        <f>IF(N4368="zákl. přenesená",J4368,0)</f>
        <v>0</v>
      </c>
      <c r="BH4368" s="236">
        <f>IF(N4368="sníž. přenesená",J4368,0)</f>
        <v>0</v>
      </c>
      <c r="BI4368" s="236">
        <f>IF(N4368="nulová",J4368,0)</f>
        <v>0</v>
      </c>
      <c r="BJ4368" s="17" t="s">
        <v>81</v>
      </c>
      <c r="BK4368" s="236">
        <f>ROUND(I4368*H4368,2)</f>
        <v>0</v>
      </c>
      <c r="BL4368" s="17" t="s">
        <v>328</v>
      </c>
      <c r="BM4368" s="235" t="s">
        <v>6444</v>
      </c>
    </row>
    <row r="4369" spans="2:65" s="1" customFormat="1" ht="24" customHeight="1">
      <c r="B4369" s="38"/>
      <c r="C4369" s="224" t="s">
        <v>6445</v>
      </c>
      <c r="D4369" s="224" t="s">
        <v>135</v>
      </c>
      <c r="E4369" s="225" t="s">
        <v>6446</v>
      </c>
      <c r="F4369" s="226" t="s">
        <v>6447</v>
      </c>
      <c r="G4369" s="227" t="s">
        <v>171</v>
      </c>
      <c r="H4369" s="228">
        <v>1</v>
      </c>
      <c r="I4369" s="229"/>
      <c r="J4369" s="230">
        <f>ROUND(I4369*H4369,2)</f>
        <v>0</v>
      </c>
      <c r="K4369" s="226" t="s">
        <v>1</v>
      </c>
      <c r="L4369" s="43"/>
      <c r="M4369" s="231" t="s">
        <v>1</v>
      </c>
      <c r="N4369" s="232" t="s">
        <v>38</v>
      </c>
      <c r="O4369" s="86"/>
      <c r="P4369" s="233">
        <f>O4369*H4369</f>
        <v>0</v>
      </c>
      <c r="Q4369" s="233">
        <v>0</v>
      </c>
      <c r="R4369" s="233">
        <f>Q4369*H4369</f>
        <v>0</v>
      </c>
      <c r="S4369" s="233">
        <v>0</v>
      </c>
      <c r="T4369" s="234">
        <f>S4369*H4369</f>
        <v>0</v>
      </c>
      <c r="AR4369" s="235" t="s">
        <v>328</v>
      </c>
      <c r="AT4369" s="235" t="s">
        <v>135</v>
      </c>
      <c r="AU4369" s="235" t="s">
        <v>83</v>
      </c>
      <c r="AY4369" s="17" t="s">
        <v>133</v>
      </c>
      <c r="BE4369" s="236">
        <f>IF(N4369="základní",J4369,0)</f>
        <v>0</v>
      </c>
      <c r="BF4369" s="236">
        <f>IF(N4369="snížená",J4369,0)</f>
        <v>0</v>
      </c>
      <c r="BG4369" s="236">
        <f>IF(N4369="zákl. přenesená",J4369,0)</f>
        <v>0</v>
      </c>
      <c r="BH4369" s="236">
        <f>IF(N4369="sníž. přenesená",J4369,0)</f>
        <v>0</v>
      </c>
      <c r="BI4369" s="236">
        <f>IF(N4369="nulová",J4369,0)</f>
        <v>0</v>
      </c>
      <c r="BJ4369" s="17" t="s">
        <v>81</v>
      </c>
      <c r="BK4369" s="236">
        <f>ROUND(I4369*H4369,2)</f>
        <v>0</v>
      </c>
      <c r="BL4369" s="17" t="s">
        <v>328</v>
      </c>
      <c r="BM4369" s="235" t="s">
        <v>6448</v>
      </c>
    </row>
    <row r="4370" spans="2:65" s="1" customFormat="1" ht="24" customHeight="1">
      <c r="B4370" s="38"/>
      <c r="C4370" s="224" t="s">
        <v>6449</v>
      </c>
      <c r="D4370" s="224" t="s">
        <v>135</v>
      </c>
      <c r="E4370" s="225" t="s">
        <v>6450</v>
      </c>
      <c r="F4370" s="226" t="s">
        <v>6451</v>
      </c>
      <c r="G4370" s="227" t="s">
        <v>165</v>
      </c>
      <c r="H4370" s="228">
        <v>7.1</v>
      </c>
      <c r="I4370" s="229"/>
      <c r="J4370" s="230">
        <f>ROUND(I4370*H4370,2)</f>
        <v>0</v>
      </c>
      <c r="K4370" s="226" t="s">
        <v>1</v>
      </c>
      <c r="L4370" s="43"/>
      <c r="M4370" s="231" t="s">
        <v>1</v>
      </c>
      <c r="N4370" s="232" t="s">
        <v>38</v>
      </c>
      <c r="O4370" s="86"/>
      <c r="P4370" s="233">
        <f>O4370*H4370</f>
        <v>0</v>
      </c>
      <c r="Q4370" s="233">
        <v>0</v>
      </c>
      <c r="R4370" s="233">
        <f>Q4370*H4370</f>
        <v>0</v>
      </c>
      <c r="S4370" s="233">
        <v>0</v>
      </c>
      <c r="T4370" s="234">
        <f>S4370*H4370</f>
        <v>0</v>
      </c>
      <c r="AR4370" s="235" t="s">
        <v>328</v>
      </c>
      <c r="AT4370" s="235" t="s">
        <v>135</v>
      </c>
      <c r="AU4370" s="235" t="s">
        <v>83</v>
      </c>
      <c r="AY4370" s="17" t="s">
        <v>133</v>
      </c>
      <c r="BE4370" s="236">
        <f>IF(N4370="základní",J4370,0)</f>
        <v>0</v>
      </c>
      <c r="BF4370" s="236">
        <f>IF(N4370="snížená",J4370,0)</f>
        <v>0</v>
      </c>
      <c r="BG4370" s="236">
        <f>IF(N4370="zákl. přenesená",J4370,0)</f>
        <v>0</v>
      </c>
      <c r="BH4370" s="236">
        <f>IF(N4370="sníž. přenesená",J4370,0)</f>
        <v>0</v>
      </c>
      <c r="BI4370" s="236">
        <f>IF(N4370="nulová",J4370,0)</f>
        <v>0</v>
      </c>
      <c r="BJ4370" s="17" t="s">
        <v>81</v>
      </c>
      <c r="BK4370" s="236">
        <f>ROUND(I4370*H4370,2)</f>
        <v>0</v>
      </c>
      <c r="BL4370" s="17" t="s">
        <v>328</v>
      </c>
      <c r="BM4370" s="235" t="s">
        <v>6452</v>
      </c>
    </row>
    <row r="4371" spans="2:65" s="1" customFormat="1" ht="24" customHeight="1">
      <c r="B4371" s="38"/>
      <c r="C4371" s="224" t="s">
        <v>6453</v>
      </c>
      <c r="D4371" s="224" t="s">
        <v>135</v>
      </c>
      <c r="E4371" s="225" t="s">
        <v>6454</v>
      </c>
      <c r="F4371" s="226" t="s">
        <v>6455</v>
      </c>
      <c r="G4371" s="227" t="s">
        <v>165</v>
      </c>
      <c r="H4371" s="228">
        <v>1</v>
      </c>
      <c r="I4371" s="229"/>
      <c r="J4371" s="230">
        <f>ROUND(I4371*H4371,2)</f>
        <v>0</v>
      </c>
      <c r="K4371" s="226" t="s">
        <v>1</v>
      </c>
      <c r="L4371" s="43"/>
      <c r="M4371" s="231" t="s">
        <v>1</v>
      </c>
      <c r="N4371" s="232" t="s">
        <v>38</v>
      </c>
      <c r="O4371" s="86"/>
      <c r="P4371" s="233">
        <f>O4371*H4371</f>
        <v>0</v>
      </c>
      <c r="Q4371" s="233">
        <v>0</v>
      </c>
      <c r="R4371" s="233">
        <f>Q4371*H4371</f>
        <v>0</v>
      </c>
      <c r="S4371" s="233">
        <v>0</v>
      </c>
      <c r="T4371" s="234">
        <f>S4371*H4371</f>
        <v>0</v>
      </c>
      <c r="AR4371" s="235" t="s">
        <v>328</v>
      </c>
      <c r="AT4371" s="235" t="s">
        <v>135</v>
      </c>
      <c r="AU4371" s="235" t="s">
        <v>83</v>
      </c>
      <c r="AY4371" s="17" t="s">
        <v>133</v>
      </c>
      <c r="BE4371" s="236">
        <f>IF(N4371="základní",J4371,0)</f>
        <v>0</v>
      </c>
      <c r="BF4371" s="236">
        <f>IF(N4371="snížená",J4371,0)</f>
        <v>0</v>
      </c>
      <c r="BG4371" s="236">
        <f>IF(N4371="zákl. přenesená",J4371,0)</f>
        <v>0</v>
      </c>
      <c r="BH4371" s="236">
        <f>IF(N4371="sníž. přenesená",J4371,0)</f>
        <v>0</v>
      </c>
      <c r="BI4371" s="236">
        <f>IF(N4371="nulová",J4371,0)</f>
        <v>0</v>
      </c>
      <c r="BJ4371" s="17" t="s">
        <v>81</v>
      </c>
      <c r="BK4371" s="236">
        <f>ROUND(I4371*H4371,2)</f>
        <v>0</v>
      </c>
      <c r="BL4371" s="17" t="s">
        <v>328</v>
      </c>
      <c r="BM4371" s="235" t="s">
        <v>6456</v>
      </c>
    </row>
    <row r="4372" spans="2:65" s="1" customFormat="1" ht="16.5" customHeight="1">
      <c r="B4372" s="38"/>
      <c r="C4372" s="224" t="s">
        <v>6457</v>
      </c>
      <c r="D4372" s="224" t="s">
        <v>135</v>
      </c>
      <c r="E4372" s="225" t="s">
        <v>6458</v>
      </c>
      <c r="F4372" s="226" t="s">
        <v>6459</v>
      </c>
      <c r="G4372" s="227" t="s">
        <v>171</v>
      </c>
      <c r="H4372" s="228">
        <v>7</v>
      </c>
      <c r="I4372" s="229"/>
      <c r="J4372" s="230">
        <f>ROUND(I4372*H4372,2)</f>
        <v>0</v>
      </c>
      <c r="K4372" s="226" t="s">
        <v>1</v>
      </c>
      <c r="L4372" s="43"/>
      <c r="M4372" s="231" t="s">
        <v>1</v>
      </c>
      <c r="N4372" s="232" t="s">
        <v>38</v>
      </c>
      <c r="O4372" s="86"/>
      <c r="P4372" s="233">
        <f>O4372*H4372</f>
        <v>0</v>
      </c>
      <c r="Q4372" s="233">
        <v>0</v>
      </c>
      <c r="R4372" s="233">
        <f>Q4372*H4372</f>
        <v>0</v>
      </c>
      <c r="S4372" s="233">
        <v>0</v>
      </c>
      <c r="T4372" s="234">
        <f>S4372*H4372</f>
        <v>0</v>
      </c>
      <c r="AR4372" s="235" t="s">
        <v>328</v>
      </c>
      <c r="AT4372" s="235" t="s">
        <v>135</v>
      </c>
      <c r="AU4372" s="235" t="s">
        <v>83</v>
      </c>
      <c r="AY4372" s="17" t="s">
        <v>133</v>
      </c>
      <c r="BE4372" s="236">
        <f>IF(N4372="základní",J4372,0)</f>
        <v>0</v>
      </c>
      <c r="BF4372" s="236">
        <f>IF(N4372="snížená",J4372,0)</f>
        <v>0</v>
      </c>
      <c r="BG4372" s="236">
        <f>IF(N4372="zákl. přenesená",J4372,0)</f>
        <v>0</v>
      </c>
      <c r="BH4372" s="236">
        <f>IF(N4372="sníž. přenesená",J4372,0)</f>
        <v>0</v>
      </c>
      <c r="BI4372" s="236">
        <f>IF(N4372="nulová",J4372,0)</f>
        <v>0</v>
      </c>
      <c r="BJ4372" s="17" t="s">
        <v>81</v>
      </c>
      <c r="BK4372" s="236">
        <f>ROUND(I4372*H4372,2)</f>
        <v>0</v>
      </c>
      <c r="BL4372" s="17" t="s">
        <v>328</v>
      </c>
      <c r="BM4372" s="235" t="s">
        <v>6460</v>
      </c>
    </row>
    <row r="4373" spans="2:65" s="1" customFormat="1" ht="16.5" customHeight="1">
      <c r="B4373" s="38"/>
      <c r="C4373" s="224" t="s">
        <v>6461</v>
      </c>
      <c r="D4373" s="224" t="s">
        <v>135</v>
      </c>
      <c r="E4373" s="225" t="s">
        <v>6462</v>
      </c>
      <c r="F4373" s="226" t="s">
        <v>6463</v>
      </c>
      <c r="G4373" s="227" t="s">
        <v>171</v>
      </c>
      <c r="H4373" s="228">
        <v>0</v>
      </c>
      <c r="I4373" s="229"/>
      <c r="J4373" s="230">
        <f>ROUND(I4373*H4373,2)</f>
        <v>0</v>
      </c>
      <c r="K4373" s="226" t="s">
        <v>1</v>
      </c>
      <c r="L4373" s="43"/>
      <c r="M4373" s="231" t="s">
        <v>1</v>
      </c>
      <c r="N4373" s="232" t="s">
        <v>38</v>
      </c>
      <c r="O4373" s="86"/>
      <c r="P4373" s="233">
        <f>O4373*H4373</f>
        <v>0</v>
      </c>
      <c r="Q4373" s="233">
        <v>0</v>
      </c>
      <c r="R4373" s="233">
        <f>Q4373*H4373</f>
        <v>0</v>
      </c>
      <c r="S4373" s="233">
        <v>0</v>
      </c>
      <c r="T4373" s="234">
        <f>S4373*H4373</f>
        <v>0</v>
      </c>
      <c r="AR4373" s="235" t="s">
        <v>328</v>
      </c>
      <c r="AT4373" s="235" t="s">
        <v>135</v>
      </c>
      <c r="AU4373" s="235" t="s">
        <v>83</v>
      </c>
      <c r="AY4373" s="17" t="s">
        <v>133</v>
      </c>
      <c r="BE4373" s="236">
        <f>IF(N4373="základní",J4373,0)</f>
        <v>0</v>
      </c>
      <c r="BF4373" s="236">
        <f>IF(N4373="snížená",J4373,0)</f>
        <v>0</v>
      </c>
      <c r="BG4373" s="236">
        <f>IF(N4373="zákl. přenesená",J4373,0)</f>
        <v>0</v>
      </c>
      <c r="BH4373" s="236">
        <f>IF(N4373="sníž. přenesená",J4373,0)</f>
        <v>0</v>
      </c>
      <c r="BI4373" s="236">
        <f>IF(N4373="nulová",J4373,0)</f>
        <v>0</v>
      </c>
      <c r="BJ4373" s="17" t="s">
        <v>81</v>
      </c>
      <c r="BK4373" s="236">
        <f>ROUND(I4373*H4373,2)</f>
        <v>0</v>
      </c>
      <c r="BL4373" s="17" t="s">
        <v>328</v>
      </c>
      <c r="BM4373" s="235" t="s">
        <v>6464</v>
      </c>
    </row>
    <row r="4374" spans="2:65" s="1" customFormat="1" ht="24" customHeight="1">
      <c r="B4374" s="38"/>
      <c r="C4374" s="224" t="s">
        <v>6465</v>
      </c>
      <c r="D4374" s="224" t="s">
        <v>135</v>
      </c>
      <c r="E4374" s="225" t="s">
        <v>6466</v>
      </c>
      <c r="F4374" s="226" t="s">
        <v>6467</v>
      </c>
      <c r="G4374" s="227" t="s">
        <v>246</v>
      </c>
      <c r="H4374" s="228">
        <v>1</v>
      </c>
      <c r="I4374" s="229"/>
      <c r="J4374" s="230">
        <f>ROUND(I4374*H4374,2)</f>
        <v>0</v>
      </c>
      <c r="K4374" s="226" t="s">
        <v>1</v>
      </c>
      <c r="L4374" s="43"/>
      <c r="M4374" s="231" t="s">
        <v>1</v>
      </c>
      <c r="N4374" s="232" t="s">
        <v>38</v>
      </c>
      <c r="O4374" s="86"/>
      <c r="P4374" s="233">
        <f>O4374*H4374</f>
        <v>0</v>
      </c>
      <c r="Q4374" s="233">
        <v>0</v>
      </c>
      <c r="R4374" s="233">
        <f>Q4374*H4374</f>
        <v>0</v>
      </c>
      <c r="S4374" s="233">
        <v>0</v>
      </c>
      <c r="T4374" s="234">
        <f>S4374*H4374</f>
        <v>0</v>
      </c>
      <c r="AR4374" s="235" t="s">
        <v>328</v>
      </c>
      <c r="AT4374" s="235" t="s">
        <v>135</v>
      </c>
      <c r="AU4374" s="235" t="s">
        <v>83</v>
      </c>
      <c r="AY4374" s="17" t="s">
        <v>133</v>
      </c>
      <c r="BE4374" s="236">
        <f>IF(N4374="základní",J4374,0)</f>
        <v>0</v>
      </c>
      <c r="BF4374" s="236">
        <f>IF(N4374="snížená",J4374,0)</f>
        <v>0</v>
      </c>
      <c r="BG4374" s="236">
        <f>IF(N4374="zákl. přenesená",J4374,0)</f>
        <v>0</v>
      </c>
      <c r="BH4374" s="236">
        <f>IF(N4374="sníž. přenesená",J4374,0)</f>
        <v>0</v>
      </c>
      <c r="BI4374" s="236">
        <f>IF(N4374="nulová",J4374,0)</f>
        <v>0</v>
      </c>
      <c r="BJ4374" s="17" t="s">
        <v>81</v>
      </c>
      <c r="BK4374" s="236">
        <f>ROUND(I4374*H4374,2)</f>
        <v>0</v>
      </c>
      <c r="BL4374" s="17" t="s">
        <v>328</v>
      </c>
      <c r="BM4374" s="235" t="s">
        <v>6468</v>
      </c>
    </row>
    <row r="4375" spans="2:65" s="1" customFormat="1" ht="24" customHeight="1">
      <c r="B4375" s="38"/>
      <c r="C4375" s="224" t="s">
        <v>6469</v>
      </c>
      <c r="D4375" s="224" t="s">
        <v>135</v>
      </c>
      <c r="E4375" s="225" t="s">
        <v>6470</v>
      </c>
      <c r="F4375" s="226" t="s">
        <v>6443</v>
      </c>
      <c r="G4375" s="227" t="s">
        <v>171</v>
      </c>
      <c r="H4375" s="228">
        <v>1</v>
      </c>
      <c r="I4375" s="229"/>
      <c r="J4375" s="230">
        <f>ROUND(I4375*H4375,2)</f>
        <v>0</v>
      </c>
      <c r="K4375" s="226" t="s">
        <v>1</v>
      </c>
      <c r="L4375" s="43"/>
      <c r="M4375" s="231" t="s">
        <v>1</v>
      </c>
      <c r="N4375" s="232" t="s">
        <v>38</v>
      </c>
      <c r="O4375" s="86"/>
      <c r="P4375" s="233">
        <f>O4375*H4375</f>
        <v>0</v>
      </c>
      <c r="Q4375" s="233">
        <v>0</v>
      </c>
      <c r="R4375" s="233">
        <f>Q4375*H4375</f>
        <v>0</v>
      </c>
      <c r="S4375" s="233">
        <v>0</v>
      </c>
      <c r="T4375" s="234">
        <f>S4375*H4375</f>
        <v>0</v>
      </c>
      <c r="AR4375" s="235" t="s">
        <v>328</v>
      </c>
      <c r="AT4375" s="235" t="s">
        <v>135</v>
      </c>
      <c r="AU4375" s="235" t="s">
        <v>83</v>
      </c>
      <c r="AY4375" s="17" t="s">
        <v>133</v>
      </c>
      <c r="BE4375" s="236">
        <f>IF(N4375="základní",J4375,0)</f>
        <v>0</v>
      </c>
      <c r="BF4375" s="236">
        <f>IF(N4375="snížená",J4375,0)</f>
        <v>0</v>
      </c>
      <c r="BG4375" s="236">
        <f>IF(N4375="zákl. přenesená",J4375,0)</f>
        <v>0</v>
      </c>
      <c r="BH4375" s="236">
        <f>IF(N4375="sníž. přenesená",J4375,0)</f>
        <v>0</v>
      </c>
      <c r="BI4375" s="236">
        <f>IF(N4375="nulová",J4375,0)</f>
        <v>0</v>
      </c>
      <c r="BJ4375" s="17" t="s">
        <v>81</v>
      </c>
      <c r="BK4375" s="236">
        <f>ROUND(I4375*H4375,2)</f>
        <v>0</v>
      </c>
      <c r="BL4375" s="17" t="s">
        <v>328</v>
      </c>
      <c r="BM4375" s="235" t="s">
        <v>6471</v>
      </c>
    </row>
    <row r="4376" spans="2:65" s="1" customFormat="1" ht="24" customHeight="1">
      <c r="B4376" s="38"/>
      <c r="C4376" s="224" t="s">
        <v>6472</v>
      </c>
      <c r="D4376" s="224" t="s">
        <v>135</v>
      </c>
      <c r="E4376" s="225" t="s">
        <v>6473</v>
      </c>
      <c r="F4376" s="226" t="s">
        <v>6447</v>
      </c>
      <c r="G4376" s="227" t="s">
        <v>171</v>
      </c>
      <c r="H4376" s="228">
        <v>5</v>
      </c>
      <c r="I4376" s="229"/>
      <c r="J4376" s="230">
        <f>ROUND(I4376*H4376,2)</f>
        <v>0</v>
      </c>
      <c r="K4376" s="226" t="s">
        <v>1</v>
      </c>
      <c r="L4376" s="43"/>
      <c r="M4376" s="231" t="s">
        <v>1</v>
      </c>
      <c r="N4376" s="232" t="s">
        <v>38</v>
      </c>
      <c r="O4376" s="86"/>
      <c r="P4376" s="233">
        <f>O4376*H4376</f>
        <v>0</v>
      </c>
      <c r="Q4376" s="233">
        <v>0</v>
      </c>
      <c r="R4376" s="233">
        <f>Q4376*H4376</f>
        <v>0</v>
      </c>
      <c r="S4376" s="233">
        <v>0</v>
      </c>
      <c r="T4376" s="234">
        <f>S4376*H4376</f>
        <v>0</v>
      </c>
      <c r="AR4376" s="235" t="s">
        <v>328</v>
      </c>
      <c r="AT4376" s="235" t="s">
        <v>135</v>
      </c>
      <c r="AU4376" s="235" t="s">
        <v>83</v>
      </c>
      <c r="AY4376" s="17" t="s">
        <v>133</v>
      </c>
      <c r="BE4376" s="236">
        <f>IF(N4376="základní",J4376,0)</f>
        <v>0</v>
      </c>
      <c r="BF4376" s="236">
        <f>IF(N4376="snížená",J4376,0)</f>
        <v>0</v>
      </c>
      <c r="BG4376" s="236">
        <f>IF(N4376="zákl. přenesená",J4376,0)</f>
        <v>0</v>
      </c>
      <c r="BH4376" s="236">
        <f>IF(N4376="sníž. přenesená",J4376,0)</f>
        <v>0</v>
      </c>
      <c r="BI4376" s="236">
        <f>IF(N4376="nulová",J4376,0)</f>
        <v>0</v>
      </c>
      <c r="BJ4376" s="17" t="s">
        <v>81</v>
      </c>
      <c r="BK4376" s="236">
        <f>ROUND(I4376*H4376,2)</f>
        <v>0</v>
      </c>
      <c r="BL4376" s="17" t="s">
        <v>328</v>
      </c>
      <c r="BM4376" s="235" t="s">
        <v>6474</v>
      </c>
    </row>
    <row r="4377" spans="2:65" s="1" customFormat="1" ht="24" customHeight="1">
      <c r="B4377" s="38"/>
      <c r="C4377" s="224" t="s">
        <v>6475</v>
      </c>
      <c r="D4377" s="224" t="s">
        <v>135</v>
      </c>
      <c r="E4377" s="225" t="s">
        <v>6476</v>
      </c>
      <c r="F4377" s="226" t="s">
        <v>6477</v>
      </c>
      <c r="G4377" s="227" t="s">
        <v>165</v>
      </c>
      <c r="H4377" s="228">
        <v>6.6</v>
      </c>
      <c r="I4377" s="229"/>
      <c r="J4377" s="230">
        <f>ROUND(I4377*H4377,2)</f>
        <v>0</v>
      </c>
      <c r="K4377" s="226" t="s">
        <v>1</v>
      </c>
      <c r="L4377" s="43"/>
      <c r="M4377" s="231" t="s">
        <v>1</v>
      </c>
      <c r="N4377" s="232" t="s">
        <v>38</v>
      </c>
      <c r="O4377" s="86"/>
      <c r="P4377" s="233">
        <f>O4377*H4377</f>
        <v>0</v>
      </c>
      <c r="Q4377" s="233">
        <v>0</v>
      </c>
      <c r="R4377" s="233">
        <f>Q4377*H4377</f>
        <v>0</v>
      </c>
      <c r="S4377" s="233">
        <v>0</v>
      </c>
      <c r="T4377" s="234">
        <f>S4377*H4377</f>
        <v>0</v>
      </c>
      <c r="AR4377" s="235" t="s">
        <v>328</v>
      </c>
      <c r="AT4377" s="235" t="s">
        <v>135</v>
      </c>
      <c r="AU4377" s="235" t="s">
        <v>83</v>
      </c>
      <c r="AY4377" s="17" t="s">
        <v>133</v>
      </c>
      <c r="BE4377" s="236">
        <f>IF(N4377="základní",J4377,0)</f>
        <v>0</v>
      </c>
      <c r="BF4377" s="236">
        <f>IF(N4377="snížená",J4377,0)</f>
        <v>0</v>
      </c>
      <c r="BG4377" s="236">
        <f>IF(N4377="zákl. přenesená",J4377,0)</f>
        <v>0</v>
      </c>
      <c r="BH4377" s="236">
        <f>IF(N4377="sníž. přenesená",J4377,0)</f>
        <v>0</v>
      </c>
      <c r="BI4377" s="236">
        <f>IF(N4377="nulová",J4377,0)</f>
        <v>0</v>
      </c>
      <c r="BJ4377" s="17" t="s">
        <v>81</v>
      </c>
      <c r="BK4377" s="236">
        <f>ROUND(I4377*H4377,2)</f>
        <v>0</v>
      </c>
      <c r="BL4377" s="17" t="s">
        <v>328</v>
      </c>
      <c r="BM4377" s="235" t="s">
        <v>6478</v>
      </c>
    </row>
    <row r="4378" spans="2:65" s="1" customFormat="1" ht="24" customHeight="1">
      <c r="B4378" s="38"/>
      <c r="C4378" s="224" t="s">
        <v>6479</v>
      </c>
      <c r="D4378" s="224" t="s">
        <v>135</v>
      </c>
      <c r="E4378" s="225" t="s">
        <v>6480</v>
      </c>
      <c r="F4378" s="226" t="s">
        <v>6455</v>
      </c>
      <c r="G4378" s="227" t="s">
        <v>165</v>
      </c>
      <c r="H4378" s="228">
        <v>2</v>
      </c>
      <c r="I4378" s="229"/>
      <c r="J4378" s="230">
        <f>ROUND(I4378*H4378,2)</f>
        <v>0</v>
      </c>
      <c r="K4378" s="226" t="s">
        <v>1</v>
      </c>
      <c r="L4378" s="43"/>
      <c r="M4378" s="231" t="s">
        <v>1</v>
      </c>
      <c r="N4378" s="232" t="s">
        <v>38</v>
      </c>
      <c r="O4378" s="86"/>
      <c r="P4378" s="233">
        <f>O4378*H4378</f>
        <v>0</v>
      </c>
      <c r="Q4378" s="233">
        <v>0</v>
      </c>
      <c r="R4378" s="233">
        <f>Q4378*H4378</f>
        <v>0</v>
      </c>
      <c r="S4378" s="233">
        <v>0</v>
      </c>
      <c r="T4378" s="234">
        <f>S4378*H4378</f>
        <v>0</v>
      </c>
      <c r="AR4378" s="235" t="s">
        <v>328</v>
      </c>
      <c r="AT4378" s="235" t="s">
        <v>135</v>
      </c>
      <c r="AU4378" s="235" t="s">
        <v>83</v>
      </c>
      <c r="AY4378" s="17" t="s">
        <v>133</v>
      </c>
      <c r="BE4378" s="236">
        <f>IF(N4378="základní",J4378,0)</f>
        <v>0</v>
      </c>
      <c r="BF4378" s="236">
        <f>IF(N4378="snížená",J4378,0)</f>
        <v>0</v>
      </c>
      <c r="BG4378" s="236">
        <f>IF(N4378="zákl. přenesená",J4378,0)</f>
        <v>0</v>
      </c>
      <c r="BH4378" s="236">
        <f>IF(N4378="sníž. přenesená",J4378,0)</f>
        <v>0</v>
      </c>
      <c r="BI4378" s="236">
        <f>IF(N4378="nulová",J4378,0)</f>
        <v>0</v>
      </c>
      <c r="BJ4378" s="17" t="s">
        <v>81</v>
      </c>
      <c r="BK4378" s="236">
        <f>ROUND(I4378*H4378,2)</f>
        <v>0</v>
      </c>
      <c r="BL4378" s="17" t="s">
        <v>328</v>
      </c>
      <c r="BM4378" s="235" t="s">
        <v>6481</v>
      </c>
    </row>
    <row r="4379" spans="2:65" s="1" customFormat="1" ht="16.5" customHeight="1">
      <c r="B4379" s="38"/>
      <c r="C4379" s="224" t="s">
        <v>6482</v>
      </c>
      <c r="D4379" s="224" t="s">
        <v>135</v>
      </c>
      <c r="E4379" s="225" t="s">
        <v>6483</v>
      </c>
      <c r="F4379" s="226" t="s">
        <v>6459</v>
      </c>
      <c r="G4379" s="227" t="s">
        <v>171</v>
      </c>
      <c r="H4379" s="228">
        <v>14</v>
      </c>
      <c r="I4379" s="229"/>
      <c r="J4379" s="230">
        <f>ROUND(I4379*H4379,2)</f>
        <v>0</v>
      </c>
      <c r="K4379" s="226" t="s">
        <v>1</v>
      </c>
      <c r="L4379" s="43"/>
      <c r="M4379" s="231" t="s">
        <v>1</v>
      </c>
      <c r="N4379" s="232" t="s">
        <v>38</v>
      </c>
      <c r="O4379" s="86"/>
      <c r="P4379" s="233">
        <f>O4379*H4379</f>
        <v>0</v>
      </c>
      <c r="Q4379" s="233">
        <v>0</v>
      </c>
      <c r="R4379" s="233">
        <f>Q4379*H4379</f>
        <v>0</v>
      </c>
      <c r="S4379" s="233">
        <v>0</v>
      </c>
      <c r="T4379" s="234">
        <f>S4379*H4379</f>
        <v>0</v>
      </c>
      <c r="AR4379" s="235" t="s">
        <v>328</v>
      </c>
      <c r="AT4379" s="235" t="s">
        <v>135</v>
      </c>
      <c r="AU4379" s="235" t="s">
        <v>83</v>
      </c>
      <c r="AY4379" s="17" t="s">
        <v>133</v>
      </c>
      <c r="BE4379" s="236">
        <f>IF(N4379="základní",J4379,0)</f>
        <v>0</v>
      </c>
      <c r="BF4379" s="236">
        <f>IF(N4379="snížená",J4379,0)</f>
        <v>0</v>
      </c>
      <c r="BG4379" s="236">
        <f>IF(N4379="zákl. přenesená",J4379,0)</f>
        <v>0</v>
      </c>
      <c r="BH4379" s="236">
        <f>IF(N4379="sníž. přenesená",J4379,0)</f>
        <v>0</v>
      </c>
      <c r="BI4379" s="236">
        <f>IF(N4379="nulová",J4379,0)</f>
        <v>0</v>
      </c>
      <c r="BJ4379" s="17" t="s">
        <v>81</v>
      </c>
      <c r="BK4379" s="236">
        <f>ROUND(I4379*H4379,2)</f>
        <v>0</v>
      </c>
      <c r="BL4379" s="17" t="s">
        <v>328</v>
      </c>
      <c r="BM4379" s="235" t="s">
        <v>6484</v>
      </c>
    </row>
    <row r="4380" spans="2:65" s="1" customFormat="1" ht="16.5" customHeight="1">
      <c r="B4380" s="38"/>
      <c r="C4380" s="224" t="s">
        <v>6485</v>
      </c>
      <c r="D4380" s="224" t="s">
        <v>135</v>
      </c>
      <c r="E4380" s="225" t="s">
        <v>6486</v>
      </c>
      <c r="F4380" s="226" t="s">
        <v>6487</v>
      </c>
      <c r="G4380" s="227" t="s">
        <v>171</v>
      </c>
      <c r="H4380" s="228">
        <v>0</v>
      </c>
      <c r="I4380" s="229"/>
      <c r="J4380" s="230">
        <f>ROUND(I4380*H4380,2)</f>
        <v>0</v>
      </c>
      <c r="K4380" s="226" t="s">
        <v>1</v>
      </c>
      <c r="L4380" s="43"/>
      <c r="M4380" s="231" t="s">
        <v>1</v>
      </c>
      <c r="N4380" s="232" t="s">
        <v>38</v>
      </c>
      <c r="O4380" s="86"/>
      <c r="P4380" s="233">
        <f>O4380*H4380</f>
        <v>0</v>
      </c>
      <c r="Q4380" s="233">
        <v>0</v>
      </c>
      <c r="R4380" s="233">
        <f>Q4380*H4380</f>
        <v>0</v>
      </c>
      <c r="S4380" s="233">
        <v>0</v>
      </c>
      <c r="T4380" s="234">
        <f>S4380*H4380</f>
        <v>0</v>
      </c>
      <c r="AR4380" s="235" t="s">
        <v>328</v>
      </c>
      <c r="AT4380" s="235" t="s">
        <v>135</v>
      </c>
      <c r="AU4380" s="235" t="s">
        <v>83</v>
      </c>
      <c r="AY4380" s="17" t="s">
        <v>133</v>
      </c>
      <c r="BE4380" s="236">
        <f>IF(N4380="základní",J4380,0)</f>
        <v>0</v>
      </c>
      <c r="BF4380" s="236">
        <f>IF(N4380="snížená",J4380,0)</f>
        <v>0</v>
      </c>
      <c r="BG4380" s="236">
        <f>IF(N4380="zákl. přenesená",J4380,0)</f>
        <v>0</v>
      </c>
      <c r="BH4380" s="236">
        <f>IF(N4380="sníž. přenesená",J4380,0)</f>
        <v>0</v>
      </c>
      <c r="BI4380" s="236">
        <f>IF(N4380="nulová",J4380,0)</f>
        <v>0</v>
      </c>
      <c r="BJ4380" s="17" t="s">
        <v>81</v>
      </c>
      <c r="BK4380" s="236">
        <f>ROUND(I4380*H4380,2)</f>
        <v>0</v>
      </c>
      <c r="BL4380" s="17" t="s">
        <v>328</v>
      </c>
      <c r="BM4380" s="235" t="s">
        <v>6488</v>
      </c>
    </row>
    <row r="4381" spans="2:65" s="1" customFormat="1" ht="24" customHeight="1">
      <c r="B4381" s="38"/>
      <c r="C4381" s="224" t="s">
        <v>6489</v>
      </c>
      <c r="D4381" s="224" t="s">
        <v>135</v>
      </c>
      <c r="E4381" s="225" t="s">
        <v>6490</v>
      </c>
      <c r="F4381" s="226" t="s">
        <v>6467</v>
      </c>
      <c r="G4381" s="227" t="s">
        <v>246</v>
      </c>
      <c r="H4381" s="228">
        <v>1</v>
      </c>
      <c r="I4381" s="229"/>
      <c r="J4381" s="230">
        <f>ROUND(I4381*H4381,2)</f>
        <v>0</v>
      </c>
      <c r="K4381" s="226" t="s">
        <v>1</v>
      </c>
      <c r="L4381" s="43"/>
      <c r="M4381" s="231" t="s">
        <v>1</v>
      </c>
      <c r="N4381" s="232" t="s">
        <v>38</v>
      </c>
      <c r="O4381" s="86"/>
      <c r="P4381" s="233">
        <f>O4381*H4381</f>
        <v>0</v>
      </c>
      <c r="Q4381" s="233">
        <v>0</v>
      </c>
      <c r="R4381" s="233">
        <f>Q4381*H4381</f>
        <v>0</v>
      </c>
      <c r="S4381" s="233">
        <v>0</v>
      </c>
      <c r="T4381" s="234">
        <f>S4381*H4381</f>
        <v>0</v>
      </c>
      <c r="AR4381" s="235" t="s">
        <v>328</v>
      </c>
      <c r="AT4381" s="235" t="s">
        <v>135</v>
      </c>
      <c r="AU4381" s="235" t="s">
        <v>83</v>
      </c>
      <c r="AY4381" s="17" t="s">
        <v>133</v>
      </c>
      <c r="BE4381" s="236">
        <f>IF(N4381="základní",J4381,0)</f>
        <v>0</v>
      </c>
      <c r="BF4381" s="236">
        <f>IF(N4381="snížená",J4381,0)</f>
        <v>0</v>
      </c>
      <c r="BG4381" s="236">
        <f>IF(N4381="zákl. přenesená",J4381,0)</f>
        <v>0</v>
      </c>
      <c r="BH4381" s="236">
        <f>IF(N4381="sníž. přenesená",J4381,0)</f>
        <v>0</v>
      </c>
      <c r="BI4381" s="236">
        <f>IF(N4381="nulová",J4381,0)</f>
        <v>0</v>
      </c>
      <c r="BJ4381" s="17" t="s">
        <v>81</v>
      </c>
      <c r="BK4381" s="236">
        <f>ROUND(I4381*H4381,2)</f>
        <v>0</v>
      </c>
      <c r="BL4381" s="17" t="s">
        <v>328</v>
      </c>
      <c r="BM4381" s="235" t="s">
        <v>6491</v>
      </c>
    </row>
    <row r="4382" spans="2:65" s="1" customFormat="1" ht="24" customHeight="1">
      <c r="B4382" s="38"/>
      <c r="C4382" s="224" t="s">
        <v>6492</v>
      </c>
      <c r="D4382" s="224" t="s">
        <v>135</v>
      </c>
      <c r="E4382" s="225" t="s">
        <v>6493</v>
      </c>
      <c r="F4382" s="226" t="s">
        <v>6494</v>
      </c>
      <c r="G4382" s="227" t="s">
        <v>246</v>
      </c>
      <c r="H4382" s="228">
        <v>2</v>
      </c>
      <c r="I4382" s="229"/>
      <c r="J4382" s="230">
        <f>ROUND(I4382*H4382,2)</f>
        <v>0</v>
      </c>
      <c r="K4382" s="226" t="s">
        <v>1</v>
      </c>
      <c r="L4382" s="43"/>
      <c r="M4382" s="231" t="s">
        <v>1</v>
      </c>
      <c r="N4382" s="232" t="s">
        <v>38</v>
      </c>
      <c r="O4382" s="86"/>
      <c r="P4382" s="233">
        <f>O4382*H4382</f>
        <v>0</v>
      </c>
      <c r="Q4382" s="233">
        <v>0</v>
      </c>
      <c r="R4382" s="233">
        <f>Q4382*H4382</f>
        <v>0</v>
      </c>
      <c r="S4382" s="233">
        <v>0</v>
      </c>
      <c r="T4382" s="234">
        <f>S4382*H4382</f>
        <v>0</v>
      </c>
      <c r="AR4382" s="235" t="s">
        <v>328</v>
      </c>
      <c r="AT4382" s="235" t="s">
        <v>135</v>
      </c>
      <c r="AU4382" s="235" t="s">
        <v>83</v>
      </c>
      <c r="AY4382" s="17" t="s">
        <v>133</v>
      </c>
      <c r="BE4382" s="236">
        <f>IF(N4382="základní",J4382,0)</f>
        <v>0</v>
      </c>
      <c r="BF4382" s="236">
        <f>IF(N4382="snížená",J4382,0)</f>
        <v>0</v>
      </c>
      <c r="BG4382" s="236">
        <f>IF(N4382="zákl. přenesená",J4382,0)</f>
        <v>0</v>
      </c>
      <c r="BH4382" s="236">
        <f>IF(N4382="sníž. přenesená",J4382,0)</f>
        <v>0</v>
      </c>
      <c r="BI4382" s="236">
        <f>IF(N4382="nulová",J4382,0)</f>
        <v>0</v>
      </c>
      <c r="BJ4382" s="17" t="s">
        <v>81</v>
      </c>
      <c r="BK4382" s="236">
        <f>ROUND(I4382*H4382,2)</f>
        <v>0</v>
      </c>
      <c r="BL4382" s="17" t="s">
        <v>328</v>
      </c>
      <c r="BM4382" s="235" t="s">
        <v>6495</v>
      </c>
    </row>
    <row r="4383" spans="2:65" s="1" customFormat="1" ht="24" customHeight="1">
      <c r="B4383" s="38"/>
      <c r="C4383" s="224" t="s">
        <v>6496</v>
      </c>
      <c r="D4383" s="224" t="s">
        <v>135</v>
      </c>
      <c r="E4383" s="225" t="s">
        <v>6497</v>
      </c>
      <c r="F4383" s="226" t="s">
        <v>6498</v>
      </c>
      <c r="G4383" s="227" t="s">
        <v>171</v>
      </c>
      <c r="H4383" s="228">
        <v>4</v>
      </c>
      <c r="I4383" s="229"/>
      <c r="J4383" s="230">
        <f>ROUND(I4383*H4383,2)</f>
        <v>0</v>
      </c>
      <c r="K4383" s="226" t="s">
        <v>1</v>
      </c>
      <c r="L4383" s="43"/>
      <c r="M4383" s="231" t="s">
        <v>1</v>
      </c>
      <c r="N4383" s="232" t="s">
        <v>38</v>
      </c>
      <c r="O4383" s="86"/>
      <c r="P4383" s="233">
        <f>O4383*H4383</f>
        <v>0</v>
      </c>
      <c r="Q4383" s="233">
        <v>0</v>
      </c>
      <c r="R4383" s="233">
        <f>Q4383*H4383</f>
        <v>0</v>
      </c>
      <c r="S4383" s="233">
        <v>0</v>
      </c>
      <c r="T4383" s="234">
        <f>S4383*H4383</f>
        <v>0</v>
      </c>
      <c r="AR4383" s="235" t="s">
        <v>328</v>
      </c>
      <c r="AT4383" s="235" t="s">
        <v>135</v>
      </c>
      <c r="AU4383" s="235" t="s">
        <v>83</v>
      </c>
      <c r="AY4383" s="17" t="s">
        <v>133</v>
      </c>
      <c r="BE4383" s="236">
        <f>IF(N4383="základní",J4383,0)</f>
        <v>0</v>
      </c>
      <c r="BF4383" s="236">
        <f>IF(N4383="snížená",J4383,0)</f>
        <v>0</v>
      </c>
      <c r="BG4383" s="236">
        <f>IF(N4383="zákl. přenesená",J4383,0)</f>
        <v>0</v>
      </c>
      <c r="BH4383" s="236">
        <f>IF(N4383="sníž. přenesená",J4383,0)</f>
        <v>0</v>
      </c>
      <c r="BI4383" s="236">
        <f>IF(N4383="nulová",J4383,0)</f>
        <v>0</v>
      </c>
      <c r="BJ4383" s="17" t="s">
        <v>81</v>
      </c>
      <c r="BK4383" s="236">
        <f>ROUND(I4383*H4383,2)</f>
        <v>0</v>
      </c>
      <c r="BL4383" s="17" t="s">
        <v>328</v>
      </c>
      <c r="BM4383" s="235" t="s">
        <v>6499</v>
      </c>
    </row>
    <row r="4384" spans="2:65" s="1" customFormat="1" ht="24" customHeight="1">
      <c r="B4384" s="38"/>
      <c r="C4384" s="224" t="s">
        <v>6500</v>
      </c>
      <c r="D4384" s="224" t="s">
        <v>135</v>
      </c>
      <c r="E4384" s="225" t="s">
        <v>6501</v>
      </c>
      <c r="F4384" s="226" t="s">
        <v>6153</v>
      </c>
      <c r="G4384" s="227" t="s">
        <v>171</v>
      </c>
      <c r="H4384" s="228">
        <v>3</v>
      </c>
      <c r="I4384" s="229"/>
      <c r="J4384" s="230">
        <f>ROUND(I4384*H4384,2)</f>
        <v>0</v>
      </c>
      <c r="K4384" s="226" t="s">
        <v>1</v>
      </c>
      <c r="L4384" s="43"/>
      <c r="M4384" s="231" t="s">
        <v>1</v>
      </c>
      <c r="N4384" s="232" t="s">
        <v>38</v>
      </c>
      <c r="O4384" s="86"/>
      <c r="P4384" s="233">
        <f>O4384*H4384</f>
        <v>0</v>
      </c>
      <c r="Q4384" s="233">
        <v>0</v>
      </c>
      <c r="R4384" s="233">
        <f>Q4384*H4384</f>
        <v>0</v>
      </c>
      <c r="S4384" s="233">
        <v>0</v>
      </c>
      <c r="T4384" s="234">
        <f>S4384*H4384</f>
        <v>0</v>
      </c>
      <c r="AR4384" s="235" t="s">
        <v>328</v>
      </c>
      <c r="AT4384" s="235" t="s">
        <v>135</v>
      </c>
      <c r="AU4384" s="235" t="s">
        <v>83</v>
      </c>
      <c r="AY4384" s="17" t="s">
        <v>133</v>
      </c>
      <c r="BE4384" s="236">
        <f>IF(N4384="základní",J4384,0)</f>
        <v>0</v>
      </c>
      <c r="BF4384" s="236">
        <f>IF(N4384="snížená",J4384,0)</f>
        <v>0</v>
      </c>
      <c r="BG4384" s="236">
        <f>IF(N4384="zákl. přenesená",J4384,0)</f>
        <v>0</v>
      </c>
      <c r="BH4384" s="236">
        <f>IF(N4384="sníž. přenesená",J4384,0)</f>
        <v>0</v>
      </c>
      <c r="BI4384" s="236">
        <f>IF(N4384="nulová",J4384,0)</f>
        <v>0</v>
      </c>
      <c r="BJ4384" s="17" t="s">
        <v>81</v>
      </c>
      <c r="BK4384" s="236">
        <f>ROUND(I4384*H4384,2)</f>
        <v>0</v>
      </c>
      <c r="BL4384" s="17" t="s">
        <v>328</v>
      </c>
      <c r="BM4384" s="235" t="s">
        <v>6502</v>
      </c>
    </row>
    <row r="4385" spans="2:65" s="1" customFormat="1" ht="24" customHeight="1">
      <c r="B4385" s="38"/>
      <c r="C4385" s="224" t="s">
        <v>6503</v>
      </c>
      <c r="D4385" s="224" t="s">
        <v>135</v>
      </c>
      <c r="E4385" s="225" t="s">
        <v>6504</v>
      </c>
      <c r="F4385" s="226" t="s">
        <v>6505</v>
      </c>
      <c r="G4385" s="227" t="s">
        <v>171</v>
      </c>
      <c r="H4385" s="228">
        <v>1</v>
      </c>
      <c r="I4385" s="229"/>
      <c r="J4385" s="230">
        <f>ROUND(I4385*H4385,2)</f>
        <v>0</v>
      </c>
      <c r="K4385" s="226" t="s">
        <v>1</v>
      </c>
      <c r="L4385" s="43"/>
      <c r="M4385" s="231" t="s">
        <v>1</v>
      </c>
      <c r="N4385" s="232" t="s">
        <v>38</v>
      </c>
      <c r="O4385" s="86"/>
      <c r="P4385" s="233">
        <f>O4385*H4385</f>
        <v>0</v>
      </c>
      <c r="Q4385" s="233">
        <v>0</v>
      </c>
      <c r="R4385" s="233">
        <f>Q4385*H4385</f>
        <v>0</v>
      </c>
      <c r="S4385" s="233">
        <v>0</v>
      </c>
      <c r="T4385" s="234">
        <f>S4385*H4385</f>
        <v>0</v>
      </c>
      <c r="AR4385" s="235" t="s">
        <v>328</v>
      </c>
      <c r="AT4385" s="235" t="s">
        <v>135</v>
      </c>
      <c r="AU4385" s="235" t="s">
        <v>83</v>
      </c>
      <c r="AY4385" s="17" t="s">
        <v>133</v>
      </c>
      <c r="BE4385" s="236">
        <f>IF(N4385="základní",J4385,0)</f>
        <v>0</v>
      </c>
      <c r="BF4385" s="236">
        <f>IF(N4385="snížená",J4385,0)</f>
        <v>0</v>
      </c>
      <c r="BG4385" s="236">
        <f>IF(N4385="zákl. přenesená",J4385,0)</f>
        <v>0</v>
      </c>
      <c r="BH4385" s="236">
        <f>IF(N4385="sníž. přenesená",J4385,0)</f>
        <v>0</v>
      </c>
      <c r="BI4385" s="236">
        <f>IF(N4385="nulová",J4385,0)</f>
        <v>0</v>
      </c>
      <c r="BJ4385" s="17" t="s">
        <v>81</v>
      </c>
      <c r="BK4385" s="236">
        <f>ROUND(I4385*H4385,2)</f>
        <v>0</v>
      </c>
      <c r="BL4385" s="17" t="s">
        <v>328</v>
      </c>
      <c r="BM4385" s="235" t="s">
        <v>6506</v>
      </c>
    </row>
    <row r="4386" spans="2:65" s="1" customFormat="1" ht="24" customHeight="1">
      <c r="B4386" s="38"/>
      <c r="C4386" s="224" t="s">
        <v>6507</v>
      </c>
      <c r="D4386" s="224" t="s">
        <v>135</v>
      </c>
      <c r="E4386" s="225" t="s">
        <v>6508</v>
      </c>
      <c r="F4386" s="226" t="s">
        <v>6509</v>
      </c>
      <c r="G4386" s="227" t="s">
        <v>171</v>
      </c>
      <c r="H4386" s="228">
        <v>1</v>
      </c>
      <c r="I4386" s="229"/>
      <c r="J4386" s="230">
        <f>ROUND(I4386*H4386,2)</f>
        <v>0</v>
      </c>
      <c r="K4386" s="226" t="s">
        <v>1</v>
      </c>
      <c r="L4386" s="43"/>
      <c r="M4386" s="231" t="s">
        <v>1</v>
      </c>
      <c r="N4386" s="232" t="s">
        <v>38</v>
      </c>
      <c r="O4386" s="86"/>
      <c r="P4386" s="233">
        <f>O4386*H4386</f>
        <v>0</v>
      </c>
      <c r="Q4386" s="233">
        <v>0</v>
      </c>
      <c r="R4386" s="233">
        <f>Q4386*H4386</f>
        <v>0</v>
      </c>
      <c r="S4386" s="233">
        <v>0</v>
      </c>
      <c r="T4386" s="234">
        <f>S4386*H4386</f>
        <v>0</v>
      </c>
      <c r="AR4386" s="235" t="s">
        <v>328</v>
      </c>
      <c r="AT4386" s="235" t="s">
        <v>135</v>
      </c>
      <c r="AU4386" s="235" t="s">
        <v>83</v>
      </c>
      <c r="AY4386" s="17" t="s">
        <v>133</v>
      </c>
      <c r="BE4386" s="236">
        <f>IF(N4386="základní",J4386,0)</f>
        <v>0</v>
      </c>
      <c r="BF4386" s="236">
        <f>IF(N4386="snížená",J4386,0)</f>
        <v>0</v>
      </c>
      <c r="BG4386" s="236">
        <f>IF(N4386="zákl. přenesená",J4386,0)</f>
        <v>0</v>
      </c>
      <c r="BH4386" s="236">
        <f>IF(N4386="sníž. přenesená",J4386,0)</f>
        <v>0</v>
      </c>
      <c r="BI4386" s="236">
        <f>IF(N4386="nulová",J4386,0)</f>
        <v>0</v>
      </c>
      <c r="BJ4386" s="17" t="s">
        <v>81</v>
      </c>
      <c r="BK4386" s="236">
        <f>ROUND(I4386*H4386,2)</f>
        <v>0</v>
      </c>
      <c r="BL4386" s="17" t="s">
        <v>328</v>
      </c>
      <c r="BM4386" s="235" t="s">
        <v>6510</v>
      </c>
    </row>
    <row r="4387" spans="2:65" s="1" customFormat="1" ht="36" customHeight="1">
      <c r="B4387" s="38"/>
      <c r="C4387" s="224" t="s">
        <v>6511</v>
      </c>
      <c r="D4387" s="224" t="s">
        <v>135</v>
      </c>
      <c r="E4387" s="225" t="s">
        <v>6512</v>
      </c>
      <c r="F4387" s="226" t="s">
        <v>6513</v>
      </c>
      <c r="G4387" s="227" t="s">
        <v>171</v>
      </c>
      <c r="H4387" s="228">
        <v>1</v>
      </c>
      <c r="I4387" s="229"/>
      <c r="J4387" s="230">
        <f>ROUND(I4387*H4387,2)</f>
        <v>0</v>
      </c>
      <c r="K4387" s="226" t="s">
        <v>1</v>
      </c>
      <c r="L4387" s="43"/>
      <c r="M4387" s="231" t="s">
        <v>1</v>
      </c>
      <c r="N4387" s="232" t="s">
        <v>38</v>
      </c>
      <c r="O4387" s="86"/>
      <c r="P4387" s="233">
        <f>O4387*H4387</f>
        <v>0</v>
      </c>
      <c r="Q4387" s="233">
        <v>0</v>
      </c>
      <c r="R4387" s="233">
        <f>Q4387*H4387</f>
        <v>0</v>
      </c>
      <c r="S4387" s="233">
        <v>0</v>
      </c>
      <c r="T4387" s="234">
        <f>S4387*H4387</f>
        <v>0</v>
      </c>
      <c r="AR4387" s="235" t="s">
        <v>328</v>
      </c>
      <c r="AT4387" s="235" t="s">
        <v>135</v>
      </c>
      <c r="AU4387" s="235" t="s">
        <v>83</v>
      </c>
      <c r="AY4387" s="17" t="s">
        <v>133</v>
      </c>
      <c r="BE4387" s="236">
        <f>IF(N4387="základní",J4387,0)</f>
        <v>0</v>
      </c>
      <c r="BF4387" s="236">
        <f>IF(N4387="snížená",J4387,0)</f>
        <v>0</v>
      </c>
      <c r="BG4387" s="236">
        <f>IF(N4387="zákl. přenesená",J4387,0)</f>
        <v>0</v>
      </c>
      <c r="BH4387" s="236">
        <f>IF(N4387="sníž. přenesená",J4387,0)</f>
        <v>0</v>
      </c>
      <c r="BI4387" s="236">
        <f>IF(N4387="nulová",J4387,0)</f>
        <v>0</v>
      </c>
      <c r="BJ4387" s="17" t="s">
        <v>81</v>
      </c>
      <c r="BK4387" s="236">
        <f>ROUND(I4387*H4387,2)</f>
        <v>0</v>
      </c>
      <c r="BL4387" s="17" t="s">
        <v>328</v>
      </c>
      <c r="BM4387" s="235" t="s">
        <v>6514</v>
      </c>
    </row>
    <row r="4388" spans="2:65" s="1" customFormat="1" ht="36" customHeight="1">
      <c r="B4388" s="38"/>
      <c r="C4388" s="224" t="s">
        <v>6515</v>
      </c>
      <c r="D4388" s="224" t="s">
        <v>135</v>
      </c>
      <c r="E4388" s="225" t="s">
        <v>6516</v>
      </c>
      <c r="F4388" s="226" t="s">
        <v>6517</v>
      </c>
      <c r="G4388" s="227" t="s">
        <v>171</v>
      </c>
      <c r="H4388" s="228">
        <v>1</v>
      </c>
      <c r="I4388" s="229"/>
      <c r="J4388" s="230">
        <f>ROUND(I4388*H4388,2)</f>
        <v>0</v>
      </c>
      <c r="K4388" s="226" t="s">
        <v>1</v>
      </c>
      <c r="L4388" s="43"/>
      <c r="M4388" s="231" t="s">
        <v>1</v>
      </c>
      <c r="N4388" s="232" t="s">
        <v>38</v>
      </c>
      <c r="O4388" s="86"/>
      <c r="P4388" s="233">
        <f>O4388*H4388</f>
        <v>0</v>
      </c>
      <c r="Q4388" s="233">
        <v>0</v>
      </c>
      <c r="R4388" s="233">
        <f>Q4388*H4388</f>
        <v>0</v>
      </c>
      <c r="S4388" s="233">
        <v>0</v>
      </c>
      <c r="T4388" s="234">
        <f>S4388*H4388</f>
        <v>0</v>
      </c>
      <c r="AR4388" s="235" t="s">
        <v>328</v>
      </c>
      <c r="AT4388" s="235" t="s">
        <v>135</v>
      </c>
      <c r="AU4388" s="235" t="s">
        <v>83</v>
      </c>
      <c r="AY4388" s="17" t="s">
        <v>133</v>
      </c>
      <c r="BE4388" s="236">
        <f>IF(N4388="základní",J4388,0)</f>
        <v>0</v>
      </c>
      <c r="BF4388" s="236">
        <f>IF(N4388="snížená",J4388,0)</f>
        <v>0</v>
      </c>
      <c r="BG4388" s="236">
        <f>IF(N4388="zákl. přenesená",J4388,0)</f>
        <v>0</v>
      </c>
      <c r="BH4388" s="236">
        <f>IF(N4388="sníž. přenesená",J4388,0)</f>
        <v>0</v>
      </c>
      <c r="BI4388" s="236">
        <f>IF(N4388="nulová",J4388,0)</f>
        <v>0</v>
      </c>
      <c r="BJ4388" s="17" t="s">
        <v>81</v>
      </c>
      <c r="BK4388" s="236">
        <f>ROUND(I4388*H4388,2)</f>
        <v>0</v>
      </c>
      <c r="BL4388" s="17" t="s">
        <v>328</v>
      </c>
      <c r="BM4388" s="235" t="s">
        <v>6518</v>
      </c>
    </row>
    <row r="4389" spans="2:65" s="1" customFormat="1" ht="24" customHeight="1">
      <c r="B4389" s="38"/>
      <c r="C4389" s="224" t="s">
        <v>6519</v>
      </c>
      <c r="D4389" s="224" t="s">
        <v>135</v>
      </c>
      <c r="E4389" s="225" t="s">
        <v>6520</v>
      </c>
      <c r="F4389" s="226" t="s">
        <v>6521</v>
      </c>
      <c r="G4389" s="227" t="s">
        <v>171</v>
      </c>
      <c r="H4389" s="228">
        <v>1</v>
      </c>
      <c r="I4389" s="229"/>
      <c r="J4389" s="230">
        <f>ROUND(I4389*H4389,2)</f>
        <v>0</v>
      </c>
      <c r="K4389" s="226" t="s">
        <v>1</v>
      </c>
      <c r="L4389" s="43"/>
      <c r="M4389" s="231" t="s">
        <v>1</v>
      </c>
      <c r="N4389" s="232" t="s">
        <v>38</v>
      </c>
      <c r="O4389" s="86"/>
      <c r="P4389" s="233">
        <f>O4389*H4389</f>
        <v>0</v>
      </c>
      <c r="Q4389" s="233">
        <v>0</v>
      </c>
      <c r="R4389" s="233">
        <f>Q4389*H4389</f>
        <v>0</v>
      </c>
      <c r="S4389" s="233">
        <v>0</v>
      </c>
      <c r="T4389" s="234">
        <f>S4389*H4389</f>
        <v>0</v>
      </c>
      <c r="AR4389" s="235" t="s">
        <v>328</v>
      </c>
      <c r="AT4389" s="235" t="s">
        <v>135</v>
      </c>
      <c r="AU4389" s="235" t="s">
        <v>83</v>
      </c>
      <c r="AY4389" s="17" t="s">
        <v>133</v>
      </c>
      <c r="BE4389" s="236">
        <f>IF(N4389="základní",J4389,0)</f>
        <v>0</v>
      </c>
      <c r="BF4389" s="236">
        <f>IF(N4389="snížená",J4389,0)</f>
        <v>0</v>
      </c>
      <c r="BG4389" s="236">
        <f>IF(N4389="zákl. přenesená",J4389,0)</f>
        <v>0</v>
      </c>
      <c r="BH4389" s="236">
        <f>IF(N4389="sníž. přenesená",J4389,0)</f>
        <v>0</v>
      </c>
      <c r="BI4389" s="236">
        <f>IF(N4389="nulová",J4389,0)</f>
        <v>0</v>
      </c>
      <c r="BJ4389" s="17" t="s">
        <v>81</v>
      </c>
      <c r="BK4389" s="236">
        <f>ROUND(I4389*H4389,2)</f>
        <v>0</v>
      </c>
      <c r="BL4389" s="17" t="s">
        <v>328</v>
      </c>
      <c r="BM4389" s="235" t="s">
        <v>6522</v>
      </c>
    </row>
    <row r="4390" spans="2:65" s="1" customFormat="1" ht="24" customHeight="1">
      <c r="B4390" s="38"/>
      <c r="C4390" s="224" t="s">
        <v>6523</v>
      </c>
      <c r="D4390" s="224" t="s">
        <v>135</v>
      </c>
      <c r="E4390" s="225" t="s">
        <v>6524</v>
      </c>
      <c r="F4390" s="226" t="s">
        <v>6525</v>
      </c>
      <c r="G4390" s="227" t="s">
        <v>171</v>
      </c>
      <c r="H4390" s="228">
        <v>2</v>
      </c>
      <c r="I4390" s="229"/>
      <c r="J4390" s="230">
        <f>ROUND(I4390*H4390,2)</f>
        <v>0</v>
      </c>
      <c r="K4390" s="226" t="s">
        <v>1</v>
      </c>
      <c r="L4390" s="43"/>
      <c r="M4390" s="231" t="s">
        <v>1</v>
      </c>
      <c r="N4390" s="232" t="s">
        <v>38</v>
      </c>
      <c r="O4390" s="86"/>
      <c r="P4390" s="233">
        <f>O4390*H4390</f>
        <v>0</v>
      </c>
      <c r="Q4390" s="233">
        <v>0</v>
      </c>
      <c r="R4390" s="233">
        <f>Q4390*H4390</f>
        <v>0</v>
      </c>
      <c r="S4390" s="233">
        <v>0</v>
      </c>
      <c r="T4390" s="234">
        <f>S4390*H4390</f>
        <v>0</v>
      </c>
      <c r="AR4390" s="235" t="s">
        <v>328</v>
      </c>
      <c r="AT4390" s="235" t="s">
        <v>135</v>
      </c>
      <c r="AU4390" s="235" t="s">
        <v>83</v>
      </c>
      <c r="AY4390" s="17" t="s">
        <v>133</v>
      </c>
      <c r="BE4390" s="236">
        <f>IF(N4390="základní",J4390,0)</f>
        <v>0</v>
      </c>
      <c r="BF4390" s="236">
        <f>IF(N4390="snížená",J4390,0)</f>
        <v>0</v>
      </c>
      <c r="BG4390" s="236">
        <f>IF(N4390="zákl. přenesená",J4390,0)</f>
        <v>0</v>
      </c>
      <c r="BH4390" s="236">
        <f>IF(N4390="sníž. přenesená",J4390,0)</f>
        <v>0</v>
      </c>
      <c r="BI4390" s="236">
        <f>IF(N4390="nulová",J4390,0)</f>
        <v>0</v>
      </c>
      <c r="BJ4390" s="17" t="s">
        <v>81</v>
      </c>
      <c r="BK4390" s="236">
        <f>ROUND(I4390*H4390,2)</f>
        <v>0</v>
      </c>
      <c r="BL4390" s="17" t="s">
        <v>328</v>
      </c>
      <c r="BM4390" s="235" t="s">
        <v>6526</v>
      </c>
    </row>
    <row r="4391" spans="2:65" s="1" customFormat="1" ht="24" customHeight="1">
      <c r="B4391" s="38"/>
      <c r="C4391" s="224" t="s">
        <v>6527</v>
      </c>
      <c r="D4391" s="224" t="s">
        <v>135</v>
      </c>
      <c r="E4391" s="225" t="s">
        <v>6528</v>
      </c>
      <c r="F4391" s="226" t="s">
        <v>6529</v>
      </c>
      <c r="G4391" s="227" t="s">
        <v>165</v>
      </c>
      <c r="H4391" s="228">
        <v>15.3</v>
      </c>
      <c r="I4391" s="229"/>
      <c r="J4391" s="230">
        <f>ROUND(I4391*H4391,2)</f>
        <v>0</v>
      </c>
      <c r="K4391" s="226" t="s">
        <v>1</v>
      </c>
      <c r="L4391" s="43"/>
      <c r="M4391" s="231" t="s">
        <v>1</v>
      </c>
      <c r="N4391" s="232" t="s">
        <v>38</v>
      </c>
      <c r="O4391" s="86"/>
      <c r="P4391" s="233">
        <f>O4391*H4391</f>
        <v>0</v>
      </c>
      <c r="Q4391" s="233">
        <v>0</v>
      </c>
      <c r="R4391" s="233">
        <f>Q4391*H4391</f>
        <v>0</v>
      </c>
      <c r="S4391" s="233">
        <v>0</v>
      </c>
      <c r="T4391" s="234">
        <f>S4391*H4391</f>
        <v>0</v>
      </c>
      <c r="AR4391" s="235" t="s">
        <v>328</v>
      </c>
      <c r="AT4391" s="235" t="s">
        <v>135</v>
      </c>
      <c r="AU4391" s="235" t="s">
        <v>83</v>
      </c>
      <c r="AY4391" s="17" t="s">
        <v>133</v>
      </c>
      <c r="BE4391" s="236">
        <f>IF(N4391="základní",J4391,0)</f>
        <v>0</v>
      </c>
      <c r="BF4391" s="236">
        <f>IF(N4391="snížená",J4391,0)</f>
        <v>0</v>
      </c>
      <c r="BG4391" s="236">
        <f>IF(N4391="zákl. přenesená",J4391,0)</f>
        <v>0</v>
      </c>
      <c r="BH4391" s="236">
        <f>IF(N4391="sníž. přenesená",J4391,0)</f>
        <v>0</v>
      </c>
      <c r="BI4391" s="236">
        <f>IF(N4391="nulová",J4391,0)</f>
        <v>0</v>
      </c>
      <c r="BJ4391" s="17" t="s">
        <v>81</v>
      </c>
      <c r="BK4391" s="236">
        <f>ROUND(I4391*H4391,2)</f>
        <v>0</v>
      </c>
      <c r="BL4391" s="17" t="s">
        <v>328</v>
      </c>
      <c r="BM4391" s="235" t="s">
        <v>6530</v>
      </c>
    </row>
    <row r="4392" spans="2:65" s="1" customFormat="1" ht="24" customHeight="1">
      <c r="B4392" s="38"/>
      <c r="C4392" s="224" t="s">
        <v>6531</v>
      </c>
      <c r="D4392" s="224" t="s">
        <v>135</v>
      </c>
      <c r="E4392" s="225" t="s">
        <v>6532</v>
      </c>
      <c r="F4392" s="226" t="s">
        <v>6533</v>
      </c>
      <c r="G4392" s="227" t="s">
        <v>171</v>
      </c>
      <c r="H4392" s="228">
        <v>1</v>
      </c>
      <c r="I4392" s="229"/>
      <c r="J4392" s="230">
        <f>ROUND(I4392*H4392,2)</f>
        <v>0</v>
      </c>
      <c r="K4392" s="226" t="s">
        <v>1</v>
      </c>
      <c r="L4392" s="43"/>
      <c r="M4392" s="231" t="s">
        <v>1</v>
      </c>
      <c r="N4392" s="232" t="s">
        <v>38</v>
      </c>
      <c r="O4392" s="86"/>
      <c r="P4392" s="233">
        <f>O4392*H4392</f>
        <v>0</v>
      </c>
      <c r="Q4392" s="233">
        <v>0</v>
      </c>
      <c r="R4392" s="233">
        <f>Q4392*H4392</f>
        <v>0</v>
      </c>
      <c r="S4392" s="233">
        <v>0</v>
      </c>
      <c r="T4392" s="234">
        <f>S4392*H4392</f>
        <v>0</v>
      </c>
      <c r="AR4392" s="235" t="s">
        <v>328</v>
      </c>
      <c r="AT4392" s="235" t="s">
        <v>135</v>
      </c>
      <c r="AU4392" s="235" t="s">
        <v>83</v>
      </c>
      <c r="AY4392" s="17" t="s">
        <v>133</v>
      </c>
      <c r="BE4392" s="236">
        <f>IF(N4392="základní",J4392,0)</f>
        <v>0</v>
      </c>
      <c r="BF4392" s="236">
        <f>IF(N4392="snížená",J4392,0)</f>
        <v>0</v>
      </c>
      <c r="BG4392" s="236">
        <f>IF(N4392="zákl. přenesená",J4392,0)</f>
        <v>0</v>
      </c>
      <c r="BH4392" s="236">
        <f>IF(N4392="sníž. přenesená",J4392,0)</f>
        <v>0</v>
      </c>
      <c r="BI4392" s="236">
        <f>IF(N4392="nulová",J4392,0)</f>
        <v>0</v>
      </c>
      <c r="BJ4392" s="17" t="s">
        <v>81</v>
      </c>
      <c r="BK4392" s="236">
        <f>ROUND(I4392*H4392,2)</f>
        <v>0</v>
      </c>
      <c r="BL4392" s="17" t="s">
        <v>328</v>
      </c>
      <c r="BM4392" s="235" t="s">
        <v>6534</v>
      </c>
    </row>
    <row r="4393" spans="2:65" s="1" customFormat="1" ht="24" customHeight="1">
      <c r="B4393" s="38"/>
      <c r="C4393" s="224" t="s">
        <v>6535</v>
      </c>
      <c r="D4393" s="224" t="s">
        <v>135</v>
      </c>
      <c r="E4393" s="225" t="s">
        <v>6536</v>
      </c>
      <c r="F4393" s="226" t="s">
        <v>6537</v>
      </c>
      <c r="G4393" s="227" t="s">
        <v>171</v>
      </c>
      <c r="H4393" s="228">
        <v>12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328</v>
      </c>
      <c r="AT4393" s="235" t="s">
        <v>135</v>
      </c>
      <c r="AU4393" s="235" t="s">
        <v>83</v>
      </c>
      <c r="AY4393" s="17" t="s">
        <v>133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328</v>
      </c>
      <c r="BM4393" s="235" t="s">
        <v>6538</v>
      </c>
    </row>
    <row r="4394" spans="2:65" s="1" customFormat="1" ht="24" customHeight="1">
      <c r="B4394" s="38"/>
      <c r="C4394" s="224" t="s">
        <v>6539</v>
      </c>
      <c r="D4394" s="224" t="s">
        <v>135</v>
      </c>
      <c r="E4394" s="225" t="s">
        <v>6540</v>
      </c>
      <c r="F4394" s="226" t="s">
        <v>6541</v>
      </c>
      <c r="G4394" s="227" t="s">
        <v>171</v>
      </c>
      <c r="H4394" s="228">
        <v>4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328</v>
      </c>
      <c r="AT4394" s="235" t="s">
        <v>135</v>
      </c>
      <c r="AU4394" s="235" t="s">
        <v>83</v>
      </c>
      <c r="AY4394" s="17" t="s">
        <v>133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328</v>
      </c>
      <c r="BM4394" s="235" t="s">
        <v>6542</v>
      </c>
    </row>
    <row r="4395" spans="2:65" s="1" customFormat="1" ht="24" customHeight="1">
      <c r="B4395" s="38"/>
      <c r="C4395" s="224" t="s">
        <v>6543</v>
      </c>
      <c r="D4395" s="224" t="s">
        <v>135</v>
      </c>
      <c r="E4395" s="225" t="s">
        <v>6544</v>
      </c>
      <c r="F4395" s="226" t="s">
        <v>6545</v>
      </c>
      <c r="G4395" s="227" t="s">
        <v>1</v>
      </c>
      <c r="H4395" s="228">
        <v>0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328</v>
      </c>
      <c r="AT4395" s="235" t="s">
        <v>135</v>
      </c>
      <c r="AU4395" s="235" t="s">
        <v>83</v>
      </c>
      <c r="AY4395" s="17" t="s">
        <v>133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328</v>
      </c>
      <c r="BM4395" s="235" t="s">
        <v>6546</v>
      </c>
    </row>
    <row r="4396" spans="2:65" s="1" customFormat="1" ht="48" customHeight="1">
      <c r="B4396" s="38"/>
      <c r="C4396" s="224" t="s">
        <v>6547</v>
      </c>
      <c r="D4396" s="224" t="s">
        <v>135</v>
      </c>
      <c r="E4396" s="225" t="s">
        <v>6548</v>
      </c>
      <c r="F4396" s="226" t="s">
        <v>6549</v>
      </c>
      <c r="G4396" s="227" t="s">
        <v>171</v>
      </c>
      <c r="H4396" s="228">
        <v>3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328</v>
      </c>
      <c r="AT4396" s="235" t="s">
        <v>135</v>
      </c>
      <c r="AU4396" s="235" t="s">
        <v>83</v>
      </c>
      <c r="AY4396" s="17" t="s">
        <v>133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328</v>
      </c>
      <c r="BM4396" s="235" t="s">
        <v>6550</v>
      </c>
    </row>
    <row r="4397" spans="2:65" s="1" customFormat="1" ht="48" customHeight="1">
      <c r="B4397" s="38"/>
      <c r="C4397" s="224" t="s">
        <v>6551</v>
      </c>
      <c r="D4397" s="224" t="s">
        <v>135</v>
      </c>
      <c r="E4397" s="225" t="s">
        <v>6552</v>
      </c>
      <c r="F4397" s="226" t="s">
        <v>6553</v>
      </c>
      <c r="G4397" s="227" t="s">
        <v>171</v>
      </c>
      <c r="H4397" s="228">
        <v>4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328</v>
      </c>
      <c r="AT4397" s="235" t="s">
        <v>135</v>
      </c>
      <c r="AU4397" s="235" t="s">
        <v>83</v>
      </c>
      <c r="AY4397" s="17" t="s">
        <v>133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328</v>
      </c>
      <c r="BM4397" s="235" t="s">
        <v>6554</v>
      </c>
    </row>
    <row r="4398" spans="2:65" s="1" customFormat="1" ht="48" customHeight="1">
      <c r="B4398" s="38"/>
      <c r="C4398" s="224" t="s">
        <v>6555</v>
      </c>
      <c r="D4398" s="224" t="s">
        <v>135</v>
      </c>
      <c r="E4398" s="225" t="s">
        <v>6556</v>
      </c>
      <c r="F4398" s="226" t="s">
        <v>6557</v>
      </c>
      <c r="G4398" s="227" t="s">
        <v>171</v>
      </c>
      <c r="H4398" s="228">
        <v>3</v>
      </c>
      <c r="I4398" s="229"/>
      <c r="J4398" s="230">
        <f>ROUND(I4398*H4398,2)</f>
        <v>0</v>
      </c>
      <c r="K4398" s="226" t="s">
        <v>1</v>
      </c>
      <c r="L4398" s="43"/>
      <c r="M4398" s="231" t="s">
        <v>1</v>
      </c>
      <c r="N4398" s="232" t="s">
        <v>38</v>
      </c>
      <c r="O4398" s="86"/>
      <c r="P4398" s="233">
        <f>O4398*H4398</f>
        <v>0</v>
      </c>
      <c r="Q4398" s="233">
        <v>0</v>
      </c>
      <c r="R4398" s="233">
        <f>Q4398*H4398</f>
        <v>0</v>
      </c>
      <c r="S4398" s="233">
        <v>0</v>
      </c>
      <c r="T4398" s="234">
        <f>S4398*H4398</f>
        <v>0</v>
      </c>
      <c r="AR4398" s="235" t="s">
        <v>328</v>
      </c>
      <c r="AT4398" s="235" t="s">
        <v>135</v>
      </c>
      <c r="AU4398" s="235" t="s">
        <v>83</v>
      </c>
      <c r="AY4398" s="17" t="s">
        <v>133</v>
      </c>
      <c r="BE4398" s="236">
        <f>IF(N4398="základní",J4398,0)</f>
        <v>0</v>
      </c>
      <c r="BF4398" s="236">
        <f>IF(N4398="snížená",J4398,0)</f>
        <v>0</v>
      </c>
      <c r="BG4398" s="236">
        <f>IF(N4398="zákl. přenesená",J4398,0)</f>
        <v>0</v>
      </c>
      <c r="BH4398" s="236">
        <f>IF(N4398="sníž. přenesená",J4398,0)</f>
        <v>0</v>
      </c>
      <c r="BI4398" s="236">
        <f>IF(N4398="nulová",J4398,0)</f>
        <v>0</v>
      </c>
      <c r="BJ4398" s="17" t="s">
        <v>81</v>
      </c>
      <c r="BK4398" s="236">
        <f>ROUND(I4398*H4398,2)</f>
        <v>0</v>
      </c>
      <c r="BL4398" s="17" t="s">
        <v>328</v>
      </c>
      <c r="BM4398" s="235" t="s">
        <v>6558</v>
      </c>
    </row>
    <row r="4399" spans="2:65" s="1" customFormat="1" ht="36" customHeight="1">
      <c r="B4399" s="38"/>
      <c r="C4399" s="224" t="s">
        <v>6559</v>
      </c>
      <c r="D4399" s="224" t="s">
        <v>135</v>
      </c>
      <c r="E4399" s="225" t="s">
        <v>6560</v>
      </c>
      <c r="F4399" s="226" t="s">
        <v>6561</v>
      </c>
      <c r="G4399" s="227" t="s">
        <v>171</v>
      </c>
      <c r="H4399" s="228">
        <v>2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328</v>
      </c>
      <c r="AT4399" s="235" t="s">
        <v>135</v>
      </c>
      <c r="AU4399" s="235" t="s">
        <v>83</v>
      </c>
      <c r="AY4399" s="17" t="s">
        <v>133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328</v>
      </c>
      <c r="BM4399" s="235" t="s">
        <v>6562</v>
      </c>
    </row>
    <row r="4400" spans="2:65" s="1" customFormat="1" ht="36" customHeight="1">
      <c r="B4400" s="38"/>
      <c r="C4400" s="224" t="s">
        <v>6563</v>
      </c>
      <c r="D4400" s="224" t="s">
        <v>135</v>
      </c>
      <c r="E4400" s="225" t="s">
        <v>6564</v>
      </c>
      <c r="F4400" s="226" t="s">
        <v>6561</v>
      </c>
      <c r="G4400" s="227" t="s">
        <v>171</v>
      </c>
      <c r="H4400" s="228">
        <v>2</v>
      </c>
      <c r="I4400" s="229"/>
      <c r="J4400" s="230">
        <f>ROUND(I4400*H4400,2)</f>
        <v>0</v>
      </c>
      <c r="K4400" s="226" t="s">
        <v>1</v>
      </c>
      <c r="L4400" s="43"/>
      <c r="M4400" s="231" t="s">
        <v>1</v>
      </c>
      <c r="N4400" s="232" t="s">
        <v>38</v>
      </c>
      <c r="O4400" s="86"/>
      <c r="P4400" s="233">
        <f>O4400*H4400</f>
        <v>0</v>
      </c>
      <c r="Q4400" s="233">
        <v>0</v>
      </c>
      <c r="R4400" s="233">
        <f>Q4400*H4400</f>
        <v>0</v>
      </c>
      <c r="S4400" s="233">
        <v>0</v>
      </c>
      <c r="T4400" s="234">
        <f>S4400*H4400</f>
        <v>0</v>
      </c>
      <c r="AR4400" s="235" t="s">
        <v>328</v>
      </c>
      <c r="AT4400" s="235" t="s">
        <v>135</v>
      </c>
      <c r="AU4400" s="235" t="s">
        <v>83</v>
      </c>
      <c r="AY4400" s="17" t="s">
        <v>133</v>
      </c>
      <c r="BE4400" s="236">
        <f>IF(N4400="základní",J4400,0)</f>
        <v>0</v>
      </c>
      <c r="BF4400" s="236">
        <f>IF(N4400="snížená",J4400,0)</f>
        <v>0</v>
      </c>
      <c r="BG4400" s="236">
        <f>IF(N4400="zákl. přenesená",J4400,0)</f>
        <v>0</v>
      </c>
      <c r="BH4400" s="236">
        <f>IF(N4400="sníž. přenesená",J4400,0)</f>
        <v>0</v>
      </c>
      <c r="BI4400" s="236">
        <f>IF(N4400="nulová",J4400,0)</f>
        <v>0</v>
      </c>
      <c r="BJ4400" s="17" t="s">
        <v>81</v>
      </c>
      <c r="BK4400" s="236">
        <f>ROUND(I4400*H4400,2)</f>
        <v>0</v>
      </c>
      <c r="BL4400" s="17" t="s">
        <v>328</v>
      </c>
      <c r="BM4400" s="235" t="s">
        <v>6565</v>
      </c>
    </row>
    <row r="4401" spans="2:65" s="1" customFormat="1" ht="24" customHeight="1">
      <c r="B4401" s="38"/>
      <c r="C4401" s="224" t="s">
        <v>6566</v>
      </c>
      <c r="D4401" s="224" t="s">
        <v>135</v>
      </c>
      <c r="E4401" s="225" t="s">
        <v>6567</v>
      </c>
      <c r="F4401" s="226" t="s">
        <v>6568</v>
      </c>
      <c r="G4401" s="227" t="s">
        <v>171</v>
      </c>
      <c r="H4401" s="228">
        <v>2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328</v>
      </c>
      <c r="AT4401" s="235" t="s">
        <v>135</v>
      </c>
      <c r="AU4401" s="235" t="s">
        <v>83</v>
      </c>
      <c r="AY4401" s="17" t="s">
        <v>133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328</v>
      </c>
      <c r="BM4401" s="235" t="s">
        <v>6569</v>
      </c>
    </row>
    <row r="4402" spans="2:65" s="1" customFormat="1" ht="24" customHeight="1">
      <c r="B4402" s="38"/>
      <c r="C4402" s="224" t="s">
        <v>6570</v>
      </c>
      <c r="D4402" s="224" t="s">
        <v>135</v>
      </c>
      <c r="E4402" s="225" t="s">
        <v>6571</v>
      </c>
      <c r="F4402" s="226" t="s">
        <v>6572</v>
      </c>
      <c r="G4402" s="227" t="s">
        <v>171</v>
      </c>
      <c r="H4402" s="228">
        <v>5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328</v>
      </c>
      <c r="AT4402" s="235" t="s">
        <v>135</v>
      </c>
      <c r="AU4402" s="235" t="s">
        <v>83</v>
      </c>
      <c r="AY4402" s="17" t="s">
        <v>133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328</v>
      </c>
      <c r="BM4402" s="235" t="s">
        <v>6573</v>
      </c>
    </row>
    <row r="4403" spans="2:65" s="1" customFormat="1" ht="24" customHeight="1">
      <c r="B4403" s="38"/>
      <c r="C4403" s="224" t="s">
        <v>6574</v>
      </c>
      <c r="D4403" s="224" t="s">
        <v>135</v>
      </c>
      <c r="E4403" s="225" t="s">
        <v>6575</v>
      </c>
      <c r="F4403" s="226" t="s">
        <v>6576</v>
      </c>
      <c r="G4403" s="227" t="s">
        <v>171</v>
      </c>
      <c r="H4403" s="228">
        <v>1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328</v>
      </c>
      <c r="AT4403" s="235" t="s">
        <v>135</v>
      </c>
      <c r="AU4403" s="235" t="s">
        <v>83</v>
      </c>
      <c r="AY4403" s="17" t="s">
        <v>133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328</v>
      </c>
      <c r="BM4403" s="235" t="s">
        <v>6577</v>
      </c>
    </row>
    <row r="4404" spans="2:65" s="1" customFormat="1" ht="24" customHeight="1">
      <c r="B4404" s="38"/>
      <c r="C4404" s="224" t="s">
        <v>6578</v>
      </c>
      <c r="D4404" s="224" t="s">
        <v>135</v>
      </c>
      <c r="E4404" s="225" t="s">
        <v>6579</v>
      </c>
      <c r="F4404" s="226" t="s">
        <v>6580</v>
      </c>
      <c r="G4404" s="227" t="s">
        <v>171</v>
      </c>
      <c r="H4404" s="228">
        <v>3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328</v>
      </c>
      <c r="AT4404" s="235" t="s">
        <v>135</v>
      </c>
      <c r="AU4404" s="235" t="s">
        <v>83</v>
      </c>
      <c r="AY4404" s="17" t="s">
        <v>133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328</v>
      </c>
      <c r="BM4404" s="235" t="s">
        <v>6581</v>
      </c>
    </row>
    <row r="4405" spans="2:65" s="1" customFormat="1" ht="24" customHeight="1">
      <c r="B4405" s="38"/>
      <c r="C4405" s="224" t="s">
        <v>6582</v>
      </c>
      <c r="D4405" s="224" t="s">
        <v>135</v>
      </c>
      <c r="E4405" s="225" t="s">
        <v>6583</v>
      </c>
      <c r="F4405" s="226" t="s">
        <v>6584</v>
      </c>
      <c r="G4405" s="227" t="s">
        <v>171</v>
      </c>
      <c r="H4405" s="228">
        <v>10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328</v>
      </c>
      <c r="AT4405" s="235" t="s">
        <v>135</v>
      </c>
      <c r="AU4405" s="235" t="s">
        <v>83</v>
      </c>
      <c r="AY4405" s="17" t="s">
        <v>133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328</v>
      </c>
      <c r="BM4405" s="235" t="s">
        <v>6585</v>
      </c>
    </row>
    <row r="4406" spans="2:65" s="1" customFormat="1" ht="24" customHeight="1">
      <c r="B4406" s="38"/>
      <c r="C4406" s="224" t="s">
        <v>6586</v>
      </c>
      <c r="D4406" s="224" t="s">
        <v>135</v>
      </c>
      <c r="E4406" s="225" t="s">
        <v>6587</v>
      </c>
      <c r="F4406" s="226" t="s">
        <v>6588</v>
      </c>
      <c r="G4406" s="227" t="s">
        <v>171</v>
      </c>
      <c r="H4406" s="228">
        <v>2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328</v>
      </c>
      <c r="AT4406" s="235" t="s">
        <v>135</v>
      </c>
      <c r="AU4406" s="235" t="s">
        <v>83</v>
      </c>
      <c r="AY4406" s="17" t="s">
        <v>133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328</v>
      </c>
      <c r="BM4406" s="235" t="s">
        <v>6589</v>
      </c>
    </row>
    <row r="4407" spans="2:65" s="1" customFormat="1" ht="24" customHeight="1">
      <c r="B4407" s="38"/>
      <c r="C4407" s="224" t="s">
        <v>6590</v>
      </c>
      <c r="D4407" s="224" t="s">
        <v>135</v>
      </c>
      <c r="E4407" s="225" t="s">
        <v>6591</v>
      </c>
      <c r="F4407" s="226" t="s">
        <v>6592</v>
      </c>
      <c r="G4407" s="227" t="s">
        <v>171</v>
      </c>
      <c r="H4407" s="228">
        <v>2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328</v>
      </c>
      <c r="AT4407" s="235" t="s">
        <v>135</v>
      </c>
      <c r="AU4407" s="235" t="s">
        <v>83</v>
      </c>
      <c r="AY4407" s="17" t="s">
        <v>133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328</v>
      </c>
      <c r="BM4407" s="235" t="s">
        <v>6593</v>
      </c>
    </row>
    <row r="4408" spans="2:65" s="1" customFormat="1" ht="24" customHeight="1">
      <c r="B4408" s="38"/>
      <c r="C4408" s="224" t="s">
        <v>6594</v>
      </c>
      <c r="D4408" s="224" t="s">
        <v>135</v>
      </c>
      <c r="E4408" s="225" t="s">
        <v>6595</v>
      </c>
      <c r="F4408" s="226" t="s">
        <v>6596</v>
      </c>
      <c r="G4408" s="227" t="s">
        <v>171</v>
      </c>
      <c r="H4408" s="228">
        <v>2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328</v>
      </c>
      <c r="AT4408" s="235" t="s">
        <v>135</v>
      </c>
      <c r="AU4408" s="235" t="s">
        <v>83</v>
      </c>
      <c r="AY4408" s="17" t="s">
        <v>133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328</v>
      </c>
      <c r="BM4408" s="235" t="s">
        <v>6597</v>
      </c>
    </row>
    <row r="4409" spans="2:65" s="1" customFormat="1" ht="24" customHeight="1">
      <c r="B4409" s="38"/>
      <c r="C4409" s="224" t="s">
        <v>6598</v>
      </c>
      <c r="D4409" s="224" t="s">
        <v>135</v>
      </c>
      <c r="E4409" s="225" t="s">
        <v>6599</v>
      </c>
      <c r="F4409" s="226" t="s">
        <v>6600</v>
      </c>
      <c r="G4409" s="227" t="s">
        <v>171</v>
      </c>
      <c r="H4409" s="228">
        <v>7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328</v>
      </c>
      <c r="AT4409" s="235" t="s">
        <v>135</v>
      </c>
      <c r="AU4409" s="235" t="s">
        <v>83</v>
      </c>
      <c r="AY4409" s="17" t="s">
        <v>133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328</v>
      </c>
      <c r="BM4409" s="235" t="s">
        <v>6601</v>
      </c>
    </row>
    <row r="4410" spans="2:65" s="1" customFormat="1" ht="24" customHeight="1">
      <c r="B4410" s="38"/>
      <c r="C4410" s="224" t="s">
        <v>6602</v>
      </c>
      <c r="D4410" s="224" t="s">
        <v>135</v>
      </c>
      <c r="E4410" s="225" t="s">
        <v>6603</v>
      </c>
      <c r="F4410" s="226" t="s">
        <v>6604</v>
      </c>
      <c r="G4410" s="227" t="s">
        <v>171</v>
      </c>
      <c r="H4410" s="228">
        <v>40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328</v>
      </c>
      <c r="AT4410" s="235" t="s">
        <v>135</v>
      </c>
      <c r="AU4410" s="235" t="s">
        <v>83</v>
      </c>
      <c r="AY4410" s="17" t="s">
        <v>133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328</v>
      </c>
      <c r="BM4410" s="235" t="s">
        <v>6605</v>
      </c>
    </row>
    <row r="4411" spans="2:65" s="1" customFormat="1" ht="24" customHeight="1">
      <c r="B4411" s="38"/>
      <c r="C4411" s="224" t="s">
        <v>6606</v>
      </c>
      <c r="D4411" s="224" t="s">
        <v>135</v>
      </c>
      <c r="E4411" s="225" t="s">
        <v>6607</v>
      </c>
      <c r="F4411" s="226" t="s">
        <v>6608</v>
      </c>
      <c r="G4411" s="227" t="s">
        <v>171</v>
      </c>
      <c r="H4411" s="228">
        <v>3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328</v>
      </c>
      <c r="AT4411" s="235" t="s">
        <v>135</v>
      </c>
      <c r="AU4411" s="235" t="s">
        <v>83</v>
      </c>
      <c r="AY4411" s="17" t="s">
        <v>133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328</v>
      </c>
      <c r="BM4411" s="235" t="s">
        <v>6609</v>
      </c>
    </row>
    <row r="4412" spans="2:65" s="1" customFormat="1" ht="24" customHeight="1">
      <c r="B4412" s="38"/>
      <c r="C4412" s="224" t="s">
        <v>6610</v>
      </c>
      <c r="D4412" s="224" t="s">
        <v>135</v>
      </c>
      <c r="E4412" s="225" t="s">
        <v>6611</v>
      </c>
      <c r="F4412" s="226" t="s">
        <v>6612</v>
      </c>
      <c r="G4412" s="227" t="s">
        <v>171</v>
      </c>
      <c r="H4412" s="228">
        <v>4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328</v>
      </c>
      <c r="AT4412" s="235" t="s">
        <v>135</v>
      </c>
      <c r="AU4412" s="235" t="s">
        <v>83</v>
      </c>
      <c r="AY4412" s="17" t="s">
        <v>133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328</v>
      </c>
      <c r="BM4412" s="235" t="s">
        <v>6613</v>
      </c>
    </row>
    <row r="4413" spans="2:65" s="1" customFormat="1" ht="24" customHeight="1">
      <c r="B4413" s="38"/>
      <c r="C4413" s="224" t="s">
        <v>6614</v>
      </c>
      <c r="D4413" s="224" t="s">
        <v>135</v>
      </c>
      <c r="E4413" s="225" t="s">
        <v>6615</v>
      </c>
      <c r="F4413" s="226" t="s">
        <v>6616</v>
      </c>
      <c r="G4413" s="227" t="s">
        <v>171</v>
      </c>
      <c r="H4413" s="228">
        <v>2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328</v>
      </c>
      <c r="AT4413" s="235" t="s">
        <v>135</v>
      </c>
      <c r="AU4413" s="235" t="s">
        <v>83</v>
      </c>
      <c r="AY4413" s="17" t="s">
        <v>133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328</v>
      </c>
      <c r="BM4413" s="235" t="s">
        <v>6617</v>
      </c>
    </row>
    <row r="4414" spans="2:65" s="1" customFormat="1" ht="24" customHeight="1">
      <c r="B4414" s="38"/>
      <c r="C4414" s="224" t="s">
        <v>6618</v>
      </c>
      <c r="D4414" s="224" t="s">
        <v>135</v>
      </c>
      <c r="E4414" s="225" t="s">
        <v>6619</v>
      </c>
      <c r="F4414" s="226" t="s">
        <v>6620</v>
      </c>
      <c r="G4414" s="227" t="s">
        <v>171</v>
      </c>
      <c r="H4414" s="228">
        <v>2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328</v>
      </c>
      <c r="AT4414" s="235" t="s">
        <v>135</v>
      </c>
      <c r="AU4414" s="235" t="s">
        <v>83</v>
      </c>
      <c r="AY4414" s="17" t="s">
        <v>133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328</v>
      </c>
      <c r="BM4414" s="235" t="s">
        <v>6621</v>
      </c>
    </row>
    <row r="4415" spans="2:65" s="1" customFormat="1" ht="24" customHeight="1">
      <c r="B4415" s="38"/>
      <c r="C4415" s="224" t="s">
        <v>6622</v>
      </c>
      <c r="D4415" s="224" t="s">
        <v>135</v>
      </c>
      <c r="E4415" s="225" t="s">
        <v>6623</v>
      </c>
      <c r="F4415" s="226" t="s">
        <v>6624</v>
      </c>
      <c r="G4415" s="227" t="s">
        <v>171</v>
      </c>
      <c r="H4415" s="228">
        <v>1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328</v>
      </c>
      <c r="AT4415" s="235" t="s">
        <v>135</v>
      </c>
      <c r="AU4415" s="235" t="s">
        <v>83</v>
      </c>
      <c r="AY4415" s="17" t="s">
        <v>133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328</v>
      </c>
      <c r="BM4415" s="235" t="s">
        <v>6625</v>
      </c>
    </row>
    <row r="4416" spans="2:65" s="1" customFormat="1" ht="36" customHeight="1">
      <c r="B4416" s="38"/>
      <c r="C4416" s="224" t="s">
        <v>6626</v>
      </c>
      <c r="D4416" s="224" t="s">
        <v>135</v>
      </c>
      <c r="E4416" s="225" t="s">
        <v>6627</v>
      </c>
      <c r="F4416" s="226" t="s">
        <v>6628</v>
      </c>
      <c r="G4416" s="227" t="s">
        <v>171</v>
      </c>
      <c r="H4416" s="228">
        <v>2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328</v>
      </c>
      <c r="AT4416" s="235" t="s">
        <v>135</v>
      </c>
      <c r="AU4416" s="235" t="s">
        <v>83</v>
      </c>
      <c r="AY4416" s="17" t="s">
        <v>133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328</v>
      </c>
      <c r="BM4416" s="235" t="s">
        <v>6629</v>
      </c>
    </row>
    <row r="4417" spans="2:65" s="1" customFormat="1" ht="36" customHeight="1">
      <c r="B4417" s="38"/>
      <c r="C4417" s="224" t="s">
        <v>6630</v>
      </c>
      <c r="D4417" s="224" t="s">
        <v>135</v>
      </c>
      <c r="E4417" s="225" t="s">
        <v>6631</v>
      </c>
      <c r="F4417" s="226" t="s">
        <v>6632</v>
      </c>
      <c r="G4417" s="227" t="s">
        <v>171</v>
      </c>
      <c r="H4417" s="228">
        <v>6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328</v>
      </c>
      <c r="AT4417" s="235" t="s">
        <v>135</v>
      </c>
      <c r="AU4417" s="235" t="s">
        <v>83</v>
      </c>
      <c r="AY4417" s="17" t="s">
        <v>133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328</v>
      </c>
      <c r="BM4417" s="235" t="s">
        <v>6633</v>
      </c>
    </row>
    <row r="4418" spans="2:65" s="1" customFormat="1" ht="36" customHeight="1">
      <c r="B4418" s="38"/>
      <c r="C4418" s="224" t="s">
        <v>6634</v>
      </c>
      <c r="D4418" s="224" t="s">
        <v>135</v>
      </c>
      <c r="E4418" s="225" t="s">
        <v>6635</v>
      </c>
      <c r="F4418" s="226" t="s">
        <v>6636</v>
      </c>
      <c r="G4418" s="227" t="s">
        <v>171</v>
      </c>
      <c r="H4418" s="228">
        <v>21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328</v>
      </c>
      <c r="AT4418" s="235" t="s">
        <v>135</v>
      </c>
      <c r="AU4418" s="235" t="s">
        <v>83</v>
      </c>
      <c r="AY4418" s="17" t="s">
        <v>133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328</v>
      </c>
      <c r="BM4418" s="235" t="s">
        <v>6637</v>
      </c>
    </row>
    <row r="4419" spans="2:65" s="1" customFormat="1" ht="36" customHeight="1">
      <c r="B4419" s="38"/>
      <c r="C4419" s="224" t="s">
        <v>6638</v>
      </c>
      <c r="D4419" s="224" t="s">
        <v>135</v>
      </c>
      <c r="E4419" s="225" t="s">
        <v>6639</v>
      </c>
      <c r="F4419" s="226" t="s">
        <v>6640</v>
      </c>
      <c r="G4419" s="227" t="s">
        <v>171</v>
      </c>
      <c r="H4419" s="228">
        <v>7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328</v>
      </c>
      <c r="AT4419" s="235" t="s">
        <v>135</v>
      </c>
      <c r="AU4419" s="235" t="s">
        <v>83</v>
      </c>
      <c r="AY4419" s="17" t="s">
        <v>133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328</v>
      </c>
      <c r="BM4419" s="235" t="s">
        <v>6641</v>
      </c>
    </row>
    <row r="4420" spans="2:65" s="1" customFormat="1" ht="36" customHeight="1">
      <c r="B4420" s="38"/>
      <c r="C4420" s="224" t="s">
        <v>6642</v>
      </c>
      <c r="D4420" s="224" t="s">
        <v>135</v>
      </c>
      <c r="E4420" s="225" t="s">
        <v>6643</v>
      </c>
      <c r="F4420" s="226" t="s">
        <v>6644</v>
      </c>
      <c r="G4420" s="227" t="s">
        <v>171</v>
      </c>
      <c r="H4420" s="228">
        <v>9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328</v>
      </c>
      <c r="AT4420" s="235" t="s">
        <v>135</v>
      </c>
      <c r="AU4420" s="235" t="s">
        <v>83</v>
      </c>
      <c r="AY4420" s="17" t="s">
        <v>133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328</v>
      </c>
      <c r="BM4420" s="235" t="s">
        <v>6645</v>
      </c>
    </row>
    <row r="4421" spans="2:65" s="1" customFormat="1" ht="36" customHeight="1">
      <c r="B4421" s="38"/>
      <c r="C4421" s="224" t="s">
        <v>6646</v>
      </c>
      <c r="D4421" s="224" t="s">
        <v>135</v>
      </c>
      <c r="E4421" s="225" t="s">
        <v>6647</v>
      </c>
      <c r="F4421" s="226" t="s">
        <v>6648</v>
      </c>
      <c r="G4421" s="227" t="s">
        <v>171</v>
      </c>
      <c r="H4421" s="228">
        <v>5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328</v>
      </c>
      <c r="AT4421" s="235" t="s">
        <v>135</v>
      </c>
      <c r="AU4421" s="235" t="s">
        <v>83</v>
      </c>
      <c r="AY4421" s="17" t="s">
        <v>133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328</v>
      </c>
      <c r="BM4421" s="235" t="s">
        <v>6649</v>
      </c>
    </row>
    <row r="4422" spans="2:65" s="1" customFormat="1" ht="36" customHeight="1">
      <c r="B4422" s="38"/>
      <c r="C4422" s="224" t="s">
        <v>6650</v>
      </c>
      <c r="D4422" s="224" t="s">
        <v>135</v>
      </c>
      <c r="E4422" s="225" t="s">
        <v>6651</v>
      </c>
      <c r="F4422" s="226" t="s">
        <v>6652</v>
      </c>
      <c r="G4422" s="227" t="s">
        <v>171</v>
      </c>
      <c r="H4422" s="228">
        <v>1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328</v>
      </c>
      <c r="AT4422" s="235" t="s">
        <v>135</v>
      </c>
      <c r="AU4422" s="235" t="s">
        <v>83</v>
      </c>
      <c r="AY4422" s="17" t="s">
        <v>133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328</v>
      </c>
      <c r="BM4422" s="235" t="s">
        <v>6653</v>
      </c>
    </row>
    <row r="4423" spans="2:65" s="1" customFormat="1" ht="24" customHeight="1">
      <c r="B4423" s="38"/>
      <c r="C4423" s="224" t="s">
        <v>6654</v>
      </c>
      <c r="D4423" s="224" t="s">
        <v>135</v>
      </c>
      <c r="E4423" s="225" t="s">
        <v>6655</v>
      </c>
      <c r="F4423" s="226" t="s">
        <v>6656</v>
      </c>
      <c r="G4423" s="227" t="s">
        <v>171</v>
      </c>
      <c r="H4423" s="228">
        <v>1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328</v>
      </c>
      <c r="AT4423" s="235" t="s">
        <v>135</v>
      </c>
      <c r="AU4423" s="235" t="s">
        <v>83</v>
      </c>
      <c r="AY4423" s="17" t="s">
        <v>133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328</v>
      </c>
      <c r="BM4423" s="235" t="s">
        <v>6657</v>
      </c>
    </row>
    <row r="4424" spans="2:65" s="1" customFormat="1" ht="24" customHeight="1">
      <c r="B4424" s="38"/>
      <c r="C4424" s="224" t="s">
        <v>6658</v>
      </c>
      <c r="D4424" s="224" t="s">
        <v>135</v>
      </c>
      <c r="E4424" s="225" t="s">
        <v>6659</v>
      </c>
      <c r="F4424" s="226" t="s">
        <v>6660</v>
      </c>
      <c r="G4424" s="227" t="s">
        <v>171</v>
      </c>
      <c r="H4424" s="228">
        <v>2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328</v>
      </c>
      <c r="AT4424" s="235" t="s">
        <v>135</v>
      </c>
      <c r="AU4424" s="235" t="s">
        <v>83</v>
      </c>
      <c r="AY4424" s="17" t="s">
        <v>133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328</v>
      </c>
      <c r="BM4424" s="235" t="s">
        <v>6661</v>
      </c>
    </row>
    <row r="4425" spans="2:65" s="1" customFormat="1" ht="24" customHeight="1">
      <c r="B4425" s="38"/>
      <c r="C4425" s="224" t="s">
        <v>6662</v>
      </c>
      <c r="D4425" s="224" t="s">
        <v>135</v>
      </c>
      <c r="E4425" s="225" t="s">
        <v>6663</v>
      </c>
      <c r="F4425" s="226" t="s">
        <v>6664</v>
      </c>
      <c r="G4425" s="227" t="s">
        <v>165</v>
      </c>
      <c r="H4425" s="228">
        <v>21.6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328</v>
      </c>
      <c r="AT4425" s="235" t="s">
        <v>135</v>
      </c>
      <c r="AU4425" s="235" t="s">
        <v>83</v>
      </c>
      <c r="AY4425" s="17" t="s">
        <v>133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328</v>
      </c>
      <c r="BM4425" s="235" t="s">
        <v>6665</v>
      </c>
    </row>
    <row r="4426" spans="2:65" s="1" customFormat="1" ht="24" customHeight="1">
      <c r="B4426" s="38"/>
      <c r="C4426" s="224" t="s">
        <v>6666</v>
      </c>
      <c r="D4426" s="224" t="s">
        <v>135</v>
      </c>
      <c r="E4426" s="225" t="s">
        <v>6667</v>
      </c>
      <c r="F4426" s="226" t="s">
        <v>6668</v>
      </c>
      <c r="G4426" s="227" t="s">
        <v>165</v>
      </c>
      <c r="H4426" s="228">
        <v>20.8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328</v>
      </c>
      <c r="AT4426" s="235" t="s">
        <v>135</v>
      </c>
      <c r="AU4426" s="235" t="s">
        <v>83</v>
      </c>
      <c r="AY4426" s="17" t="s">
        <v>133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328</v>
      </c>
      <c r="BM4426" s="235" t="s">
        <v>6669</v>
      </c>
    </row>
    <row r="4427" spans="2:65" s="1" customFormat="1" ht="24" customHeight="1">
      <c r="B4427" s="38"/>
      <c r="C4427" s="224" t="s">
        <v>6670</v>
      </c>
      <c r="D4427" s="224" t="s">
        <v>135</v>
      </c>
      <c r="E4427" s="225" t="s">
        <v>6671</v>
      </c>
      <c r="F4427" s="226" t="s">
        <v>6672</v>
      </c>
      <c r="G4427" s="227" t="s">
        <v>165</v>
      </c>
      <c r="H4427" s="228">
        <v>9.4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328</v>
      </c>
      <c r="AT4427" s="235" t="s">
        <v>135</v>
      </c>
      <c r="AU4427" s="235" t="s">
        <v>83</v>
      </c>
      <c r="AY4427" s="17" t="s">
        <v>133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328</v>
      </c>
      <c r="BM4427" s="235" t="s">
        <v>6673</v>
      </c>
    </row>
    <row r="4428" spans="2:65" s="1" customFormat="1" ht="24" customHeight="1">
      <c r="B4428" s="38"/>
      <c r="C4428" s="224" t="s">
        <v>6674</v>
      </c>
      <c r="D4428" s="224" t="s">
        <v>135</v>
      </c>
      <c r="E4428" s="225" t="s">
        <v>6675</v>
      </c>
      <c r="F4428" s="226" t="s">
        <v>6419</v>
      </c>
      <c r="G4428" s="227" t="s">
        <v>165</v>
      </c>
      <c r="H4428" s="228">
        <v>10.3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328</v>
      </c>
      <c r="AT4428" s="235" t="s">
        <v>135</v>
      </c>
      <c r="AU4428" s="235" t="s">
        <v>83</v>
      </c>
      <c r="AY4428" s="17" t="s">
        <v>133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328</v>
      </c>
      <c r="BM4428" s="235" t="s">
        <v>6676</v>
      </c>
    </row>
    <row r="4429" spans="2:65" s="1" customFormat="1" ht="24" customHeight="1">
      <c r="B4429" s="38"/>
      <c r="C4429" s="224" t="s">
        <v>6677</v>
      </c>
      <c r="D4429" s="224" t="s">
        <v>135</v>
      </c>
      <c r="E4429" s="225" t="s">
        <v>6678</v>
      </c>
      <c r="F4429" s="226" t="s">
        <v>6679</v>
      </c>
      <c r="G4429" s="227" t="s">
        <v>171</v>
      </c>
      <c r="H4429" s="228">
        <v>2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328</v>
      </c>
      <c r="AT4429" s="235" t="s">
        <v>135</v>
      </c>
      <c r="AU4429" s="235" t="s">
        <v>83</v>
      </c>
      <c r="AY4429" s="17" t="s">
        <v>133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328</v>
      </c>
      <c r="BM4429" s="235" t="s">
        <v>6680</v>
      </c>
    </row>
    <row r="4430" spans="2:65" s="1" customFormat="1" ht="24" customHeight="1">
      <c r="B4430" s="38"/>
      <c r="C4430" s="224" t="s">
        <v>6681</v>
      </c>
      <c r="D4430" s="224" t="s">
        <v>135</v>
      </c>
      <c r="E4430" s="225" t="s">
        <v>6682</v>
      </c>
      <c r="F4430" s="226" t="s">
        <v>6683</v>
      </c>
      <c r="G4430" s="227" t="s">
        <v>171</v>
      </c>
      <c r="H4430" s="228">
        <v>2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328</v>
      </c>
      <c r="AT4430" s="235" t="s">
        <v>135</v>
      </c>
      <c r="AU4430" s="235" t="s">
        <v>83</v>
      </c>
      <c r="AY4430" s="17" t="s">
        <v>133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328</v>
      </c>
      <c r="BM4430" s="235" t="s">
        <v>6684</v>
      </c>
    </row>
    <row r="4431" spans="2:65" s="1" customFormat="1" ht="24" customHeight="1">
      <c r="B4431" s="38"/>
      <c r="C4431" s="224" t="s">
        <v>6685</v>
      </c>
      <c r="D4431" s="224" t="s">
        <v>135</v>
      </c>
      <c r="E4431" s="225" t="s">
        <v>6686</v>
      </c>
      <c r="F4431" s="226" t="s">
        <v>6687</v>
      </c>
      <c r="G4431" s="227" t="s">
        <v>171</v>
      </c>
      <c r="H4431" s="228">
        <v>4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328</v>
      </c>
      <c r="AT4431" s="235" t="s">
        <v>135</v>
      </c>
      <c r="AU4431" s="235" t="s">
        <v>83</v>
      </c>
      <c r="AY4431" s="17" t="s">
        <v>133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328</v>
      </c>
      <c r="BM4431" s="235" t="s">
        <v>6688</v>
      </c>
    </row>
    <row r="4432" spans="2:65" s="1" customFormat="1" ht="24" customHeight="1">
      <c r="B4432" s="38"/>
      <c r="C4432" s="224" t="s">
        <v>6689</v>
      </c>
      <c r="D4432" s="224" t="s">
        <v>135</v>
      </c>
      <c r="E4432" s="225" t="s">
        <v>6690</v>
      </c>
      <c r="F4432" s="226" t="s">
        <v>6691</v>
      </c>
      <c r="G4432" s="227" t="s">
        <v>171</v>
      </c>
      <c r="H4432" s="228">
        <v>33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328</v>
      </c>
      <c r="AT4432" s="235" t="s">
        <v>135</v>
      </c>
      <c r="AU4432" s="235" t="s">
        <v>83</v>
      </c>
      <c r="AY4432" s="17" t="s">
        <v>133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328</v>
      </c>
      <c r="BM4432" s="235" t="s">
        <v>6692</v>
      </c>
    </row>
    <row r="4433" spans="2:65" s="1" customFormat="1" ht="24" customHeight="1">
      <c r="B4433" s="38"/>
      <c r="C4433" s="224" t="s">
        <v>6693</v>
      </c>
      <c r="D4433" s="224" t="s">
        <v>135</v>
      </c>
      <c r="E4433" s="225" t="s">
        <v>6694</v>
      </c>
      <c r="F4433" s="226" t="s">
        <v>6695</v>
      </c>
      <c r="G4433" s="227" t="s">
        <v>171</v>
      </c>
      <c r="H4433" s="228">
        <v>48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328</v>
      </c>
      <c r="AT4433" s="235" t="s">
        <v>135</v>
      </c>
      <c r="AU4433" s="235" t="s">
        <v>83</v>
      </c>
      <c r="AY4433" s="17" t="s">
        <v>133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328</v>
      </c>
      <c r="BM4433" s="235" t="s">
        <v>6696</v>
      </c>
    </row>
    <row r="4434" spans="2:65" s="1" customFormat="1" ht="24" customHeight="1">
      <c r="B4434" s="38"/>
      <c r="C4434" s="224" t="s">
        <v>6697</v>
      </c>
      <c r="D4434" s="224" t="s">
        <v>135</v>
      </c>
      <c r="E4434" s="225" t="s">
        <v>6698</v>
      </c>
      <c r="F4434" s="226" t="s">
        <v>6699</v>
      </c>
      <c r="G4434" s="227" t="s">
        <v>171</v>
      </c>
      <c r="H4434" s="228">
        <v>18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328</v>
      </c>
      <c r="AT4434" s="235" t="s">
        <v>135</v>
      </c>
      <c r="AU4434" s="235" t="s">
        <v>83</v>
      </c>
      <c r="AY4434" s="17" t="s">
        <v>133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328</v>
      </c>
      <c r="BM4434" s="235" t="s">
        <v>6700</v>
      </c>
    </row>
    <row r="4435" spans="2:65" s="1" customFormat="1" ht="24" customHeight="1">
      <c r="B4435" s="38"/>
      <c r="C4435" s="224" t="s">
        <v>6701</v>
      </c>
      <c r="D4435" s="224" t="s">
        <v>135</v>
      </c>
      <c r="E4435" s="225" t="s">
        <v>6702</v>
      </c>
      <c r="F4435" s="226" t="s">
        <v>6703</v>
      </c>
      <c r="G4435" s="227" t="s">
        <v>171</v>
      </c>
      <c r="H4435" s="228">
        <v>13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328</v>
      </c>
      <c r="AT4435" s="235" t="s">
        <v>135</v>
      </c>
      <c r="AU4435" s="235" t="s">
        <v>83</v>
      </c>
      <c r="AY4435" s="17" t="s">
        <v>133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328</v>
      </c>
      <c r="BM4435" s="235" t="s">
        <v>6704</v>
      </c>
    </row>
    <row r="4436" spans="2:65" s="1" customFormat="1" ht="24" customHeight="1">
      <c r="B4436" s="38"/>
      <c r="C4436" s="224" t="s">
        <v>6705</v>
      </c>
      <c r="D4436" s="224" t="s">
        <v>135</v>
      </c>
      <c r="E4436" s="225" t="s">
        <v>6706</v>
      </c>
      <c r="F4436" s="226" t="s">
        <v>6707</v>
      </c>
      <c r="G4436" s="227" t="s">
        <v>165</v>
      </c>
      <c r="H4436" s="228">
        <v>6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328</v>
      </c>
      <c r="AT4436" s="235" t="s">
        <v>135</v>
      </c>
      <c r="AU4436" s="235" t="s">
        <v>83</v>
      </c>
      <c r="AY4436" s="17" t="s">
        <v>133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328</v>
      </c>
      <c r="BM4436" s="235" t="s">
        <v>6708</v>
      </c>
    </row>
    <row r="4437" spans="2:65" s="1" customFormat="1" ht="24" customHeight="1">
      <c r="B4437" s="38"/>
      <c r="C4437" s="224" t="s">
        <v>6709</v>
      </c>
      <c r="D4437" s="224" t="s">
        <v>135</v>
      </c>
      <c r="E4437" s="225" t="s">
        <v>6710</v>
      </c>
      <c r="F4437" s="226" t="s">
        <v>6711</v>
      </c>
      <c r="G4437" s="227" t="s">
        <v>171</v>
      </c>
      <c r="H4437" s="228">
        <v>1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328</v>
      </c>
      <c r="AT4437" s="235" t="s">
        <v>135</v>
      </c>
      <c r="AU4437" s="235" t="s">
        <v>83</v>
      </c>
      <c r="AY4437" s="17" t="s">
        <v>133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328</v>
      </c>
      <c r="BM4437" s="235" t="s">
        <v>6712</v>
      </c>
    </row>
    <row r="4438" spans="2:63" s="11" customFormat="1" ht="25.9" customHeight="1">
      <c r="B4438" s="208"/>
      <c r="C4438" s="209"/>
      <c r="D4438" s="210" t="s">
        <v>72</v>
      </c>
      <c r="E4438" s="211" t="s">
        <v>288</v>
      </c>
      <c r="F4438" s="211" t="s">
        <v>289</v>
      </c>
      <c r="G4438" s="209"/>
      <c r="H4438" s="209"/>
      <c r="I4438" s="212"/>
      <c r="J4438" s="213">
        <f>BK4438</f>
        <v>0</v>
      </c>
      <c r="K4438" s="209"/>
      <c r="L4438" s="214"/>
      <c r="M4438" s="215"/>
      <c r="N4438" s="216"/>
      <c r="O4438" s="216"/>
      <c r="P4438" s="217">
        <f>P4439+P4442</f>
        <v>0</v>
      </c>
      <c r="Q4438" s="216"/>
      <c r="R4438" s="217">
        <f>R4439+R4442</f>
        <v>0</v>
      </c>
      <c r="S4438" s="216"/>
      <c r="T4438" s="218">
        <f>T4439+T4442</f>
        <v>0</v>
      </c>
      <c r="AR4438" s="219" t="s">
        <v>158</v>
      </c>
      <c r="AT4438" s="220" t="s">
        <v>72</v>
      </c>
      <c r="AU4438" s="220" t="s">
        <v>73</v>
      </c>
      <c r="AY4438" s="219" t="s">
        <v>133</v>
      </c>
      <c r="BK4438" s="221">
        <f>BK4439+BK4442</f>
        <v>0</v>
      </c>
    </row>
    <row r="4439" spans="2:63" s="11" customFormat="1" ht="22.8" customHeight="1">
      <c r="B4439" s="208"/>
      <c r="C4439" s="209"/>
      <c r="D4439" s="210" t="s">
        <v>72</v>
      </c>
      <c r="E4439" s="222" t="s">
        <v>6713</v>
      </c>
      <c r="F4439" s="222" t="s">
        <v>6714</v>
      </c>
      <c r="G4439" s="209"/>
      <c r="H4439" s="209"/>
      <c r="I4439" s="212"/>
      <c r="J4439" s="223">
        <f>BK4439</f>
        <v>0</v>
      </c>
      <c r="K4439" s="209"/>
      <c r="L4439" s="214"/>
      <c r="M4439" s="215"/>
      <c r="N4439" s="216"/>
      <c r="O4439" s="216"/>
      <c r="P4439" s="217">
        <f>SUM(P4440:P4441)</f>
        <v>0</v>
      </c>
      <c r="Q4439" s="216"/>
      <c r="R4439" s="217">
        <f>SUM(R4440:R4441)</f>
        <v>0</v>
      </c>
      <c r="S4439" s="216"/>
      <c r="T4439" s="218">
        <f>SUM(T4440:T4441)</f>
        <v>0</v>
      </c>
      <c r="AR4439" s="219" t="s">
        <v>158</v>
      </c>
      <c r="AT4439" s="220" t="s">
        <v>72</v>
      </c>
      <c r="AU4439" s="220" t="s">
        <v>81</v>
      </c>
      <c r="AY4439" s="219" t="s">
        <v>133</v>
      </c>
      <c r="BK4439" s="221">
        <f>SUM(BK4440:BK4441)</f>
        <v>0</v>
      </c>
    </row>
    <row r="4440" spans="2:65" s="1" customFormat="1" ht="24" customHeight="1">
      <c r="B4440" s="38"/>
      <c r="C4440" s="224" t="s">
        <v>6715</v>
      </c>
      <c r="D4440" s="224" t="s">
        <v>135</v>
      </c>
      <c r="E4440" s="225" t="s">
        <v>6716</v>
      </c>
      <c r="F4440" s="226" t="s">
        <v>6717</v>
      </c>
      <c r="G4440" s="227" t="s">
        <v>2263</v>
      </c>
      <c r="H4440" s="228">
        <v>1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294</v>
      </c>
      <c r="AT4440" s="235" t="s">
        <v>135</v>
      </c>
      <c r="AU4440" s="235" t="s">
        <v>83</v>
      </c>
      <c r="AY4440" s="17" t="s">
        <v>133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294</v>
      </c>
      <c r="BM4440" s="235" t="s">
        <v>6718</v>
      </c>
    </row>
    <row r="4441" spans="2:65" s="1" customFormat="1" ht="16.5" customHeight="1">
      <c r="B4441" s="38"/>
      <c r="C4441" s="224" t="s">
        <v>6719</v>
      </c>
      <c r="D4441" s="224" t="s">
        <v>135</v>
      </c>
      <c r="E4441" s="225" t="s">
        <v>6720</v>
      </c>
      <c r="F4441" s="226" t="s">
        <v>6721</v>
      </c>
      <c r="G4441" s="227" t="s">
        <v>171</v>
      </c>
      <c r="H4441" s="228">
        <v>1</v>
      </c>
      <c r="I4441" s="229"/>
      <c r="J4441" s="230">
        <f>ROUND(I4441*H4441,2)</f>
        <v>0</v>
      </c>
      <c r="K4441" s="226" t="s">
        <v>139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294</v>
      </c>
      <c r="AT4441" s="235" t="s">
        <v>135</v>
      </c>
      <c r="AU4441" s="235" t="s">
        <v>83</v>
      </c>
      <c r="AY4441" s="17" t="s">
        <v>133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294</v>
      </c>
      <c r="BM4441" s="235" t="s">
        <v>6722</v>
      </c>
    </row>
    <row r="4442" spans="2:63" s="11" customFormat="1" ht="22.8" customHeight="1">
      <c r="B4442" s="208"/>
      <c r="C4442" s="209"/>
      <c r="D4442" s="210" t="s">
        <v>72</v>
      </c>
      <c r="E4442" s="222" t="s">
        <v>290</v>
      </c>
      <c r="F4442" s="222" t="s">
        <v>291</v>
      </c>
      <c r="G4442" s="209"/>
      <c r="H4442" s="209"/>
      <c r="I4442" s="212"/>
      <c r="J4442" s="223">
        <f>BK4442</f>
        <v>0</v>
      </c>
      <c r="K4442" s="209"/>
      <c r="L4442" s="214"/>
      <c r="M4442" s="215"/>
      <c r="N4442" s="216"/>
      <c r="O4442" s="216"/>
      <c r="P4442" s="217">
        <f>SUM(P4443:P4446)</f>
        <v>0</v>
      </c>
      <c r="Q4442" s="216"/>
      <c r="R4442" s="217">
        <f>SUM(R4443:R4446)</f>
        <v>0</v>
      </c>
      <c r="S4442" s="216"/>
      <c r="T4442" s="218">
        <f>SUM(T4443:T4446)</f>
        <v>0</v>
      </c>
      <c r="AR4442" s="219" t="s">
        <v>158</v>
      </c>
      <c r="AT4442" s="220" t="s">
        <v>72</v>
      </c>
      <c r="AU4442" s="220" t="s">
        <v>81</v>
      </c>
      <c r="AY4442" s="219" t="s">
        <v>133</v>
      </c>
      <c r="BK4442" s="221">
        <f>SUM(BK4443:BK4446)</f>
        <v>0</v>
      </c>
    </row>
    <row r="4443" spans="2:65" s="1" customFormat="1" ht="16.5" customHeight="1">
      <c r="B4443" s="38"/>
      <c r="C4443" s="224" t="s">
        <v>6723</v>
      </c>
      <c r="D4443" s="224" t="s">
        <v>135</v>
      </c>
      <c r="E4443" s="225" t="s">
        <v>293</v>
      </c>
      <c r="F4443" s="226" t="s">
        <v>291</v>
      </c>
      <c r="G4443" s="227" t="s">
        <v>286</v>
      </c>
      <c r="H4443" s="270"/>
      <c r="I4443" s="229"/>
      <c r="J4443" s="230">
        <f>ROUND(I4443*H4443,2)</f>
        <v>0</v>
      </c>
      <c r="K4443" s="226" t="s">
        <v>139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294</v>
      </c>
      <c r="AT4443" s="235" t="s">
        <v>135</v>
      </c>
      <c r="AU4443" s="235" t="s">
        <v>83</v>
      </c>
      <c r="AY4443" s="17" t="s">
        <v>133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294</v>
      </c>
      <c r="BM4443" s="235" t="s">
        <v>6724</v>
      </c>
    </row>
    <row r="4444" spans="2:65" s="1" customFormat="1" ht="16.5" customHeight="1">
      <c r="B4444" s="38"/>
      <c r="C4444" s="224" t="s">
        <v>6725</v>
      </c>
      <c r="D4444" s="224" t="s">
        <v>135</v>
      </c>
      <c r="E4444" s="225" t="s">
        <v>6726</v>
      </c>
      <c r="F4444" s="226" t="s">
        <v>6727</v>
      </c>
      <c r="G4444" s="227" t="s">
        <v>2263</v>
      </c>
      <c r="H4444" s="228">
        <v>1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294</v>
      </c>
      <c r="AT4444" s="235" t="s">
        <v>135</v>
      </c>
      <c r="AU4444" s="235" t="s">
        <v>83</v>
      </c>
      <c r="AY4444" s="17" t="s">
        <v>133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294</v>
      </c>
      <c r="BM4444" s="235" t="s">
        <v>6728</v>
      </c>
    </row>
    <row r="4445" spans="2:65" s="1" customFormat="1" ht="16.5" customHeight="1">
      <c r="B4445" s="38"/>
      <c r="C4445" s="224" t="s">
        <v>6729</v>
      </c>
      <c r="D4445" s="224" t="s">
        <v>135</v>
      </c>
      <c r="E4445" s="225" t="s">
        <v>6730</v>
      </c>
      <c r="F4445" s="226" t="s">
        <v>6731</v>
      </c>
      <c r="G4445" s="227" t="s">
        <v>171</v>
      </c>
      <c r="H4445" s="228">
        <v>1</v>
      </c>
      <c r="I4445" s="229"/>
      <c r="J4445" s="230">
        <f>ROUND(I4445*H4445,2)</f>
        <v>0</v>
      </c>
      <c r="K4445" s="226" t="s">
        <v>139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294</v>
      </c>
      <c r="AT4445" s="235" t="s">
        <v>135</v>
      </c>
      <c r="AU4445" s="235" t="s">
        <v>83</v>
      </c>
      <c r="AY4445" s="17" t="s">
        <v>133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294</v>
      </c>
      <c r="BM4445" s="235" t="s">
        <v>6732</v>
      </c>
    </row>
    <row r="4446" spans="2:65" s="1" customFormat="1" ht="16.5" customHeight="1">
      <c r="B4446" s="38"/>
      <c r="C4446" s="224" t="s">
        <v>6733</v>
      </c>
      <c r="D4446" s="224" t="s">
        <v>135</v>
      </c>
      <c r="E4446" s="225" t="s">
        <v>6734</v>
      </c>
      <c r="F4446" s="226" t="s">
        <v>6735</v>
      </c>
      <c r="G4446" s="227" t="s">
        <v>2263</v>
      </c>
      <c r="H4446" s="228">
        <v>1</v>
      </c>
      <c r="I4446" s="229"/>
      <c r="J4446" s="230">
        <f>ROUND(I4446*H4446,2)</f>
        <v>0</v>
      </c>
      <c r="K4446" s="226" t="s">
        <v>139</v>
      </c>
      <c r="L4446" s="43"/>
      <c r="M4446" s="271" t="s">
        <v>1</v>
      </c>
      <c r="N4446" s="272" t="s">
        <v>38</v>
      </c>
      <c r="O4446" s="273"/>
      <c r="P4446" s="274">
        <f>O4446*H4446</f>
        <v>0</v>
      </c>
      <c r="Q4446" s="274">
        <v>0</v>
      </c>
      <c r="R4446" s="274">
        <f>Q4446*H4446</f>
        <v>0</v>
      </c>
      <c r="S4446" s="274">
        <v>0</v>
      </c>
      <c r="T4446" s="275">
        <f>S4446*H4446</f>
        <v>0</v>
      </c>
      <c r="AR4446" s="235" t="s">
        <v>294</v>
      </c>
      <c r="AT4446" s="235" t="s">
        <v>135</v>
      </c>
      <c r="AU4446" s="235" t="s">
        <v>83</v>
      </c>
      <c r="AY4446" s="17" t="s">
        <v>133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294</v>
      </c>
      <c r="BM4446" s="235" t="s">
        <v>6736</v>
      </c>
    </row>
    <row r="4447" spans="2:12" s="1" customFormat="1" ht="6.95" customHeight="1">
      <c r="B4447" s="61"/>
      <c r="C4447" s="62"/>
      <c r="D4447" s="62"/>
      <c r="E4447" s="62"/>
      <c r="F4447" s="62"/>
      <c r="G4447" s="62"/>
      <c r="H4447" s="62"/>
      <c r="I4447" s="173"/>
      <c r="J4447" s="62"/>
      <c r="K4447" s="62"/>
      <c r="L4447" s="43"/>
    </row>
  </sheetData>
  <sheetProtection password="CC35" sheet="1" objects="1" scenarios="1" formatColumns="0" formatRows="0" autoFilter="0"/>
  <autoFilter ref="C164:K4446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6737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ROUND((SUM(BE125:BE274)),2)</f>
        <v>0</v>
      </c>
      <c r="I33" s="154">
        <v>0.21</v>
      </c>
      <c r="J33" s="153">
        <f>ROUND(((SUM(BE125:BE274))*I33),2)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ROUND((SUM(BF125:BF274)),2)</f>
        <v>0</v>
      </c>
      <c r="I34" s="154">
        <v>0.15</v>
      </c>
      <c r="J34" s="153">
        <f>ROUND(((SUM(BF125:BF274))*I34),2)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ROUND((SUM(BG125:BG274)),2)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ROUND((SUM(BH125:BH274)),2)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ROUND((SUM(BI125:BI274)),2)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>
      <c r="B99" s="190"/>
      <c r="C99" s="191"/>
      <c r="D99" s="192" t="s">
        <v>337</v>
      </c>
      <c r="E99" s="193"/>
      <c r="F99" s="193"/>
      <c r="G99" s="193"/>
      <c r="H99" s="193"/>
      <c r="I99" s="194"/>
      <c r="J99" s="195">
        <f>J214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339</v>
      </c>
      <c r="E100" s="193"/>
      <c r="F100" s="193"/>
      <c r="G100" s="193"/>
      <c r="H100" s="193"/>
      <c r="I100" s="194"/>
      <c r="J100" s="195">
        <f>J225</f>
        <v>0</v>
      </c>
      <c r="K100" s="191"/>
      <c r="L100" s="196"/>
    </row>
    <row r="101" spans="2:12" s="8" customFormat="1" ht="24.95" customHeight="1">
      <c r="B101" s="183"/>
      <c r="C101" s="184"/>
      <c r="D101" s="185" t="s">
        <v>114</v>
      </c>
      <c r="E101" s="186"/>
      <c r="F101" s="186"/>
      <c r="G101" s="186"/>
      <c r="H101" s="186"/>
      <c r="I101" s="187"/>
      <c r="J101" s="188">
        <f>J231</f>
        <v>0</v>
      </c>
      <c r="K101" s="184"/>
      <c r="L101" s="189"/>
    </row>
    <row r="102" spans="2:12" s="9" customFormat="1" ht="19.9" customHeight="1">
      <c r="B102" s="190"/>
      <c r="C102" s="191"/>
      <c r="D102" s="192" t="s">
        <v>355</v>
      </c>
      <c r="E102" s="193"/>
      <c r="F102" s="193"/>
      <c r="G102" s="193"/>
      <c r="H102" s="193"/>
      <c r="I102" s="194"/>
      <c r="J102" s="195">
        <f>J232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356</v>
      </c>
      <c r="E103" s="193"/>
      <c r="F103" s="193"/>
      <c r="G103" s="193"/>
      <c r="H103" s="193"/>
      <c r="I103" s="194"/>
      <c r="J103" s="195">
        <f>J257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116</v>
      </c>
      <c r="E104" s="186"/>
      <c r="F104" s="186"/>
      <c r="G104" s="186"/>
      <c r="H104" s="186"/>
      <c r="I104" s="187"/>
      <c r="J104" s="188">
        <f>J272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117</v>
      </c>
      <c r="E105" s="193"/>
      <c r="F105" s="193"/>
      <c r="G105" s="193"/>
      <c r="H105" s="193"/>
      <c r="I105" s="194"/>
      <c r="J105" s="195">
        <f>J273</f>
        <v>0</v>
      </c>
      <c r="K105" s="191"/>
      <c r="L105" s="196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118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Polyfunkční objekt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103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03220005b - Zemní práce ke stavebním objektům, demolice a drcení sutě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Přibice</v>
      </c>
      <c r="G119" s="39"/>
      <c r="H119" s="39"/>
      <c r="I119" s="142" t="s">
        <v>22</v>
      </c>
      <c r="J119" s="74" t="str">
        <f>IF(J12="","",J12)</f>
        <v>21. 6. 2018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 xml:space="preserve"> </v>
      </c>
      <c r="G121" s="39"/>
      <c r="H121" s="39"/>
      <c r="I121" s="142" t="s">
        <v>29</v>
      </c>
      <c r="J121" s="36" t="str">
        <f>E21</f>
        <v xml:space="preserve"> </v>
      </c>
      <c r="K121" s="39"/>
      <c r="L121" s="43"/>
    </row>
    <row r="122" spans="2:12" s="1" customFormat="1" ht="15.15" customHeight="1">
      <c r="B122" s="38"/>
      <c r="C122" s="32" t="s">
        <v>27</v>
      </c>
      <c r="D122" s="39"/>
      <c r="E122" s="39"/>
      <c r="F122" s="27" t="str">
        <f>IF(E18="","",E18)</f>
        <v>Vyplň údaj</v>
      </c>
      <c r="G122" s="39"/>
      <c r="H122" s="39"/>
      <c r="I122" s="142" t="s">
        <v>31</v>
      </c>
      <c r="J122" s="36" t="str">
        <f>E24</f>
        <v xml:space="preserve"> 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119</v>
      </c>
      <c r="D124" s="199" t="s">
        <v>58</v>
      </c>
      <c r="E124" s="199" t="s">
        <v>54</v>
      </c>
      <c r="F124" s="199" t="s">
        <v>55</v>
      </c>
      <c r="G124" s="199" t="s">
        <v>120</v>
      </c>
      <c r="H124" s="199" t="s">
        <v>121</v>
      </c>
      <c r="I124" s="200" t="s">
        <v>122</v>
      </c>
      <c r="J124" s="201" t="s">
        <v>108</v>
      </c>
      <c r="K124" s="202" t="s">
        <v>123</v>
      </c>
      <c r="L124" s="203"/>
      <c r="M124" s="95" t="s">
        <v>1</v>
      </c>
      <c r="N124" s="96" t="s">
        <v>37</v>
      </c>
      <c r="O124" s="96" t="s">
        <v>124</v>
      </c>
      <c r="P124" s="96" t="s">
        <v>125</v>
      </c>
      <c r="Q124" s="96" t="s">
        <v>126</v>
      </c>
      <c r="R124" s="96" t="s">
        <v>127</v>
      </c>
      <c r="S124" s="96" t="s">
        <v>128</v>
      </c>
      <c r="T124" s="97" t="s">
        <v>129</v>
      </c>
    </row>
    <row r="125" spans="2:63" s="1" customFormat="1" ht="22.8" customHeight="1">
      <c r="B125" s="38"/>
      <c r="C125" s="102" t="s">
        <v>130</v>
      </c>
      <c r="D125" s="39"/>
      <c r="E125" s="39"/>
      <c r="F125" s="39"/>
      <c r="G125" s="39"/>
      <c r="H125" s="39"/>
      <c r="I125" s="139"/>
      <c r="J125" s="204">
        <f>BK125</f>
        <v>0</v>
      </c>
      <c r="K125" s="39"/>
      <c r="L125" s="43"/>
      <c r="M125" s="98"/>
      <c r="N125" s="99"/>
      <c r="O125" s="99"/>
      <c r="P125" s="205">
        <f>P126+P231+P272</f>
        <v>0</v>
      </c>
      <c r="Q125" s="99"/>
      <c r="R125" s="205">
        <f>R126+R231+R272</f>
        <v>0</v>
      </c>
      <c r="S125" s="99"/>
      <c r="T125" s="206">
        <f>T126+T231+T272</f>
        <v>267.31559454999996</v>
      </c>
      <c r="AT125" s="17" t="s">
        <v>72</v>
      </c>
      <c r="AU125" s="17" t="s">
        <v>110</v>
      </c>
      <c r="BK125" s="207">
        <f>BK126+BK231+BK272</f>
        <v>0</v>
      </c>
    </row>
    <row r="126" spans="2:63" s="11" customFormat="1" ht="25.9" customHeight="1">
      <c r="B126" s="208"/>
      <c r="C126" s="209"/>
      <c r="D126" s="210" t="s">
        <v>72</v>
      </c>
      <c r="E126" s="211" t="s">
        <v>131</v>
      </c>
      <c r="F126" s="211" t="s">
        <v>132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P127+P214+P225</f>
        <v>0</v>
      </c>
      <c r="Q126" s="216"/>
      <c r="R126" s="217">
        <f>R127+R214+R225</f>
        <v>0</v>
      </c>
      <c r="S126" s="216"/>
      <c r="T126" s="218">
        <f>T127+T214+T225</f>
        <v>251.13861699999998</v>
      </c>
      <c r="AR126" s="219" t="s">
        <v>81</v>
      </c>
      <c r="AT126" s="220" t="s">
        <v>72</v>
      </c>
      <c r="AU126" s="220" t="s">
        <v>73</v>
      </c>
      <c r="AY126" s="219" t="s">
        <v>133</v>
      </c>
      <c r="BK126" s="221">
        <f>BK127+BK214+BK225</f>
        <v>0</v>
      </c>
    </row>
    <row r="127" spans="2:63" s="11" customFormat="1" ht="22.8" customHeight="1">
      <c r="B127" s="208"/>
      <c r="C127" s="209"/>
      <c r="D127" s="210" t="s">
        <v>72</v>
      </c>
      <c r="E127" s="222" t="s">
        <v>81</v>
      </c>
      <c r="F127" s="222" t="s">
        <v>134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SUM(P128:P213)</f>
        <v>0</v>
      </c>
      <c r="Q127" s="216"/>
      <c r="R127" s="217">
        <f>SUM(R128:R213)</f>
        <v>0</v>
      </c>
      <c r="S127" s="216"/>
      <c r="T127" s="218">
        <f>SUM(T128:T213)</f>
        <v>0</v>
      </c>
      <c r="AR127" s="219" t="s">
        <v>81</v>
      </c>
      <c r="AT127" s="220" t="s">
        <v>72</v>
      </c>
      <c r="AU127" s="220" t="s">
        <v>81</v>
      </c>
      <c r="AY127" s="219" t="s">
        <v>133</v>
      </c>
      <c r="BK127" s="221">
        <f>SUM(BK128:BK213)</f>
        <v>0</v>
      </c>
    </row>
    <row r="128" spans="2:65" s="1" customFormat="1" ht="24" customHeight="1">
      <c r="B128" s="38"/>
      <c r="C128" s="224" t="s">
        <v>81</v>
      </c>
      <c r="D128" s="224" t="s">
        <v>135</v>
      </c>
      <c r="E128" s="225" t="s">
        <v>6738</v>
      </c>
      <c r="F128" s="226" t="s">
        <v>6739</v>
      </c>
      <c r="G128" s="227" t="s">
        <v>138</v>
      </c>
      <c r="H128" s="228">
        <v>444.913</v>
      </c>
      <c r="I128" s="229"/>
      <c r="J128" s="230">
        <f>ROUND(I128*H128,2)</f>
        <v>0</v>
      </c>
      <c r="K128" s="226" t="s">
        <v>139</v>
      </c>
      <c r="L128" s="43"/>
      <c r="M128" s="231" t="s">
        <v>1</v>
      </c>
      <c r="N128" s="232" t="s">
        <v>38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140</v>
      </c>
      <c r="AT128" s="235" t="s">
        <v>135</v>
      </c>
      <c r="AU128" s="235" t="s">
        <v>83</v>
      </c>
      <c r="AY128" s="17" t="s">
        <v>133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81</v>
      </c>
      <c r="BK128" s="236">
        <f>ROUND(I128*H128,2)</f>
        <v>0</v>
      </c>
      <c r="BL128" s="17" t="s">
        <v>140</v>
      </c>
      <c r="BM128" s="235" t="s">
        <v>6740</v>
      </c>
    </row>
    <row r="129" spans="2:51" s="14" customFormat="1" ht="12">
      <c r="B129" s="276"/>
      <c r="C129" s="277"/>
      <c r="D129" s="239" t="s">
        <v>142</v>
      </c>
      <c r="E129" s="278" t="s">
        <v>1</v>
      </c>
      <c r="F129" s="279" t="s">
        <v>6741</v>
      </c>
      <c r="G129" s="277"/>
      <c r="H129" s="278" t="s">
        <v>1</v>
      </c>
      <c r="I129" s="280"/>
      <c r="J129" s="277"/>
      <c r="K129" s="277"/>
      <c r="L129" s="281"/>
      <c r="M129" s="282"/>
      <c r="N129" s="283"/>
      <c r="O129" s="283"/>
      <c r="P129" s="283"/>
      <c r="Q129" s="283"/>
      <c r="R129" s="283"/>
      <c r="S129" s="283"/>
      <c r="T129" s="284"/>
      <c r="AT129" s="285" t="s">
        <v>142</v>
      </c>
      <c r="AU129" s="285" t="s">
        <v>83</v>
      </c>
      <c r="AV129" s="14" t="s">
        <v>81</v>
      </c>
      <c r="AW129" s="14" t="s">
        <v>30</v>
      </c>
      <c r="AX129" s="14" t="s">
        <v>73</v>
      </c>
      <c r="AY129" s="285" t="s">
        <v>133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6742</v>
      </c>
      <c r="G130" s="238"/>
      <c r="H130" s="242">
        <v>14.775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2" customFormat="1" ht="12">
      <c r="B131" s="237"/>
      <c r="C131" s="238"/>
      <c r="D131" s="239" t="s">
        <v>142</v>
      </c>
      <c r="E131" s="240" t="s">
        <v>1</v>
      </c>
      <c r="F131" s="241" t="s">
        <v>6743</v>
      </c>
      <c r="G131" s="238"/>
      <c r="H131" s="242">
        <v>23.582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142</v>
      </c>
      <c r="AU131" s="248" t="s">
        <v>83</v>
      </c>
      <c r="AV131" s="12" t="s">
        <v>83</v>
      </c>
      <c r="AW131" s="12" t="s">
        <v>30</v>
      </c>
      <c r="AX131" s="12" t="s">
        <v>73</v>
      </c>
      <c r="AY131" s="248" t="s">
        <v>133</v>
      </c>
    </row>
    <row r="132" spans="2:51" s="12" customFormat="1" ht="12">
      <c r="B132" s="237"/>
      <c r="C132" s="238"/>
      <c r="D132" s="239" t="s">
        <v>142</v>
      </c>
      <c r="E132" s="240" t="s">
        <v>1</v>
      </c>
      <c r="F132" s="241" t="s">
        <v>6744</v>
      </c>
      <c r="G132" s="238"/>
      <c r="H132" s="242">
        <v>61.74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142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133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6745</v>
      </c>
      <c r="G133" s="238"/>
      <c r="H133" s="242">
        <v>315.112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2" customFormat="1" ht="12">
      <c r="B134" s="237"/>
      <c r="C134" s="238"/>
      <c r="D134" s="239" t="s">
        <v>142</v>
      </c>
      <c r="E134" s="240" t="s">
        <v>1</v>
      </c>
      <c r="F134" s="241" t="s">
        <v>6746</v>
      </c>
      <c r="G134" s="238"/>
      <c r="H134" s="242">
        <v>13.865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142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133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6747</v>
      </c>
      <c r="G135" s="238"/>
      <c r="H135" s="242">
        <v>15.839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444.91300000000007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83</v>
      </c>
      <c r="D137" s="224" t="s">
        <v>135</v>
      </c>
      <c r="E137" s="225" t="s">
        <v>6748</v>
      </c>
      <c r="F137" s="226" t="s">
        <v>6749</v>
      </c>
      <c r="G137" s="227" t="s">
        <v>138</v>
      </c>
      <c r="H137" s="228">
        <v>135.8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6750</v>
      </c>
    </row>
    <row r="138" spans="2:51" s="12" customFormat="1" ht="12">
      <c r="B138" s="237"/>
      <c r="C138" s="238"/>
      <c r="D138" s="239" t="s">
        <v>142</v>
      </c>
      <c r="E138" s="240" t="s">
        <v>1</v>
      </c>
      <c r="F138" s="241" t="s">
        <v>6751</v>
      </c>
      <c r="G138" s="238"/>
      <c r="H138" s="242">
        <v>69.26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142</v>
      </c>
      <c r="AU138" s="248" t="s">
        <v>83</v>
      </c>
      <c r="AV138" s="12" t="s">
        <v>83</v>
      </c>
      <c r="AW138" s="12" t="s">
        <v>30</v>
      </c>
      <c r="AX138" s="12" t="s">
        <v>73</v>
      </c>
      <c r="AY138" s="248" t="s">
        <v>133</v>
      </c>
    </row>
    <row r="139" spans="2:51" s="12" customFormat="1" ht="12">
      <c r="B139" s="237"/>
      <c r="C139" s="238"/>
      <c r="D139" s="239" t="s">
        <v>142</v>
      </c>
      <c r="E139" s="240" t="s">
        <v>1</v>
      </c>
      <c r="F139" s="241" t="s">
        <v>6752</v>
      </c>
      <c r="G139" s="238"/>
      <c r="H139" s="242">
        <v>32.232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142</v>
      </c>
      <c r="AU139" s="248" t="s">
        <v>83</v>
      </c>
      <c r="AV139" s="12" t="s">
        <v>83</v>
      </c>
      <c r="AW139" s="12" t="s">
        <v>30</v>
      </c>
      <c r="AX139" s="12" t="s">
        <v>73</v>
      </c>
      <c r="AY139" s="248" t="s">
        <v>133</v>
      </c>
    </row>
    <row r="140" spans="2:51" s="12" customFormat="1" ht="12">
      <c r="B140" s="237"/>
      <c r="C140" s="238"/>
      <c r="D140" s="239" t="s">
        <v>142</v>
      </c>
      <c r="E140" s="240" t="s">
        <v>1</v>
      </c>
      <c r="F140" s="241" t="s">
        <v>6753</v>
      </c>
      <c r="G140" s="238"/>
      <c r="H140" s="242">
        <v>13.28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142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133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6754</v>
      </c>
      <c r="G141" s="238"/>
      <c r="H141" s="242">
        <v>19.46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6755</v>
      </c>
      <c r="G142" s="238"/>
      <c r="H142" s="242">
        <v>1.568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3" customFormat="1" ht="12">
      <c r="B143" s="249"/>
      <c r="C143" s="250"/>
      <c r="D143" s="239" t="s">
        <v>142</v>
      </c>
      <c r="E143" s="251" t="s">
        <v>1</v>
      </c>
      <c r="F143" s="252" t="s">
        <v>144</v>
      </c>
      <c r="G143" s="250"/>
      <c r="H143" s="253">
        <v>135.8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142</v>
      </c>
      <c r="AU143" s="259" t="s">
        <v>83</v>
      </c>
      <c r="AV143" s="13" t="s">
        <v>140</v>
      </c>
      <c r="AW143" s="13" t="s">
        <v>30</v>
      </c>
      <c r="AX143" s="13" t="s">
        <v>81</v>
      </c>
      <c r="AY143" s="259" t="s">
        <v>133</v>
      </c>
    </row>
    <row r="144" spans="2:65" s="1" customFormat="1" ht="24" customHeight="1">
      <c r="B144" s="38"/>
      <c r="C144" s="224" t="s">
        <v>149</v>
      </c>
      <c r="D144" s="224" t="s">
        <v>135</v>
      </c>
      <c r="E144" s="225" t="s">
        <v>6756</v>
      </c>
      <c r="F144" s="226" t="s">
        <v>6757</v>
      </c>
      <c r="G144" s="227" t="s">
        <v>138</v>
      </c>
      <c r="H144" s="228">
        <v>7415.405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6758</v>
      </c>
    </row>
    <row r="145" spans="2:51" s="12" customFormat="1" ht="12">
      <c r="B145" s="237"/>
      <c r="C145" s="238"/>
      <c r="D145" s="239" t="s">
        <v>142</v>
      </c>
      <c r="E145" s="240" t="s">
        <v>1</v>
      </c>
      <c r="F145" s="241" t="s">
        <v>6759</v>
      </c>
      <c r="G145" s="238"/>
      <c r="H145" s="242">
        <v>2083.86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142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133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6760</v>
      </c>
      <c r="G146" s="238"/>
      <c r="H146" s="242">
        <v>3125.79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6761</v>
      </c>
      <c r="G147" s="238"/>
      <c r="H147" s="242">
        <v>694.62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2" customFormat="1" ht="12">
      <c r="B148" s="237"/>
      <c r="C148" s="238"/>
      <c r="D148" s="239" t="s">
        <v>142</v>
      </c>
      <c r="E148" s="240" t="s">
        <v>1</v>
      </c>
      <c r="F148" s="241" t="s">
        <v>6762</v>
      </c>
      <c r="G148" s="238"/>
      <c r="H148" s="242">
        <v>925.99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142</v>
      </c>
      <c r="AU148" s="248" t="s">
        <v>83</v>
      </c>
      <c r="AV148" s="12" t="s">
        <v>83</v>
      </c>
      <c r="AW148" s="12" t="s">
        <v>30</v>
      </c>
      <c r="AX148" s="12" t="s">
        <v>73</v>
      </c>
      <c r="AY148" s="248" t="s">
        <v>133</v>
      </c>
    </row>
    <row r="149" spans="2:51" s="12" customFormat="1" ht="12">
      <c r="B149" s="237"/>
      <c r="C149" s="238"/>
      <c r="D149" s="239" t="s">
        <v>142</v>
      </c>
      <c r="E149" s="240" t="s">
        <v>1</v>
      </c>
      <c r="F149" s="241" t="s">
        <v>6763</v>
      </c>
      <c r="G149" s="238"/>
      <c r="H149" s="242">
        <v>426.549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142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133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6764</v>
      </c>
      <c r="G150" s="238"/>
      <c r="H150" s="242">
        <v>110.587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6765</v>
      </c>
      <c r="G151" s="238"/>
      <c r="H151" s="242">
        <v>48.009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3" customFormat="1" ht="12">
      <c r="B152" s="249"/>
      <c r="C152" s="250"/>
      <c r="D152" s="239" t="s">
        <v>142</v>
      </c>
      <c r="E152" s="251" t="s">
        <v>1</v>
      </c>
      <c r="F152" s="252" t="s">
        <v>144</v>
      </c>
      <c r="G152" s="250"/>
      <c r="H152" s="253">
        <v>7415.405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142</v>
      </c>
      <c r="AU152" s="259" t="s">
        <v>83</v>
      </c>
      <c r="AV152" s="13" t="s">
        <v>140</v>
      </c>
      <c r="AW152" s="13" t="s">
        <v>30</v>
      </c>
      <c r="AX152" s="13" t="s">
        <v>81</v>
      </c>
      <c r="AY152" s="259" t="s">
        <v>133</v>
      </c>
    </row>
    <row r="153" spans="2:65" s="1" customFormat="1" ht="24" customHeight="1">
      <c r="B153" s="38"/>
      <c r="C153" s="224" t="s">
        <v>140</v>
      </c>
      <c r="D153" s="224" t="s">
        <v>135</v>
      </c>
      <c r="E153" s="225" t="s">
        <v>6766</v>
      </c>
      <c r="F153" s="226" t="s">
        <v>6767</v>
      </c>
      <c r="G153" s="227" t="s">
        <v>138</v>
      </c>
      <c r="H153" s="228">
        <v>68.891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6768</v>
      </c>
    </row>
    <row r="154" spans="2:51" s="14" customFormat="1" ht="12">
      <c r="B154" s="276"/>
      <c r="C154" s="277"/>
      <c r="D154" s="239" t="s">
        <v>142</v>
      </c>
      <c r="E154" s="278" t="s">
        <v>1</v>
      </c>
      <c r="F154" s="279" t="s">
        <v>374</v>
      </c>
      <c r="G154" s="277"/>
      <c r="H154" s="278" t="s">
        <v>1</v>
      </c>
      <c r="I154" s="280"/>
      <c r="J154" s="277"/>
      <c r="K154" s="277"/>
      <c r="L154" s="281"/>
      <c r="M154" s="282"/>
      <c r="N154" s="283"/>
      <c r="O154" s="283"/>
      <c r="P154" s="283"/>
      <c r="Q154" s="283"/>
      <c r="R154" s="283"/>
      <c r="S154" s="283"/>
      <c r="T154" s="284"/>
      <c r="AT154" s="285" t="s">
        <v>142</v>
      </c>
      <c r="AU154" s="285" t="s">
        <v>83</v>
      </c>
      <c r="AV154" s="14" t="s">
        <v>81</v>
      </c>
      <c r="AW154" s="14" t="s">
        <v>30</v>
      </c>
      <c r="AX154" s="14" t="s">
        <v>73</v>
      </c>
      <c r="AY154" s="285" t="s">
        <v>133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6769</v>
      </c>
      <c r="G155" s="238"/>
      <c r="H155" s="242">
        <v>25.492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6770</v>
      </c>
      <c r="G156" s="238"/>
      <c r="H156" s="242">
        <v>30.049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4" customFormat="1" ht="12">
      <c r="B157" s="276"/>
      <c r="C157" s="277"/>
      <c r="D157" s="239" t="s">
        <v>142</v>
      </c>
      <c r="E157" s="278" t="s">
        <v>1</v>
      </c>
      <c r="F157" s="279" t="s">
        <v>542</v>
      </c>
      <c r="G157" s="277"/>
      <c r="H157" s="278" t="s">
        <v>1</v>
      </c>
      <c r="I157" s="280"/>
      <c r="J157" s="277"/>
      <c r="K157" s="277"/>
      <c r="L157" s="281"/>
      <c r="M157" s="282"/>
      <c r="N157" s="283"/>
      <c r="O157" s="283"/>
      <c r="P157" s="283"/>
      <c r="Q157" s="283"/>
      <c r="R157" s="283"/>
      <c r="S157" s="283"/>
      <c r="T157" s="284"/>
      <c r="AT157" s="285" t="s">
        <v>142</v>
      </c>
      <c r="AU157" s="285" t="s">
        <v>83</v>
      </c>
      <c r="AV157" s="14" t="s">
        <v>81</v>
      </c>
      <c r="AW157" s="14" t="s">
        <v>30</v>
      </c>
      <c r="AX157" s="14" t="s">
        <v>73</v>
      </c>
      <c r="AY157" s="285" t="s">
        <v>133</v>
      </c>
    </row>
    <row r="158" spans="2:51" s="12" customFormat="1" ht="12">
      <c r="B158" s="237"/>
      <c r="C158" s="238"/>
      <c r="D158" s="239" t="s">
        <v>142</v>
      </c>
      <c r="E158" s="240" t="s">
        <v>1</v>
      </c>
      <c r="F158" s="241" t="s">
        <v>6771</v>
      </c>
      <c r="G158" s="238"/>
      <c r="H158" s="242">
        <v>11.415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142</v>
      </c>
      <c r="AU158" s="248" t="s">
        <v>83</v>
      </c>
      <c r="AV158" s="12" t="s">
        <v>83</v>
      </c>
      <c r="AW158" s="12" t="s">
        <v>30</v>
      </c>
      <c r="AX158" s="12" t="s">
        <v>73</v>
      </c>
      <c r="AY158" s="248" t="s">
        <v>133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6772</v>
      </c>
      <c r="G159" s="238"/>
      <c r="H159" s="242">
        <v>1.935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3" customFormat="1" ht="12">
      <c r="B160" s="249"/>
      <c r="C160" s="250"/>
      <c r="D160" s="239" t="s">
        <v>142</v>
      </c>
      <c r="E160" s="251" t="s">
        <v>1</v>
      </c>
      <c r="F160" s="252" t="s">
        <v>144</v>
      </c>
      <c r="G160" s="250"/>
      <c r="H160" s="253">
        <v>68.89099999999999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142</v>
      </c>
      <c r="AU160" s="259" t="s">
        <v>83</v>
      </c>
      <c r="AV160" s="13" t="s">
        <v>140</v>
      </c>
      <c r="AW160" s="13" t="s">
        <v>30</v>
      </c>
      <c r="AX160" s="13" t="s">
        <v>81</v>
      </c>
      <c r="AY160" s="259" t="s">
        <v>133</v>
      </c>
    </row>
    <row r="161" spans="2:65" s="1" customFormat="1" ht="24" customHeight="1">
      <c r="B161" s="38"/>
      <c r="C161" s="224" t="s">
        <v>158</v>
      </c>
      <c r="D161" s="224" t="s">
        <v>135</v>
      </c>
      <c r="E161" s="225" t="s">
        <v>389</v>
      </c>
      <c r="F161" s="226" t="s">
        <v>390</v>
      </c>
      <c r="G161" s="227" t="s">
        <v>138</v>
      </c>
      <c r="H161" s="228">
        <v>315.632</v>
      </c>
      <c r="I161" s="229"/>
      <c r="J161" s="230">
        <f>ROUND(I161*H161,2)</f>
        <v>0</v>
      </c>
      <c r="K161" s="226" t="s">
        <v>139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140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6773</v>
      </c>
    </row>
    <row r="162" spans="2:51" s="12" customFormat="1" ht="12">
      <c r="B162" s="237"/>
      <c r="C162" s="238"/>
      <c r="D162" s="239" t="s">
        <v>142</v>
      </c>
      <c r="E162" s="240" t="s">
        <v>1</v>
      </c>
      <c r="F162" s="241" t="s">
        <v>6774</v>
      </c>
      <c r="G162" s="238"/>
      <c r="H162" s="242">
        <v>225.46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142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133</v>
      </c>
    </row>
    <row r="163" spans="2:51" s="12" customFormat="1" ht="12">
      <c r="B163" s="237"/>
      <c r="C163" s="238"/>
      <c r="D163" s="239" t="s">
        <v>142</v>
      </c>
      <c r="E163" s="240" t="s">
        <v>1</v>
      </c>
      <c r="F163" s="241" t="s">
        <v>6775</v>
      </c>
      <c r="G163" s="238"/>
      <c r="H163" s="242">
        <v>17.112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142</v>
      </c>
      <c r="AU163" s="248" t="s">
        <v>83</v>
      </c>
      <c r="AV163" s="12" t="s">
        <v>83</v>
      </c>
      <c r="AW163" s="12" t="s">
        <v>30</v>
      </c>
      <c r="AX163" s="12" t="s">
        <v>73</v>
      </c>
      <c r="AY163" s="248" t="s">
        <v>133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6776</v>
      </c>
      <c r="G164" s="238"/>
      <c r="H164" s="242">
        <v>34.975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2" customFormat="1" ht="12">
      <c r="B165" s="237"/>
      <c r="C165" s="238"/>
      <c r="D165" s="239" t="s">
        <v>142</v>
      </c>
      <c r="E165" s="240" t="s">
        <v>1</v>
      </c>
      <c r="F165" s="241" t="s">
        <v>6777</v>
      </c>
      <c r="G165" s="238"/>
      <c r="H165" s="242">
        <v>38.085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142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133</v>
      </c>
    </row>
    <row r="166" spans="2:51" s="13" customFormat="1" ht="12">
      <c r="B166" s="249"/>
      <c r="C166" s="250"/>
      <c r="D166" s="239" t="s">
        <v>142</v>
      </c>
      <c r="E166" s="251" t="s">
        <v>1</v>
      </c>
      <c r="F166" s="252" t="s">
        <v>144</v>
      </c>
      <c r="G166" s="250"/>
      <c r="H166" s="253">
        <v>315.632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142</v>
      </c>
      <c r="AU166" s="259" t="s">
        <v>83</v>
      </c>
      <c r="AV166" s="13" t="s">
        <v>140</v>
      </c>
      <c r="AW166" s="13" t="s">
        <v>30</v>
      </c>
      <c r="AX166" s="13" t="s">
        <v>81</v>
      </c>
      <c r="AY166" s="259" t="s">
        <v>133</v>
      </c>
    </row>
    <row r="167" spans="2:65" s="1" customFormat="1" ht="24" customHeight="1">
      <c r="B167" s="38"/>
      <c r="C167" s="224" t="s">
        <v>162</v>
      </c>
      <c r="D167" s="224" t="s">
        <v>135</v>
      </c>
      <c r="E167" s="225" t="s">
        <v>6778</v>
      </c>
      <c r="F167" s="226" t="s">
        <v>6779</v>
      </c>
      <c r="G167" s="227" t="s">
        <v>138</v>
      </c>
      <c r="H167" s="228">
        <v>7972.144</v>
      </c>
      <c r="I167" s="229"/>
      <c r="J167" s="230">
        <f>ROUND(I167*H167,2)</f>
        <v>0</v>
      </c>
      <c r="K167" s="226" t="s">
        <v>139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140</v>
      </c>
      <c r="AT167" s="235" t="s">
        <v>135</v>
      </c>
      <c r="AU167" s="235" t="s">
        <v>83</v>
      </c>
      <c r="AY167" s="17" t="s">
        <v>133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140</v>
      </c>
      <c r="BM167" s="235" t="s">
        <v>6780</v>
      </c>
    </row>
    <row r="168" spans="2:51" s="12" customFormat="1" ht="12">
      <c r="B168" s="237"/>
      <c r="C168" s="238"/>
      <c r="D168" s="239" t="s">
        <v>142</v>
      </c>
      <c r="E168" s="240" t="s">
        <v>1</v>
      </c>
      <c r="F168" s="241" t="s">
        <v>6781</v>
      </c>
      <c r="G168" s="238"/>
      <c r="H168" s="242">
        <v>3986.072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142</v>
      </c>
      <c r="AU168" s="248" t="s">
        <v>83</v>
      </c>
      <c r="AV168" s="12" t="s">
        <v>83</v>
      </c>
      <c r="AW168" s="12" t="s">
        <v>30</v>
      </c>
      <c r="AX168" s="12" t="s">
        <v>73</v>
      </c>
      <c r="AY168" s="248" t="s">
        <v>133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6782</v>
      </c>
      <c r="G169" s="238"/>
      <c r="H169" s="242">
        <v>3986.072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3" customFormat="1" ht="12">
      <c r="B170" s="249"/>
      <c r="C170" s="250"/>
      <c r="D170" s="239" t="s">
        <v>142</v>
      </c>
      <c r="E170" s="251" t="s">
        <v>1</v>
      </c>
      <c r="F170" s="252" t="s">
        <v>144</v>
      </c>
      <c r="G170" s="250"/>
      <c r="H170" s="253">
        <v>7972.144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142</v>
      </c>
      <c r="AU170" s="259" t="s">
        <v>83</v>
      </c>
      <c r="AV170" s="13" t="s">
        <v>140</v>
      </c>
      <c r="AW170" s="13" t="s">
        <v>30</v>
      </c>
      <c r="AX170" s="13" t="s">
        <v>81</v>
      </c>
      <c r="AY170" s="259" t="s">
        <v>133</v>
      </c>
    </row>
    <row r="171" spans="2:65" s="1" customFormat="1" ht="36" customHeight="1">
      <c r="B171" s="38"/>
      <c r="C171" s="224" t="s">
        <v>167</v>
      </c>
      <c r="D171" s="224" t="s">
        <v>135</v>
      </c>
      <c r="E171" s="225" t="s">
        <v>174</v>
      </c>
      <c r="F171" s="226" t="s">
        <v>439</v>
      </c>
      <c r="G171" s="227" t="s">
        <v>138</v>
      </c>
      <c r="H171" s="228">
        <v>4258.769</v>
      </c>
      <c r="I171" s="229"/>
      <c r="J171" s="230">
        <f>ROUND(I171*H171,2)</f>
        <v>0</v>
      </c>
      <c r="K171" s="226" t="s">
        <v>139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140</v>
      </c>
      <c r="AT171" s="235" t="s">
        <v>135</v>
      </c>
      <c r="AU171" s="235" t="s">
        <v>83</v>
      </c>
      <c r="AY171" s="17" t="s">
        <v>133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140</v>
      </c>
      <c r="BM171" s="235" t="s">
        <v>6783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6784</v>
      </c>
      <c r="G172" s="238"/>
      <c r="H172" s="242">
        <v>444.913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2" customFormat="1" ht="12">
      <c r="B173" s="237"/>
      <c r="C173" s="238"/>
      <c r="D173" s="239" t="s">
        <v>142</v>
      </c>
      <c r="E173" s="240" t="s">
        <v>1</v>
      </c>
      <c r="F173" s="241" t="s">
        <v>6785</v>
      </c>
      <c r="G173" s="238"/>
      <c r="H173" s="242">
        <v>7415.405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142</v>
      </c>
      <c r="AU173" s="248" t="s">
        <v>83</v>
      </c>
      <c r="AV173" s="12" t="s">
        <v>83</v>
      </c>
      <c r="AW173" s="12" t="s">
        <v>30</v>
      </c>
      <c r="AX173" s="12" t="s">
        <v>73</v>
      </c>
      <c r="AY173" s="248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6786</v>
      </c>
      <c r="G174" s="238"/>
      <c r="H174" s="242">
        <v>68.891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2" customFormat="1" ht="12">
      <c r="B175" s="237"/>
      <c r="C175" s="238"/>
      <c r="D175" s="239" t="s">
        <v>142</v>
      </c>
      <c r="E175" s="240" t="s">
        <v>1</v>
      </c>
      <c r="F175" s="241" t="s">
        <v>6787</v>
      </c>
      <c r="G175" s="238"/>
      <c r="H175" s="242">
        <v>315.632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142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133</v>
      </c>
    </row>
    <row r="176" spans="2:51" s="12" customFormat="1" ht="12">
      <c r="B176" s="237"/>
      <c r="C176" s="238"/>
      <c r="D176" s="239" t="s">
        <v>142</v>
      </c>
      <c r="E176" s="240" t="s">
        <v>1</v>
      </c>
      <c r="F176" s="241" t="s">
        <v>6788</v>
      </c>
      <c r="G176" s="238"/>
      <c r="H176" s="242">
        <v>-3986.072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142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133</v>
      </c>
    </row>
    <row r="177" spans="2:51" s="13" customFormat="1" ht="12">
      <c r="B177" s="249"/>
      <c r="C177" s="250"/>
      <c r="D177" s="239" t="s">
        <v>142</v>
      </c>
      <c r="E177" s="251" t="s">
        <v>1</v>
      </c>
      <c r="F177" s="252" t="s">
        <v>144</v>
      </c>
      <c r="G177" s="250"/>
      <c r="H177" s="253">
        <v>4258.768999999998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142</v>
      </c>
      <c r="AU177" s="259" t="s">
        <v>83</v>
      </c>
      <c r="AV177" s="13" t="s">
        <v>140</v>
      </c>
      <c r="AW177" s="13" t="s">
        <v>30</v>
      </c>
      <c r="AX177" s="13" t="s">
        <v>81</v>
      </c>
      <c r="AY177" s="259" t="s">
        <v>133</v>
      </c>
    </row>
    <row r="178" spans="2:65" s="1" customFormat="1" ht="16.5" customHeight="1">
      <c r="B178" s="38"/>
      <c r="C178" s="224" t="s">
        <v>172</v>
      </c>
      <c r="D178" s="224" t="s">
        <v>135</v>
      </c>
      <c r="E178" s="225" t="s">
        <v>6789</v>
      </c>
      <c r="F178" s="226" t="s">
        <v>6790</v>
      </c>
      <c r="G178" s="227" t="s">
        <v>138</v>
      </c>
      <c r="H178" s="228">
        <v>341.5</v>
      </c>
      <c r="I178" s="229"/>
      <c r="J178" s="230">
        <f>ROUND(I178*H178,2)</f>
        <v>0</v>
      </c>
      <c r="K178" s="226" t="s">
        <v>139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140</v>
      </c>
      <c r="AT178" s="235" t="s">
        <v>135</v>
      </c>
      <c r="AU178" s="235" t="s">
        <v>83</v>
      </c>
      <c r="AY178" s="17" t="s">
        <v>133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140</v>
      </c>
      <c r="BM178" s="235" t="s">
        <v>6791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6792</v>
      </c>
      <c r="G179" s="238"/>
      <c r="H179" s="242">
        <v>258.375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6793</v>
      </c>
      <c r="G180" s="238"/>
      <c r="H180" s="242">
        <v>23.75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6794</v>
      </c>
      <c r="G181" s="238"/>
      <c r="H181" s="242">
        <v>59.375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3" customFormat="1" ht="12">
      <c r="B182" s="249"/>
      <c r="C182" s="250"/>
      <c r="D182" s="239" t="s">
        <v>142</v>
      </c>
      <c r="E182" s="251" t="s">
        <v>1</v>
      </c>
      <c r="F182" s="252" t="s">
        <v>144</v>
      </c>
      <c r="G182" s="250"/>
      <c r="H182" s="253">
        <v>341.5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142</v>
      </c>
      <c r="AU182" s="259" t="s">
        <v>83</v>
      </c>
      <c r="AV182" s="13" t="s">
        <v>140</v>
      </c>
      <c r="AW182" s="13" t="s">
        <v>30</v>
      </c>
      <c r="AX182" s="13" t="s">
        <v>81</v>
      </c>
      <c r="AY182" s="259" t="s">
        <v>133</v>
      </c>
    </row>
    <row r="183" spans="2:65" s="1" customFormat="1" ht="16.5" customHeight="1">
      <c r="B183" s="38"/>
      <c r="C183" s="224" t="s">
        <v>180</v>
      </c>
      <c r="D183" s="224" t="s">
        <v>135</v>
      </c>
      <c r="E183" s="225" t="s">
        <v>6795</v>
      </c>
      <c r="F183" s="226" t="s">
        <v>6796</v>
      </c>
      <c r="G183" s="227" t="s">
        <v>138</v>
      </c>
      <c r="H183" s="228">
        <v>3644.572</v>
      </c>
      <c r="I183" s="229"/>
      <c r="J183" s="230">
        <f>ROUND(I183*H183,2)</f>
        <v>0</v>
      </c>
      <c r="K183" s="226" t="s">
        <v>139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140</v>
      </c>
      <c r="AT183" s="235" t="s">
        <v>135</v>
      </c>
      <c r="AU183" s="235" t="s">
        <v>83</v>
      </c>
      <c r="AY183" s="17" t="s">
        <v>133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140</v>
      </c>
      <c r="BM183" s="235" t="s">
        <v>6797</v>
      </c>
    </row>
    <row r="184" spans="2:51" s="12" customFormat="1" ht="12">
      <c r="B184" s="237"/>
      <c r="C184" s="238"/>
      <c r="D184" s="239" t="s">
        <v>142</v>
      </c>
      <c r="E184" s="240" t="s">
        <v>1</v>
      </c>
      <c r="F184" s="241" t="s">
        <v>6784</v>
      </c>
      <c r="G184" s="238"/>
      <c r="H184" s="242">
        <v>444.913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142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133</v>
      </c>
    </row>
    <row r="185" spans="2:51" s="12" customFormat="1" ht="12">
      <c r="B185" s="237"/>
      <c r="C185" s="238"/>
      <c r="D185" s="239" t="s">
        <v>142</v>
      </c>
      <c r="E185" s="240" t="s">
        <v>1</v>
      </c>
      <c r="F185" s="241" t="s">
        <v>6785</v>
      </c>
      <c r="G185" s="238"/>
      <c r="H185" s="242">
        <v>7415.405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142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133</v>
      </c>
    </row>
    <row r="186" spans="2:51" s="12" customFormat="1" ht="12">
      <c r="B186" s="237"/>
      <c r="C186" s="238"/>
      <c r="D186" s="239" t="s">
        <v>142</v>
      </c>
      <c r="E186" s="240" t="s">
        <v>1</v>
      </c>
      <c r="F186" s="241" t="s">
        <v>6786</v>
      </c>
      <c r="G186" s="238"/>
      <c r="H186" s="242">
        <v>68.891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142</v>
      </c>
      <c r="AU186" s="248" t="s">
        <v>83</v>
      </c>
      <c r="AV186" s="12" t="s">
        <v>83</v>
      </c>
      <c r="AW186" s="12" t="s">
        <v>30</v>
      </c>
      <c r="AX186" s="12" t="s">
        <v>73</v>
      </c>
      <c r="AY186" s="248" t="s">
        <v>133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6787</v>
      </c>
      <c r="G187" s="238"/>
      <c r="H187" s="242">
        <v>315.632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2" customFormat="1" ht="12">
      <c r="B188" s="237"/>
      <c r="C188" s="238"/>
      <c r="D188" s="239" t="s">
        <v>142</v>
      </c>
      <c r="E188" s="240" t="s">
        <v>1</v>
      </c>
      <c r="F188" s="241" t="s">
        <v>6798</v>
      </c>
      <c r="G188" s="238"/>
      <c r="H188" s="242">
        <v>-1692.48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142</v>
      </c>
      <c r="AU188" s="248" t="s">
        <v>83</v>
      </c>
      <c r="AV188" s="12" t="s">
        <v>83</v>
      </c>
      <c r="AW188" s="12" t="s">
        <v>30</v>
      </c>
      <c r="AX188" s="12" t="s">
        <v>73</v>
      </c>
      <c r="AY188" s="248" t="s">
        <v>133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6799</v>
      </c>
      <c r="G189" s="238"/>
      <c r="H189" s="242">
        <v>-1974.56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6800</v>
      </c>
      <c r="G190" s="238"/>
      <c r="H190" s="242">
        <v>-564.16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2" customFormat="1" ht="12">
      <c r="B191" s="237"/>
      <c r="C191" s="238"/>
      <c r="D191" s="239" t="s">
        <v>142</v>
      </c>
      <c r="E191" s="240" t="s">
        <v>1</v>
      </c>
      <c r="F191" s="241" t="s">
        <v>6801</v>
      </c>
      <c r="G191" s="238"/>
      <c r="H191" s="242">
        <v>-326.717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142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133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6802</v>
      </c>
      <c r="G192" s="238"/>
      <c r="H192" s="242">
        <v>-42.352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3" customFormat="1" ht="12">
      <c r="B193" s="249"/>
      <c r="C193" s="250"/>
      <c r="D193" s="239" t="s">
        <v>142</v>
      </c>
      <c r="E193" s="251" t="s">
        <v>1</v>
      </c>
      <c r="F193" s="252" t="s">
        <v>144</v>
      </c>
      <c r="G193" s="250"/>
      <c r="H193" s="253">
        <v>3644.5719999999997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142</v>
      </c>
      <c r="AU193" s="259" t="s">
        <v>83</v>
      </c>
      <c r="AV193" s="13" t="s">
        <v>140</v>
      </c>
      <c r="AW193" s="13" t="s">
        <v>30</v>
      </c>
      <c r="AX193" s="13" t="s">
        <v>81</v>
      </c>
      <c r="AY193" s="259" t="s">
        <v>133</v>
      </c>
    </row>
    <row r="194" spans="2:65" s="1" customFormat="1" ht="16.5" customHeight="1">
      <c r="B194" s="38"/>
      <c r="C194" s="224" t="s">
        <v>184</v>
      </c>
      <c r="D194" s="224" t="s">
        <v>135</v>
      </c>
      <c r="E194" s="225" t="s">
        <v>181</v>
      </c>
      <c r="F194" s="226" t="s">
        <v>182</v>
      </c>
      <c r="G194" s="227" t="s">
        <v>138</v>
      </c>
      <c r="H194" s="228">
        <v>4258.769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6803</v>
      </c>
    </row>
    <row r="195" spans="2:65" s="1" customFormat="1" ht="24" customHeight="1">
      <c r="B195" s="38"/>
      <c r="C195" s="224" t="s">
        <v>190</v>
      </c>
      <c r="D195" s="224" t="s">
        <v>135</v>
      </c>
      <c r="E195" s="225" t="s">
        <v>185</v>
      </c>
      <c r="F195" s="226" t="s">
        <v>186</v>
      </c>
      <c r="G195" s="227" t="s">
        <v>187</v>
      </c>
      <c r="H195" s="228">
        <v>7239.907</v>
      </c>
      <c r="I195" s="229"/>
      <c r="J195" s="230">
        <f>ROUND(I195*H195,2)</f>
        <v>0</v>
      </c>
      <c r="K195" s="226" t="s">
        <v>139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140</v>
      </c>
      <c r="AT195" s="235" t="s">
        <v>135</v>
      </c>
      <c r="AU195" s="235" t="s">
        <v>83</v>
      </c>
      <c r="AY195" s="17" t="s">
        <v>133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140</v>
      </c>
      <c r="BM195" s="235" t="s">
        <v>6804</v>
      </c>
    </row>
    <row r="196" spans="2:51" s="12" customFormat="1" ht="12">
      <c r="B196" s="237"/>
      <c r="C196" s="238"/>
      <c r="D196" s="239" t="s">
        <v>142</v>
      </c>
      <c r="E196" s="240" t="s">
        <v>1</v>
      </c>
      <c r="F196" s="241" t="s">
        <v>6805</v>
      </c>
      <c r="G196" s="238"/>
      <c r="H196" s="242">
        <v>7239.907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142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133</v>
      </c>
    </row>
    <row r="197" spans="2:51" s="13" customFormat="1" ht="12">
      <c r="B197" s="249"/>
      <c r="C197" s="250"/>
      <c r="D197" s="239" t="s">
        <v>142</v>
      </c>
      <c r="E197" s="251" t="s">
        <v>1</v>
      </c>
      <c r="F197" s="252" t="s">
        <v>144</v>
      </c>
      <c r="G197" s="250"/>
      <c r="H197" s="253">
        <v>7239.907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142</v>
      </c>
      <c r="AU197" s="259" t="s">
        <v>83</v>
      </c>
      <c r="AV197" s="13" t="s">
        <v>140</v>
      </c>
      <c r="AW197" s="13" t="s">
        <v>30</v>
      </c>
      <c r="AX197" s="13" t="s">
        <v>81</v>
      </c>
      <c r="AY197" s="259" t="s">
        <v>133</v>
      </c>
    </row>
    <row r="198" spans="2:65" s="1" customFormat="1" ht="24" customHeight="1">
      <c r="B198" s="38"/>
      <c r="C198" s="224" t="s">
        <v>197</v>
      </c>
      <c r="D198" s="224" t="s">
        <v>135</v>
      </c>
      <c r="E198" s="225" t="s">
        <v>191</v>
      </c>
      <c r="F198" s="226" t="s">
        <v>192</v>
      </c>
      <c r="G198" s="227" t="s">
        <v>138</v>
      </c>
      <c r="H198" s="228">
        <v>3986.072</v>
      </c>
      <c r="I198" s="229"/>
      <c r="J198" s="230">
        <f>ROUND(I198*H198,2)</f>
        <v>0</v>
      </c>
      <c r="K198" s="226" t="s">
        <v>139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140</v>
      </c>
      <c r="AT198" s="235" t="s">
        <v>135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6806</v>
      </c>
    </row>
    <row r="199" spans="2:51" s="12" customFormat="1" ht="12">
      <c r="B199" s="237"/>
      <c r="C199" s="238"/>
      <c r="D199" s="239" t="s">
        <v>142</v>
      </c>
      <c r="E199" s="240" t="s">
        <v>1</v>
      </c>
      <c r="F199" s="241" t="s">
        <v>6784</v>
      </c>
      <c r="G199" s="238"/>
      <c r="H199" s="242">
        <v>444.913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142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133</v>
      </c>
    </row>
    <row r="200" spans="2:51" s="12" customFormat="1" ht="12">
      <c r="B200" s="237"/>
      <c r="C200" s="238"/>
      <c r="D200" s="239" t="s">
        <v>142</v>
      </c>
      <c r="E200" s="240" t="s">
        <v>1</v>
      </c>
      <c r="F200" s="241" t="s">
        <v>6785</v>
      </c>
      <c r="G200" s="238"/>
      <c r="H200" s="242">
        <v>7415.405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142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133</v>
      </c>
    </row>
    <row r="201" spans="2:51" s="12" customFormat="1" ht="12">
      <c r="B201" s="237"/>
      <c r="C201" s="238"/>
      <c r="D201" s="239" t="s">
        <v>142</v>
      </c>
      <c r="E201" s="240" t="s">
        <v>1</v>
      </c>
      <c r="F201" s="241" t="s">
        <v>6786</v>
      </c>
      <c r="G201" s="238"/>
      <c r="H201" s="242">
        <v>68.891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142</v>
      </c>
      <c r="AU201" s="248" t="s">
        <v>83</v>
      </c>
      <c r="AV201" s="12" t="s">
        <v>83</v>
      </c>
      <c r="AW201" s="12" t="s">
        <v>30</v>
      </c>
      <c r="AX201" s="12" t="s">
        <v>73</v>
      </c>
      <c r="AY201" s="248" t="s">
        <v>133</v>
      </c>
    </row>
    <row r="202" spans="2:51" s="12" customFormat="1" ht="12">
      <c r="B202" s="237"/>
      <c r="C202" s="238"/>
      <c r="D202" s="239" t="s">
        <v>142</v>
      </c>
      <c r="E202" s="240" t="s">
        <v>1</v>
      </c>
      <c r="F202" s="241" t="s">
        <v>6787</v>
      </c>
      <c r="G202" s="238"/>
      <c r="H202" s="242">
        <v>315.632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142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133</v>
      </c>
    </row>
    <row r="203" spans="2:51" s="12" customFormat="1" ht="12">
      <c r="B203" s="237"/>
      <c r="C203" s="238"/>
      <c r="D203" s="239" t="s">
        <v>142</v>
      </c>
      <c r="E203" s="240" t="s">
        <v>1</v>
      </c>
      <c r="F203" s="241" t="s">
        <v>6798</v>
      </c>
      <c r="G203" s="238"/>
      <c r="H203" s="242">
        <v>-1692.48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142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133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6799</v>
      </c>
      <c r="G204" s="238"/>
      <c r="H204" s="242">
        <v>-1974.56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2" customFormat="1" ht="12">
      <c r="B205" s="237"/>
      <c r="C205" s="238"/>
      <c r="D205" s="239" t="s">
        <v>142</v>
      </c>
      <c r="E205" s="240" t="s">
        <v>1</v>
      </c>
      <c r="F205" s="241" t="s">
        <v>6800</v>
      </c>
      <c r="G205" s="238"/>
      <c r="H205" s="242">
        <v>-564.16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142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133</v>
      </c>
    </row>
    <row r="206" spans="2:51" s="12" customFormat="1" ht="12">
      <c r="B206" s="237"/>
      <c r="C206" s="238"/>
      <c r="D206" s="239" t="s">
        <v>142</v>
      </c>
      <c r="E206" s="240" t="s">
        <v>1</v>
      </c>
      <c r="F206" s="241" t="s">
        <v>6801</v>
      </c>
      <c r="G206" s="238"/>
      <c r="H206" s="242">
        <v>-326.717</v>
      </c>
      <c r="I206" s="243"/>
      <c r="J206" s="238"/>
      <c r="K206" s="238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142</v>
      </c>
      <c r="AU206" s="248" t="s">
        <v>83</v>
      </c>
      <c r="AV206" s="12" t="s">
        <v>83</v>
      </c>
      <c r="AW206" s="12" t="s">
        <v>30</v>
      </c>
      <c r="AX206" s="12" t="s">
        <v>73</v>
      </c>
      <c r="AY206" s="248" t="s">
        <v>133</v>
      </c>
    </row>
    <row r="207" spans="2:51" s="12" customFormat="1" ht="12">
      <c r="B207" s="237"/>
      <c r="C207" s="238"/>
      <c r="D207" s="239" t="s">
        <v>142</v>
      </c>
      <c r="E207" s="240" t="s">
        <v>1</v>
      </c>
      <c r="F207" s="241" t="s">
        <v>6802</v>
      </c>
      <c r="G207" s="238"/>
      <c r="H207" s="242">
        <v>-42.352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142</v>
      </c>
      <c r="AU207" s="248" t="s">
        <v>83</v>
      </c>
      <c r="AV207" s="12" t="s">
        <v>83</v>
      </c>
      <c r="AW207" s="12" t="s">
        <v>30</v>
      </c>
      <c r="AX207" s="12" t="s">
        <v>73</v>
      </c>
      <c r="AY207" s="248" t="s">
        <v>133</v>
      </c>
    </row>
    <row r="208" spans="2:51" s="15" customFormat="1" ht="12">
      <c r="B208" s="286"/>
      <c r="C208" s="287"/>
      <c r="D208" s="239" t="s">
        <v>142</v>
      </c>
      <c r="E208" s="288" t="s">
        <v>1</v>
      </c>
      <c r="F208" s="289" t="s">
        <v>1421</v>
      </c>
      <c r="G208" s="287"/>
      <c r="H208" s="290">
        <v>3644.5719999999997</v>
      </c>
      <c r="I208" s="291"/>
      <c r="J208" s="287"/>
      <c r="K208" s="287"/>
      <c r="L208" s="292"/>
      <c r="M208" s="293"/>
      <c r="N208" s="294"/>
      <c r="O208" s="294"/>
      <c r="P208" s="294"/>
      <c r="Q208" s="294"/>
      <c r="R208" s="294"/>
      <c r="S208" s="294"/>
      <c r="T208" s="295"/>
      <c r="AT208" s="296" t="s">
        <v>142</v>
      </c>
      <c r="AU208" s="296" t="s">
        <v>83</v>
      </c>
      <c r="AV208" s="15" t="s">
        <v>149</v>
      </c>
      <c r="AW208" s="15" t="s">
        <v>30</v>
      </c>
      <c r="AX208" s="15" t="s">
        <v>73</v>
      </c>
      <c r="AY208" s="296" t="s">
        <v>133</v>
      </c>
    </row>
    <row r="209" spans="2:51" s="12" customFormat="1" ht="12">
      <c r="B209" s="237"/>
      <c r="C209" s="238"/>
      <c r="D209" s="239" t="s">
        <v>142</v>
      </c>
      <c r="E209" s="240" t="s">
        <v>1</v>
      </c>
      <c r="F209" s="241" t="s">
        <v>6792</v>
      </c>
      <c r="G209" s="238"/>
      <c r="H209" s="242">
        <v>258.375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142</v>
      </c>
      <c r="AU209" s="248" t="s">
        <v>83</v>
      </c>
      <c r="AV209" s="12" t="s">
        <v>83</v>
      </c>
      <c r="AW209" s="12" t="s">
        <v>30</v>
      </c>
      <c r="AX209" s="12" t="s">
        <v>73</v>
      </c>
      <c r="AY209" s="248" t="s">
        <v>133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6793</v>
      </c>
      <c r="G210" s="238"/>
      <c r="H210" s="242">
        <v>23.75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2" customFormat="1" ht="12">
      <c r="B211" s="237"/>
      <c r="C211" s="238"/>
      <c r="D211" s="239" t="s">
        <v>142</v>
      </c>
      <c r="E211" s="240" t="s">
        <v>1</v>
      </c>
      <c r="F211" s="241" t="s">
        <v>6794</v>
      </c>
      <c r="G211" s="238"/>
      <c r="H211" s="242">
        <v>59.375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142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133</v>
      </c>
    </row>
    <row r="212" spans="2:51" s="15" customFormat="1" ht="12">
      <c r="B212" s="286"/>
      <c r="C212" s="287"/>
      <c r="D212" s="239" t="s">
        <v>142</v>
      </c>
      <c r="E212" s="288" t="s">
        <v>1</v>
      </c>
      <c r="F212" s="289" t="s">
        <v>1421</v>
      </c>
      <c r="G212" s="287"/>
      <c r="H212" s="290">
        <v>341.5</v>
      </c>
      <c r="I212" s="291"/>
      <c r="J212" s="287"/>
      <c r="K212" s="287"/>
      <c r="L212" s="292"/>
      <c r="M212" s="293"/>
      <c r="N212" s="294"/>
      <c r="O212" s="294"/>
      <c r="P212" s="294"/>
      <c r="Q212" s="294"/>
      <c r="R212" s="294"/>
      <c r="S212" s="294"/>
      <c r="T212" s="295"/>
      <c r="AT212" s="296" t="s">
        <v>142</v>
      </c>
      <c r="AU212" s="296" t="s">
        <v>83</v>
      </c>
      <c r="AV212" s="15" t="s">
        <v>149</v>
      </c>
      <c r="AW212" s="15" t="s">
        <v>30</v>
      </c>
      <c r="AX212" s="15" t="s">
        <v>73</v>
      </c>
      <c r="AY212" s="296" t="s">
        <v>133</v>
      </c>
    </row>
    <row r="213" spans="2:51" s="13" customFormat="1" ht="12">
      <c r="B213" s="249"/>
      <c r="C213" s="250"/>
      <c r="D213" s="239" t="s">
        <v>142</v>
      </c>
      <c r="E213" s="251" t="s">
        <v>1</v>
      </c>
      <c r="F213" s="252" t="s">
        <v>144</v>
      </c>
      <c r="G213" s="250"/>
      <c r="H213" s="253">
        <v>3986.0719999999997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142</v>
      </c>
      <c r="AU213" s="259" t="s">
        <v>83</v>
      </c>
      <c r="AV213" s="13" t="s">
        <v>140</v>
      </c>
      <c r="AW213" s="13" t="s">
        <v>30</v>
      </c>
      <c r="AX213" s="13" t="s">
        <v>81</v>
      </c>
      <c r="AY213" s="259" t="s">
        <v>133</v>
      </c>
    </row>
    <row r="214" spans="2:63" s="11" customFormat="1" ht="22.8" customHeight="1">
      <c r="B214" s="208"/>
      <c r="C214" s="209"/>
      <c r="D214" s="210" t="s">
        <v>72</v>
      </c>
      <c r="E214" s="222" t="s">
        <v>180</v>
      </c>
      <c r="F214" s="222" t="s">
        <v>2273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SUM(P215:P224)</f>
        <v>0</v>
      </c>
      <c r="Q214" s="216"/>
      <c r="R214" s="217">
        <f>SUM(R215:R224)</f>
        <v>0</v>
      </c>
      <c r="S214" s="216"/>
      <c r="T214" s="218">
        <f>SUM(T215:T224)</f>
        <v>251.13861699999998</v>
      </c>
      <c r="AR214" s="219" t="s">
        <v>81</v>
      </c>
      <c r="AT214" s="220" t="s">
        <v>72</v>
      </c>
      <c r="AU214" s="220" t="s">
        <v>81</v>
      </c>
      <c r="AY214" s="219" t="s">
        <v>133</v>
      </c>
      <c r="BK214" s="221">
        <f>SUM(BK215:BK224)</f>
        <v>0</v>
      </c>
    </row>
    <row r="215" spans="2:65" s="1" customFormat="1" ht="24" customHeight="1">
      <c r="B215" s="38"/>
      <c r="C215" s="224" t="s">
        <v>204</v>
      </c>
      <c r="D215" s="224" t="s">
        <v>135</v>
      </c>
      <c r="E215" s="225" t="s">
        <v>6807</v>
      </c>
      <c r="F215" s="226" t="s">
        <v>6808</v>
      </c>
      <c r="G215" s="227" t="s">
        <v>138</v>
      </c>
      <c r="H215" s="228">
        <v>270.233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0.039</v>
      </c>
      <c r="T215" s="234">
        <f>S215*H215</f>
        <v>10.539087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6809</v>
      </c>
    </row>
    <row r="216" spans="2:51" s="14" customFormat="1" ht="12">
      <c r="B216" s="276"/>
      <c r="C216" s="277"/>
      <c r="D216" s="239" t="s">
        <v>142</v>
      </c>
      <c r="E216" s="278" t="s">
        <v>1</v>
      </c>
      <c r="F216" s="279" t="s">
        <v>6810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142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133</v>
      </c>
    </row>
    <row r="217" spans="2:51" s="12" customFormat="1" ht="12">
      <c r="B217" s="237"/>
      <c r="C217" s="238"/>
      <c r="D217" s="239" t="s">
        <v>142</v>
      </c>
      <c r="E217" s="240" t="s">
        <v>1</v>
      </c>
      <c r="F217" s="241" t="s">
        <v>6811</v>
      </c>
      <c r="G217" s="238"/>
      <c r="H217" s="242">
        <v>270.233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142</v>
      </c>
      <c r="AU217" s="248" t="s">
        <v>83</v>
      </c>
      <c r="AV217" s="12" t="s">
        <v>83</v>
      </c>
      <c r="AW217" s="12" t="s">
        <v>30</v>
      </c>
      <c r="AX217" s="12" t="s">
        <v>73</v>
      </c>
      <c r="AY217" s="248" t="s">
        <v>133</v>
      </c>
    </row>
    <row r="218" spans="2:51" s="13" customFormat="1" ht="12">
      <c r="B218" s="249"/>
      <c r="C218" s="250"/>
      <c r="D218" s="239" t="s">
        <v>142</v>
      </c>
      <c r="E218" s="251" t="s">
        <v>1</v>
      </c>
      <c r="F218" s="252" t="s">
        <v>144</v>
      </c>
      <c r="G218" s="250"/>
      <c r="H218" s="253">
        <v>270.233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142</v>
      </c>
      <c r="AU218" s="259" t="s">
        <v>83</v>
      </c>
      <c r="AV218" s="13" t="s">
        <v>140</v>
      </c>
      <c r="AW218" s="13" t="s">
        <v>30</v>
      </c>
      <c r="AX218" s="13" t="s">
        <v>81</v>
      </c>
      <c r="AY218" s="259" t="s">
        <v>133</v>
      </c>
    </row>
    <row r="219" spans="2:65" s="1" customFormat="1" ht="24" customHeight="1">
      <c r="B219" s="38"/>
      <c r="C219" s="224" t="s">
        <v>210</v>
      </c>
      <c r="D219" s="224" t="s">
        <v>135</v>
      </c>
      <c r="E219" s="225" t="s">
        <v>6812</v>
      </c>
      <c r="F219" s="226" t="s">
        <v>6813</v>
      </c>
      <c r="G219" s="227" t="s">
        <v>138</v>
      </c>
      <c r="H219" s="228">
        <v>650.269</v>
      </c>
      <c r="I219" s="229"/>
      <c r="J219" s="230">
        <f>ROUND(I219*H219,2)</f>
        <v>0</v>
      </c>
      <c r="K219" s="226" t="s">
        <v>1</v>
      </c>
      <c r="L219" s="43"/>
      <c r="M219" s="231" t="s">
        <v>1</v>
      </c>
      <c r="N219" s="232" t="s">
        <v>38</v>
      </c>
      <c r="O219" s="86"/>
      <c r="P219" s="233">
        <f>O219*H219</f>
        <v>0</v>
      </c>
      <c r="Q219" s="233">
        <v>0</v>
      </c>
      <c r="R219" s="233">
        <f>Q219*H219</f>
        <v>0</v>
      </c>
      <c r="S219" s="233">
        <v>0.37</v>
      </c>
      <c r="T219" s="234">
        <f>S219*H219</f>
        <v>240.59953</v>
      </c>
      <c r="AR219" s="235" t="s">
        <v>140</v>
      </c>
      <c r="AT219" s="235" t="s">
        <v>135</v>
      </c>
      <c r="AU219" s="235" t="s">
        <v>83</v>
      </c>
      <c r="AY219" s="17" t="s">
        <v>133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7" t="s">
        <v>81</v>
      </c>
      <c r="BK219" s="236">
        <f>ROUND(I219*H219,2)</f>
        <v>0</v>
      </c>
      <c r="BL219" s="17" t="s">
        <v>140</v>
      </c>
      <c r="BM219" s="235" t="s">
        <v>6814</v>
      </c>
    </row>
    <row r="220" spans="2:51" s="14" customFormat="1" ht="12">
      <c r="B220" s="276"/>
      <c r="C220" s="277"/>
      <c r="D220" s="239" t="s">
        <v>142</v>
      </c>
      <c r="E220" s="278" t="s">
        <v>1</v>
      </c>
      <c r="F220" s="279" t="s">
        <v>6815</v>
      </c>
      <c r="G220" s="277"/>
      <c r="H220" s="278" t="s">
        <v>1</v>
      </c>
      <c r="I220" s="280"/>
      <c r="J220" s="277"/>
      <c r="K220" s="277"/>
      <c r="L220" s="281"/>
      <c r="M220" s="282"/>
      <c r="N220" s="283"/>
      <c r="O220" s="283"/>
      <c r="P220" s="283"/>
      <c r="Q220" s="283"/>
      <c r="R220" s="283"/>
      <c r="S220" s="283"/>
      <c r="T220" s="284"/>
      <c r="AT220" s="285" t="s">
        <v>142</v>
      </c>
      <c r="AU220" s="285" t="s">
        <v>83</v>
      </c>
      <c r="AV220" s="14" t="s">
        <v>81</v>
      </c>
      <c r="AW220" s="14" t="s">
        <v>30</v>
      </c>
      <c r="AX220" s="14" t="s">
        <v>73</v>
      </c>
      <c r="AY220" s="285" t="s">
        <v>133</v>
      </c>
    </row>
    <row r="221" spans="2:51" s="12" customFormat="1" ht="12">
      <c r="B221" s="237"/>
      <c r="C221" s="238"/>
      <c r="D221" s="239" t="s">
        <v>142</v>
      </c>
      <c r="E221" s="240" t="s">
        <v>1</v>
      </c>
      <c r="F221" s="241" t="s">
        <v>6816</v>
      </c>
      <c r="G221" s="238"/>
      <c r="H221" s="242">
        <v>13.694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142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133</v>
      </c>
    </row>
    <row r="222" spans="2:51" s="12" customFormat="1" ht="12">
      <c r="B222" s="237"/>
      <c r="C222" s="238"/>
      <c r="D222" s="239" t="s">
        <v>142</v>
      </c>
      <c r="E222" s="240" t="s">
        <v>1</v>
      </c>
      <c r="F222" s="241" t="s">
        <v>6817</v>
      </c>
      <c r="G222" s="238"/>
      <c r="H222" s="242">
        <v>341.931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142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133</v>
      </c>
    </row>
    <row r="223" spans="2:51" s="12" customFormat="1" ht="12">
      <c r="B223" s="237"/>
      <c r="C223" s="238"/>
      <c r="D223" s="239" t="s">
        <v>142</v>
      </c>
      <c r="E223" s="240" t="s">
        <v>1</v>
      </c>
      <c r="F223" s="241" t="s">
        <v>6818</v>
      </c>
      <c r="G223" s="238"/>
      <c r="H223" s="242">
        <v>294.644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142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133</v>
      </c>
    </row>
    <row r="224" spans="2:51" s="13" customFormat="1" ht="12">
      <c r="B224" s="249"/>
      <c r="C224" s="250"/>
      <c r="D224" s="239" t="s">
        <v>142</v>
      </c>
      <c r="E224" s="251" t="s">
        <v>1</v>
      </c>
      <c r="F224" s="252" t="s">
        <v>144</v>
      </c>
      <c r="G224" s="250"/>
      <c r="H224" s="253">
        <v>650.269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142</v>
      </c>
      <c r="AU224" s="259" t="s">
        <v>83</v>
      </c>
      <c r="AV224" s="13" t="s">
        <v>140</v>
      </c>
      <c r="AW224" s="13" t="s">
        <v>30</v>
      </c>
      <c r="AX224" s="13" t="s">
        <v>81</v>
      </c>
      <c r="AY224" s="259" t="s">
        <v>133</v>
      </c>
    </row>
    <row r="225" spans="2:63" s="11" customFormat="1" ht="22.8" customHeight="1">
      <c r="B225" s="208"/>
      <c r="C225" s="209"/>
      <c r="D225" s="210" t="s">
        <v>72</v>
      </c>
      <c r="E225" s="222" t="s">
        <v>2510</v>
      </c>
      <c r="F225" s="222" t="s">
        <v>2511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SUM(P226:P230)</f>
        <v>0</v>
      </c>
      <c r="Q225" s="216"/>
      <c r="R225" s="217">
        <f>SUM(R226:R230)</f>
        <v>0</v>
      </c>
      <c r="S225" s="216"/>
      <c r="T225" s="218">
        <f>SUM(T226:T230)</f>
        <v>0</v>
      </c>
      <c r="AR225" s="219" t="s">
        <v>81</v>
      </c>
      <c r="AT225" s="220" t="s">
        <v>72</v>
      </c>
      <c r="AU225" s="220" t="s">
        <v>81</v>
      </c>
      <c r="AY225" s="219" t="s">
        <v>133</v>
      </c>
      <c r="BK225" s="221">
        <f>SUM(BK226:BK230)</f>
        <v>0</v>
      </c>
    </row>
    <row r="226" spans="2:65" s="1" customFormat="1" ht="24" customHeight="1">
      <c r="B226" s="38"/>
      <c r="C226" s="224" t="s">
        <v>8</v>
      </c>
      <c r="D226" s="224" t="s">
        <v>135</v>
      </c>
      <c r="E226" s="225" t="s">
        <v>6819</v>
      </c>
      <c r="F226" s="226" t="s">
        <v>6820</v>
      </c>
      <c r="G226" s="227" t="s">
        <v>187</v>
      </c>
      <c r="H226" s="228">
        <v>251.139</v>
      </c>
      <c r="I226" s="229"/>
      <c r="J226" s="230">
        <f>ROUND(I226*H226,2)</f>
        <v>0</v>
      </c>
      <c r="K226" s="226" t="s">
        <v>139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140</v>
      </c>
      <c r="AT226" s="235" t="s">
        <v>135</v>
      </c>
      <c r="AU226" s="235" t="s">
        <v>83</v>
      </c>
      <c r="AY226" s="17" t="s">
        <v>133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140</v>
      </c>
      <c r="BM226" s="235" t="s">
        <v>6821</v>
      </c>
    </row>
    <row r="227" spans="2:65" s="1" customFormat="1" ht="16.5" customHeight="1">
      <c r="B227" s="38"/>
      <c r="C227" s="224" t="s">
        <v>224</v>
      </c>
      <c r="D227" s="224" t="s">
        <v>135</v>
      </c>
      <c r="E227" s="225" t="s">
        <v>6822</v>
      </c>
      <c r="F227" s="226" t="s">
        <v>6823</v>
      </c>
      <c r="G227" s="227" t="s">
        <v>187</v>
      </c>
      <c r="H227" s="228">
        <v>251.139</v>
      </c>
      <c r="I227" s="229"/>
      <c r="J227" s="230">
        <f>ROUND(I227*H227,2)</f>
        <v>0</v>
      </c>
      <c r="K227" s="226" t="s">
        <v>139</v>
      </c>
      <c r="L227" s="43"/>
      <c r="M227" s="231" t="s">
        <v>1</v>
      </c>
      <c r="N227" s="232" t="s">
        <v>38</v>
      </c>
      <c r="O227" s="86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140</v>
      </c>
      <c r="AT227" s="235" t="s">
        <v>135</v>
      </c>
      <c r="AU227" s="235" t="s">
        <v>83</v>
      </c>
      <c r="AY227" s="17" t="s">
        <v>133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81</v>
      </c>
      <c r="BK227" s="236">
        <f>ROUND(I227*H227,2)</f>
        <v>0</v>
      </c>
      <c r="BL227" s="17" t="s">
        <v>140</v>
      </c>
      <c r="BM227" s="235" t="s">
        <v>6824</v>
      </c>
    </row>
    <row r="228" spans="2:65" s="1" customFormat="1" ht="24" customHeight="1">
      <c r="B228" s="38"/>
      <c r="C228" s="224" t="s">
        <v>230</v>
      </c>
      <c r="D228" s="224" t="s">
        <v>135</v>
      </c>
      <c r="E228" s="225" t="s">
        <v>2517</v>
      </c>
      <c r="F228" s="226" t="s">
        <v>2518</v>
      </c>
      <c r="G228" s="227" t="s">
        <v>187</v>
      </c>
      <c r="H228" s="228">
        <v>251.139</v>
      </c>
      <c r="I228" s="229"/>
      <c r="J228" s="230">
        <f>ROUND(I228*H228,2)</f>
        <v>0</v>
      </c>
      <c r="K228" s="226" t="s">
        <v>139</v>
      </c>
      <c r="L228" s="43"/>
      <c r="M228" s="231" t="s">
        <v>1</v>
      </c>
      <c r="N228" s="232" t="s">
        <v>38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140</v>
      </c>
      <c r="AT228" s="235" t="s">
        <v>135</v>
      </c>
      <c r="AU228" s="235" t="s">
        <v>83</v>
      </c>
      <c r="AY228" s="17" t="s">
        <v>133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7" t="s">
        <v>81</v>
      </c>
      <c r="BK228" s="236">
        <f>ROUND(I228*H228,2)</f>
        <v>0</v>
      </c>
      <c r="BL228" s="17" t="s">
        <v>140</v>
      </c>
      <c r="BM228" s="235" t="s">
        <v>6825</v>
      </c>
    </row>
    <row r="229" spans="2:65" s="1" customFormat="1" ht="24" customHeight="1">
      <c r="B229" s="38"/>
      <c r="C229" s="224" t="s">
        <v>234</v>
      </c>
      <c r="D229" s="224" t="s">
        <v>135</v>
      </c>
      <c r="E229" s="225" t="s">
        <v>2521</v>
      </c>
      <c r="F229" s="226" t="s">
        <v>2522</v>
      </c>
      <c r="G229" s="227" t="s">
        <v>187</v>
      </c>
      <c r="H229" s="228">
        <v>2260.251</v>
      </c>
      <c r="I229" s="229"/>
      <c r="J229" s="230">
        <f>ROUND(I229*H229,2)</f>
        <v>0</v>
      </c>
      <c r="K229" s="226" t="s">
        <v>139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140</v>
      </c>
      <c r="AT229" s="235" t="s">
        <v>135</v>
      </c>
      <c r="AU229" s="235" t="s">
        <v>83</v>
      </c>
      <c r="AY229" s="17" t="s">
        <v>133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140</v>
      </c>
      <c r="BM229" s="235" t="s">
        <v>6826</v>
      </c>
    </row>
    <row r="230" spans="2:51" s="12" customFormat="1" ht="12">
      <c r="B230" s="237"/>
      <c r="C230" s="238"/>
      <c r="D230" s="239" t="s">
        <v>142</v>
      </c>
      <c r="E230" s="240" t="s">
        <v>1</v>
      </c>
      <c r="F230" s="241" t="s">
        <v>6827</v>
      </c>
      <c r="G230" s="238"/>
      <c r="H230" s="242">
        <v>2260.251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142</v>
      </c>
      <c r="AU230" s="248" t="s">
        <v>83</v>
      </c>
      <c r="AV230" s="12" t="s">
        <v>83</v>
      </c>
      <c r="AW230" s="12" t="s">
        <v>30</v>
      </c>
      <c r="AX230" s="12" t="s">
        <v>81</v>
      </c>
      <c r="AY230" s="248" t="s">
        <v>133</v>
      </c>
    </row>
    <row r="231" spans="2:63" s="11" customFormat="1" ht="25.9" customHeight="1">
      <c r="B231" s="208"/>
      <c r="C231" s="209"/>
      <c r="D231" s="210" t="s">
        <v>72</v>
      </c>
      <c r="E231" s="211" t="s">
        <v>217</v>
      </c>
      <c r="F231" s="211" t="s">
        <v>218</v>
      </c>
      <c r="G231" s="209"/>
      <c r="H231" s="209"/>
      <c r="I231" s="212"/>
      <c r="J231" s="213">
        <f>BK231</f>
        <v>0</v>
      </c>
      <c r="K231" s="209"/>
      <c r="L231" s="214"/>
      <c r="M231" s="215"/>
      <c r="N231" s="216"/>
      <c r="O231" s="216"/>
      <c r="P231" s="217">
        <f>P232+P257</f>
        <v>0</v>
      </c>
      <c r="Q231" s="216"/>
      <c r="R231" s="217">
        <f>R232+R257</f>
        <v>0</v>
      </c>
      <c r="S231" s="216"/>
      <c r="T231" s="218">
        <f>T232+T257</f>
        <v>16.17697755</v>
      </c>
      <c r="AR231" s="219" t="s">
        <v>83</v>
      </c>
      <c r="AT231" s="220" t="s">
        <v>72</v>
      </c>
      <c r="AU231" s="220" t="s">
        <v>73</v>
      </c>
      <c r="AY231" s="219" t="s">
        <v>133</v>
      </c>
      <c r="BK231" s="221">
        <f>BK232+BK257</f>
        <v>0</v>
      </c>
    </row>
    <row r="232" spans="2:63" s="11" customFormat="1" ht="22.8" customHeight="1">
      <c r="B232" s="208"/>
      <c r="C232" s="209"/>
      <c r="D232" s="210" t="s">
        <v>72</v>
      </c>
      <c r="E232" s="222" t="s">
        <v>4328</v>
      </c>
      <c r="F232" s="222" t="s">
        <v>4329</v>
      </c>
      <c r="G232" s="209"/>
      <c r="H232" s="209"/>
      <c r="I232" s="212"/>
      <c r="J232" s="223">
        <f>BK232</f>
        <v>0</v>
      </c>
      <c r="K232" s="209"/>
      <c r="L232" s="214"/>
      <c r="M232" s="215"/>
      <c r="N232" s="216"/>
      <c r="O232" s="216"/>
      <c r="P232" s="217">
        <f>SUM(P233:P256)</f>
        <v>0</v>
      </c>
      <c r="Q232" s="216"/>
      <c r="R232" s="217">
        <f>SUM(R233:R256)</f>
        <v>0</v>
      </c>
      <c r="S232" s="216"/>
      <c r="T232" s="218">
        <f>SUM(T233:T256)</f>
        <v>0.3463584</v>
      </c>
      <c r="AR232" s="219" t="s">
        <v>83</v>
      </c>
      <c r="AT232" s="220" t="s">
        <v>72</v>
      </c>
      <c r="AU232" s="220" t="s">
        <v>81</v>
      </c>
      <c r="AY232" s="219" t="s">
        <v>133</v>
      </c>
      <c r="BK232" s="221">
        <f>SUM(BK233:BK256)</f>
        <v>0</v>
      </c>
    </row>
    <row r="233" spans="2:65" s="1" customFormat="1" ht="16.5" customHeight="1">
      <c r="B233" s="38"/>
      <c r="C233" s="224" t="s">
        <v>238</v>
      </c>
      <c r="D233" s="224" t="s">
        <v>135</v>
      </c>
      <c r="E233" s="225" t="s">
        <v>6828</v>
      </c>
      <c r="F233" s="226" t="s">
        <v>6829</v>
      </c>
      <c r="G233" s="227" t="s">
        <v>165</v>
      </c>
      <c r="H233" s="228">
        <v>10.03</v>
      </c>
      <c r="I233" s="229"/>
      <c r="J233" s="230">
        <f>ROUND(I233*H233,2)</f>
        <v>0</v>
      </c>
      <c r="K233" s="226" t="s">
        <v>1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</v>
      </c>
      <c r="R233" s="233">
        <f>Q233*H233</f>
        <v>0</v>
      </c>
      <c r="S233" s="233">
        <v>0.00348</v>
      </c>
      <c r="T233" s="234">
        <f>S233*H233</f>
        <v>0.034904399999999995</v>
      </c>
      <c r="AR233" s="235" t="s">
        <v>224</v>
      </c>
      <c r="AT233" s="235" t="s">
        <v>135</v>
      </c>
      <c r="AU233" s="235" t="s">
        <v>83</v>
      </c>
      <c r="AY233" s="17" t="s">
        <v>133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224</v>
      </c>
      <c r="BM233" s="235" t="s">
        <v>6830</v>
      </c>
    </row>
    <row r="234" spans="2:51" s="14" customFormat="1" ht="12">
      <c r="B234" s="276"/>
      <c r="C234" s="277"/>
      <c r="D234" s="239" t="s">
        <v>142</v>
      </c>
      <c r="E234" s="278" t="s">
        <v>1</v>
      </c>
      <c r="F234" s="279" t="s">
        <v>2734</v>
      </c>
      <c r="G234" s="277"/>
      <c r="H234" s="278" t="s">
        <v>1</v>
      </c>
      <c r="I234" s="280"/>
      <c r="J234" s="277"/>
      <c r="K234" s="277"/>
      <c r="L234" s="281"/>
      <c r="M234" s="282"/>
      <c r="N234" s="283"/>
      <c r="O234" s="283"/>
      <c r="P234" s="283"/>
      <c r="Q234" s="283"/>
      <c r="R234" s="283"/>
      <c r="S234" s="283"/>
      <c r="T234" s="284"/>
      <c r="AT234" s="285" t="s">
        <v>142</v>
      </c>
      <c r="AU234" s="285" t="s">
        <v>83</v>
      </c>
      <c r="AV234" s="14" t="s">
        <v>81</v>
      </c>
      <c r="AW234" s="14" t="s">
        <v>30</v>
      </c>
      <c r="AX234" s="14" t="s">
        <v>73</v>
      </c>
      <c r="AY234" s="285" t="s">
        <v>133</v>
      </c>
    </row>
    <row r="235" spans="2:51" s="12" customFormat="1" ht="12">
      <c r="B235" s="237"/>
      <c r="C235" s="238"/>
      <c r="D235" s="239" t="s">
        <v>142</v>
      </c>
      <c r="E235" s="240" t="s">
        <v>1</v>
      </c>
      <c r="F235" s="241" t="s">
        <v>6831</v>
      </c>
      <c r="G235" s="238"/>
      <c r="H235" s="242">
        <v>10.03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142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133</v>
      </c>
    </row>
    <row r="236" spans="2:51" s="13" customFormat="1" ht="12">
      <c r="B236" s="249"/>
      <c r="C236" s="250"/>
      <c r="D236" s="239" t="s">
        <v>142</v>
      </c>
      <c r="E236" s="251" t="s">
        <v>1</v>
      </c>
      <c r="F236" s="252" t="s">
        <v>144</v>
      </c>
      <c r="G236" s="250"/>
      <c r="H236" s="253">
        <v>10.03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142</v>
      </c>
      <c r="AU236" s="259" t="s">
        <v>83</v>
      </c>
      <c r="AV236" s="13" t="s">
        <v>140</v>
      </c>
      <c r="AW236" s="13" t="s">
        <v>30</v>
      </c>
      <c r="AX236" s="13" t="s">
        <v>81</v>
      </c>
      <c r="AY236" s="259" t="s">
        <v>133</v>
      </c>
    </row>
    <row r="237" spans="2:65" s="1" customFormat="1" ht="16.5" customHeight="1">
      <c r="B237" s="38"/>
      <c r="C237" s="224" t="s">
        <v>243</v>
      </c>
      <c r="D237" s="224" t="s">
        <v>135</v>
      </c>
      <c r="E237" s="225" t="s">
        <v>6832</v>
      </c>
      <c r="F237" s="226" t="s">
        <v>6833</v>
      </c>
      <c r="G237" s="227" t="s">
        <v>165</v>
      </c>
      <c r="H237" s="228">
        <v>20.3</v>
      </c>
      <c r="I237" s="229"/>
      <c r="J237" s="230">
        <f>ROUND(I237*H237,2)</f>
        <v>0</v>
      </c>
      <c r="K237" s="226" t="s">
        <v>1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0.0017</v>
      </c>
      <c r="T237" s="234">
        <f>S237*H237</f>
        <v>0.03451</v>
      </c>
      <c r="AR237" s="235" t="s">
        <v>224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224</v>
      </c>
      <c r="BM237" s="235" t="s">
        <v>6834</v>
      </c>
    </row>
    <row r="238" spans="2:51" s="14" customFormat="1" ht="12">
      <c r="B238" s="276"/>
      <c r="C238" s="277"/>
      <c r="D238" s="239" t="s">
        <v>142</v>
      </c>
      <c r="E238" s="278" t="s">
        <v>1</v>
      </c>
      <c r="F238" s="279" t="s">
        <v>2734</v>
      </c>
      <c r="G238" s="277"/>
      <c r="H238" s="278" t="s">
        <v>1</v>
      </c>
      <c r="I238" s="280"/>
      <c r="J238" s="277"/>
      <c r="K238" s="277"/>
      <c r="L238" s="281"/>
      <c r="M238" s="282"/>
      <c r="N238" s="283"/>
      <c r="O238" s="283"/>
      <c r="P238" s="283"/>
      <c r="Q238" s="283"/>
      <c r="R238" s="283"/>
      <c r="S238" s="283"/>
      <c r="T238" s="284"/>
      <c r="AT238" s="285" t="s">
        <v>142</v>
      </c>
      <c r="AU238" s="285" t="s">
        <v>83</v>
      </c>
      <c r="AV238" s="14" t="s">
        <v>81</v>
      </c>
      <c r="AW238" s="14" t="s">
        <v>30</v>
      </c>
      <c r="AX238" s="14" t="s">
        <v>73</v>
      </c>
      <c r="AY238" s="285" t="s">
        <v>133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3087</v>
      </c>
      <c r="G239" s="238"/>
      <c r="H239" s="242">
        <v>16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2" customFormat="1" ht="12">
      <c r="B240" s="237"/>
      <c r="C240" s="238"/>
      <c r="D240" s="239" t="s">
        <v>142</v>
      </c>
      <c r="E240" s="240" t="s">
        <v>1</v>
      </c>
      <c r="F240" s="241" t="s">
        <v>6835</v>
      </c>
      <c r="G240" s="238"/>
      <c r="H240" s="242">
        <v>4.3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142</v>
      </c>
      <c r="AU240" s="248" t="s">
        <v>83</v>
      </c>
      <c r="AV240" s="12" t="s">
        <v>83</v>
      </c>
      <c r="AW240" s="12" t="s">
        <v>30</v>
      </c>
      <c r="AX240" s="12" t="s">
        <v>73</v>
      </c>
      <c r="AY240" s="248" t="s">
        <v>133</v>
      </c>
    </row>
    <row r="241" spans="2:51" s="13" customFormat="1" ht="12">
      <c r="B241" s="249"/>
      <c r="C241" s="250"/>
      <c r="D241" s="239" t="s">
        <v>142</v>
      </c>
      <c r="E241" s="251" t="s">
        <v>1</v>
      </c>
      <c r="F241" s="252" t="s">
        <v>144</v>
      </c>
      <c r="G241" s="250"/>
      <c r="H241" s="253">
        <v>20.3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142</v>
      </c>
      <c r="AU241" s="259" t="s">
        <v>83</v>
      </c>
      <c r="AV241" s="13" t="s">
        <v>140</v>
      </c>
      <c r="AW241" s="13" t="s">
        <v>30</v>
      </c>
      <c r="AX241" s="13" t="s">
        <v>81</v>
      </c>
      <c r="AY241" s="259" t="s">
        <v>133</v>
      </c>
    </row>
    <row r="242" spans="2:65" s="1" customFormat="1" ht="16.5" customHeight="1">
      <c r="B242" s="38"/>
      <c r="C242" s="224" t="s">
        <v>7</v>
      </c>
      <c r="D242" s="224" t="s">
        <v>135</v>
      </c>
      <c r="E242" s="225" t="s">
        <v>6836</v>
      </c>
      <c r="F242" s="226" t="s">
        <v>6837</v>
      </c>
      <c r="G242" s="227" t="s">
        <v>165</v>
      </c>
      <c r="H242" s="228">
        <v>8</v>
      </c>
      <c r="I242" s="229"/>
      <c r="J242" s="230">
        <f>ROUND(I242*H242,2)</f>
        <v>0</v>
      </c>
      <c r="K242" s="226" t="s">
        <v>1</v>
      </c>
      <c r="L242" s="43"/>
      <c r="M242" s="231" t="s">
        <v>1</v>
      </c>
      <c r="N242" s="232" t="s">
        <v>38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0.00175</v>
      </c>
      <c r="T242" s="234">
        <f>S242*H242</f>
        <v>0.014</v>
      </c>
      <c r="AR242" s="235" t="s">
        <v>224</v>
      </c>
      <c r="AT242" s="235" t="s">
        <v>135</v>
      </c>
      <c r="AU242" s="235" t="s">
        <v>83</v>
      </c>
      <c r="AY242" s="17" t="s">
        <v>133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7" t="s">
        <v>81</v>
      </c>
      <c r="BK242" s="236">
        <f>ROUND(I242*H242,2)</f>
        <v>0</v>
      </c>
      <c r="BL242" s="17" t="s">
        <v>224</v>
      </c>
      <c r="BM242" s="235" t="s">
        <v>6838</v>
      </c>
    </row>
    <row r="243" spans="2:51" s="14" customFormat="1" ht="12">
      <c r="B243" s="276"/>
      <c r="C243" s="277"/>
      <c r="D243" s="239" t="s">
        <v>142</v>
      </c>
      <c r="E243" s="278" t="s">
        <v>1</v>
      </c>
      <c r="F243" s="279" t="s">
        <v>2734</v>
      </c>
      <c r="G243" s="277"/>
      <c r="H243" s="278" t="s">
        <v>1</v>
      </c>
      <c r="I243" s="280"/>
      <c r="J243" s="277"/>
      <c r="K243" s="277"/>
      <c r="L243" s="281"/>
      <c r="M243" s="282"/>
      <c r="N243" s="283"/>
      <c r="O243" s="283"/>
      <c r="P243" s="283"/>
      <c r="Q243" s="283"/>
      <c r="R243" s="283"/>
      <c r="S243" s="283"/>
      <c r="T243" s="284"/>
      <c r="AT243" s="285" t="s">
        <v>142</v>
      </c>
      <c r="AU243" s="285" t="s">
        <v>83</v>
      </c>
      <c r="AV243" s="14" t="s">
        <v>81</v>
      </c>
      <c r="AW243" s="14" t="s">
        <v>30</v>
      </c>
      <c r="AX243" s="14" t="s">
        <v>73</v>
      </c>
      <c r="AY243" s="285" t="s">
        <v>133</v>
      </c>
    </row>
    <row r="244" spans="2:51" s="12" customFormat="1" ht="12">
      <c r="B244" s="237"/>
      <c r="C244" s="238"/>
      <c r="D244" s="239" t="s">
        <v>142</v>
      </c>
      <c r="E244" s="240" t="s">
        <v>1</v>
      </c>
      <c r="F244" s="241" t="s">
        <v>1693</v>
      </c>
      <c r="G244" s="238"/>
      <c r="H244" s="242">
        <v>8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142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133</v>
      </c>
    </row>
    <row r="245" spans="2:51" s="13" customFormat="1" ht="12">
      <c r="B245" s="249"/>
      <c r="C245" s="250"/>
      <c r="D245" s="239" t="s">
        <v>142</v>
      </c>
      <c r="E245" s="251" t="s">
        <v>1</v>
      </c>
      <c r="F245" s="252" t="s">
        <v>144</v>
      </c>
      <c r="G245" s="250"/>
      <c r="H245" s="253">
        <v>8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142</v>
      </c>
      <c r="AU245" s="259" t="s">
        <v>83</v>
      </c>
      <c r="AV245" s="13" t="s">
        <v>140</v>
      </c>
      <c r="AW245" s="13" t="s">
        <v>30</v>
      </c>
      <c r="AX245" s="13" t="s">
        <v>81</v>
      </c>
      <c r="AY245" s="259" t="s">
        <v>133</v>
      </c>
    </row>
    <row r="246" spans="2:65" s="1" customFormat="1" ht="16.5" customHeight="1">
      <c r="B246" s="38"/>
      <c r="C246" s="224" t="s">
        <v>251</v>
      </c>
      <c r="D246" s="224" t="s">
        <v>135</v>
      </c>
      <c r="E246" s="225" t="s">
        <v>6839</v>
      </c>
      <c r="F246" s="226" t="s">
        <v>6840</v>
      </c>
      <c r="G246" s="227" t="s">
        <v>165</v>
      </c>
      <c r="H246" s="228">
        <v>54.61</v>
      </c>
      <c r="I246" s="229"/>
      <c r="J246" s="230">
        <f>ROUND(I246*H246,2)</f>
        <v>0</v>
      </c>
      <c r="K246" s="226" t="s">
        <v>1</v>
      </c>
      <c r="L246" s="43"/>
      <c r="M246" s="231" t="s">
        <v>1</v>
      </c>
      <c r="N246" s="232" t="s">
        <v>38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0.0026</v>
      </c>
      <c r="T246" s="234">
        <f>S246*H246</f>
        <v>0.141986</v>
      </c>
      <c r="AR246" s="235" t="s">
        <v>224</v>
      </c>
      <c r="AT246" s="235" t="s">
        <v>135</v>
      </c>
      <c r="AU246" s="235" t="s">
        <v>83</v>
      </c>
      <c r="AY246" s="17" t="s">
        <v>133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7" t="s">
        <v>81</v>
      </c>
      <c r="BK246" s="236">
        <f>ROUND(I246*H246,2)</f>
        <v>0</v>
      </c>
      <c r="BL246" s="17" t="s">
        <v>224</v>
      </c>
      <c r="BM246" s="235" t="s">
        <v>6841</v>
      </c>
    </row>
    <row r="247" spans="2:51" s="12" customFormat="1" ht="12">
      <c r="B247" s="237"/>
      <c r="C247" s="238"/>
      <c r="D247" s="239" t="s">
        <v>142</v>
      </c>
      <c r="E247" s="240" t="s">
        <v>1</v>
      </c>
      <c r="F247" s="241" t="s">
        <v>4613</v>
      </c>
      <c r="G247" s="238"/>
      <c r="H247" s="242">
        <v>14.205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142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133</v>
      </c>
    </row>
    <row r="248" spans="2:51" s="12" customFormat="1" ht="12">
      <c r="B248" s="237"/>
      <c r="C248" s="238"/>
      <c r="D248" s="239" t="s">
        <v>142</v>
      </c>
      <c r="E248" s="240" t="s">
        <v>1</v>
      </c>
      <c r="F248" s="241" t="s">
        <v>6842</v>
      </c>
      <c r="G248" s="238"/>
      <c r="H248" s="242">
        <v>6.4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142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133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4615</v>
      </c>
      <c r="G249" s="238"/>
      <c r="H249" s="242">
        <v>13.4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2" customFormat="1" ht="12">
      <c r="B250" s="237"/>
      <c r="C250" s="238"/>
      <c r="D250" s="239" t="s">
        <v>142</v>
      </c>
      <c r="E250" s="240" t="s">
        <v>1</v>
      </c>
      <c r="F250" s="241" t="s">
        <v>4614</v>
      </c>
      <c r="G250" s="238"/>
      <c r="H250" s="242">
        <v>20.605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142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133</v>
      </c>
    </row>
    <row r="251" spans="2:51" s="13" customFormat="1" ht="12">
      <c r="B251" s="249"/>
      <c r="C251" s="250"/>
      <c r="D251" s="239" t="s">
        <v>142</v>
      </c>
      <c r="E251" s="251" t="s">
        <v>1</v>
      </c>
      <c r="F251" s="252" t="s">
        <v>144</v>
      </c>
      <c r="G251" s="250"/>
      <c r="H251" s="253">
        <v>54.61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AT251" s="259" t="s">
        <v>142</v>
      </c>
      <c r="AU251" s="259" t="s">
        <v>83</v>
      </c>
      <c r="AV251" s="13" t="s">
        <v>140</v>
      </c>
      <c r="AW251" s="13" t="s">
        <v>30</v>
      </c>
      <c r="AX251" s="13" t="s">
        <v>81</v>
      </c>
      <c r="AY251" s="259" t="s">
        <v>133</v>
      </c>
    </row>
    <row r="252" spans="2:65" s="1" customFormat="1" ht="16.5" customHeight="1">
      <c r="B252" s="38"/>
      <c r="C252" s="224" t="s">
        <v>255</v>
      </c>
      <c r="D252" s="224" t="s">
        <v>135</v>
      </c>
      <c r="E252" s="225" t="s">
        <v>6843</v>
      </c>
      <c r="F252" s="226" t="s">
        <v>6844</v>
      </c>
      <c r="G252" s="227" t="s">
        <v>165</v>
      </c>
      <c r="H252" s="228">
        <v>30.7</v>
      </c>
      <c r="I252" s="229"/>
      <c r="J252" s="230">
        <f>ROUND(I252*H252,2)</f>
        <v>0</v>
      </c>
      <c r="K252" s="226" t="s">
        <v>1</v>
      </c>
      <c r="L252" s="43"/>
      <c r="M252" s="231" t="s">
        <v>1</v>
      </c>
      <c r="N252" s="232" t="s">
        <v>38</v>
      </c>
      <c r="O252" s="86"/>
      <c r="P252" s="233">
        <f>O252*H252</f>
        <v>0</v>
      </c>
      <c r="Q252" s="233">
        <v>0</v>
      </c>
      <c r="R252" s="233">
        <f>Q252*H252</f>
        <v>0</v>
      </c>
      <c r="S252" s="233">
        <v>0.00394</v>
      </c>
      <c r="T252" s="234">
        <f>S252*H252</f>
        <v>0.120958</v>
      </c>
      <c r="AR252" s="235" t="s">
        <v>224</v>
      </c>
      <c r="AT252" s="235" t="s">
        <v>135</v>
      </c>
      <c r="AU252" s="235" t="s">
        <v>83</v>
      </c>
      <c r="AY252" s="17" t="s">
        <v>133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7" t="s">
        <v>81</v>
      </c>
      <c r="BK252" s="236">
        <f>ROUND(I252*H252,2)</f>
        <v>0</v>
      </c>
      <c r="BL252" s="17" t="s">
        <v>224</v>
      </c>
      <c r="BM252" s="235" t="s">
        <v>6845</v>
      </c>
    </row>
    <row r="253" spans="2:51" s="12" customFormat="1" ht="12">
      <c r="B253" s="237"/>
      <c r="C253" s="238"/>
      <c r="D253" s="239" t="s">
        <v>142</v>
      </c>
      <c r="E253" s="240" t="s">
        <v>1</v>
      </c>
      <c r="F253" s="241" t="s">
        <v>6846</v>
      </c>
      <c r="G253" s="238"/>
      <c r="H253" s="242">
        <v>22.5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142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133</v>
      </c>
    </row>
    <row r="254" spans="2:51" s="12" customFormat="1" ht="12">
      <c r="B254" s="237"/>
      <c r="C254" s="238"/>
      <c r="D254" s="239" t="s">
        <v>142</v>
      </c>
      <c r="E254" s="240" t="s">
        <v>1</v>
      </c>
      <c r="F254" s="241" t="s">
        <v>6847</v>
      </c>
      <c r="G254" s="238"/>
      <c r="H254" s="242">
        <v>1.5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142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133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6848</v>
      </c>
      <c r="G255" s="238"/>
      <c r="H255" s="242">
        <v>6.7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3" customFormat="1" ht="12">
      <c r="B256" s="249"/>
      <c r="C256" s="250"/>
      <c r="D256" s="239" t="s">
        <v>142</v>
      </c>
      <c r="E256" s="251" t="s">
        <v>1</v>
      </c>
      <c r="F256" s="252" t="s">
        <v>144</v>
      </c>
      <c r="G256" s="250"/>
      <c r="H256" s="253">
        <v>30.7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142</v>
      </c>
      <c r="AU256" s="259" t="s">
        <v>83</v>
      </c>
      <c r="AV256" s="13" t="s">
        <v>140</v>
      </c>
      <c r="AW256" s="13" t="s">
        <v>30</v>
      </c>
      <c r="AX256" s="13" t="s">
        <v>81</v>
      </c>
      <c r="AY256" s="259" t="s">
        <v>133</v>
      </c>
    </row>
    <row r="257" spans="2:63" s="11" customFormat="1" ht="22.8" customHeight="1">
      <c r="B257" s="208"/>
      <c r="C257" s="209"/>
      <c r="D257" s="210" t="s">
        <v>72</v>
      </c>
      <c r="E257" s="222" t="s">
        <v>4580</v>
      </c>
      <c r="F257" s="222" t="s">
        <v>4581</v>
      </c>
      <c r="G257" s="209"/>
      <c r="H257" s="209"/>
      <c r="I257" s="212"/>
      <c r="J257" s="223">
        <f>BK257</f>
        <v>0</v>
      </c>
      <c r="K257" s="209"/>
      <c r="L257" s="214"/>
      <c r="M257" s="215"/>
      <c r="N257" s="216"/>
      <c r="O257" s="216"/>
      <c r="P257" s="217">
        <f>SUM(P258:P271)</f>
        <v>0</v>
      </c>
      <c r="Q257" s="216"/>
      <c r="R257" s="217">
        <f>SUM(R258:R271)</f>
        <v>0</v>
      </c>
      <c r="S257" s="216"/>
      <c r="T257" s="218">
        <f>SUM(T258:T271)</f>
        <v>15.83061915</v>
      </c>
      <c r="AR257" s="219" t="s">
        <v>83</v>
      </c>
      <c r="AT257" s="220" t="s">
        <v>72</v>
      </c>
      <c r="AU257" s="220" t="s">
        <v>81</v>
      </c>
      <c r="AY257" s="219" t="s">
        <v>133</v>
      </c>
      <c r="BK257" s="221">
        <f>SUM(BK258:BK271)</f>
        <v>0</v>
      </c>
    </row>
    <row r="258" spans="2:65" s="1" customFormat="1" ht="24" customHeight="1">
      <c r="B258" s="38"/>
      <c r="C258" s="224" t="s">
        <v>259</v>
      </c>
      <c r="D258" s="224" t="s">
        <v>135</v>
      </c>
      <c r="E258" s="225" t="s">
        <v>6849</v>
      </c>
      <c r="F258" s="226" t="s">
        <v>6850</v>
      </c>
      <c r="G258" s="227" t="s">
        <v>413</v>
      </c>
      <c r="H258" s="228">
        <v>344.108</v>
      </c>
      <c r="I258" s="229"/>
      <c r="J258" s="230">
        <f>ROUND(I258*H258,2)</f>
        <v>0</v>
      </c>
      <c r="K258" s="226" t="s">
        <v>1</v>
      </c>
      <c r="L258" s="43"/>
      <c r="M258" s="231" t="s">
        <v>1</v>
      </c>
      <c r="N258" s="232" t="s">
        <v>38</v>
      </c>
      <c r="O258" s="86"/>
      <c r="P258" s="233">
        <f>O258*H258</f>
        <v>0</v>
      </c>
      <c r="Q258" s="233">
        <v>0</v>
      </c>
      <c r="R258" s="233">
        <f>Q258*H258</f>
        <v>0</v>
      </c>
      <c r="S258" s="233">
        <v>0.0445</v>
      </c>
      <c r="T258" s="234">
        <f>S258*H258</f>
        <v>15.312806</v>
      </c>
      <c r="AR258" s="235" t="s">
        <v>224</v>
      </c>
      <c r="AT258" s="235" t="s">
        <v>135</v>
      </c>
      <c r="AU258" s="235" t="s">
        <v>83</v>
      </c>
      <c r="AY258" s="17" t="s">
        <v>133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224</v>
      </c>
      <c r="BM258" s="235" t="s">
        <v>6851</v>
      </c>
    </row>
    <row r="259" spans="2:51" s="14" customFormat="1" ht="12">
      <c r="B259" s="276"/>
      <c r="C259" s="277"/>
      <c r="D259" s="239" t="s">
        <v>142</v>
      </c>
      <c r="E259" s="278" t="s">
        <v>1</v>
      </c>
      <c r="F259" s="279" t="s">
        <v>2734</v>
      </c>
      <c r="G259" s="277"/>
      <c r="H259" s="278" t="s">
        <v>1</v>
      </c>
      <c r="I259" s="280"/>
      <c r="J259" s="277"/>
      <c r="K259" s="277"/>
      <c r="L259" s="281"/>
      <c r="M259" s="282"/>
      <c r="N259" s="283"/>
      <c r="O259" s="283"/>
      <c r="P259" s="283"/>
      <c r="Q259" s="283"/>
      <c r="R259" s="283"/>
      <c r="S259" s="283"/>
      <c r="T259" s="284"/>
      <c r="AT259" s="285" t="s">
        <v>142</v>
      </c>
      <c r="AU259" s="285" t="s">
        <v>83</v>
      </c>
      <c r="AV259" s="14" t="s">
        <v>81</v>
      </c>
      <c r="AW259" s="14" t="s">
        <v>30</v>
      </c>
      <c r="AX259" s="14" t="s">
        <v>73</v>
      </c>
      <c r="AY259" s="285" t="s">
        <v>133</v>
      </c>
    </row>
    <row r="260" spans="2:51" s="12" customFormat="1" ht="12">
      <c r="B260" s="237"/>
      <c r="C260" s="238"/>
      <c r="D260" s="239" t="s">
        <v>142</v>
      </c>
      <c r="E260" s="240" t="s">
        <v>1</v>
      </c>
      <c r="F260" s="241" t="s">
        <v>2735</v>
      </c>
      <c r="G260" s="238"/>
      <c r="H260" s="242">
        <v>329.68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142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133</v>
      </c>
    </row>
    <row r="261" spans="2:51" s="12" customFormat="1" ht="12">
      <c r="B261" s="237"/>
      <c r="C261" s="238"/>
      <c r="D261" s="239" t="s">
        <v>142</v>
      </c>
      <c r="E261" s="240" t="s">
        <v>1</v>
      </c>
      <c r="F261" s="241" t="s">
        <v>2736</v>
      </c>
      <c r="G261" s="238"/>
      <c r="H261" s="242">
        <v>-25.6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142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133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2737</v>
      </c>
      <c r="G262" s="238"/>
      <c r="H262" s="242">
        <v>-12.8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2" customFormat="1" ht="12">
      <c r="B263" s="237"/>
      <c r="C263" s="238"/>
      <c r="D263" s="239" t="s">
        <v>142</v>
      </c>
      <c r="E263" s="240" t="s">
        <v>1</v>
      </c>
      <c r="F263" s="241" t="s">
        <v>2738</v>
      </c>
      <c r="G263" s="238"/>
      <c r="H263" s="242">
        <v>39.552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142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133</v>
      </c>
    </row>
    <row r="264" spans="2:51" s="12" customFormat="1" ht="12">
      <c r="B264" s="237"/>
      <c r="C264" s="238"/>
      <c r="D264" s="239" t="s">
        <v>142</v>
      </c>
      <c r="E264" s="240" t="s">
        <v>1</v>
      </c>
      <c r="F264" s="241" t="s">
        <v>2739</v>
      </c>
      <c r="G264" s="238"/>
      <c r="H264" s="242">
        <v>4.998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142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133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2740</v>
      </c>
      <c r="G265" s="238"/>
      <c r="H265" s="242">
        <v>8.278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3" customFormat="1" ht="12">
      <c r="B266" s="249"/>
      <c r="C266" s="250"/>
      <c r="D266" s="239" t="s">
        <v>142</v>
      </c>
      <c r="E266" s="251" t="s">
        <v>1</v>
      </c>
      <c r="F266" s="252" t="s">
        <v>144</v>
      </c>
      <c r="G266" s="250"/>
      <c r="H266" s="253">
        <v>344.108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142</v>
      </c>
      <c r="AU266" s="259" t="s">
        <v>83</v>
      </c>
      <c r="AV266" s="13" t="s">
        <v>140</v>
      </c>
      <c r="AW266" s="13" t="s">
        <v>30</v>
      </c>
      <c r="AX266" s="13" t="s">
        <v>81</v>
      </c>
      <c r="AY266" s="259" t="s">
        <v>133</v>
      </c>
    </row>
    <row r="267" spans="2:65" s="1" customFormat="1" ht="24" customHeight="1">
      <c r="B267" s="38"/>
      <c r="C267" s="224" t="s">
        <v>263</v>
      </c>
      <c r="D267" s="224" t="s">
        <v>135</v>
      </c>
      <c r="E267" s="225" t="s">
        <v>6852</v>
      </c>
      <c r="F267" s="226" t="s">
        <v>6853</v>
      </c>
      <c r="G267" s="227" t="s">
        <v>165</v>
      </c>
      <c r="H267" s="228">
        <v>45.145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38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0.01147</v>
      </c>
      <c r="T267" s="234">
        <f>S267*H267</f>
        <v>0.51781315</v>
      </c>
      <c r="AR267" s="235" t="s">
        <v>224</v>
      </c>
      <c r="AT267" s="235" t="s">
        <v>135</v>
      </c>
      <c r="AU267" s="235" t="s">
        <v>83</v>
      </c>
      <c r="AY267" s="17" t="s">
        <v>133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224</v>
      </c>
      <c r="BM267" s="235" t="s">
        <v>6854</v>
      </c>
    </row>
    <row r="268" spans="2:51" s="14" customFormat="1" ht="12">
      <c r="B268" s="276"/>
      <c r="C268" s="277"/>
      <c r="D268" s="239" t="s">
        <v>142</v>
      </c>
      <c r="E268" s="278" t="s">
        <v>1</v>
      </c>
      <c r="F268" s="279" t="s">
        <v>2734</v>
      </c>
      <c r="G268" s="277"/>
      <c r="H268" s="278" t="s">
        <v>1</v>
      </c>
      <c r="I268" s="280"/>
      <c r="J268" s="277"/>
      <c r="K268" s="277"/>
      <c r="L268" s="281"/>
      <c r="M268" s="282"/>
      <c r="N268" s="283"/>
      <c r="O268" s="283"/>
      <c r="P268" s="283"/>
      <c r="Q268" s="283"/>
      <c r="R268" s="283"/>
      <c r="S268" s="283"/>
      <c r="T268" s="284"/>
      <c r="AT268" s="285" t="s">
        <v>142</v>
      </c>
      <c r="AU268" s="285" t="s">
        <v>83</v>
      </c>
      <c r="AV268" s="14" t="s">
        <v>81</v>
      </c>
      <c r="AW268" s="14" t="s">
        <v>30</v>
      </c>
      <c r="AX268" s="14" t="s">
        <v>73</v>
      </c>
      <c r="AY268" s="285" t="s">
        <v>133</v>
      </c>
    </row>
    <row r="269" spans="2:51" s="12" customFormat="1" ht="12">
      <c r="B269" s="237"/>
      <c r="C269" s="238"/>
      <c r="D269" s="239" t="s">
        <v>142</v>
      </c>
      <c r="E269" s="240" t="s">
        <v>1</v>
      </c>
      <c r="F269" s="241" t="s">
        <v>4598</v>
      </c>
      <c r="G269" s="238"/>
      <c r="H269" s="242">
        <v>17.745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142</v>
      </c>
      <c r="AU269" s="248" t="s">
        <v>83</v>
      </c>
      <c r="AV269" s="12" t="s">
        <v>83</v>
      </c>
      <c r="AW269" s="12" t="s">
        <v>30</v>
      </c>
      <c r="AX269" s="12" t="s">
        <v>73</v>
      </c>
      <c r="AY269" s="248" t="s">
        <v>133</v>
      </c>
    </row>
    <row r="270" spans="2:51" s="12" customFormat="1" ht="12">
      <c r="B270" s="237"/>
      <c r="C270" s="238"/>
      <c r="D270" s="239" t="s">
        <v>142</v>
      </c>
      <c r="E270" s="240" t="s">
        <v>1</v>
      </c>
      <c r="F270" s="241" t="s">
        <v>4599</v>
      </c>
      <c r="G270" s="238"/>
      <c r="H270" s="242">
        <v>27.4</v>
      </c>
      <c r="I270" s="243"/>
      <c r="J270" s="238"/>
      <c r="K270" s="238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142</v>
      </c>
      <c r="AU270" s="248" t="s">
        <v>83</v>
      </c>
      <c r="AV270" s="12" t="s">
        <v>83</v>
      </c>
      <c r="AW270" s="12" t="s">
        <v>30</v>
      </c>
      <c r="AX270" s="12" t="s">
        <v>73</v>
      </c>
      <c r="AY270" s="248" t="s">
        <v>133</v>
      </c>
    </row>
    <row r="271" spans="2:51" s="13" customFormat="1" ht="12">
      <c r="B271" s="249"/>
      <c r="C271" s="250"/>
      <c r="D271" s="239" t="s">
        <v>142</v>
      </c>
      <c r="E271" s="251" t="s">
        <v>1</v>
      </c>
      <c r="F271" s="252" t="s">
        <v>144</v>
      </c>
      <c r="G271" s="250"/>
      <c r="H271" s="253">
        <v>45.145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142</v>
      </c>
      <c r="AU271" s="259" t="s">
        <v>83</v>
      </c>
      <c r="AV271" s="13" t="s">
        <v>140</v>
      </c>
      <c r="AW271" s="13" t="s">
        <v>30</v>
      </c>
      <c r="AX271" s="13" t="s">
        <v>81</v>
      </c>
      <c r="AY271" s="259" t="s">
        <v>133</v>
      </c>
    </row>
    <row r="272" spans="2:63" s="11" customFormat="1" ht="25.9" customHeight="1">
      <c r="B272" s="208"/>
      <c r="C272" s="209"/>
      <c r="D272" s="210" t="s">
        <v>72</v>
      </c>
      <c r="E272" s="211" t="s">
        <v>288</v>
      </c>
      <c r="F272" s="211" t="s">
        <v>289</v>
      </c>
      <c r="G272" s="209"/>
      <c r="H272" s="209"/>
      <c r="I272" s="212"/>
      <c r="J272" s="213">
        <f>BK272</f>
        <v>0</v>
      </c>
      <c r="K272" s="209"/>
      <c r="L272" s="214"/>
      <c r="M272" s="215"/>
      <c r="N272" s="216"/>
      <c r="O272" s="216"/>
      <c r="P272" s="217">
        <f>P273</f>
        <v>0</v>
      </c>
      <c r="Q272" s="216"/>
      <c r="R272" s="217">
        <f>R273</f>
        <v>0</v>
      </c>
      <c r="S272" s="216"/>
      <c r="T272" s="218">
        <f>T273</f>
        <v>0</v>
      </c>
      <c r="AR272" s="219" t="s">
        <v>158</v>
      </c>
      <c r="AT272" s="220" t="s">
        <v>72</v>
      </c>
      <c r="AU272" s="220" t="s">
        <v>73</v>
      </c>
      <c r="AY272" s="219" t="s">
        <v>133</v>
      </c>
      <c r="BK272" s="221">
        <f>BK273</f>
        <v>0</v>
      </c>
    </row>
    <row r="273" spans="2:63" s="11" customFormat="1" ht="22.8" customHeight="1">
      <c r="B273" s="208"/>
      <c r="C273" s="209"/>
      <c r="D273" s="210" t="s">
        <v>72</v>
      </c>
      <c r="E273" s="222" t="s">
        <v>290</v>
      </c>
      <c r="F273" s="222" t="s">
        <v>291</v>
      </c>
      <c r="G273" s="209"/>
      <c r="H273" s="209"/>
      <c r="I273" s="212"/>
      <c r="J273" s="223">
        <f>BK273</f>
        <v>0</v>
      </c>
      <c r="K273" s="209"/>
      <c r="L273" s="214"/>
      <c r="M273" s="215"/>
      <c r="N273" s="216"/>
      <c r="O273" s="216"/>
      <c r="P273" s="217">
        <f>P274</f>
        <v>0</v>
      </c>
      <c r="Q273" s="216"/>
      <c r="R273" s="217">
        <f>R274</f>
        <v>0</v>
      </c>
      <c r="S273" s="216"/>
      <c r="T273" s="218">
        <f>T274</f>
        <v>0</v>
      </c>
      <c r="AR273" s="219" t="s">
        <v>158</v>
      </c>
      <c r="AT273" s="220" t="s">
        <v>72</v>
      </c>
      <c r="AU273" s="220" t="s">
        <v>81</v>
      </c>
      <c r="AY273" s="219" t="s">
        <v>133</v>
      </c>
      <c r="BK273" s="221">
        <f>BK274</f>
        <v>0</v>
      </c>
    </row>
    <row r="274" spans="2:65" s="1" customFormat="1" ht="16.5" customHeight="1">
      <c r="B274" s="38"/>
      <c r="C274" s="224" t="s">
        <v>267</v>
      </c>
      <c r="D274" s="224" t="s">
        <v>135</v>
      </c>
      <c r="E274" s="225" t="s">
        <v>293</v>
      </c>
      <c r="F274" s="226" t="s">
        <v>291</v>
      </c>
      <c r="G274" s="227" t="s">
        <v>286</v>
      </c>
      <c r="H274" s="270"/>
      <c r="I274" s="229"/>
      <c r="J274" s="230">
        <f>ROUND(I274*H274,2)</f>
        <v>0</v>
      </c>
      <c r="K274" s="226" t="s">
        <v>139</v>
      </c>
      <c r="L274" s="43"/>
      <c r="M274" s="271" t="s">
        <v>1</v>
      </c>
      <c r="N274" s="272" t="s">
        <v>38</v>
      </c>
      <c r="O274" s="273"/>
      <c r="P274" s="274">
        <f>O274*H274</f>
        <v>0</v>
      </c>
      <c r="Q274" s="274">
        <v>0</v>
      </c>
      <c r="R274" s="274">
        <f>Q274*H274</f>
        <v>0</v>
      </c>
      <c r="S274" s="274">
        <v>0</v>
      </c>
      <c r="T274" s="275">
        <f>S274*H274</f>
        <v>0</v>
      </c>
      <c r="AR274" s="235" t="s">
        <v>294</v>
      </c>
      <c r="AT274" s="235" t="s">
        <v>135</v>
      </c>
      <c r="AU274" s="235" t="s">
        <v>83</v>
      </c>
      <c r="AY274" s="17" t="s">
        <v>133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7" t="s">
        <v>81</v>
      </c>
      <c r="BK274" s="236">
        <f>ROUND(I274*H274,2)</f>
        <v>0</v>
      </c>
      <c r="BL274" s="17" t="s">
        <v>294</v>
      </c>
      <c r="BM274" s="235" t="s">
        <v>6855</v>
      </c>
    </row>
    <row r="275" spans="2:12" s="1" customFormat="1" ht="6.95" customHeight="1">
      <c r="B275" s="61"/>
      <c r="C275" s="62"/>
      <c r="D275" s="62"/>
      <c r="E275" s="62"/>
      <c r="F275" s="62"/>
      <c r="G275" s="62"/>
      <c r="H275" s="62"/>
      <c r="I275" s="173"/>
      <c r="J275" s="62"/>
      <c r="K275" s="62"/>
      <c r="L275" s="43"/>
    </row>
  </sheetData>
  <sheetProtection password="CC35" sheet="1" objects="1" scenarios="1" formatColumns="0" formatRows="0" autoFilter="0"/>
  <autoFilter ref="C124:K2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6856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ROUND((SUM(BE127:BE344)),2)</f>
        <v>0</v>
      </c>
      <c r="I33" s="154">
        <v>0.21</v>
      </c>
      <c r="J33" s="153">
        <f>ROUND(((SUM(BE127:BE344))*I33),2)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ROUND((SUM(BF127:BF344)),2)</f>
        <v>0</v>
      </c>
      <c r="I34" s="154">
        <v>0.15</v>
      </c>
      <c r="J34" s="153">
        <f>ROUND(((SUM(BF127:BF344))*I34),2)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ROUND((SUM(BG127:BG344)),2)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ROUND((SUM(BH127:BH344)),2)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ROUND((SUM(BI127:BI344)),2)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9.9" customHeight="1">
      <c r="B99" s="190"/>
      <c r="C99" s="191"/>
      <c r="D99" s="192" t="s">
        <v>334</v>
      </c>
      <c r="E99" s="193"/>
      <c r="F99" s="193"/>
      <c r="G99" s="193"/>
      <c r="H99" s="193"/>
      <c r="I99" s="194"/>
      <c r="J99" s="195">
        <f>J166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335</v>
      </c>
      <c r="E100" s="193"/>
      <c r="F100" s="193"/>
      <c r="G100" s="193"/>
      <c r="H100" s="193"/>
      <c r="I100" s="194"/>
      <c r="J100" s="195">
        <f>J222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J236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339</v>
      </c>
      <c r="E102" s="193"/>
      <c r="F102" s="193"/>
      <c r="G102" s="193"/>
      <c r="H102" s="193"/>
      <c r="I102" s="194"/>
      <c r="J102" s="195">
        <f>J325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340</v>
      </c>
      <c r="E103" s="193"/>
      <c r="F103" s="193"/>
      <c r="G103" s="193"/>
      <c r="H103" s="193"/>
      <c r="I103" s="194"/>
      <c r="J103" s="195">
        <f>J331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114</v>
      </c>
      <c r="E104" s="186"/>
      <c r="F104" s="186"/>
      <c r="G104" s="186"/>
      <c r="H104" s="186"/>
      <c r="I104" s="187"/>
      <c r="J104" s="188">
        <f>J333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359</v>
      </c>
      <c r="E105" s="193"/>
      <c r="F105" s="193"/>
      <c r="G105" s="193"/>
      <c r="H105" s="193"/>
      <c r="I105" s="194"/>
      <c r="J105" s="195">
        <f>J334</f>
        <v>0</v>
      </c>
      <c r="K105" s="191"/>
      <c r="L105" s="196"/>
    </row>
    <row r="106" spans="2:12" s="8" customFormat="1" ht="24.95" customHeight="1">
      <c r="B106" s="183"/>
      <c r="C106" s="184"/>
      <c r="D106" s="185" t="s">
        <v>116</v>
      </c>
      <c r="E106" s="186"/>
      <c r="F106" s="186"/>
      <c r="G106" s="186"/>
      <c r="H106" s="186"/>
      <c r="I106" s="187"/>
      <c r="J106" s="188">
        <f>J342</f>
        <v>0</v>
      </c>
      <c r="K106" s="184"/>
      <c r="L106" s="189"/>
    </row>
    <row r="107" spans="2:12" s="9" customFormat="1" ht="19.9" customHeight="1">
      <c r="B107" s="190"/>
      <c r="C107" s="191"/>
      <c r="D107" s="192" t="s">
        <v>117</v>
      </c>
      <c r="E107" s="193"/>
      <c r="F107" s="193"/>
      <c r="G107" s="193"/>
      <c r="H107" s="193"/>
      <c r="I107" s="194"/>
      <c r="J107" s="195">
        <f>J343</f>
        <v>0</v>
      </c>
      <c r="K107" s="191"/>
      <c r="L107" s="196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118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Polyfunkční objekt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103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03220006b - Zpevněné plochy, HTÚ, výsadby a ozelenění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Přibice</v>
      </c>
      <c r="G121" s="39"/>
      <c r="H121" s="39"/>
      <c r="I121" s="142" t="s">
        <v>22</v>
      </c>
      <c r="J121" s="74" t="str">
        <f>IF(J12="","",J12)</f>
        <v>21. 6. 2018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 xml:space="preserve"> </v>
      </c>
      <c r="G123" s="39"/>
      <c r="H123" s="39"/>
      <c r="I123" s="142" t="s">
        <v>29</v>
      </c>
      <c r="J123" s="36" t="str">
        <f>E21</f>
        <v xml:space="preserve"> </v>
      </c>
      <c r="K123" s="39"/>
      <c r="L123" s="43"/>
    </row>
    <row r="124" spans="2:12" s="1" customFormat="1" ht="15.15" customHeight="1">
      <c r="B124" s="38"/>
      <c r="C124" s="32" t="s">
        <v>27</v>
      </c>
      <c r="D124" s="39"/>
      <c r="E124" s="39"/>
      <c r="F124" s="27" t="str">
        <f>IF(E18="","",E18)</f>
        <v>Vyplň údaj</v>
      </c>
      <c r="G124" s="39"/>
      <c r="H124" s="39"/>
      <c r="I124" s="142" t="s">
        <v>31</v>
      </c>
      <c r="J124" s="36" t="str">
        <f>E24</f>
        <v xml:space="preserve"> 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119</v>
      </c>
      <c r="D126" s="199" t="s">
        <v>58</v>
      </c>
      <c r="E126" s="199" t="s">
        <v>54</v>
      </c>
      <c r="F126" s="199" t="s">
        <v>55</v>
      </c>
      <c r="G126" s="199" t="s">
        <v>120</v>
      </c>
      <c r="H126" s="199" t="s">
        <v>121</v>
      </c>
      <c r="I126" s="200" t="s">
        <v>122</v>
      </c>
      <c r="J126" s="201" t="s">
        <v>108</v>
      </c>
      <c r="K126" s="202" t="s">
        <v>123</v>
      </c>
      <c r="L126" s="203"/>
      <c r="M126" s="95" t="s">
        <v>1</v>
      </c>
      <c r="N126" s="96" t="s">
        <v>37</v>
      </c>
      <c r="O126" s="96" t="s">
        <v>124</v>
      </c>
      <c r="P126" s="96" t="s">
        <v>125</v>
      </c>
      <c r="Q126" s="96" t="s">
        <v>126</v>
      </c>
      <c r="R126" s="96" t="s">
        <v>127</v>
      </c>
      <c r="S126" s="96" t="s">
        <v>128</v>
      </c>
      <c r="T126" s="97" t="s">
        <v>129</v>
      </c>
    </row>
    <row r="127" spans="2:63" s="1" customFormat="1" ht="22.8" customHeight="1">
      <c r="B127" s="38"/>
      <c r="C127" s="102" t="s">
        <v>130</v>
      </c>
      <c r="D127" s="39"/>
      <c r="E127" s="39"/>
      <c r="F127" s="39"/>
      <c r="G127" s="39"/>
      <c r="H127" s="39"/>
      <c r="I127" s="139"/>
      <c r="J127" s="204">
        <f>BK127</f>
        <v>0</v>
      </c>
      <c r="K127" s="39"/>
      <c r="L127" s="43"/>
      <c r="M127" s="98"/>
      <c r="N127" s="99"/>
      <c r="O127" s="99"/>
      <c r="P127" s="205">
        <f>P128+P333+P342</f>
        <v>0</v>
      </c>
      <c r="Q127" s="99"/>
      <c r="R127" s="205">
        <f>R128+R333+R342</f>
        <v>1155.6578761699998</v>
      </c>
      <c r="S127" s="99"/>
      <c r="T127" s="206">
        <f>T128+T333+T342</f>
        <v>24.354</v>
      </c>
      <c r="AT127" s="17" t="s">
        <v>72</v>
      </c>
      <c r="AU127" s="17" t="s">
        <v>110</v>
      </c>
      <c r="BK127" s="207">
        <f>BK128+BK333+BK342</f>
        <v>0</v>
      </c>
    </row>
    <row r="128" spans="2:63" s="11" customFormat="1" ht="25.9" customHeight="1">
      <c r="B128" s="208"/>
      <c r="C128" s="209"/>
      <c r="D128" s="210" t="s">
        <v>72</v>
      </c>
      <c r="E128" s="211" t="s">
        <v>131</v>
      </c>
      <c r="F128" s="211" t="s">
        <v>132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P129+P166+P222+P236+P325+P331</f>
        <v>0</v>
      </c>
      <c r="Q128" s="216"/>
      <c r="R128" s="217">
        <f>R129+R166+R222+R236+R325+R331</f>
        <v>1155.0542451699998</v>
      </c>
      <c r="S128" s="216"/>
      <c r="T128" s="218">
        <f>T129+T166+T222+T236+T325+T331</f>
        <v>24.354</v>
      </c>
      <c r="AR128" s="219" t="s">
        <v>81</v>
      </c>
      <c r="AT128" s="220" t="s">
        <v>72</v>
      </c>
      <c r="AU128" s="220" t="s">
        <v>73</v>
      </c>
      <c r="AY128" s="219" t="s">
        <v>133</v>
      </c>
      <c r="BK128" s="221">
        <f>BK129+BK166+BK222+BK236+BK325+BK331</f>
        <v>0</v>
      </c>
    </row>
    <row r="129" spans="2:63" s="11" customFormat="1" ht="22.8" customHeight="1">
      <c r="B129" s="208"/>
      <c r="C129" s="209"/>
      <c r="D129" s="210" t="s">
        <v>72</v>
      </c>
      <c r="E129" s="222" t="s">
        <v>81</v>
      </c>
      <c r="F129" s="222" t="s">
        <v>134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SUM(P130:P165)</f>
        <v>0</v>
      </c>
      <c r="Q129" s="216"/>
      <c r="R129" s="217">
        <f>SUM(R130:R165)</f>
        <v>114.8847</v>
      </c>
      <c r="S129" s="216"/>
      <c r="T129" s="218">
        <f>SUM(T130:T165)</f>
        <v>24.354</v>
      </c>
      <c r="AR129" s="219" t="s">
        <v>81</v>
      </c>
      <c r="AT129" s="220" t="s">
        <v>72</v>
      </c>
      <c r="AU129" s="220" t="s">
        <v>81</v>
      </c>
      <c r="AY129" s="219" t="s">
        <v>133</v>
      </c>
      <c r="BK129" s="221">
        <f>SUM(BK130:BK165)</f>
        <v>0</v>
      </c>
    </row>
    <row r="130" spans="2:65" s="1" customFormat="1" ht="24" customHeight="1">
      <c r="B130" s="38"/>
      <c r="C130" s="224" t="s">
        <v>81</v>
      </c>
      <c r="D130" s="224" t="s">
        <v>135</v>
      </c>
      <c r="E130" s="225" t="s">
        <v>6857</v>
      </c>
      <c r="F130" s="226" t="s">
        <v>6858</v>
      </c>
      <c r="G130" s="227" t="s">
        <v>413</v>
      </c>
      <c r="H130" s="228">
        <v>49.2</v>
      </c>
      <c r="I130" s="229"/>
      <c r="J130" s="230">
        <f>ROUND(I130*H130,2)</f>
        <v>0</v>
      </c>
      <c r="K130" s="226" t="s">
        <v>139</v>
      </c>
      <c r="L130" s="43"/>
      <c r="M130" s="231" t="s">
        <v>1</v>
      </c>
      <c r="N130" s="232" t="s">
        <v>38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0.255</v>
      </c>
      <c r="T130" s="234">
        <f>S130*H130</f>
        <v>12.546000000000001</v>
      </c>
      <c r="AR130" s="235" t="s">
        <v>140</v>
      </c>
      <c r="AT130" s="235" t="s">
        <v>135</v>
      </c>
      <c r="AU130" s="235" t="s">
        <v>83</v>
      </c>
      <c r="AY130" s="17" t="s">
        <v>133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81</v>
      </c>
      <c r="BK130" s="236">
        <f>ROUND(I130*H130,2)</f>
        <v>0</v>
      </c>
      <c r="BL130" s="17" t="s">
        <v>140</v>
      </c>
      <c r="BM130" s="235" t="s">
        <v>6859</v>
      </c>
    </row>
    <row r="131" spans="2:51" s="12" customFormat="1" ht="12">
      <c r="B131" s="237"/>
      <c r="C131" s="238"/>
      <c r="D131" s="239" t="s">
        <v>142</v>
      </c>
      <c r="E131" s="240" t="s">
        <v>1</v>
      </c>
      <c r="F131" s="241" t="s">
        <v>6860</v>
      </c>
      <c r="G131" s="238"/>
      <c r="H131" s="242">
        <v>49.2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142</v>
      </c>
      <c r="AU131" s="248" t="s">
        <v>83</v>
      </c>
      <c r="AV131" s="12" t="s">
        <v>83</v>
      </c>
      <c r="AW131" s="12" t="s">
        <v>30</v>
      </c>
      <c r="AX131" s="12" t="s">
        <v>73</v>
      </c>
      <c r="AY131" s="248" t="s">
        <v>133</v>
      </c>
    </row>
    <row r="132" spans="2:51" s="13" customFormat="1" ht="12">
      <c r="B132" s="249"/>
      <c r="C132" s="250"/>
      <c r="D132" s="239" t="s">
        <v>142</v>
      </c>
      <c r="E132" s="251" t="s">
        <v>1</v>
      </c>
      <c r="F132" s="252" t="s">
        <v>144</v>
      </c>
      <c r="G132" s="250"/>
      <c r="H132" s="253">
        <v>49.2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142</v>
      </c>
      <c r="AU132" s="259" t="s">
        <v>83</v>
      </c>
      <c r="AV132" s="13" t="s">
        <v>140</v>
      </c>
      <c r="AW132" s="13" t="s">
        <v>30</v>
      </c>
      <c r="AX132" s="13" t="s">
        <v>81</v>
      </c>
      <c r="AY132" s="259" t="s">
        <v>133</v>
      </c>
    </row>
    <row r="133" spans="2:65" s="1" customFormat="1" ht="24" customHeight="1">
      <c r="B133" s="38"/>
      <c r="C133" s="224" t="s">
        <v>83</v>
      </c>
      <c r="D133" s="224" t="s">
        <v>135</v>
      </c>
      <c r="E133" s="225" t="s">
        <v>6861</v>
      </c>
      <c r="F133" s="226" t="s">
        <v>6862</v>
      </c>
      <c r="G133" s="227" t="s">
        <v>413</v>
      </c>
      <c r="H133" s="228">
        <v>49.2</v>
      </c>
      <c r="I133" s="229"/>
      <c r="J133" s="230">
        <f>ROUND(I133*H133,2)</f>
        <v>0</v>
      </c>
      <c r="K133" s="226" t="s">
        <v>139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0.24</v>
      </c>
      <c r="T133" s="234">
        <f>S133*H133</f>
        <v>11.808</v>
      </c>
      <c r="AR133" s="235" t="s">
        <v>140</v>
      </c>
      <c r="AT133" s="235" t="s">
        <v>135</v>
      </c>
      <c r="AU133" s="235" t="s">
        <v>83</v>
      </c>
      <c r="AY133" s="17" t="s">
        <v>133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140</v>
      </c>
      <c r="BM133" s="235" t="s">
        <v>6863</v>
      </c>
    </row>
    <row r="134" spans="2:65" s="1" customFormat="1" ht="24" customHeight="1">
      <c r="B134" s="38"/>
      <c r="C134" s="224" t="s">
        <v>149</v>
      </c>
      <c r="D134" s="224" t="s">
        <v>135</v>
      </c>
      <c r="E134" s="225" t="s">
        <v>6864</v>
      </c>
      <c r="F134" s="226" t="s">
        <v>6865</v>
      </c>
      <c r="G134" s="227" t="s">
        <v>138</v>
      </c>
      <c r="H134" s="228">
        <v>67.579</v>
      </c>
      <c r="I134" s="229"/>
      <c r="J134" s="230">
        <f>ROUND(I134*H134,2)</f>
        <v>0</v>
      </c>
      <c r="K134" s="226" t="s">
        <v>139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140</v>
      </c>
      <c r="AT134" s="235" t="s">
        <v>135</v>
      </c>
      <c r="AU134" s="235" t="s">
        <v>83</v>
      </c>
      <c r="AY134" s="17" t="s">
        <v>133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140</v>
      </c>
      <c r="BM134" s="235" t="s">
        <v>6866</v>
      </c>
    </row>
    <row r="135" spans="2:51" s="14" customFormat="1" ht="12">
      <c r="B135" s="276"/>
      <c r="C135" s="277"/>
      <c r="D135" s="239" t="s">
        <v>142</v>
      </c>
      <c r="E135" s="278" t="s">
        <v>1</v>
      </c>
      <c r="F135" s="279" t="s">
        <v>6867</v>
      </c>
      <c r="G135" s="277"/>
      <c r="H135" s="278" t="s">
        <v>1</v>
      </c>
      <c r="I135" s="280"/>
      <c r="J135" s="277"/>
      <c r="K135" s="277"/>
      <c r="L135" s="281"/>
      <c r="M135" s="282"/>
      <c r="N135" s="283"/>
      <c r="O135" s="283"/>
      <c r="P135" s="283"/>
      <c r="Q135" s="283"/>
      <c r="R135" s="283"/>
      <c r="S135" s="283"/>
      <c r="T135" s="284"/>
      <c r="AT135" s="285" t="s">
        <v>142</v>
      </c>
      <c r="AU135" s="285" t="s">
        <v>83</v>
      </c>
      <c r="AV135" s="14" t="s">
        <v>81</v>
      </c>
      <c r="AW135" s="14" t="s">
        <v>30</v>
      </c>
      <c r="AX135" s="14" t="s">
        <v>73</v>
      </c>
      <c r="AY135" s="285" t="s">
        <v>133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6868</v>
      </c>
      <c r="G136" s="238"/>
      <c r="H136" s="242">
        <v>51.91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2" customFormat="1" ht="12">
      <c r="B137" s="237"/>
      <c r="C137" s="238"/>
      <c r="D137" s="239" t="s">
        <v>142</v>
      </c>
      <c r="E137" s="240" t="s">
        <v>1</v>
      </c>
      <c r="F137" s="241" t="s">
        <v>6869</v>
      </c>
      <c r="G137" s="238"/>
      <c r="H137" s="242">
        <v>12.3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142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133</v>
      </c>
    </row>
    <row r="138" spans="2:51" s="12" customFormat="1" ht="12">
      <c r="B138" s="237"/>
      <c r="C138" s="238"/>
      <c r="D138" s="239" t="s">
        <v>142</v>
      </c>
      <c r="E138" s="240" t="s">
        <v>1</v>
      </c>
      <c r="F138" s="241" t="s">
        <v>6870</v>
      </c>
      <c r="G138" s="238"/>
      <c r="H138" s="242">
        <v>3.369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142</v>
      </c>
      <c r="AU138" s="248" t="s">
        <v>83</v>
      </c>
      <c r="AV138" s="12" t="s">
        <v>83</v>
      </c>
      <c r="AW138" s="12" t="s">
        <v>30</v>
      </c>
      <c r="AX138" s="12" t="s">
        <v>73</v>
      </c>
      <c r="AY138" s="248" t="s">
        <v>133</v>
      </c>
    </row>
    <row r="139" spans="2:51" s="13" customFormat="1" ht="12">
      <c r="B139" s="249"/>
      <c r="C139" s="250"/>
      <c r="D139" s="239" t="s">
        <v>142</v>
      </c>
      <c r="E139" s="251" t="s">
        <v>1</v>
      </c>
      <c r="F139" s="252" t="s">
        <v>144</v>
      </c>
      <c r="G139" s="250"/>
      <c r="H139" s="253">
        <v>67.579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142</v>
      </c>
      <c r="AU139" s="259" t="s">
        <v>83</v>
      </c>
      <c r="AV139" s="13" t="s">
        <v>140</v>
      </c>
      <c r="AW139" s="13" t="s">
        <v>30</v>
      </c>
      <c r="AX139" s="13" t="s">
        <v>81</v>
      </c>
      <c r="AY139" s="259" t="s">
        <v>133</v>
      </c>
    </row>
    <row r="140" spans="2:65" s="1" customFormat="1" ht="16.5" customHeight="1">
      <c r="B140" s="38"/>
      <c r="C140" s="260" t="s">
        <v>140</v>
      </c>
      <c r="D140" s="260" t="s">
        <v>168</v>
      </c>
      <c r="E140" s="261" t="s">
        <v>6871</v>
      </c>
      <c r="F140" s="262" t="s">
        <v>6872</v>
      </c>
      <c r="G140" s="263" t="s">
        <v>187</v>
      </c>
      <c r="H140" s="264">
        <v>114.884</v>
      </c>
      <c r="I140" s="265"/>
      <c r="J140" s="266">
        <f>ROUND(I140*H140,2)</f>
        <v>0</v>
      </c>
      <c r="K140" s="262" t="s">
        <v>139</v>
      </c>
      <c r="L140" s="267"/>
      <c r="M140" s="268" t="s">
        <v>1</v>
      </c>
      <c r="N140" s="269" t="s">
        <v>38</v>
      </c>
      <c r="O140" s="86"/>
      <c r="P140" s="233">
        <f>O140*H140</f>
        <v>0</v>
      </c>
      <c r="Q140" s="233">
        <v>1</v>
      </c>
      <c r="R140" s="233">
        <f>Q140*H140</f>
        <v>114.884</v>
      </c>
      <c r="S140" s="233">
        <v>0</v>
      </c>
      <c r="T140" s="234">
        <f>S140*H140</f>
        <v>0</v>
      </c>
      <c r="AR140" s="235" t="s">
        <v>172</v>
      </c>
      <c r="AT140" s="235" t="s">
        <v>168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6873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6874</v>
      </c>
      <c r="G141" s="238"/>
      <c r="H141" s="242">
        <v>114.884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114.884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24" customHeight="1">
      <c r="B143" s="38"/>
      <c r="C143" s="224" t="s">
        <v>158</v>
      </c>
      <c r="D143" s="224" t="s">
        <v>135</v>
      </c>
      <c r="E143" s="225" t="s">
        <v>174</v>
      </c>
      <c r="F143" s="226" t="s">
        <v>175</v>
      </c>
      <c r="G143" s="227" t="s">
        <v>138</v>
      </c>
      <c r="H143" s="228">
        <v>67.579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6875</v>
      </c>
    </row>
    <row r="144" spans="2:65" s="1" customFormat="1" ht="16.5" customHeight="1">
      <c r="B144" s="38"/>
      <c r="C144" s="224" t="s">
        <v>162</v>
      </c>
      <c r="D144" s="224" t="s">
        <v>135</v>
      </c>
      <c r="E144" s="225" t="s">
        <v>181</v>
      </c>
      <c r="F144" s="226" t="s">
        <v>6876</v>
      </c>
      <c r="G144" s="227" t="s">
        <v>138</v>
      </c>
      <c r="H144" s="228">
        <v>67.579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6877</v>
      </c>
    </row>
    <row r="145" spans="2:65" s="1" customFormat="1" ht="24" customHeight="1">
      <c r="B145" s="38"/>
      <c r="C145" s="224" t="s">
        <v>167</v>
      </c>
      <c r="D145" s="224" t="s">
        <v>135</v>
      </c>
      <c r="E145" s="225" t="s">
        <v>6878</v>
      </c>
      <c r="F145" s="226" t="s">
        <v>6879</v>
      </c>
      <c r="G145" s="227" t="s">
        <v>413</v>
      </c>
      <c r="H145" s="228">
        <v>610.41</v>
      </c>
      <c r="I145" s="229"/>
      <c r="J145" s="230">
        <f>ROUND(I145*H145,2)</f>
        <v>0</v>
      </c>
      <c r="K145" s="226" t="s">
        <v>1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6880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6881</v>
      </c>
      <c r="G146" s="238"/>
      <c r="H146" s="242">
        <v>519.1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6882</v>
      </c>
      <c r="G147" s="238"/>
      <c r="H147" s="242">
        <v>49.2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2" customFormat="1" ht="12">
      <c r="B148" s="237"/>
      <c r="C148" s="238"/>
      <c r="D148" s="239" t="s">
        <v>142</v>
      </c>
      <c r="E148" s="240" t="s">
        <v>1</v>
      </c>
      <c r="F148" s="241" t="s">
        <v>6883</v>
      </c>
      <c r="G148" s="238"/>
      <c r="H148" s="242">
        <v>42.11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142</v>
      </c>
      <c r="AU148" s="248" t="s">
        <v>83</v>
      </c>
      <c r="AV148" s="12" t="s">
        <v>83</v>
      </c>
      <c r="AW148" s="12" t="s">
        <v>30</v>
      </c>
      <c r="AX148" s="12" t="s">
        <v>73</v>
      </c>
      <c r="AY148" s="248" t="s">
        <v>133</v>
      </c>
    </row>
    <row r="149" spans="2:51" s="13" customFormat="1" ht="12">
      <c r="B149" s="249"/>
      <c r="C149" s="250"/>
      <c r="D149" s="239" t="s">
        <v>142</v>
      </c>
      <c r="E149" s="251" t="s">
        <v>1</v>
      </c>
      <c r="F149" s="252" t="s">
        <v>144</v>
      </c>
      <c r="G149" s="250"/>
      <c r="H149" s="253">
        <v>610.4100000000001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142</v>
      </c>
      <c r="AU149" s="259" t="s">
        <v>83</v>
      </c>
      <c r="AV149" s="13" t="s">
        <v>140</v>
      </c>
      <c r="AW149" s="13" t="s">
        <v>30</v>
      </c>
      <c r="AX149" s="13" t="s">
        <v>81</v>
      </c>
      <c r="AY149" s="259" t="s">
        <v>133</v>
      </c>
    </row>
    <row r="150" spans="2:65" s="1" customFormat="1" ht="16.5" customHeight="1">
      <c r="B150" s="38"/>
      <c r="C150" s="260" t="s">
        <v>172</v>
      </c>
      <c r="D150" s="260" t="s">
        <v>168</v>
      </c>
      <c r="E150" s="261" t="s">
        <v>6884</v>
      </c>
      <c r="F150" s="262" t="s">
        <v>6885</v>
      </c>
      <c r="G150" s="263" t="s">
        <v>4923</v>
      </c>
      <c r="H150" s="264">
        <v>15.26</v>
      </c>
      <c r="I150" s="265"/>
      <c r="J150" s="266">
        <f>ROUND(I150*H150,2)</f>
        <v>0</v>
      </c>
      <c r="K150" s="262" t="s">
        <v>1</v>
      </c>
      <c r="L150" s="267"/>
      <c r="M150" s="268" t="s">
        <v>1</v>
      </c>
      <c r="N150" s="269" t="s">
        <v>38</v>
      </c>
      <c r="O150" s="86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172</v>
      </c>
      <c r="AT150" s="235" t="s">
        <v>168</v>
      </c>
      <c r="AU150" s="235" t="s">
        <v>83</v>
      </c>
      <c r="AY150" s="17" t="s">
        <v>133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7" t="s">
        <v>81</v>
      </c>
      <c r="BK150" s="236">
        <f>ROUND(I150*H150,2)</f>
        <v>0</v>
      </c>
      <c r="BL150" s="17" t="s">
        <v>140</v>
      </c>
      <c r="BM150" s="235" t="s">
        <v>6886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6887</v>
      </c>
      <c r="G151" s="238"/>
      <c r="H151" s="242">
        <v>15.26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3" customFormat="1" ht="12">
      <c r="B152" s="249"/>
      <c r="C152" s="250"/>
      <c r="D152" s="239" t="s">
        <v>142</v>
      </c>
      <c r="E152" s="251" t="s">
        <v>1</v>
      </c>
      <c r="F152" s="252" t="s">
        <v>144</v>
      </c>
      <c r="G152" s="250"/>
      <c r="H152" s="253">
        <v>15.26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142</v>
      </c>
      <c r="AU152" s="259" t="s">
        <v>83</v>
      </c>
      <c r="AV152" s="13" t="s">
        <v>140</v>
      </c>
      <c r="AW152" s="13" t="s">
        <v>30</v>
      </c>
      <c r="AX152" s="13" t="s">
        <v>81</v>
      </c>
      <c r="AY152" s="259" t="s">
        <v>133</v>
      </c>
    </row>
    <row r="153" spans="2:65" s="1" customFormat="1" ht="24" customHeight="1">
      <c r="B153" s="38"/>
      <c r="C153" s="224" t="s">
        <v>180</v>
      </c>
      <c r="D153" s="224" t="s">
        <v>135</v>
      </c>
      <c r="E153" s="225" t="s">
        <v>6888</v>
      </c>
      <c r="F153" s="226" t="s">
        <v>6889</v>
      </c>
      <c r="G153" s="227" t="s">
        <v>413</v>
      </c>
      <c r="H153" s="228">
        <v>610.41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6890</v>
      </c>
    </row>
    <row r="154" spans="2:65" s="1" customFormat="1" ht="16.5" customHeight="1">
      <c r="B154" s="38"/>
      <c r="C154" s="224" t="s">
        <v>184</v>
      </c>
      <c r="D154" s="224" t="s">
        <v>135</v>
      </c>
      <c r="E154" s="225" t="s">
        <v>6891</v>
      </c>
      <c r="F154" s="226" t="s">
        <v>6892</v>
      </c>
      <c r="G154" s="227" t="s">
        <v>413</v>
      </c>
      <c r="H154" s="228">
        <v>610.41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6893</v>
      </c>
    </row>
    <row r="155" spans="2:65" s="1" customFormat="1" ht="16.5" customHeight="1">
      <c r="B155" s="38"/>
      <c r="C155" s="224" t="s">
        <v>190</v>
      </c>
      <c r="D155" s="224" t="s">
        <v>135</v>
      </c>
      <c r="E155" s="225" t="s">
        <v>6894</v>
      </c>
      <c r="F155" s="226" t="s">
        <v>6895</v>
      </c>
      <c r="G155" s="227" t="s">
        <v>413</v>
      </c>
      <c r="H155" s="228">
        <v>610.41</v>
      </c>
      <c r="I155" s="229"/>
      <c r="J155" s="230">
        <f>ROUND(I155*H155,2)</f>
        <v>0</v>
      </c>
      <c r="K155" s="226" t="s">
        <v>1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140</v>
      </c>
      <c r="AT155" s="235" t="s">
        <v>135</v>
      </c>
      <c r="AU155" s="235" t="s">
        <v>83</v>
      </c>
      <c r="AY155" s="17" t="s">
        <v>133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140</v>
      </c>
      <c r="BM155" s="235" t="s">
        <v>6896</v>
      </c>
    </row>
    <row r="156" spans="2:65" s="1" customFormat="1" ht="16.5" customHeight="1">
      <c r="B156" s="38"/>
      <c r="C156" s="224" t="s">
        <v>197</v>
      </c>
      <c r="D156" s="224" t="s">
        <v>135</v>
      </c>
      <c r="E156" s="225" t="s">
        <v>6897</v>
      </c>
      <c r="F156" s="226" t="s">
        <v>6898</v>
      </c>
      <c r="G156" s="227" t="s">
        <v>413</v>
      </c>
      <c r="H156" s="228">
        <v>610.41</v>
      </c>
      <c r="I156" s="229"/>
      <c r="J156" s="230">
        <f>ROUND(I156*H156,2)</f>
        <v>0</v>
      </c>
      <c r="K156" s="226" t="s">
        <v>1</v>
      </c>
      <c r="L156" s="43"/>
      <c r="M156" s="231" t="s">
        <v>1</v>
      </c>
      <c r="N156" s="232" t="s">
        <v>38</v>
      </c>
      <c r="O156" s="86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140</v>
      </c>
      <c r="AT156" s="235" t="s">
        <v>135</v>
      </c>
      <c r="AU156" s="235" t="s">
        <v>83</v>
      </c>
      <c r="AY156" s="17" t="s">
        <v>133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7" t="s">
        <v>81</v>
      </c>
      <c r="BK156" s="236">
        <f>ROUND(I156*H156,2)</f>
        <v>0</v>
      </c>
      <c r="BL156" s="17" t="s">
        <v>140</v>
      </c>
      <c r="BM156" s="235" t="s">
        <v>6899</v>
      </c>
    </row>
    <row r="157" spans="2:65" s="1" customFormat="1" ht="16.5" customHeight="1">
      <c r="B157" s="38"/>
      <c r="C157" s="224" t="s">
        <v>204</v>
      </c>
      <c r="D157" s="224" t="s">
        <v>135</v>
      </c>
      <c r="E157" s="225" t="s">
        <v>6900</v>
      </c>
      <c r="F157" s="226" t="s">
        <v>6901</v>
      </c>
      <c r="G157" s="227" t="s">
        <v>413</v>
      </c>
      <c r="H157" s="228">
        <v>610.41</v>
      </c>
      <c r="I157" s="229"/>
      <c r="J157" s="230">
        <f>ROUND(I157*H157,2)</f>
        <v>0</v>
      </c>
      <c r="K157" s="226" t="s">
        <v>1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140</v>
      </c>
      <c r="AT157" s="235" t="s">
        <v>135</v>
      </c>
      <c r="AU157" s="235" t="s">
        <v>83</v>
      </c>
      <c r="AY157" s="17" t="s">
        <v>133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140</v>
      </c>
      <c r="BM157" s="235" t="s">
        <v>6902</v>
      </c>
    </row>
    <row r="158" spans="2:65" s="1" customFormat="1" ht="24" customHeight="1">
      <c r="B158" s="38"/>
      <c r="C158" s="224" t="s">
        <v>210</v>
      </c>
      <c r="D158" s="224" t="s">
        <v>135</v>
      </c>
      <c r="E158" s="225" t="s">
        <v>6903</v>
      </c>
      <c r="F158" s="226" t="s">
        <v>6904</v>
      </c>
      <c r="G158" s="227" t="s">
        <v>171</v>
      </c>
      <c r="H158" s="228">
        <v>16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6905</v>
      </c>
    </row>
    <row r="159" spans="2:65" s="1" customFormat="1" ht="16.5" customHeight="1">
      <c r="B159" s="38"/>
      <c r="C159" s="260" t="s">
        <v>8</v>
      </c>
      <c r="D159" s="260" t="s">
        <v>168</v>
      </c>
      <c r="E159" s="261" t="s">
        <v>6906</v>
      </c>
      <c r="F159" s="262" t="s">
        <v>6907</v>
      </c>
      <c r="G159" s="263" t="s">
        <v>171</v>
      </c>
      <c r="H159" s="264">
        <v>16</v>
      </c>
      <c r="I159" s="265"/>
      <c r="J159" s="266">
        <f>ROUND(I159*H159,2)</f>
        <v>0</v>
      </c>
      <c r="K159" s="262" t="s">
        <v>1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172</v>
      </c>
      <c r="AT159" s="235" t="s">
        <v>168</v>
      </c>
      <c r="AU159" s="235" t="s">
        <v>83</v>
      </c>
      <c r="AY159" s="17" t="s">
        <v>133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140</v>
      </c>
      <c r="BM159" s="235" t="s">
        <v>6908</v>
      </c>
    </row>
    <row r="160" spans="2:65" s="1" customFormat="1" ht="24" customHeight="1">
      <c r="B160" s="38"/>
      <c r="C160" s="224" t="s">
        <v>224</v>
      </c>
      <c r="D160" s="224" t="s">
        <v>135</v>
      </c>
      <c r="E160" s="225" t="s">
        <v>6909</v>
      </c>
      <c r="F160" s="226" t="s">
        <v>6910</v>
      </c>
      <c r="G160" s="227" t="s">
        <v>171</v>
      </c>
      <c r="H160" s="228">
        <v>2</v>
      </c>
      <c r="I160" s="229"/>
      <c r="J160" s="230">
        <f>ROUND(I160*H160,2)</f>
        <v>0</v>
      </c>
      <c r="K160" s="226" t="s">
        <v>139</v>
      </c>
      <c r="L160" s="43"/>
      <c r="M160" s="231" t="s">
        <v>1</v>
      </c>
      <c r="N160" s="232" t="s">
        <v>38</v>
      </c>
      <c r="O160" s="86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140</v>
      </c>
      <c r="AT160" s="235" t="s">
        <v>135</v>
      </c>
      <c r="AU160" s="235" t="s">
        <v>83</v>
      </c>
      <c r="AY160" s="17" t="s">
        <v>133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7" t="s">
        <v>81</v>
      </c>
      <c r="BK160" s="236">
        <f>ROUND(I160*H160,2)</f>
        <v>0</v>
      </c>
      <c r="BL160" s="17" t="s">
        <v>140</v>
      </c>
      <c r="BM160" s="235" t="s">
        <v>6911</v>
      </c>
    </row>
    <row r="161" spans="2:65" s="1" customFormat="1" ht="16.5" customHeight="1">
      <c r="B161" s="38"/>
      <c r="C161" s="260" t="s">
        <v>230</v>
      </c>
      <c r="D161" s="260" t="s">
        <v>168</v>
      </c>
      <c r="E161" s="261" t="s">
        <v>6912</v>
      </c>
      <c r="F161" s="262" t="s">
        <v>6913</v>
      </c>
      <c r="G161" s="263" t="s">
        <v>171</v>
      </c>
      <c r="H161" s="264">
        <v>2</v>
      </c>
      <c r="I161" s="265"/>
      <c r="J161" s="266">
        <f>ROUND(I161*H161,2)</f>
        <v>0</v>
      </c>
      <c r="K161" s="262" t="s">
        <v>139</v>
      </c>
      <c r="L161" s="267"/>
      <c r="M161" s="268" t="s">
        <v>1</v>
      </c>
      <c r="N161" s="269" t="s">
        <v>38</v>
      </c>
      <c r="O161" s="86"/>
      <c r="P161" s="233">
        <f>O161*H161</f>
        <v>0</v>
      </c>
      <c r="Q161" s="233">
        <v>0.00035</v>
      </c>
      <c r="R161" s="233">
        <f>Q161*H161</f>
        <v>0.0007</v>
      </c>
      <c r="S161" s="233">
        <v>0</v>
      </c>
      <c r="T161" s="234">
        <f>S161*H161</f>
        <v>0</v>
      </c>
      <c r="AR161" s="235" t="s">
        <v>172</v>
      </c>
      <c r="AT161" s="235" t="s">
        <v>168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6914</v>
      </c>
    </row>
    <row r="162" spans="2:65" s="1" customFormat="1" ht="16.5" customHeight="1">
      <c r="B162" s="38"/>
      <c r="C162" s="224" t="s">
        <v>234</v>
      </c>
      <c r="D162" s="224" t="s">
        <v>135</v>
      </c>
      <c r="E162" s="225" t="s">
        <v>6915</v>
      </c>
      <c r="F162" s="226" t="s">
        <v>6916</v>
      </c>
      <c r="G162" s="227" t="s">
        <v>171</v>
      </c>
      <c r="H162" s="228">
        <v>48</v>
      </c>
      <c r="I162" s="229"/>
      <c r="J162" s="230">
        <f>ROUND(I162*H162,2)</f>
        <v>0</v>
      </c>
      <c r="K162" s="226" t="s">
        <v>1</v>
      </c>
      <c r="L162" s="43"/>
      <c r="M162" s="231" t="s">
        <v>1</v>
      </c>
      <c r="N162" s="232" t="s">
        <v>38</v>
      </c>
      <c r="O162" s="86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140</v>
      </c>
      <c r="AT162" s="235" t="s">
        <v>135</v>
      </c>
      <c r="AU162" s="235" t="s">
        <v>83</v>
      </c>
      <c r="AY162" s="17" t="s">
        <v>133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81</v>
      </c>
      <c r="BK162" s="236">
        <f>ROUND(I162*H162,2)</f>
        <v>0</v>
      </c>
      <c r="BL162" s="17" t="s">
        <v>140</v>
      </c>
      <c r="BM162" s="235" t="s">
        <v>6917</v>
      </c>
    </row>
    <row r="163" spans="2:51" s="12" customFormat="1" ht="12">
      <c r="B163" s="237"/>
      <c r="C163" s="238"/>
      <c r="D163" s="239" t="s">
        <v>142</v>
      </c>
      <c r="E163" s="240" t="s">
        <v>1</v>
      </c>
      <c r="F163" s="241" t="s">
        <v>6918</v>
      </c>
      <c r="G163" s="238"/>
      <c r="H163" s="242">
        <v>48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142</v>
      </c>
      <c r="AU163" s="248" t="s">
        <v>83</v>
      </c>
      <c r="AV163" s="12" t="s">
        <v>83</v>
      </c>
      <c r="AW163" s="12" t="s">
        <v>30</v>
      </c>
      <c r="AX163" s="12" t="s">
        <v>73</v>
      </c>
      <c r="AY163" s="248" t="s">
        <v>133</v>
      </c>
    </row>
    <row r="164" spans="2:51" s="13" customFormat="1" ht="12">
      <c r="B164" s="249"/>
      <c r="C164" s="250"/>
      <c r="D164" s="239" t="s">
        <v>142</v>
      </c>
      <c r="E164" s="251" t="s">
        <v>1</v>
      </c>
      <c r="F164" s="252" t="s">
        <v>144</v>
      </c>
      <c r="G164" s="250"/>
      <c r="H164" s="253">
        <v>48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142</v>
      </c>
      <c r="AU164" s="259" t="s">
        <v>83</v>
      </c>
      <c r="AV164" s="13" t="s">
        <v>140</v>
      </c>
      <c r="AW164" s="13" t="s">
        <v>30</v>
      </c>
      <c r="AX164" s="13" t="s">
        <v>81</v>
      </c>
      <c r="AY164" s="259" t="s">
        <v>133</v>
      </c>
    </row>
    <row r="165" spans="2:65" s="1" customFormat="1" ht="16.5" customHeight="1">
      <c r="B165" s="38"/>
      <c r="C165" s="224" t="s">
        <v>238</v>
      </c>
      <c r="D165" s="224" t="s">
        <v>135</v>
      </c>
      <c r="E165" s="225" t="s">
        <v>6919</v>
      </c>
      <c r="F165" s="226" t="s">
        <v>6920</v>
      </c>
      <c r="G165" s="227" t="s">
        <v>241</v>
      </c>
      <c r="H165" s="228">
        <v>48</v>
      </c>
      <c r="I165" s="229"/>
      <c r="J165" s="230">
        <f>ROUND(I165*H165,2)</f>
        <v>0</v>
      </c>
      <c r="K165" s="226" t="s">
        <v>1</v>
      </c>
      <c r="L165" s="43"/>
      <c r="M165" s="231" t="s">
        <v>1</v>
      </c>
      <c r="N165" s="232" t="s">
        <v>38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140</v>
      </c>
      <c r="AT165" s="235" t="s">
        <v>135</v>
      </c>
      <c r="AU165" s="235" t="s">
        <v>83</v>
      </c>
      <c r="AY165" s="17" t="s">
        <v>133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7" t="s">
        <v>81</v>
      </c>
      <c r="BK165" s="236">
        <f>ROUND(I165*H165,2)</f>
        <v>0</v>
      </c>
      <c r="BL165" s="17" t="s">
        <v>140</v>
      </c>
      <c r="BM165" s="235" t="s">
        <v>6921</v>
      </c>
    </row>
    <row r="166" spans="2:63" s="11" customFormat="1" ht="22.8" customHeight="1">
      <c r="B166" s="208"/>
      <c r="C166" s="209"/>
      <c r="D166" s="210" t="s">
        <v>72</v>
      </c>
      <c r="E166" s="222" t="s">
        <v>158</v>
      </c>
      <c r="F166" s="222" t="s">
        <v>1550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SUM(P167:P221)</f>
        <v>0</v>
      </c>
      <c r="Q166" s="216"/>
      <c r="R166" s="217">
        <f>SUM(R167:R221)</f>
        <v>896.1945224999998</v>
      </c>
      <c r="S166" s="216"/>
      <c r="T166" s="218">
        <f>SUM(T167:T221)</f>
        <v>0</v>
      </c>
      <c r="AR166" s="219" t="s">
        <v>81</v>
      </c>
      <c r="AT166" s="220" t="s">
        <v>72</v>
      </c>
      <c r="AU166" s="220" t="s">
        <v>81</v>
      </c>
      <c r="AY166" s="219" t="s">
        <v>133</v>
      </c>
      <c r="BK166" s="221">
        <f>SUM(BK167:BK221)</f>
        <v>0</v>
      </c>
    </row>
    <row r="167" spans="2:65" s="1" customFormat="1" ht="16.5" customHeight="1">
      <c r="B167" s="38"/>
      <c r="C167" s="224" t="s">
        <v>243</v>
      </c>
      <c r="D167" s="224" t="s">
        <v>135</v>
      </c>
      <c r="E167" s="225" t="s">
        <v>1552</v>
      </c>
      <c r="F167" s="226" t="s">
        <v>1553</v>
      </c>
      <c r="G167" s="227" t="s">
        <v>413</v>
      </c>
      <c r="H167" s="228">
        <v>1126.14</v>
      </c>
      <c r="I167" s="229"/>
      <c r="J167" s="230">
        <f>ROUND(I167*H167,2)</f>
        <v>0</v>
      </c>
      <c r="K167" s="226" t="s">
        <v>1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140</v>
      </c>
      <c r="AT167" s="235" t="s">
        <v>135</v>
      </c>
      <c r="AU167" s="235" t="s">
        <v>83</v>
      </c>
      <c r="AY167" s="17" t="s">
        <v>133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140</v>
      </c>
      <c r="BM167" s="235" t="s">
        <v>6922</v>
      </c>
    </row>
    <row r="168" spans="2:51" s="12" customFormat="1" ht="12">
      <c r="B168" s="237"/>
      <c r="C168" s="238"/>
      <c r="D168" s="239" t="s">
        <v>142</v>
      </c>
      <c r="E168" s="240" t="s">
        <v>1</v>
      </c>
      <c r="F168" s="241" t="s">
        <v>6923</v>
      </c>
      <c r="G168" s="238"/>
      <c r="H168" s="242">
        <v>47.53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142</v>
      </c>
      <c r="AU168" s="248" t="s">
        <v>83</v>
      </c>
      <c r="AV168" s="12" t="s">
        <v>83</v>
      </c>
      <c r="AW168" s="12" t="s">
        <v>30</v>
      </c>
      <c r="AX168" s="12" t="s">
        <v>73</v>
      </c>
      <c r="AY168" s="248" t="s">
        <v>133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6924</v>
      </c>
      <c r="G169" s="238"/>
      <c r="H169" s="242">
        <v>84.22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2" customFormat="1" ht="12">
      <c r="B170" s="237"/>
      <c r="C170" s="238"/>
      <c r="D170" s="239" t="s">
        <v>142</v>
      </c>
      <c r="E170" s="240" t="s">
        <v>1</v>
      </c>
      <c r="F170" s="241" t="s">
        <v>6925</v>
      </c>
      <c r="G170" s="238"/>
      <c r="H170" s="242">
        <v>54.94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142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133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6926</v>
      </c>
      <c r="G171" s="238"/>
      <c r="H171" s="242">
        <v>205.8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6927</v>
      </c>
      <c r="G172" s="238"/>
      <c r="H172" s="242">
        <v>670.45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2" customFormat="1" ht="12">
      <c r="B173" s="237"/>
      <c r="C173" s="238"/>
      <c r="D173" s="239" t="s">
        <v>142</v>
      </c>
      <c r="E173" s="240" t="s">
        <v>1</v>
      </c>
      <c r="F173" s="241" t="s">
        <v>6928</v>
      </c>
      <c r="G173" s="238"/>
      <c r="H173" s="242">
        <v>29.5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142</v>
      </c>
      <c r="AU173" s="248" t="s">
        <v>83</v>
      </c>
      <c r="AV173" s="12" t="s">
        <v>83</v>
      </c>
      <c r="AW173" s="12" t="s">
        <v>30</v>
      </c>
      <c r="AX173" s="12" t="s">
        <v>73</v>
      </c>
      <c r="AY173" s="248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6929</v>
      </c>
      <c r="G174" s="238"/>
      <c r="H174" s="242">
        <v>33.7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1126.14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5" s="1" customFormat="1" ht="16.5" customHeight="1">
      <c r="B176" s="38"/>
      <c r="C176" s="224" t="s">
        <v>7</v>
      </c>
      <c r="D176" s="224" t="s">
        <v>135</v>
      </c>
      <c r="E176" s="225" t="s">
        <v>1569</v>
      </c>
      <c r="F176" s="226" t="s">
        <v>6930</v>
      </c>
      <c r="G176" s="227" t="s">
        <v>413</v>
      </c>
      <c r="H176" s="228">
        <v>205.8</v>
      </c>
      <c r="I176" s="229"/>
      <c r="J176" s="230">
        <f>ROUND(I176*H176,2)</f>
        <v>0</v>
      </c>
      <c r="K176" s="226" t="s">
        <v>139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0.378</v>
      </c>
      <c r="R176" s="233">
        <f>Q176*H176</f>
        <v>77.7924</v>
      </c>
      <c r="S176" s="233">
        <v>0</v>
      </c>
      <c r="T176" s="234">
        <f>S176*H176</f>
        <v>0</v>
      </c>
      <c r="AR176" s="235" t="s">
        <v>140</v>
      </c>
      <c r="AT176" s="235" t="s">
        <v>135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140</v>
      </c>
      <c r="BM176" s="235" t="s">
        <v>6931</v>
      </c>
    </row>
    <row r="177" spans="2:51" s="12" customFormat="1" ht="12">
      <c r="B177" s="237"/>
      <c r="C177" s="238"/>
      <c r="D177" s="239" t="s">
        <v>142</v>
      </c>
      <c r="E177" s="240" t="s">
        <v>1</v>
      </c>
      <c r="F177" s="241" t="s">
        <v>6926</v>
      </c>
      <c r="G177" s="238"/>
      <c r="H177" s="242">
        <v>205.8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142</v>
      </c>
      <c r="AU177" s="248" t="s">
        <v>83</v>
      </c>
      <c r="AV177" s="12" t="s">
        <v>83</v>
      </c>
      <c r="AW177" s="12" t="s">
        <v>30</v>
      </c>
      <c r="AX177" s="12" t="s">
        <v>73</v>
      </c>
      <c r="AY177" s="248" t="s">
        <v>133</v>
      </c>
    </row>
    <row r="178" spans="2:51" s="13" customFormat="1" ht="12">
      <c r="B178" s="249"/>
      <c r="C178" s="250"/>
      <c r="D178" s="239" t="s">
        <v>142</v>
      </c>
      <c r="E178" s="251" t="s">
        <v>1</v>
      </c>
      <c r="F178" s="252" t="s">
        <v>144</v>
      </c>
      <c r="G178" s="250"/>
      <c r="H178" s="253">
        <v>205.8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142</v>
      </c>
      <c r="AU178" s="259" t="s">
        <v>83</v>
      </c>
      <c r="AV178" s="13" t="s">
        <v>140</v>
      </c>
      <c r="AW178" s="13" t="s">
        <v>30</v>
      </c>
      <c r="AX178" s="13" t="s">
        <v>81</v>
      </c>
      <c r="AY178" s="259" t="s">
        <v>133</v>
      </c>
    </row>
    <row r="179" spans="2:65" s="1" customFormat="1" ht="16.5" customHeight="1">
      <c r="B179" s="38"/>
      <c r="C179" s="224" t="s">
        <v>251</v>
      </c>
      <c r="D179" s="224" t="s">
        <v>135</v>
      </c>
      <c r="E179" s="225" t="s">
        <v>6932</v>
      </c>
      <c r="F179" s="226" t="s">
        <v>6933</v>
      </c>
      <c r="G179" s="227" t="s">
        <v>413</v>
      </c>
      <c r="H179" s="228">
        <v>817.87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0.378</v>
      </c>
      <c r="R179" s="233">
        <f>Q179*H179</f>
        <v>309.15486</v>
      </c>
      <c r="S179" s="233">
        <v>0</v>
      </c>
      <c r="T179" s="234">
        <f>S179*H179</f>
        <v>0</v>
      </c>
      <c r="AR179" s="235" t="s">
        <v>140</v>
      </c>
      <c r="AT179" s="235" t="s">
        <v>135</v>
      </c>
      <c r="AU179" s="235" t="s">
        <v>83</v>
      </c>
      <c r="AY179" s="17" t="s">
        <v>133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140</v>
      </c>
      <c r="BM179" s="235" t="s">
        <v>6934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6924</v>
      </c>
      <c r="G180" s="238"/>
      <c r="H180" s="242">
        <v>84.22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6927</v>
      </c>
      <c r="G181" s="238"/>
      <c r="H181" s="242">
        <v>670.45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2" customFormat="1" ht="12">
      <c r="B182" s="237"/>
      <c r="C182" s="238"/>
      <c r="D182" s="239" t="s">
        <v>142</v>
      </c>
      <c r="E182" s="240" t="s">
        <v>1</v>
      </c>
      <c r="F182" s="241" t="s">
        <v>6928</v>
      </c>
      <c r="G182" s="238"/>
      <c r="H182" s="242">
        <v>29.5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142</v>
      </c>
      <c r="AU182" s="248" t="s">
        <v>83</v>
      </c>
      <c r="AV182" s="12" t="s">
        <v>83</v>
      </c>
      <c r="AW182" s="12" t="s">
        <v>30</v>
      </c>
      <c r="AX182" s="12" t="s">
        <v>73</v>
      </c>
      <c r="AY182" s="248" t="s">
        <v>133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6929</v>
      </c>
      <c r="G183" s="238"/>
      <c r="H183" s="242">
        <v>33.7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817.8700000000001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5" s="1" customFormat="1" ht="16.5" customHeight="1">
      <c r="B185" s="38"/>
      <c r="C185" s="224" t="s">
        <v>934</v>
      </c>
      <c r="D185" s="224" t="s">
        <v>135</v>
      </c>
      <c r="E185" s="225" t="s">
        <v>6935</v>
      </c>
      <c r="F185" s="226" t="s">
        <v>6936</v>
      </c>
      <c r="G185" s="227" t="s">
        <v>413</v>
      </c>
      <c r="H185" s="228">
        <v>47.53</v>
      </c>
      <c r="I185" s="229"/>
      <c r="J185" s="230">
        <f>ROUND(I185*H185,2)</f>
        <v>0</v>
      </c>
      <c r="K185" s="226" t="s">
        <v>139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140</v>
      </c>
      <c r="AT185" s="235" t="s">
        <v>135</v>
      </c>
      <c r="AU185" s="235" t="s">
        <v>83</v>
      </c>
      <c r="AY185" s="17" t="s">
        <v>133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140</v>
      </c>
      <c r="BM185" s="235" t="s">
        <v>6937</v>
      </c>
    </row>
    <row r="186" spans="2:51" s="12" customFormat="1" ht="12">
      <c r="B186" s="237"/>
      <c r="C186" s="238"/>
      <c r="D186" s="239" t="s">
        <v>142</v>
      </c>
      <c r="E186" s="240" t="s">
        <v>1</v>
      </c>
      <c r="F186" s="241" t="s">
        <v>6923</v>
      </c>
      <c r="G186" s="238"/>
      <c r="H186" s="242">
        <v>47.53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142</v>
      </c>
      <c r="AU186" s="248" t="s">
        <v>83</v>
      </c>
      <c r="AV186" s="12" t="s">
        <v>83</v>
      </c>
      <c r="AW186" s="12" t="s">
        <v>30</v>
      </c>
      <c r="AX186" s="12" t="s">
        <v>73</v>
      </c>
      <c r="AY186" s="248" t="s">
        <v>133</v>
      </c>
    </row>
    <row r="187" spans="2:51" s="13" customFormat="1" ht="12">
      <c r="B187" s="249"/>
      <c r="C187" s="250"/>
      <c r="D187" s="239" t="s">
        <v>142</v>
      </c>
      <c r="E187" s="251" t="s">
        <v>1</v>
      </c>
      <c r="F187" s="252" t="s">
        <v>144</v>
      </c>
      <c r="G187" s="250"/>
      <c r="H187" s="253">
        <v>47.53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142</v>
      </c>
      <c r="AU187" s="259" t="s">
        <v>83</v>
      </c>
      <c r="AV187" s="13" t="s">
        <v>140</v>
      </c>
      <c r="AW187" s="13" t="s">
        <v>30</v>
      </c>
      <c r="AX187" s="13" t="s">
        <v>81</v>
      </c>
      <c r="AY187" s="259" t="s">
        <v>133</v>
      </c>
    </row>
    <row r="188" spans="2:65" s="1" customFormat="1" ht="24" customHeight="1">
      <c r="B188" s="38"/>
      <c r="C188" s="224" t="s">
        <v>255</v>
      </c>
      <c r="D188" s="224" t="s">
        <v>135</v>
      </c>
      <c r="E188" s="225" t="s">
        <v>6938</v>
      </c>
      <c r="F188" s="226" t="s">
        <v>6939</v>
      </c>
      <c r="G188" s="227" t="s">
        <v>413</v>
      </c>
      <c r="H188" s="228">
        <v>670.45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0.3719</v>
      </c>
      <c r="R188" s="233">
        <f>Q188*H188</f>
        <v>249.34035500000002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6940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6927</v>
      </c>
      <c r="G189" s="238"/>
      <c r="H189" s="242">
        <v>670.45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3" customFormat="1" ht="12">
      <c r="B190" s="249"/>
      <c r="C190" s="250"/>
      <c r="D190" s="239" t="s">
        <v>142</v>
      </c>
      <c r="E190" s="251" t="s">
        <v>1</v>
      </c>
      <c r="F190" s="252" t="s">
        <v>144</v>
      </c>
      <c r="G190" s="250"/>
      <c r="H190" s="253">
        <v>670.45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142</v>
      </c>
      <c r="AU190" s="259" t="s">
        <v>83</v>
      </c>
      <c r="AV190" s="13" t="s">
        <v>140</v>
      </c>
      <c r="AW190" s="13" t="s">
        <v>30</v>
      </c>
      <c r="AX190" s="13" t="s">
        <v>81</v>
      </c>
      <c r="AY190" s="259" t="s">
        <v>133</v>
      </c>
    </row>
    <row r="191" spans="2:65" s="1" customFormat="1" ht="16.5" customHeight="1">
      <c r="B191" s="38"/>
      <c r="C191" s="224" t="s">
        <v>259</v>
      </c>
      <c r="D191" s="224" t="s">
        <v>135</v>
      </c>
      <c r="E191" s="225" t="s">
        <v>6941</v>
      </c>
      <c r="F191" s="226" t="s">
        <v>6942</v>
      </c>
      <c r="G191" s="227" t="s">
        <v>413</v>
      </c>
      <c r="H191" s="228">
        <v>205.8</v>
      </c>
      <c r="I191" s="229"/>
      <c r="J191" s="230">
        <f>ROUND(I191*H191,2)</f>
        <v>0</v>
      </c>
      <c r="K191" s="226" t="s">
        <v>139</v>
      </c>
      <c r="L191" s="43"/>
      <c r="M191" s="231" t="s">
        <v>1</v>
      </c>
      <c r="N191" s="232" t="s">
        <v>38</v>
      </c>
      <c r="O191" s="86"/>
      <c r="P191" s="233">
        <f>O191*H191</f>
        <v>0</v>
      </c>
      <c r="Q191" s="233">
        <v>0.08425</v>
      </c>
      <c r="R191" s="233">
        <f>Q191*H191</f>
        <v>17.33865</v>
      </c>
      <c r="S191" s="233">
        <v>0</v>
      </c>
      <c r="T191" s="234">
        <f>S191*H191</f>
        <v>0</v>
      </c>
      <c r="AR191" s="235" t="s">
        <v>140</v>
      </c>
      <c r="AT191" s="235" t="s">
        <v>135</v>
      </c>
      <c r="AU191" s="235" t="s">
        <v>83</v>
      </c>
      <c r="AY191" s="17" t="s">
        <v>133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7" t="s">
        <v>81</v>
      </c>
      <c r="BK191" s="236">
        <f>ROUND(I191*H191,2)</f>
        <v>0</v>
      </c>
      <c r="BL191" s="17" t="s">
        <v>140</v>
      </c>
      <c r="BM191" s="235" t="s">
        <v>6943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6944</v>
      </c>
      <c r="G192" s="238"/>
      <c r="H192" s="242">
        <v>205.8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3" customFormat="1" ht="12">
      <c r="B193" s="249"/>
      <c r="C193" s="250"/>
      <c r="D193" s="239" t="s">
        <v>142</v>
      </c>
      <c r="E193" s="251" t="s">
        <v>1</v>
      </c>
      <c r="F193" s="252" t="s">
        <v>144</v>
      </c>
      <c r="G193" s="250"/>
      <c r="H193" s="253">
        <v>205.8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142</v>
      </c>
      <c r="AU193" s="259" t="s">
        <v>83</v>
      </c>
      <c r="AV193" s="13" t="s">
        <v>140</v>
      </c>
      <c r="AW193" s="13" t="s">
        <v>30</v>
      </c>
      <c r="AX193" s="13" t="s">
        <v>81</v>
      </c>
      <c r="AY193" s="259" t="s">
        <v>133</v>
      </c>
    </row>
    <row r="194" spans="2:65" s="1" customFormat="1" ht="16.5" customHeight="1">
      <c r="B194" s="38"/>
      <c r="C194" s="260" t="s">
        <v>263</v>
      </c>
      <c r="D194" s="260" t="s">
        <v>168</v>
      </c>
      <c r="E194" s="261" t="s">
        <v>6945</v>
      </c>
      <c r="F194" s="262" t="s">
        <v>6946</v>
      </c>
      <c r="G194" s="263" t="s">
        <v>413</v>
      </c>
      <c r="H194" s="264">
        <v>207.858</v>
      </c>
      <c r="I194" s="265"/>
      <c r="J194" s="266">
        <f>ROUND(I194*H194,2)</f>
        <v>0</v>
      </c>
      <c r="K194" s="262" t="s">
        <v>139</v>
      </c>
      <c r="L194" s="267"/>
      <c r="M194" s="268" t="s">
        <v>1</v>
      </c>
      <c r="N194" s="269" t="s">
        <v>38</v>
      </c>
      <c r="O194" s="86"/>
      <c r="P194" s="233">
        <f>O194*H194</f>
        <v>0</v>
      </c>
      <c r="Q194" s="233">
        <v>0.14</v>
      </c>
      <c r="R194" s="233">
        <f>Q194*H194</f>
        <v>29.100120000000004</v>
      </c>
      <c r="S194" s="233">
        <v>0</v>
      </c>
      <c r="T194" s="234">
        <f>S194*H194</f>
        <v>0</v>
      </c>
      <c r="AR194" s="235" t="s">
        <v>172</v>
      </c>
      <c r="AT194" s="235" t="s">
        <v>168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6947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6948</v>
      </c>
      <c r="G195" s="238"/>
      <c r="H195" s="242">
        <v>207.858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3" customFormat="1" ht="12">
      <c r="B196" s="249"/>
      <c r="C196" s="250"/>
      <c r="D196" s="239" t="s">
        <v>142</v>
      </c>
      <c r="E196" s="251" t="s">
        <v>1</v>
      </c>
      <c r="F196" s="252" t="s">
        <v>144</v>
      </c>
      <c r="G196" s="250"/>
      <c r="H196" s="253">
        <v>207.858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142</v>
      </c>
      <c r="AU196" s="259" t="s">
        <v>83</v>
      </c>
      <c r="AV196" s="13" t="s">
        <v>140</v>
      </c>
      <c r="AW196" s="13" t="s">
        <v>30</v>
      </c>
      <c r="AX196" s="13" t="s">
        <v>81</v>
      </c>
      <c r="AY196" s="259" t="s">
        <v>133</v>
      </c>
    </row>
    <row r="197" spans="2:65" s="1" customFormat="1" ht="24" customHeight="1">
      <c r="B197" s="38"/>
      <c r="C197" s="224" t="s">
        <v>267</v>
      </c>
      <c r="D197" s="224" t="s">
        <v>135</v>
      </c>
      <c r="E197" s="225" t="s">
        <v>6949</v>
      </c>
      <c r="F197" s="226" t="s">
        <v>6950</v>
      </c>
      <c r="G197" s="227" t="s">
        <v>413</v>
      </c>
      <c r="H197" s="228">
        <v>670.45</v>
      </c>
      <c r="I197" s="229"/>
      <c r="J197" s="230">
        <f>ROUND(I197*H197,2)</f>
        <v>0</v>
      </c>
      <c r="K197" s="226" t="s">
        <v>139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0.10362</v>
      </c>
      <c r="R197" s="233">
        <f>Q197*H197</f>
        <v>69.472029</v>
      </c>
      <c r="S197" s="233">
        <v>0</v>
      </c>
      <c r="T197" s="234">
        <f>S197*H197</f>
        <v>0</v>
      </c>
      <c r="AR197" s="235" t="s">
        <v>140</v>
      </c>
      <c r="AT197" s="235" t="s">
        <v>135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6951</v>
      </c>
    </row>
    <row r="198" spans="2:51" s="12" customFormat="1" ht="12">
      <c r="B198" s="237"/>
      <c r="C198" s="238"/>
      <c r="D198" s="239" t="s">
        <v>142</v>
      </c>
      <c r="E198" s="240" t="s">
        <v>1</v>
      </c>
      <c r="F198" s="241" t="s">
        <v>6952</v>
      </c>
      <c r="G198" s="238"/>
      <c r="H198" s="242">
        <v>670.45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142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133</v>
      </c>
    </row>
    <row r="199" spans="2:51" s="13" customFormat="1" ht="12">
      <c r="B199" s="249"/>
      <c r="C199" s="250"/>
      <c r="D199" s="239" t="s">
        <v>142</v>
      </c>
      <c r="E199" s="251" t="s">
        <v>1</v>
      </c>
      <c r="F199" s="252" t="s">
        <v>144</v>
      </c>
      <c r="G199" s="250"/>
      <c r="H199" s="253">
        <v>670.45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142</v>
      </c>
      <c r="AU199" s="259" t="s">
        <v>83</v>
      </c>
      <c r="AV199" s="13" t="s">
        <v>140</v>
      </c>
      <c r="AW199" s="13" t="s">
        <v>30</v>
      </c>
      <c r="AX199" s="13" t="s">
        <v>81</v>
      </c>
      <c r="AY199" s="259" t="s">
        <v>133</v>
      </c>
    </row>
    <row r="200" spans="2:65" s="1" customFormat="1" ht="16.5" customHeight="1">
      <c r="B200" s="38"/>
      <c r="C200" s="260" t="s">
        <v>271</v>
      </c>
      <c r="D200" s="260" t="s">
        <v>168</v>
      </c>
      <c r="E200" s="261" t="s">
        <v>6953</v>
      </c>
      <c r="F200" s="262" t="s">
        <v>6954</v>
      </c>
      <c r="G200" s="263" t="s">
        <v>413</v>
      </c>
      <c r="H200" s="264">
        <v>677.155</v>
      </c>
      <c r="I200" s="265"/>
      <c r="J200" s="266">
        <f>ROUND(I200*H200,2)</f>
        <v>0</v>
      </c>
      <c r="K200" s="262" t="s">
        <v>139</v>
      </c>
      <c r="L200" s="267"/>
      <c r="M200" s="268" t="s">
        <v>1</v>
      </c>
      <c r="N200" s="269" t="s">
        <v>38</v>
      </c>
      <c r="O200" s="86"/>
      <c r="P200" s="233">
        <f>O200*H200</f>
        <v>0</v>
      </c>
      <c r="Q200" s="233">
        <v>0.18</v>
      </c>
      <c r="R200" s="233">
        <f>Q200*H200</f>
        <v>121.88789999999999</v>
      </c>
      <c r="S200" s="233">
        <v>0</v>
      </c>
      <c r="T200" s="234">
        <f>S200*H200</f>
        <v>0</v>
      </c>
      <c r="AR200" s="235" t="s">
        <v>172</v>
      </c>
      <c r="AT200" s="235" t="s">
        <v>168</v>
      </c>
      <c r="AU200" s="235" t="s">
        <v>83</v>
      </c>
      <c r="AY200" s="17" t="s">
        <v>133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140</v>
      </c>
      <c r="BM200" s="235" t="s">
        <v>6955</v>
      </c>
    </row>
    <row r="201" spans="2:51" s="12" customFormat="1" ht="12">
      <c r="B201" s="237"/>
      <c r="C201" s="238"/>
      <c r="D201" s="239" t="s">
        <v>142</v>
      </c>
      <c r="E201" s="240" t="s">
        <v>1</v>
      </c>
      <c r="F201" s="241" t="s">
        <v>6956</v>
      </c>
      <c r="G201" s="238"/>
      <c r="H201" s="242">
        <v>677.155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142</v>
      </c>
      <c r="AU201" s="248" t="s">
        <v>83</v>
      </c>
      <c r="AV201" s="12" t="s">
        <v>83</v>
      </c>
      <c r="AW201" s="12" t="s">
        <v>30</v>
      </c>
      <c r="AX201" s="12" t="s">
        <v>73</v>
      </c>
      <c r="AY201" s="248" t="s">
        <v>133</v>
      </c>
    </row>
    <row r="202" spans="2:51" s="13" customFormat="1" ht="12">
      <c r="B202" s="249"/>
      <c r="C202" s="250"/>
      <c r="D202" s="239" t="s">
        <v>142</v>
      </c>
      <c r="E202" s="251" t="s">
        <v>1</v>
      </c>
      <c r="F202" s="252" t="s">
        <v>144</v>
      </c>
      <c r="G202" s="250"/>
      <c r="H202" s="253">
        <v>677.155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142</v>
      </c>
      <c r="AU202" s="259" t="s">
        <v>83</v>
      </c>
      <c r="AV202" s="13" t="s">
        <v>140</v>
      </c>
      <c r="AW202" s="13" t="s">
        <v>30</v>
      </c>
      <c r="AX202" s="13" t="s">
        <v>81</v>
      </c>
      <c r="AY202" s="259" t="s">
        <v>133</v>
      </c>
    </row>
    <row r="203" spans="2:65" s="1" customFormat="1" ht="24" customHeight="1">
      <c r="B203" s="38"/>
      <c r="C203" s="224" t="s">
        <v>275</v>
      </c>
      <c r="D203" s="224" t="s">
        <v>135</v>
      </c>
      <c r="E203" s="225" t="s">
        <v>6957</v>
      </c>
      <c r="F203" s="226" t="s">
        <v>6958</v>
      </c>
      <c r="G203" s="227" t="s">
        <v>413</v>
      </c>
      <c r="H203" s="228">
        <v>84.22</v>
      </c>
      <c r="I203" s="229"/>
      <c r="J203" s="230">
        <f>ROUND(I203*H203,2)</f>
        <v>0</v>
      </c>
      <c r="K203" s="226" t="s">
        <v>139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0.098</v>
      </c>
      <c r="R203" s="233">
        <f>Q203*H203</f>
        <v>8.25356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6959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6960</v>
      </c>
      <c r="G204" s="238"/>
      <c r="H204" s="242">
        <v>84.22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3" customFormat="1" ht="12">
      <c r="B205" s="249"/>
      <c r="C205" s="250"/>
      <c r="D205" s="239" t="s">
        <v>142</v>
      </c>
      <c r="E205" s="251" t="s">
        <v>1</v>
      </c>
      <c r="F205" s="252" t="s">
        <v>144</v>
      </c>
      <c r="G205" s="250"/>
      <c r="H205" s="253">
        <v>84.22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142</v>
      </c>
      <c r="AU205" s="259" t="s">
        <v>83</v>
      </c>
      <c r="AV205" s="13" t="s">
        <v>140</v>
      </c>
      <c r="AW205" s="13" t="s">
        <v>30</v>
      </c>
      <c r="AX205" s="13" t="s">
        <v>81</v>
      </c>
      <c r="AY205" s="259" t="s">
        <v>133</v>
      </c>
    </row>
    <row r="206" spans="2:65" s="1" customFormat="1" ht="16.5" customHeight="1">
      <c r="B206" s="38"/>
      <c r="C206" s="260" t="s">
        <v>279</v>
      </c>
      <c r="D206" s="260" t="s">
        <v>168</v>
      </c>
      <c r="E206" s="261" t="s">
        <v>6961</v>
      </c>
      <c r="F206" s="262" t="s">
        <v>6962</v>
      </c>
      <c r="G206" s="263" t="s">
        <v>171</v>
      </c>
      <c r="H206" s="264">
        <v>354.426</v>
      </c>
      <c r="I206" s="265"/>
      <c r="J206" s="266">
        <f>ROUND(I206*H206,2)</f>
        <v>0</v>
      </c>
      <c r="K206" s="262" t="s">
        <v>139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0.036</v>
      </c>
      <c r="R206" s="233">
        <f>Q206*H206</f>
        <v>12.759336</v>
      </c>
      <c r="S206" s="233">
        <v>0</v>
      </c>
      <c r="T206" s="234">
        <f>S206*H206</f>
        <v>0</v>
      </c>
      <c r="AR206" s="235" t="s">
        <v>172</v>
      </c>
      <c r="AT206" s="235" t="s">
        <v>168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6963</v>
      </c>
    </row>
    <row r="207" spans="2:51" s="12" customFormat="1" ht="12">
      <c r="B207" s="237"/>
      <c r="C207" s="238"/>
      <c r="D207" s="239" t="s">
        <v>142</v>
      </c>
      <c r="E207" s="240" t="s">
        <v>1</v>
      </c>
      <c r="F207" s="241" t="s">
        <v>6964</v>
      </c>
      <c r="G207" s="238"/>
      <c r="H207" s="242">
        <v>354.426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142</v>
      </c>
      <c r="AU207" s="248" t="s">
        <v>83</v>
      </c>
      <c r="AV207" s="12" t="s">
        <v>83</v>
      </c>
      <c r="AW207" s="12" t="s">
        <v>30</v>
      </c>
      <c r="AX207" s="12" t="s">
        <v>73</v>
      </c>
      <c r="AY207" s="248" t="s">
        <v>133</v>
      </c>
    </row>
    <row r="208" spans="2:51" s="13" customFormat="1" ht="12">
      <c r="B208" s="249"/>
      <c r="C208" s="250"/>
      <c r="D208" s="239" t="s">
        <v>142</v>
      </c>
      <c r="E208" s="251" t="s">
        <v>1</v>
      </c>
      <c r="F208" s="252" t="s">
        <v>144</v>
      </c>
      <c r="G208" s="250"/>
      <c r="H208" s="253">
        <v>354.426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142</v>
      </c>
      <c r="AU208" s="259" t="s">
        <v>83</v>
      </c>
      <c r="AV208" s="13" t="s">
        <v>140</v>
      </c>
      <c r="AW208" s="13" t="s">
        <v>30</v>
      </c>
      <c r="AX208" s="13" t="s">
        <v>81</v>
      </c>
      <c r="AY208" s="259" t="s">
        <v>133</v>
      </c>
    </row>
    <row r="209" spans="2:65" s="1" customFormat="1" ht="16.5" customHeight="1">
      <c r="B209" s="38"/>
      <c r="C209" s="224" t="s">
        <v>283</v>
      </c>
      <c r="D209" s="224" t="s">
        <v>135</v>
      </c>
      <c r="E209" s="225" t="s">
        <v>6965</v>
      </c>
      <c r="F209" s="226" t="s">
        <v>6966</v>
      </c>
      <c r="G209" s="227" t="s">
        <v>165</v>
      </c>
      <c r="H209" s="228">
        <v>102.9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140</v>
      </c>
      <c r="AT209" s="235" t="s">
        <v>135</v>
      </c>
      <c r="AU209" s="235" t="s">
        <v>83</v>
      </c>
      <c r="AY209" s="17" t="s">
        <v>133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140</v>
      </c>
      <c r="BM209" s="235" t="s">
        <v>6967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6968</v>
      </c>
      <c r="G210" s="238"/>
      <c r="H210" s="242">
        <v>102.9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3" customFormat="1" ht="12">
      <c r="B211" s="249"/>
      <c r="C211" s="250"/>
      <c r="D211" s="239" t="s">
        <v>142</v>
      </c>
      <c r="E211" s="251" t="s">
        <v>1</v>
      </c>
      <c r="F211" s="252" t="s">
        <v>144</v>
      </c>
      <c r="G211" s="250"/>
      <c r="H211" s="253">
        <v>102.9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142</v>
      </c>
      <c r="AU211" s="259" t="s">
        <v>83</v>
      </c>
      <c r="AV211" s="13" t="s">
        <v>140</v>
      </c>
      <c r="AW211" s="13" t="s">
        <v>30</v>
      </c>
      <c r="AX211" s="13" t="s">
        <v>81</v>
      </c>
      <c r="AY211" s="259" t="s">
        <v>133</v>
      </c>
    </row>
    <row r="212" spans="2:65" s="1" customFormat="1" ht="16.5" customHeight="1">
      <c r="B212" s="38"/>
      <c r="C212" s="224" t="s">
        <v>292</v>
      </c>
      <c r="D212" s="224" t="s">
        <v>135</v>
      </c>
      <c r="E212" s="225" t="s">
        <v>6969</v>
      </c>
      <c r="F212" s="226" t="s">
        <v>6970</v>
      </c>
      <c r="G212" s="227" t="s">
        <v>165</v>
      </c>
      <c r="H212" s="228">
        <v>201.15</v>
      </c>
      <c r="I212" s="229"/>
      <c r="J212" s="230">
        <f>ROUND(I212*H212,2)</f>
        <v>0</v>
      </c>
      <c r="K212" s="226" t="s">
        <v>1</v>
      </c>
      <c r="L212" s="43"/>
      <c r="M212" s="231" t="s">
        <v>1</v>
      </c>
      <c r="N212" s="232" t="s">
        <v>38</v>
      </c>
      <c r="O212" s="86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140</v>
      </c>
      <c r="AT212" s="235" t="s">
        <v>135</v>
      </c>
      <c r="AU212" s="235" t="s">
        <v>83</v>
      </c>
      <c r="AY212" s="17" t="s">
        <v>133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7" t="s">
        <v>81</v>
      </c>
      <c r="BK212" s="236">
        <f>ROUND(I212*H212,2)</f>
        <v>0</v>
      </c>
      <c r="BL212" s="17" t="s">
        <v>140</v>
      </c>
      <c r="BM212" s="235" t="s">
        <v>6971</v>
      </c>
    </row>
    <row r="213" spans="2:51" s="12" customFormat="1" ht="12">
      <c r="B213" s="237"/>
      <c r="C213" s="238"/>
      <c r="D213" s="239" t="s">
        <v>142</v>
      </c>
      <c r="E213" s="240" t="s">
        <v>1</v>
      </c>
      <c r="F213" s="241" t="s">
        <v>6972</v>
      </c>
      <c r="G213" s="238"/>
      <c r="H213" s="242">
        <v>201.15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142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133</v>
      </c>
    </row>
    <row r="214" spans="2:51" s="13" customFormat="1" ht="12">
      <c r="B214" s="249"/>
      <c r="C214" s="250"/>
      <c r="D214" s="239" t="s">
        <v>142</v>
      </c>
      <c r="E214" s="251" t="s">
        <v>1</v>
      </c>
      <c r="F214" s="252" t="s">
        <v>144</v>
      </c>
      <c r="G214" s="250"/>
      <c r="H214" s="253">
        <v>201.15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142</v>
      </c>
      <c r="AU214" s="259" t="s">
        <v>83</v>
      </c>
      <c r="AV214" s="13" t="s">
        <v>140</v>
      </c>
      <c r="AW214" s="13" t="s">
        <v>30</v>
      </c>
      <c r="AX214" s="13" t="s">
        <v>81</v>
      </c>
      <c r="AY214" s="259" t="s">
        <v>133</v>
      </c>
    </row>
    <row r="215" spans="2:65" s="1" customFormat="1" ht="16.5" customHeight="1">
      <c r="B215" s="38"/>
      <c r="C215" s="224" t="s">
        <v>644</v>
      </c>
      <c r="D215" s="224" t="s">
        <v>135</v>
      </c>
      <c r="E215" s="225" t="s">
        <v>6973</v>
      </c>
      <c r="F215" s="226" t="s">
        <v>6974</v>
      </c>
      <c r="G215" s="227" t="s">
        <v>165</v>
      </c>
      <c r="H215" s="228">
        <v>9.42</v>
      </c>
      <c r="I215" s="229"/>
      <c r="J215" s="230">
        <f>ROUND(I215*H215,2)</f>
        <v>0</v>
      </c>
      <c r="K215" s="226" t="s">
        <v>1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6975</v>
      </c>
    </row>
    <row r="216" spans="2:51" s="12" customFormat="1" ht="12">
      <c r="B216" s="237"/>
      <c r="C216" s="238"/>
      <c r="D216" s="239" t="s">
        <v>142</v>
      </c>
      <c r="E216" s="240" t="s">
        <v>1</v>
      </c>
      <c r="F216" s="241" t="s">
        <v>6976</v>
      </c>
      <c r="G216" s="238"/>
      <c r="H216" s="242">
        <v>9.42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142</v>
      </c>
      <c r="AU216" s="248" t="s">
        <v>83</v>
      </c>
      <c r="AV216" s="12" t="s">
        <v>83</v>
      </c>
      <c r="AW216" s="12" t="s">
        <v>30</v>
      </c>
      <c r="AX216" s="12" t="s">
        <v>73</v>
      </c>
      <c r="AY216" s="248" t="s">
        <v>133</v>
      </c>
    </row>
    <row r="217" spans="2:51" s="13" customFormat="1" ht="12">
      <c r="B217" s="249"/>
      <c r="C217" s="250"/>
      <c r="D217" s="239" t="s">
        <v>142</v>
      </c>
      <c r="E217" s="251" t="s">
        <v>1</v>
      </c>
      <c r="F217" s="252" t="s">
        <v>144</v>
      </c>
      <c r="G217" s="250"/>
      <c r="H217" s="253">
        <v>9.42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142</v>
      </c>
      <c r="AU217" s="259" t="s">
        <v>83</v>
      </c>
      <c r="AV217" s="13" t="s">
        <v>140</v>
      </c>
      <c r="AW217" s="13" t="s">
        <v>30</v>
      </c>
      <c r="AX217" s="13" t="s">
        <v>81</v>
      </c>
      <c r="AY217" s="259" t="s">
        <v>133</v>
      </c>
    </row>
    <row r="218" spans="2:65" s="1" customFormat="1" ht="24" customHeight="1">
      <c r="B218" s="38"/>
      <c r="C218" s="224" t="s">
        <v>683</v>
      </c>
      <c r="D218" s="224" t="s">
        <v>135</v>
      </c>
      <c r="E218" s="225" t="s">
        <v>6977</v>
      </c>
      <c r="F218" s="226" t="s">
        <v>6978</v>
      </c>
      <c r="G218" s="227" t="s">
        <v>413</v>
      </c>
      <c r="H218" s="228">
        <v>876.25</v>
      </c>
      <c r="I218" s="229"/>
      <c r="J218" s="230">
        <f>ROUND(I218*H218,2)</f>
        <v>0</v>
      </c>
      <c r="K218" s="226" t="s">
        <v>6979</v>
      </c>
      <c r="L218" s="43"/>
      <c r="M218" s="231" t="s">
        <v>1</v>
      </c>
      <c r="N218" s="232" t="s">
        <v>38</v>
      </c>
      <c r="O218" s="86"/>
      <c r="P218" s="233">
        <f>O218*H218</f>
        <v>0</v>
      </c>
      <c r="Q218" s="233">
        <v>0.00125</v>
      </c>
      <c r="R218" s="233">
        <f>Q218*H218</f>
        <v>1.0953125000000001</v>
      </c>
      <c r="S218" s="233">
        <v>0</v>
      </c>
      <c r="T218" s="234">
        <f>S218*H218</f>
        <v>0</v>
      </c>
      <c r="AR218" s="235" t="s">
        <v>140</v>
      </c>
      <c r="AT218" s="235" t="s">
        <v>135</v>
      </c>
      <c r="AU218" s="235" t="s">
        <v>83</v>
      </c>
      <c r="AY218" s="17" t="s">
        <v>133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140</v>
      </c>
      <c r="BM218" s="235" t="s">
        <v>6980</v>
      </c>
    </row>
    <row r="219" spans="2:51" s="12" customFormat="1" ht="12">
      <c r="B219" s="237"/>
      <c r="C219" s="238"/>
      <c r="D219" s="239" t="s">
        <v>142</v>
      </c>
      <c r="E219" s="240" t="s">
        <v>1</v>
      </c>
      <c r="F219" s="241" t="s">
        <v>6926</v>
      </c>
      <c r="G219" s="238"/>
      <c r="H219" s="242">
        <v>205.8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142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133</v>
      </c>
    </row>
    <row r="220" spans="2:51" s="12" customFormat="1" ht="12">
      <c r="B220" s="237"/>
      <c r="C220" s="238"/>
      <c r="D220" s="239" t="s">
        <v>142</v>
      </c>
      <c r="E220" s="240" t="s">
        <v>1</v>
      </c>
      <c r="F220" s="241" t="s">
        <v>6927</v>
      </c>
      <c r="G220" s="238"/>
      <c r="H220" s="242">
        <v>670.45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142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133</v>
      </c>
    </row>
    <row r="221" spans="2:51" s="13" customFormat="1" ht="12">
      <c r="B221" s="249"/>
      <c r="C221" s="250"/>
      <c r="D221" s="239" t="s">
        <v>142</v>
      </c>
      <c r="E221" s="251" t="s">
        <v>1</v>
      </c>
      <c r="F221" s="252" t="s">
        <v>144</v>
      </c>
      <c r="G221" s="250"/>
      <c r="H221" s="253">
        <v>876.25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142</v>
      </c>
      <c r="AU221" s="259" t="s">
        <v>83</v>
      </c>
      <c r="AV221" s="13" t="s">
        <v>140</v>
      </c>
      <c r="AW221" s="13" t="s">
        <v>30</v>
      </c>
      <c r="AX221" s="13" t="s">
        <v>81</v>
      </c>
      <c r="AY221" s="259" t="s">
        <v>133</v>
      </c>
    </row>
    <row r="222" spans="2:63" s="11" customFormat="1" ht="22.8" customHeight="1">
      <c r="B222" s="208"/>
      <c r="C222" s="209"/>
      <c r="D222" s="210" t="s">
        <v>72</v>
      </c>
      <c r="E222" s="222" t="s">
        <v>162</v>
      </c>
      <c r="F222" s="222" t="s">
        <v>1572</v>
      </c>
      <c r="G222" s="209"/>
      <c r="H222" s="209"/>
      <c r="I222" s="212"/>
      <c r="J222" s="223">
        <f>BK222</f>
        <v>0</v>
      </c>
      <c r="K222" s="209"/>
      <c r="L222" s="214"/>
      <c r="M222" s="215"/>
      <c r="N222" s="216"/>
      <c r="O222" s="216"/>
      <c r="P222" s="217">
        <f>SUM(P223:P235)</f>
        <v>0</v>
      </c>
      <c r="Q222" s="216"/>
      <c r="R222" s="217">
        <f>SUM(R223:R235)</f>
        <v>67.01065084</v>
      </c>
      <c r="S222" s="216"/>
      <c r="T222" s="218">
        <f>SUM(T223:T235)</f>
        <v>0</v>
      </c>
      <c r="AR222" s="219" t="s">
        <v>81</v>
      </c>
      <c r="AT222" s="220" t="s">
        <v>72</v>
      </c>
      <c r="AU222" s="220" t="s">
        <v>81</v>
      </c>
      <c r="AY222" s="219" t="s">
        <v>133</v>
      </c>
      <c r="BK222" s="221">
        <f>SUM(BK223:BK235)</f>
        <v>0</v>
      </c>
    </row>
    <row r="223" spans="2:65" s="1" customFormat="1" ht="24" customHeight="1">
      <c r="B223" s="38"/>
      <c r="C223" s="224" t="s">
        <v>938</v>
      </c>
      <c r="D223" s="224" t="s">
        <v>135</v>
      </c>
      <c r="E223" s="225" t="s">
        <v>6981</v>
      </c>
      <c r="F223" s="226" t="s">
        <v>6982</v>
      </c>
      <c r="G223" s="227" t="s">
        <v>138</v>
      </c>
      <c r="H223" s="228">
        <v>5.704</v>
      </c>
      <c r="I223" s="229"/>
      <c r="J223" s="230">
        <f>ROUND(I223*H223,2)</f>
        <v>0</v>
      </c>
      <c r="K223" s="226" t="s">
        <v>139</v>
      </c>
      <c r="L223" s="43"/>
      <c r="M223" s="231" t="s">
        <v>1</v>
      </c>
      <c r="N223" s="232" t="s">
        <v>38</v>
      </c>
      <c r="O223" s="86"/>
      <c r="P223" s="233">
        <f>O223*H223</f>
        <v>0</v>
      </c>
      <c r="Q223" s="233">
        <v>2.45329</v>
      </c>
      <c r="R223" s="233">
        <f>Q223*H223</f>
        <v>13.993566159999999</v>
      </c>
      <c r="S223" s="233">
        <v>0</v>
      </c>
      <c r="T223" s="234">
        <f>S223*H223</f>
        <v>0</v>
      </c>
      <c r="AR223" s="235" t="s">
        <v>140</v>
      </c>
      <c r="AT223" s="235" t="s">
        <v>135</v>
      </c>
      <c r="AU223" s="235" t="s">
        <v>83</v>
      </c>
      <c r="AY223" s="17" t="s">
        <v>133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7" t="s">
        <v>81</v>
      </c>
      <c r="BK223" s="236">
        <f>ROUND(I223*H223,2)</f>
        <v>0</v>
      </c>
      <c r="BL223" s="17" t="s">
        <v>140</v>
      </c>
      <c r="BM223" s="235" t="s">
        <v>6983</v>
      </c>
    </row>
    <row r="224" spans="2:51" s="12" customFormat="1" ht="12">
      <c r="B224" s="237"/>
      <c r="C224" s="238"/>
      <c r="D224" s="239" t="s">
        <v>142</v>
      </c>
      <c r="E224" s="240" t="s">
        <v>1</v>
      </c>
      <c r="F224" s="241" t="s">
        <v>6984</v>
      </c>
      <c r="G224" s="238"/>
      <c r="H224" s="242">
        <v>5.704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142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133</v>
      </c>
    </row>
    <row r="225" spans="2:51" s="13" customFormat="1" ht="12">
      <c r="B225" s="249"/>
      <c r="C225" s="250"/>
      <c r="D225" s="239" t="s">
        <v>142</v>
      </c>
      <c r="E225" s="251" t="s">
        <v>1</v>
      </c>
      <c r="F225" s="252" t="s">
        <v>144</v>
      </c>
      <c r="G225" s="250"/>
      <c r="H225" s="253">
        <v>5.704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142</v>
      </c>
      <c r="AU225" s="259" t="s">
        <v>83</v>
      </c>
      <c r="AV225" s="13" t="s">
        <v>140</v>
      </c>
      <c r="AW225" s="13" t="s">
        <v>30</v>
      </c>
      <c r="AX225" s="13" t="s">
        <v>81</v>
      </c>
      <c r="AY225" s="259" t="s">
        <v>133</v>
      </c>
    </row>
    <row r="226" spans="2:65" s="1" customFormat="1" ht="16.5" customHeight="1">
      <c r="B226" s="38"/>
      <c r="C226" s="224" t="s">
        <v>961</v>
      </c>
      <c r="D226" s="224" t="s">
        <v>135</v>
      </c>
      <c r="E226" s="225" t="s">
        <v>1974</v>
      </c>
      <c r="F226" s="226" t="s">
        <v>1975</v>
      </c>
      <c r="G226" s="227" t="s">
        <v>187</v>
      </c>
      <c r="H226" s="228">
        <v>0.238</v>
      </c>
      <c r="I226" s="229"/>
      <c r="J226" s="230">
        <f>ROUND(I226*H226,2)</f>
        <v>0</v>
      </c>
      <c r="K226" s="226" t="s">
        <v>139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1.05306</v>
      </c>
      <c r="R226" s="233">
        <f>Q226*H226</f>
        <v>0.25062828000000004</v>
      </c>
      <c r="S226" s="233">
        <v>0</v>
      </c>
      <c r="T226" s="234">
        <f>S226*H226</f>
        <v>0</v>
      </c>
      <c r="AR226" s="235" t="s">
        <v>140</v>
      </c>
      <c r="AT226" s="235" t="s">
        <v>135</v>
      </c>
      <c r="AU226" s="235" t="s">
        <v>83</v>
      </c>
      <c r="AY226" s="17" t="s">
        <v>133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140</v>
      </c>
      <c r="BM226" s="235" t="s">
        <v>6985</v>
      </c>
    </row>
    <row r="227" spans="2:51" s="14" customFormat="1" ht="12">
      <c r="B227" s="276"/>
      <c r="C227" s="277"/>
      <c r="D227" s="239" t="s">
        <v>142</v>
      </c>
      <c r="E227" s="278" t="s">
        <v>1</v>
      </c>
      <c r="F227" s="279" t="s">
        <v>6986</v>
      </c>
      <c r="G227" s="277"/>
      <c r="H227" s="278" t="s">
        <v>1</v>
      </c>
      <c r="I227" s="280"/>
      <c r="J227" s="277"/>
      <c r="K227" s="277"/>
      <c r="L227" s="281"/>
      <c r="M227" s="282"/>
      <c r="N227" s="283"/>
      <c r="O227" s="283"/>
      <c r="P227" s="283"/>
      <c r="Q227" s="283"/>
      <c r="R227" s="283"/>
      <c r="S227" s="283"/>
      <c r="T227" s="284"/>
      <c r="AT227" s="285" t="s">
        <v>142</v>
      </c>
      <c r="AU227" s="285" t="s">
        <v>83</v>
      </c>
      <c r="AV227" s="14" t="s">
        <v>81</v>
      </c>
      <c r="AW227" s="14" t="s">
        <v>30</v>
      </c>
      <c r="AX227" s="14" t="s">
        <v>73</v>
      </c>
      <c r="AY227" s="285" t="s">
        <v>133</v>
      </c>
    </row>
    <row r="228" spans="2:51" s="12" customFormat="1" ht="12">
      <c r="B228" s="237"/>
      <c r="C228" s="238"/>
      <c r="D228" s="239" t="s">
        <v>142</v>
      </c>
      <c r="E228" s="240" t="s">
        <v>1</v>
      </c>
      <c r="F228" s="241" t="s">
        <v>6987</v>
      </c>
      <c r="G228" s="238"/>
      <c r="H228" s="242">
        <v>0.238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142</v>
      </c>
      <c r="AU228" s="248" t="s">
        <v>83</v>
      </c>
      <c r="AV228" s="12" t="s">
        <v>83</v>
      </c>
      <c r="AW228" s="12" t="s">
        <v>30</v>
      </c>
      <c r="AX228" s="12" t="s">
        <v>73</v>
      </c>
      <c r="AY228" s="248" t="s">
        <v>133</v>
      </c>
    </row>
    <row r="229" spans="2:51" s="13" customFormat="1" ht="12">
      <c r="B229" s="249"/>
      <c r="C229" s="250"/>
      <c r="D229" s="239" t="s">
        <v>142</v>
      </c>
      <c r="E229" s="251" t="s">
        <v>1</v>
      </c>
      <c r="F229" s="252" t="s">
        <v>144</v>
      </c>
      <c r="G229" s="250"/>
      <c r="H229" s="253">
        <v>0.238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142</v>
      </c>
      <c r="AU229" s="259" t="s">
        <v>83</v>
      </c>
      <c r="AV229" s="13" t="s">
        <v>140</v>
      </c>
      <c r="AW229" s="13" t="s">
        <v>30</v>
      </c>
      <c r="AX229" s="13" t="s">
        <v>81</v>
      </c>
      <c r="AY229" s="259" t="s">
        <v>133</v>
      </c>
    </row>
    <row r="230" spans="2:65" s="1" customFormat="1" ht="16.5" customHeight="1">
      <c r="B230" s="38"/>
      <c r="C230" s="224" t="s">
        <v>687</v>
      </c>
      <c r="D230" s="224" t="s">
        <v>135</v>
      </c>
      <c r="E230" s="225" t="s">
        <v>6988</v>
      </c>
      <c r="F230" s="226" t="s">
        <v>6989</v>
      </c>
      <c r="G230" s="227" t="s">
        <v>413</v>
      </c>
      <c r="H230" s="228">
        <v>54.94</v>
      </c>
      <c r="I230" s="229"/>
      <c r="J230" s="230">
        <f>ROUND(I230*H230,2)</f>
        <v>0</v>
      </c>
      <c r="K230" s="226" t="s">
        <v>139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0.5511</v>
      </c>
      <c r="R230" s="233">
        <f>Q230*H230</f>
        <v>30.277434</v>
      </c>
      <c r="S230" s="233">
        <v>0</v>
      </c>
      <c r="T230" s="234">
        <f>S230*H230</f>
        <v>0</v>
      </c>
      <c r="AR230" s="235" t="s">
        <v>140</v>
      </c>
      <c r="AT230" s="235" t="s">
        <v>135</v>
      </c>
      <c r="AU230" s="235" t="s">
        <v>83</v>
      </c>
      <c r="AY230" s="17" t="s">
        <v>133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140</v>
      </c>
      <c r="BM230" s="235" t="s">
        <v>6990</v>
      </c>
    </row>
    <row r="231" spans="2:51" s="12" customFormat="1" ht="12">
      <c r="B231" s="237"/>
      <c r="C231" s="238"/>
      <c r="D231" s="239" t="s">
        <v>142</v>
      </c>
      <c r="E231" s="240" t="s">
        <v>1</v>
      </c>
      <c r="F231" s="241" t="s">
        <v>6991</v>
      </c>
      <c r="G231" s="238"/>
      <c r="H231" s="242">
        <v>54.94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142</v>
      </c>
      <c r="AU231" s="248" t="s">
        <v>83</v>
      </c>
      <c r="AV231" s="12" t="s">
        <v>83</v>
      </c>
      <c r="AW231" s="12" t="s">
        <v>30</v>
      </c>
      <c r="AX231" s="12" t="s">
        <v>73</v>
      </c>
      <c r="AY231" s="248" t="s">
        <v>133</v>
      </c>
    </row>
    <row r="232" spans="2:51" s="13" customFormat="1" ht="12">
      <c r="B232" s="249"/>
      <c r="C232" s="250"/>
      <c r="D232" s="239" t="s">
        <v>142</v>
      </c>
      <c r="E232" s="251" t="s">
        <v>1</v>
      </c>
      <c r="F232" s="252" t="s">
        <v>144</v>
      </c>
      <c r="G232" s="250"/>
      <c r="H232" s="253">
        <v>54.94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142</v>
      </c>
      <c r="AU232" s="259" t="s">
        <v>83</v>
      </c>
      <c r="AV232" s="13" t="s">
        <v>140</v>
      </c>
      <c r="AW232" s="13" t="s">
        <v>30</v>
      </c>
      <c r="AX232" s="13" t="s">
        <v>81</v>
      </c>
      <c r="AY232" s="259" t="s">
        <v>133</v>
      </c>
    </row>
    <row r="233" spans="2:65" s="1" customFormat="1" ht="24" customHeight="1">
      <c r="B233" s="38"/>
      <c r="C233" s="224" t="s">
        <v>692</v>
      </c>
      <c r="D233" s="224" t="s">
        <v>135</v>
      </c>
      <c r="E233" s="225" t="s">
        <v>6992</v>
      </c>
      <c r="F233" s="226" t="s">
        <v>6993</v>
      </c>
      <c r="G233" s="227" t="s">
        <v>165</v>
      </c>
      <c r="H233" s="228">
        <v>113.88</v>
      </c>
      <c r="I233" s="229"/>
      <c r="J233" s="230">
        <f>ROUND(I233*H233,2)</f>
        <v>0</v>
      </c>
      <c r="K233" s="226" t="s">
        <v>139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0.19748</v>
      </c>
      <c r="R233" s="233">
        <f>Q233*H233</f>
        <v>22.489022399999996</v>
      </c>
      <c r="S233" s="233">
        <v>0</v>
      </c>
      <c r="T233" s="234">
        <f>S233*H233</f>
        <v>0</v>
      </c>
      <c r="AR233" s="235" t="s">
        <v>140</v>
      </c>
      <c r="AT233" s="235" t="s">
        <v>135</v>
      </c>
      <c r="AU233" s="235" t="s">
        <v>83</v>
      </c>
      <c r="AY233" s="17" t="s">
        <v>133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140</v>
      </c>
      <c r="BM233" s="235" t="s">
        <v>6994</v>
      </c>
    </row>
    <row r="234" spans="2:51" s="12" customFormat="1" ht="12">
      <c r="B234" s="237"/>
      <c r="C234" s="238"/>
      <c r="D234" s="239" t="s">
        <v>142</v>
      </c>
      <c r="E234" s="240" t="s">
        <v>1</v>
      </c>
      <c r="F234" s="241" t="s">
        <v>6995</v>
      </c>
      <c r="G234" s="238"/>
      <c r="H234" s="242">
        <v>113.88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142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133</v>
      </c>
    </row>
    <row r="235" spans="2:51" s="13" customFormat="1" ht="12">
      <c r="B235" s="249"/>
      <c r="C235" s="250"/>
      <c r="D235" s="239" t="s">
        <v>142</v>
      </c>
      <c r="E235" s="251" t="s">
        <v>1</v>
      </c>
      <c r="F235" s="252" t="s">
        <v>144</v>
      </c>
      <c r="G235" s="250"/>
      <c r="H235" s="253">
        <v>113.88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142</v>
      </c>
      <c r="AU235" s="259" t="s">
        <v>83</v>
      </c>
      <c r="AV235" s="13" t="s">
        <v>140</v>
      </c>
      <c r="AW235" s="13" t="s">
        <v>30</v>
      </c>
      <c r="AX235" s="13" t="s">
        <v>81</v>
      </c>
      <c r="AY235" s="259" t="s">
        <v>133</v>
      </c>
    </row>
    <row r="236" spans="2:63" s="11" customFormat="1" ht="22.8" customHeight="1">
      <c r="B236" s="208"/>
      <c r="C236" s="209"/>
      <c r="D236" s="210" t="s">
        <v>72</v>
      </c>
      <c r="E236" s="222" t="s">
        <v>180</v>
      </c>
      <c r="F236" s="222" t="s">
        <v>2273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SUM(P237:P324)</f>
        <v>0</v>
      </c>
      <c r="Q236" s="216"/>
      <c r="R236" s="217">
        <f>SUM(R237:R324)</f>
        <v>76.96437183</v>
      </c>
      <c r="S236" s="216"/>
      <c r="T236" s="218">
        <f>SUM(T237:T324)</f>
        <v>0</v>
      </c>
      <c r="AR236" s="219" t="s">
        <v>81</v>
      </c>
      <c r="AT236" s="220" t="s">
        <v>72</v>
      </c>
      <c r="AU236" s="220" t="s">
        <v>81</v>
      </c>
      <c r="AY236" s="219" t="s">
        <v>133</v>
      </c>
      <c r="BK236" s="221">
        <f>SUM(BK237:BK324)</f>
        <v>0</v>
      </c>
    </row>
    <row r="237" spans="2:65" s="1" customFormat="1" ht="24" customHeight="1">
      <c r="B237" s="38"/>
      <c r="C237" s="224" t="s">
        <v>715</v>
      </c>
      <c r="D237" s="224" t="s">
        <v>135</v>
      </c>
      <c r="E237" s="225" t="s">
        <v>6996</v>
      </c>
      <c r="F237" s="226" t="s">
        <v>6997</v>
      </c>
      <c r="G237" s="227" t="s">
        <v>171</v>
      </c>
      <c r="H237" s="228">
        <v>6</v>
      </c>
      <c r="I237" s="229"/>
      <c r="J237" s="230">
        <f>ROUND(I237*H237,2)</f>
        <v>0</v>
      </c>
      <c r="K237" s="226" t="s">
        <v>139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0.0007</v>
      </c>
      <c r="R237" s="233">
        <f>Q237*H237</f>
        <v>0.0042</v>
      </c>
      <c r="S237" s="233">
        <v>0</v>
      </c>
      <c r="T237" s="234">
        <f>S237*H237</f>
        <v>0</v>
      </c>
      <c r="AR237" s="235" t="s">
        <v>140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140</v>
      </c>
      <c r="BM237" s="235" t="s">
        <v>6998</v>
      </c>
    </row>
    <row r="238" spans="2:51" s="12" customFormat="1" ht="12">
      <c r="B238" s="237"/>
      <c r="C238" s="238"/>
      <c r="D238" s="239" t="s">
        <v>142</v>
      </c>
      <c r="E238" s="240" t="s">
        <v>1</v>
      </c>
      <c r="F238" s="241" t="s">
        <v>6999</v>
      </c>
      <c r="G238" s="238"/>
      <c r="H238" s="242">
        <v>1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142</v>
      </c>
      <c r="AU238" s="248" t="s">
        <v>83</v>
      </c>
      <c r="AV238" s="12" t="s">
        <v>83</v>
      </c>
      <c r="AW238" s="12" t="s">
        <v>30</v>
      </c>
      <c r="AX238" s="12" t="s">
        <v>73</v>
      </c>
      <c r="AY238" s="248" t="s">
        <v>133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7000</v>
      </c>
      <c r="G239" s="238"/>
      <c r="H239" s="242">
        <v>1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2" customFormat="1" ht="12">
      <c r="B240" s="237"/>
      <c r="C240" s="238"/>
      <c r="D240" s="239" t="s">
        <v>142</v>
      </c>
      <c r="E240" s="240" t="s">
        <v>1</v>
      </c>
      <c r="F240" s="241" t="s">
        <v>7001</v>
      </c>
      <c r="G240" s="238"/>
      <c r="H240" s="242">
        <v>1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142</v>
      </c>
      <c r="AU240" s="248" t="s">
        <v>83</v>
      </c>
      <c r="AV240" s="12" t="s">
        <v>83</v>
      </c>
      <c r="AW240" s="12" t="s">
        <v>30</v>
      </c>
      <c r="AX240" s="12" t="s">
        <v>73</v>
      </c>
      <c r="AY240" s="248" t="s">
        <v>133</v>
      </c>
    </row>
    <row r="241" spans="2:51" s="12" customFormat="1" ht="12">
      <c r="B241" s="237"/>
      <c r="C241" s="238"/>
      <c r="D241" s="239" t="s">
        <v>142</v>
      </c>
      <c r="E241" s="240" t="s">
        <v>1</v>
      </c>
      <c r="F241" s="241" t="s">
        <v>7002</v>
      </c>
      <c r="G241" s="238"/>
      <c r="H241" s="242">
        <v>1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142</v>
      </c>
      <c r="AU241" s="248" t="s">
        <v>83</v>
      </c>
      <c r="AV241" s="12" t="s">
        <v>83</v>
      </c>
      <c r="AW241" s="12" t="s">
        <v>30</v>
      </c>
      <c r="AX241" s="12" t="s">
        <v>73</v>
      </c>
      <c r="AY241" s="248" t="s">
        <v>133</v>
      </c>
    </row>
    <row r="242" spans="2:51" s="12" customFormat="1" ht="12">
      <c r="B242" s="237"/>
      <c r="C242" s="238"/>
      <c r="D242" s="239" t="s">
        <v>142</v>
      </c>
      <c r="E242" s="240" t="s">
        <v>1</v>
      </c>
      <c r="F242" s="241" t="s">
        <v>7003</v>
      </c>
      <c r="G242" s="238"/>
      <c r="H242" s="242">
        <v>1</v>
      </c>
      <c r="I242" s="243"/>
      <c r="J242" s="238"/>
      <c r="K242" s="238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142</v>
      </c>
      <c r="AU242" s="248" t="s">
        <v>83</v>
      </c>
      <c r="AV242" s="12" t="s">
        <v>83</v>
      </c>
      <c r="AW242" s="12" t="s">
        <v>30</v>
      </c>
      <c r="AX242" s="12" t="s">
        <v>73</v>
      </c>
      <c r="AY242" s="248" t="s">
        <v>133</v>
      </c>
    </row>
    <row r="243" spans="2:51" s="12" customFormat="1" ht="12">
      <c r="B243" s="237"/>
      <c r="C243" s="238"/>
      <c r="D243" s="239" t="s">
        <v>142</v>
      </c>
      <c r="E243" s="240" t="s">
        <v>1</v>
      </c>
      <c r="F243" s="241" t="s">
        <v>7004</v>
      </c>
      <c r="G243" s="238"/>
      <c r="H243" s="242">
        <v>1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142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133</v>
      </c>
    </row>
    <row r="244" spans="2:51" s="13" customFormat="1" ht="12">
      <c r="B244" s="249"/>
      <c r="C244" s="250"/>
      <c r="D244" s="239" t="s">
        <v>142</v>
      </c>
      <c r="E244" s="251" t="s">
        <v>1</v>
      </c>
      <c r="F244" s="252" t="s">
        <v>144</v>
      </c>
      <c r="G244" s="250"/>
      <c r="H244" s="253">
        <v>6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AT244" s="259" t="s">
        <v>142</v>
      </c>
      <c r="AU244" s="259" t="s">
        <v>83</v>
      </c>
      <c r="AV244" s="13" t="s">
        <v>140</v>
      </c>
      <c r="AW244" s="13" t="s">
        <v>30</v>
      </c>
      <c r="AX244" s="13" t="s">
        <v>81</v>
      </c>
      <c r="AY244" s="259" t="s">
        <v>133</v>
      </c>
    </row>
    <row r="245" spans="2:65" s="1" customFormat="1" ht="16.5" customHeight="1">
      <c r="B245" s="38"/>
      <c r="C245" s="260" t="s">
        <v>721</v>
      </c>
      <c r="D245" s="260" t="s">
        <v>168</v>
      </c>
      <c r="E245" s="261" t="s">
        <v>7005</v>
      </c>
      <c r="F245" s="262" t="s">
        <v>7006</v>
      </c>
      <c r="G245" s="263" t="s">
        <v>171</v>
      </c>
      <c r="H245" s="264">
        <v>1</v>
      </c>
      <c r="I245" s="265"/>
      <c r="J245" s="266">
        <f>ROUND(I245*H245,2)</f>
        <v>0</v>
      </c>
      <c r="K245" s="262" t="s">
        <v>139</v>
      </c>
      <c r="L245" s="267"/>
      <c r="M245" s="268" t="s">
        <v>1</v>
      </c>
      <c r="N245" s="269" t="s">
        <v>38</v>
      </c>
      <c r="O245" s="86"/>
      <c r="P245" s="233">
        <f>O245*H245</f>
        <v>0</v>
      </c>
      <c r="Q245" s="233">
        <v>0.002</v>
      </c>
      <c r="R245" s="233">
        <f>Q245*H245</f>
        <v>0.002</v>
      </c>
      <c r="S245" s="233">
        <v>0</v>
      </c>
      <c r="T245" s="234">
        <f>S245*H245</f>
        <v>0</v>
      </c>
      <c r="AR245" s="235" t="s">
        <v>172</v>
      </c>
      <c r="AT245" s="235" t="s">
        <v>168</v>
      </c>
      <c r="AU245" s="235" t="s">
        <v>83</v>
      </c>
      <c r="AY245" s="17" t="s">
        <v>133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7" t="s">
        <v>81</v>
      </c>
      <c r="BK245" s="236">
        <f>ROUND(I245*H245,2)</f>
        <v>0</v>
      </c>
      <c r="BL245" s="17" t="s">
        <v>140</v>
      </c>
      <c r="BM245" s="235" t="s">
        <v>7007</v>
      </c>
    </row>
    <row r="246" spans="2:51" s="12" customFormat="1" ht="12">
      <c r="B246" s="237"/>
      <c r="C246" s="238"/>
      <c r="D246" s="239" t="s">
        <v>142</v>
      </c>
      <c r="E246" s="240" t="s">
        <v>1</v>
      </c>
      <c r="F246" s="241" t="s">
        <v>7001</v>
      </c>
      <c r="G246" s="238"/>
      <c r="H246" s="242">
        <v>1</v>
      </c>
      <c r="I246" s="243"/>
      <c r="J246" s="238"/>
      <c r="K246" s="238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142</v>
      </c>
      <c r="AU246" s="248" t="s">
        <v>83</v>
      </c>
      <c r="AV246" s="12" t="s">
        <v>83</v>
      </c>
      <c r="AW246" s="12" t="s">
        <v>30</v>
      </c>
      <c r="AX246" s="12" t="s">
        <v>73</v>
      </c>
      <c r="AY246" s="248" t="s">
        <v>133</v>
      </c>
    </row>
    <row r="247" spans="2:51" s="13" customFormat="1" ht="12">
      <c r="B247" s="249"/>
      <c r="C247" s="250"/>
      <c r="D247" s="239" t="s">
        <v>142</v>
      </c>
      <c r="E247" s="251" t="s">
        <v>1</v>
      </c>
      <c r="F247" s="252" t="s">
        <v>144</v>
      </c>
      <c r="G247" s="250"/>
      <c r="H247" s="253">
        <v>1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142</v>
      </c>
      <c r="AU247" s="259" t="s">
        <v>83</v>
      </c>
      <c r="AV247" s="13" t="s">
        <v>140</v>
      </c>
      <c r="AW247" s="13" t="s">
        <v>30</v>
      </c>
      <c r="AX247" s="13" t="s">
        <v>81</v>
      </c>
      <c r="AY247" s="259" t="s">
        <v>133</v>
      </c>
    </row>
    <row r="248" spans="2:65" s="1" customFormat="1" ht="16.5" customHeight="1">
      <c r="B248" s="38"/>
      <c r="C248" s="260" t="s">
        <v>728</v>
      </c>
      <c r="D248" s="260" t="s">
        <v>168</v>
      </c>
      <c r="E248" s="261" t="s">
        <v>7008</v>
      </c>
      <c r="F248" s="262" t="s">
        <v>7009</v>
      </c>
      <c r="G248" s="263" t="s">
        <v>171</v>
      </c>
      <c r="H248" s="264">
        <v>1</v>
      </c>
      <c r="I248" s="265"/>
      <c r="J248" s="266">
        <f>ROUND(I248*H248,2)</f>
        <v>0</v>
      </c>
      <c r="K248" s="262" t="s">
        <v>1</v>
      </c>
      <c r="L248" s="267"/>
      <c r="M248" s="268" t="s">
        <v>1</v>
      </c>
      <c r="N248" s="269" t="s">
        <v>38</v>
      </c>
      <c r="O248" s="86"/>
      <c r="P248" s="233">
        <f>O248*H248</f>
        <v>0</v>
      </c>
      <c r="Q248" s="233">
        <v>0.004</v>
      </c>
      <c r="R248" s="233">
        <f>Q248*H248</f>
        <v>0.004</v>
      </c>
      <c r="S248" s="233">
        <v>0</v>
      </c>
      <c r="T248" s="234">
        <f>S248*H248</f>
        <v>0</v>
      </c>
      <c r="AR248" s="235" t="s">
        <v>172</v>
      </c>
      <c r="AT248" s="235" t="s">
        <v>168</v>
      </c>
      <c r="AU248" s="235" t="s">
        <v>83</v>
      </c>
      <c r="AY248" s="17" t="s">
        <v>133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7" t="s">
        <v>81</v>
      </c>
      <c r="BK248" s="236">
        <f>ROUND(I248*H248,2)</f>
        <v>0</v>
      </c>
      <c r="BL248" s="17" t="s">
        <v>140</v>
      </c>
      <c r="BM248" s="235" t="s">
        <v>7010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7004</v>
      </c>
      <c r="G249" s="238"/>
      <c r="H249" s="242">
        <v>1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3" customFormat="1" ht="12">
      <c r="B250" s="249"/>
      <c r="C250" s="250"/>
      <c r="D250" s="239" t="s">
        <v>142</v>
      </c>
      <c r="E250" s="251" t="s">
        <v>1</v>
      </c>
      <c r="F250" s="252" t="s">
        <v>144</v>
      </c>
      <c r="G250" s="250"/>
      <c r="H250" s="253">
        <v>1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142</v>
      </c>
      <c r="AU250" s="259" t="s">
        <v>83</v>
      </c>
      <c r="AV250" s="13" t="s">
        <v>140</v>
      </c>
      <c r="AW250" s="13" t="s">
        <v>30</v>
      </c>
      <c r="AX250" s="13" t="s">
        <v>81</v>
      </c>
      <c r="AY250" s="259" t="s">
        <v>133</v>
      </c>
    </row>
    <row r="251" spans="2:65" s="1" customFormat="1" ht="16.5" customHeight="1">
      <c r="B251" s="38"/>
      <c r="C251" s="260" t="s">
        <v>734</v>
      </c>
      <c r="D251" s="260" t="s">
        <v>168</v>
      </c>
      <c r="E251" s="261" t="s">
        <v>7011</v>
      </c>
      <c r="F251" s="262" t="s">
        <v>7012</v>
      </c>
      <c r="G251" s="263" t="s">
        <v>171</v>
      </c>
      <c r="H251" s="264">
        <v>1</v>
      </c>
      <c r="I251" s="265"/>
      <c r="J251" s="266">
        <f>ROUND(I251*H251,2)</f>
        <v>0</v>
      </c>
      <c r="K251" s="262" t="s">
        <v>1</v>
      </c>
      <c r="L251" s="267"/>
      <c r="M251" s="268" t="s">
        <v>1</v>
      </c>
      <c r="N251" s="269" t="s">
        <v>38</v>
      </c>
      <c r="O251" s="86"/>
      <c r="P251" s="233">
        <f>O251*H251</f>
        <v>0</v>
      </c>
      <c r="Q251" s="233">
        <v>0.0031</v>
      </c>
      <c r="R251" s="233">
        <f>Q251*H251</f>
        <v>0.0031</v>
      </c>
      <c r="S251" s="233">
        <v>0</v>
      </c>
      <c r="T251" s="234">
        <f>S251*H251</f>
        <v>0</v>
      </c>
      <c r="AR251" s="235" t="s">
        <v>172</v>
      </c>
      <c r="AT251" s="235" t="s">
        <v>168</v>
      </c>
      <c r="AU251" s="235" t="s">
        <v>83</v>
      </c>
      <c r="AY251" s="17" t="s">
        <v>133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7" t="s">
        <v>81</v>
      </c>
      <c r="BK251" s="236">
        <f>ROUND(I251*H251,2)</f>
        <v>0</v>
      </c>
      <c r="BL251" s="17" t="s">
        <v>140</v>
      </c>
      <c r="BM251" s="235" t="s">
        <v>7013</v>
      </c>
    </row>
    <row r="252" spans="2:51" s="12" customFormat="1" ht="12">
      <c r="B252" s="237"/>
      <c r="C252" s="238"/>
      <c r="D252" s="239" t="s">
        <v>142</v>
      </c>
      <c r="E252" s="240" t="s">
        <v>1</v>
      </c>
      <c r="F252" s="241" t="s">
        <v>6999</v>
      </c>
      <c r="G252" s="238"/>
      <c r="H252" s="242">
        <v>1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142</v>
      </c>
      <c r="AU252" s="248" t="s">
        <v>83</v>
      </c>
      <c r="AV252" s="12" t="s">
        <v>83</v>
      </c>
      <c r="AW252" s="12" t="s">
        <v>30</v>
      </c>
      <c r="AX252" s="12" t="s">
        <v>73</v>
      </c>
      <c r="AY252" s="248" t="s">
        <v>133</v>
      </c>
    </row>
    <row r="253" spans="2:51" s="13" customFormat="1" ht="12">
      <c r="B253" s="249"/>
      <c r="C253" s="250"/>
      <c r="D253" s="239" t="s">
        <v>142</v>
      </c>
      <c r="E253" s="251" t="s">
        <v>1</v>
      </c>
      <c r="F253" s="252" t="s">
        <v>144</v>
      </c>
      <c r="G253" s="250"/>
      <c r="H253" s="253">
        <v>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142</v>
      </c>
      <c r="AU253" s="259" t="s">
        <v>83</v>
      </c>
      <c r="AV253" s="13" t="s">
        <v>140</v>
      </c>
      <c r="AW253" s="13" t="s">
        <v>30</v>
      </c>
      <c r="AX253" s="13" t="s">
        <v>81</v>
      </c>
      <c r="AY253" s="259" t="s">
        <v>133</v>
      </c>
    </row>
    <row r="254" spans="2:65" s="1" customFormat="1" ht="16.5" customHeight="1">
      <c r="B254" s="38"/>
      <c r="C254" s="260" t="s">
        <v>740</v>
      </c>
      <c r="D254" s="260" t="s">
        <v>168</v>
      </c>
      <c r="E254" s="261" t="s">
        <v>7014</v>
      </c>
      <c r="F254" s="262" t="s">
        <v>7015</v>
      </c>
      <c r="G254" s="263" t="s">
        <v>171</v>
      </c>
      <c r="H254" s="264">
        <v>1</v>
      </c>
      <c r="I254" s="265"/>
      <c r="J254" s="266">
        <f>ROUND(I254*H254,2)</f>
        <v>0</v>
      </c>
      <c r="K254" s="262" t="s">
        <v>1</v>
      </c>
      <c r="L254" s="267"/>
      <c r="M254" s="268" t="s">
        <v>1</v>
      </c>
      <c r="N254" s="269" t="s">
        <v>38</v>
      </c>
      <c r="O254" s="86"/>
      <c r="P254" s="233">
        <f>O254*H254</f>
        <v>0</v>
      </c>
      <c r="Q254" s="233">
        <v>0.0031</v>
      </c>
      <c r="R254" s="233">
        <f>Q254*H254</f>
        <v>0.0031</v>
      </c>
      <c r="S254" s="233">
        <v>0</v>
      </c>
      <c r="T254" s="234">
        <f>S254*H254</f>
        <v>0</v>
      </c>
      <c r="AR254" s="235" t="s">
        <v>172</v>
      </c>
      <c r="AT254" s="235" t="s">
        <v>168</v>
      </c>
      <c r="AU254" s="235" t="s">
        <v>83</v>
      </c>
      <c r="AY254" s="17" t="s">
        <v>133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7" t="s">
        <v>81</v>
      </c>
      <c r="BK254" s="236">
        <f>ROUND(I254*H254,2)</f>
        <v>0</v>
      </c>
      <c r="BL254" s="17" t="s">
        <v>140</v>
      </c>
      <c r="BM254" s="235" t="s">
        <v>7016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7002</v>
      </c>
      <c r="G255" s="238"/>
      <c r="H255" s="242">
        <v>1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3" customFormat="1" ht="12">
      <c r="B256" s="249"/>
      <c r="C256" s="250"/>
      <c r="D256" s="239" t="s">
        <v>142</v>
      </c>
      <c r="E256" s="251" t="s">
        <v>1</v>
      </c>
      <c r="F256" s="252" t="s">
        <v>144</v>
      </c>
      <c r="G256" s="250"/>
      <c r="H256" s="253">
        <v>1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142</v>
      </c>
      <c r="AU256" s="259" t="s">
        <v>83</v>
      </c>
      <c r="AV256" s="13" t="s">
        <v>140</v>
      </c>
      <c r="AW256" s="13" t="s">
        <v>30</v>
      </c>
      <c r="AX256" s="13" t="s">
        <v>81</v>
      </c>
      <c r="AY256" s="259" t="s">
        <v>133</v>
      </c>
    </row>
    <row r="257" spans="2:65" s="1" customFormat="1" ht="16.5" customHeight="1">
      <c r="B257" s="38"/>
      <c r="C257" s="260" t="s">
        <v>746</v>
      </c>
      <c r="D257" s="260" t="s">
        <v>168</v>
      </c>
      <c r="E257" s="261" t="s">
        <v>7017</v>
      </c>
      <c r="F257" s="262" t="s">
        <v>7018</v>
      </c>
      <c r="G257" s="263" t="s">
        <v>171</v>
      </c>
      <c r="H257" s="264">
        <v>2</v>
      </c>
      <c r="I257" s="265"/>
      <c r="J257" s="266">
        <f>ROUND(I257*H257,2)</f>
        <v>0</v>
      </c>
      <c r="K257" s="262" t="s">
        <v>139</v>
      </c>
      <c r="L257" s="267"/>
      <c r="M257" s="268" t="s">
        <v>1</v>
      </c>
      <c r="N257" s="269" t="s">
        <v>38</v>
      </c>
      <c r="O257" s="86"/>
      <c r="P257" s="233">
        <f>O257*H257</f>
        <v>0</v>
      </c>
      <c r="Q257" s="233">
        <v>0.004</v>
      </c>
      <c r="R257" s="233">
        <f>Q257*H257</f>
        <v>0.008</v>
      </c>
      <c r="S257" s="233">
        <v>0</v>
      </c>
      <c r="T257" s="234">
        <f>S257*H257</f>
        <v>0</v>
      </c>
      <c r="AR257" s="235" t="s">
        <v>172</v>
      </c>
      <c r="AT257" s="235" t="s">
        <v>168</v>
      </c>
      <c r="AU257" s="235" t="s">
        <v>83</v>
      </c>
      <c r="AY257" s="17" t="s">
        <v>133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7" t="s">
        <v>81</v>
      </c>
      <c r="BK257" s="236">
        <f>ROUND(I257*H257,2)</f>
        <v>0</v>
      </c>
      <c r="BL257" s="17" t="s">
        <v>140</v>
      </c>
      <c r="BM257" s="235" t="s">
        <v>7019</v>
      </c>
    </row>
    <row r="258" spans="2:65" s="1" customFormat="1" ht="16.5" customHeight="1">
      <c r="B258" s="38"/>
      <c r="C258" s="260" t="s">
        <v>750</v>
      </c>
      <c r="D258" s="260" t="s">
        <v>168</v>
      </c>
      <c r="E258" s="261" t="s">
        <v>7020</v>
      </c>
      <c r="F258" s="262" t="s">
        <v>7021</v>
      </c>
      <c r="G258" s="263" t="s">
        <v>171</v>
      </c>
      <c r="H258" s="264">
        <v>1</v>
      </c>
      <c r="I258" s="265"/>
      <c r="J258" s="266">
        <f>ROUND(I258*H258,2)</f>
        <v>0</v>
      </c>
      <c r="K258" s="262" t="s">
        <v>1</v>
      </c>
      <c r="L258" s="267"/>
      <c r="M258" s="268" t="s">
        <v>1</v>
      </c>
      <c r="N258" s="269" t="s">
        <v>38</v>
      </c>
      <c r="O258" s="86"/>
      <c r="P258" s="233">
        <f>O258*H258</f>
        <v>0</v>
      </c>
      <c r="Q258" s="233">
        <v>0.004</v>
      </c>
      <c r="R258" s="233">
        <f>Q258*H258</f>
        <v>0.004</v>
      </c>
      <c r="S258" s="233">
        <v>0</v>
      </c>
      <c r="T258" s="234">
        <f>S258*H258</f>
        <v>0</v>
      </c>
      <c r="AR258" s="235" t="s">
        <v>172</v>
      </c>
      <c r="AT258" s="235" t="s">
        <v>168</v>
      </c>
      <c r="AU258" s="235" t="s">
        <v>83</v>
      </c>
      <c r="AY258" s="17" t="s">
        <v>133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140</v>
      </c>
      <c r="BM258" s="235" t="s">
        <v>7022</v>
      </c>
    </row>
    <row r="259" spans="2:51" s="12" customFormat="1" ht="12">
      <c r="B259" s="237"/>
      <c r="C259" s="238"/>
      <c r="D259" s="239" t="s">
        <v>142</v>
      </c>
      <c r="E259" s="240" t="s">
        <v>1</v>
      </c>
      <c r="F259" s="241" t="s">
        <v>7000</v>
      </c>
      <c r="G259" s="238"/>
      <c r="H259" s="242">
        <v>1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142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133</v>
      </c>
    </row>
    <row r="260" spans="2:51" s="13" customFormat="1" ht="12">
      <c r="B260" s="249"/>
      <c r="C260" s="250"/>
      <c r="D260" s="239" t="s">
        <v>142</v>
      </c>
      <c r="E260" s="251" t="s">
        <v>1</v>
      </c>
      <c r="F260" s="252" t="s">
        <v>144</v>
      </c>
      <c r="G260" s="250"/>
      <c r="H260" s="253">
        <v>1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AT260" s="259" t="s">
        <v>142</v>
      </c>
      <c r="AU260" s="259" t="s">
        <v>83</v>
      </c>
      <c r="AV260" s="13" t="s">
        <v>140</v>
      </c>
      <c r="AW260" s="13" t="s">
        <v>30</v>
      </c>
      <c r="AX260" s="13" t="s">
        <v>81</v>
      </c>
      <c r="AY260" s="259" t="s">
        <v>133</v>
      </c>
    </row>
    <row r="261" spans="2:65" s="1" customFormat="1" ht="16.5" customHeight="1">
      <c r="B261" s="38"/>
      <c r="C261" s="260" t="s">
        <v>777</v>
      </c>
      <c r="D261" s="260" t="s">
        <v>168</v>
      </c>
      <c r="E261" s="261" t="s">
        <v>7023</v>
      </c>
      <c r="F261" s="262" t="s">
        <v>7024</v>
      </c>
      <c r="G261" s="263" t="s">
        <v>171</v>
      </c>
      <c r="H261" s="264">
        <v>1</v>
      </c>
      <c r="I261" s="265"/>
      <c r="J261" s="266">
        <f>ROUND(I261*H261,2)</f>
        <v>0</v>
      </c>
      <c r="K261" s="262" t="s">
        <v>1</v>
      </c>
      <c r="L261" s="267"/>
      <c r="M261" s="268" t="s">
        <v>1</v>
      </c>
      <c r="N261" s="269" t="s">
        <v>38</v>
      </c>
      <c r="O261" s="86"/>
      <c r="P261" s="233">
        <f>O261*H261</f>
        <v>0</v>
      </c>
      <c r="Q261" s="233">
        <v>0.004</v>
      </c>
      <c r="R261" s="233">
        <f>Q261*H261</f>
        <v>0.004</v>
      </c>
      <c r="S261" s="233">
        <v>0</v>
      </c>
      <c r="T261" s="234">
        <f>S261*H261</f>
        <v>0</v>
      </c>
      <c r="AR261" s="235" t="s">
        <v>172</v>
      </c>
      <c r="AT261" s="235" t="s">
        <v>168</v>
      </c>
      <c r="AU261" s="235" t="s">
        <v>83</v>
      </c>
      <c r="AY261" s="17" t="s">
        <v>133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7" t="s">
        <v>81</v>
      </c>
      <c r="BK261" s="236">
        <f>ROUND(I261*H261,2)</f>
        <v>0</v>
      </c>
      <c r="BL261" s="17" t="s">
        <v>140</v>
      </c>
      <c r="BM261" s="235" t="s">
        <v>7025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7003</v>
      </c>
      <c r="G262" s="238"/>
      <c r="H262" s="242">
        <v>1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3" customFormat="1" ht="12">
      <c r="B263" s="249"/>
      <c r="C263" s="250"/>
      <c r="D263" s="239" t="s">
        <v>142</v>
      </c>
      <c r="E263" s="251" t="s">
        <v>1</v>
      </c>
      <c r="F263" s="252" t="s">
        <v>144</v>
      </c>
      <c r="G263" s="250"/>
      <c r="H263" s="253">
        <v>1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142</v>
      </c>
      <c r="AU263" s="259" t="s">
        <v>83</v>
      </c>
      <c r="AV263" s="13" t="s">
        <v>140</v>
      </c>
      <c r="AW263" s="13" t="s">
        <v>30</v>
      </c>
      <c r="AX263" s="13" t="s">
        <v>81</v>
      </c>
      <c r="AY263" s="259" t="s">
        <v>133</v>
      </c>
    </row>
    <row r="264" spans="2:65" s="1" customFormat="1" ht="24" customHeight="1">
      <c r="B264" s="38"/>
      <c r="C264" s="224" t="s">
        <v>783</v>
      </c>
      <c r="D264" s="224" t="s">
        <v>135</v>
      </c>
      <c r="E264" s="225" t="s">
        <v>7026</v>
      </c>
      <c r="F264" s="226" t="s">
        <v>7027</v>
      </c>
      <c r="G264" s="227" t="s">
        <v>171</v>
      </c>
      <c r="H264" s="228">
        <v>3</v>
      </c>
      <c r="I264" s="229"/>
      <c r="J264" s="230">
        <f>ROUND(I264*H264,2)</f>
        <v>0</v>
      </c>
      <c r="K264" s="226" t="s">
        <v>139</v>
      </c>
      <c r="L264" s="43"/>
      <c r="M264" s="231" t="s">
        <v>1</v>
      </c>
      <c r="N264" s="232" t="s">
        <v>38</v>
      </c>
      <c r="O264" s="86"/>
      <c r="P264" s="233">
        <f>O264*H264</f>
        <v>0</v>
      </c>
      <c r="Q264" s="233">
        <v>0.11241</v>
      </c>
      <c r="R264" s="233">
        <f>Q264*H264</f>
        <v>0.33723</v>
      </c>
      <c r="S264" s="233">
        <v>0</v>
      </c>
      <c r="T264" s="234">
        <f>S264*H264</f>
        <v>0</v>
      </c>
      <c r="AR264" s="235" t="s">
        <v>140</v>
      </c>
      <c r="AT264" s="235" t="s">
        <v>135</v>
      </c>
      <c r="AU264" s="235" t="s">
        <v>83</v>
      </c>
      <c r="AY264" s="17" t="s">
        <v>133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7" t="s">
        <v>81</v>
      </c>
      <c r="BK264" s="236">
        <f>ROUND(I264*H264,2)</f>
        <v>0</v>
      </c>
      <c r="BL264" s="17" t="s">
        <v>140</v>
      </c>
      <c r="BM264" s="235" t="s">
        <v>7028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149</v>
      </c>
      <c r="G265" s="238"/>
      <c r="H265" s="242">
        <v>3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3" customFormat="1" ht="12">
      <c r="B266" s="249"/>
      <c r="C266" s="250"/>
      <c r="D266" s="239" t="s">
        <v>142</v>
      </c>
      <c r="E266" s="251" t="s">
        <v>1</v>
      </c>
      <c r="F266" s="252" t="s">
        <v>144</v>
      </c>
      <c r="G266" s="250"/>
      <c r="H266" s="253">
        <v>3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142</v>
      </c>
      <c r="AU266" s="259" t="s">
        <v>83</v>
      </c>
      <c r="AV266" s="13" t="s">
        <v>140</v>
      </c>
      <c r="AW266" s="13" t="s">
        <v>30</v>
      </c>
      <c r="AX266" s="13" t="s">
        <v>81</v>
      </c>
      <c r="AY266" s="259" t="s">
        <v>133</v>
      </c>
    </row>
    <row r="267" spans="2:65" s="1" customFormat="1" ht="16.5" customHeight="1">
      <c r="B267" s="38"/>
      <c r="C267" s="260" t="s">
        <v>793</v>
      </c>
      <c r="D267" s="260" t="s">
        <v>168</v>
      </c>
      <c r="E267" s="261" t="s">
        <v>7029</v>
      </c>
      <c r="F267" s="262" t="s">
        <v>7030</v>
      </c>
      <c r="G267" s="263" t="s">
        <v>171</v>
      </c>
      <c r="H267" s="264">
        <v>3</v>
      </c>
      <c r="I267" s="265"/>
      <c r="J267" s="266">
        <f>ROUND(I267*H267,2)</f>
        <v>0</v>
      </c>
      <c r="K267" s="262" t="s">
        <v>139</v>
      </c>
      <c r="L267" s="267"/>
      <c r="M267" s="268" t="s">
        <v>1</v>
      </c>
      <c r="N267" s="269" t="s">
        <v>38</v>
      </c>
      <c r="O267" s="86"/>
      <c r="P267" s="233">
        <f>O267*H267</f>
        <v>0</v>
      </c>
      <c r="Q267" s="233">
        <v>0.0065</v>
      </c>
      <c r="R267" s="233">
        <f>Q267*H267</f>
        <v>0.0195</v>
      </c>
      <c r="S267" s="233">
        <v>0</v>
      </c>
      <c r="T267" s="234">
        <f>S267*H267</f>
        <v>0</v>
      </c>
      <c r="AR267" s="235" t="s">
        <v>172</v>
      </c>
      <c r="AT267" s="235" t="s">
        <v>168</v>
      </c>
      <c r="AU267" s="235" t="s">
        <v>83</v>
      </c>
      <c r="AY267" s="17" t="s">
        <v>133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140</v>
      </c>
      <c r="BM267" s="235" t="s">
        <v>7031</v>
      </c>
    </row>
    <row r="268" spans="2:65" s="1" customFormat="1" ht="16.5" customHeight="1">
      <c r="B268" s="38"/>
      <c r="C268" s="260" t="s">
        <v>802</v>
      </c>
      <c r="D268" s="260" t="s">
        <v>168</v>
      </c>
      <c r="E268" s="261" t="s">
        <v>7032</v>
      </c>
      <c r="F268" s="262" t="s">
        <v>7033</v>
      </c>
      <c r="G268" s="263" t="s">
        <v>171</v>
      </c>
      <c r="H268" s="264">
        <v>3</v>
      </c>
      <c r="I268" s="265"/>
      <c r="J268" s="266">
        <f>ROUND(I268*H268,2)</f>
        <v>0</v>
      </c>
      <c r="K268" s="262" t="s">
        <v>139</v>
      </c>
      <c r="L268" s="267"/>
      <c r="M268" s="268" t="s">
        <v>1</v>
      </c>
      <c r="N268" s="269" t="s">
        <v>38</v>
      </c>
      <c r="O268" s="86"/>
      <c r="P268" s="233">
        <f>O268*H268</f>
        <v>0</v>
      </c>
      <c r="Q268" s="233">
        <v>0.0033</v>
      </c>
      <c r="R268" s="233">
        <f>Q268*H268</f>
        <v>0.009899999999999999</v>
      </c>
      <c r="S268" s="233">
        <v>0</v>
      </c>
      <c r="T268" s="234">
        <f>S268*H268</f>
        <v>0</v>
      </c>
      <c r="AR268" s="235" t="s">
        <v>172</v>
      </c>
      <c r="AT268" s="235" t="s">
        <v>168</v>
      </c>
      <c r="AU268" s="235" t="s">
        <v>83</v>
      </c>
      <c r="AY268" s="17" t="s">
        <v>133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7" t="s">
        <v>81</v>
      </c>
      <c r="BK268" s="236">
        <f>ROUND(I268*H268,2)</f>
        <v>0</v>
      </c>
      <c r="BL268" s="17" t="s">
        <v>140</v>
      </c>
      <c r="BM268" s="235" t="s">
        <v>7034</v>
      </c>
    </row>
    <row r="269" spans="2:65" s="1" customFormat="1" ht="16.5" customHeight="1">
      <c r="B269" s="38"/>
      <c r="C269" s="260" t="s">
        <v>813</v>
      </c>
      <c r="D269" s="260" t="s">
        <v>168</v>
      </c>
      <c r="E269" s="261" t="s">
        <v>7035</v>
      </c>
      <c r="F269" s="262" t="s">
        <v>7036</v>
      </c>
      <c r="G269" s="263" t="s">
        <v>171</v>
      </c>
      <c r="H269" s="264">
        <v>3</v>
      </c>
      <c r="I269" s="265"/>
      <c r="J269" s="266">
        <f>ROUND(I269*H269,2)</f>
        <v>0</v>
      </c>
      <c r="K269" s="262" t="s">
        <v>139</v>
      </c>
      <c r="L269" s="267"/>
      <c r="M269" s="268" t="s">
        <v>1</v>
      </c>
      <c r="N269" s="269" t="s">
        <v>38</v>
      </c>
      <c r="O269" s="86"/>
      <c r="P269" s="233">
        <f>O269*H269</f>
        <v>0</v>
      </c>
      <c r="Q269" s="233">
        <v>0.00015</v>
      </c>
      <c r="R269" s="233">
        <f>Q269*H269</f>
        <v>0.00045</v>
      </c>
      <c r="S269" s="233">
        <v>0</v>
      </c>
      <c r="T269" s="234">
        <f>S269*H269</f>
        <v>0</v>
      </c>
      <c r="AR269" s="235" t="s">
        <v>172</v>
      </c>
      <c r="AT269" s="235" t="s">
        <v>168</v>
      </c>
      <c r="AU269" s="235" t="s">
        <v>83</v>
      </c>
      <c r="AY269" s="17" t="s">
        <v>133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7" t="s">
        <v>81</v>
      </c>
      <c r="BK269" s="236">
        <f>ROUND(I269*H269,2)</f>
        <v>0</v>
      </c>
      <c r="BL269" s="17" t="s">
        <v>140</v>
      </c>
      <c r="BM269" s="235" t="s">
        <v>7037</v>
      </c>
    </row>
    <row r="270" spans="2:65" s="1" customFormat="1" ht="16.5" customHeight="1">
      <c r="B270" s="38"/>
      <c r="C270" s="260" t="s">
        <v>819</v>
      </c>
      <c r="D270" s="260" t="s">
        <v>168</v>
      </c>
      <c r="E270" s="261" t="s">
        <v>7038</v>
      </c>
      <c r="F270" s="262" t="s">
        <v>7039</v>
      </c>
      <c r="G270" s="263" t="s">
        <v>171</v>
      </c>
      <c r="H270" s="264">
        <v>12</v>
      </c>
      <c r="I270" s="265"/>
      <c r="J270" s="266">
        <f>ROUND(I270*H270,2)</f>
        <v>0</v>
      </c>
      <c r="K270" s="262" t="s">
        <v>139</v>
      </c>
      <c r="L270" s="267"/>
      <c r="M270" s="268" t="s">
        <v>1</v>
      </c>
      <c r="N270" s="269" t="s">
        <v>38</v>
      </c>
      <c r="O270" s="86"/>
      <c r="P270" s="233">
        <f>O270*H270</f>
        <v>0</v>
      </c>
      <c r="Q270" s="233">
        <v>0.0004</v>
      </c>
      <c r="R270" s="233">
        <f>Q270*H270</f>
        <v>0.0048000000000000004</v>
      </c>
      <c r="S270" s="233">
        <v>0</v>
      </c>
      <c r="T270" s="234">
        <f>S270*H270</f>
        <v>0</v>
      </c>
      <c r="AR270" s="235" t="s">
        <v>172</v>
      </c>
      <c r="AT270" s="235" t="s">
        <v>168</v>
      </c>
      <c r="AU270" s="235" t="s">
        <v>83</v>
      </c>
      <c r="AY270" s="17" t="s">
        <v>133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140</v>
      </c>
      <c r="BM270" s="235" t="s">
        <v>7040</v>
      </c>
    </row>
    <row r="271" spans="2:51" s="12" customFormat="1" ht="12">
      <c r="B271" s="237"/>
      <c r="C271" s="238"/>
      <c r="D271" s="239" t="s">
        <v>142</v>
      </c>
      <c r="E271" s="240" t="s">
        <v>1</v>
      </c>
      <c r="F271" s="241" t="s">
        <v>7041</v>
      </c>
      <c r="G271" s="238"/>
      <c r="H271" s="242">
        <v>2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142</v>
      </c>
      <c r="AU271" s="248" t="s">
        <v>83</v>
      </c>
      <c r="AV271" s="12" t="s">
        <v>83</v>
      </c>
      <c r="AW271" s="12" t="s">
        <v>30</v>
      </c>
      <c r="AX271" s="12" t="s">
        <v>73</v>
      </c>
      <c r="AY271" s="248" t="s">
        <v>133</v>
      </c>
    </row>
    <row r="272" spans="2:51" s="12" customFormat="1" ht="12">
      <c r="B272" s="237"/>
      <c r="C272" s="238"/>
      <c r="D272" s="239" t="s">
        <v>142</v>
      </c>
      <c r="E272" s="240" t="s">
        <v>1</v>
      </c>
      <c r="F272" s="241" t="s">
        <v>7042</v>
      </c>
      <c r="G272" s="238"/>
      <c r="H272" s="242">
        <v>2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142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133</v>
      </c>
    </row>
    <row r="273" spans="2:51" s="12" customFormat="1" ht="12">
      <c r="B273" s="237"/>
      <c r="C273" s="238"/>
      <c r="D273" s="239" t="s">
        <v>142</v>
      </c>
      <c r="E273" s="240" t="s">
        <v>1</v>
      </c>
      <c r="F273" s="241" t="s">
        <v>7043</v>
      </c>
      <c r="G273" s="238"/>
      <c r="H273" s="242">
        <v>2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142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133</v>
      </c>
    </row>
    <row r="274" spans="2:51" s="12" customFormat="1" ht="12">
      <c r="B274" s="237"/>
      <c r="C274" s="238"/>
      <c r="D274" s="239" t="s">
        <v>142</v>
      </c>
      <c r="E274" s="240" t="s">
        <v>1</v>
      </c>
      <c r="F274" s="241" t="s">
        <v>7044</v>
      </c>
      <c r="G274" s="238"/>
      <c r="H274" s="242">
        <v>2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142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133</v>
      </c>
    </row>
    <row r="275" spans="2:51" s="12" customFormat="1" ht="12">
      <c r="B275" s="237"/>
      <c r="C275" s="238"/>
      <c r="D275" s="239" t="s">
        <v>142</v>
      </c>
      <c r="E275" s="240" t="s">
        <v>1</v>
      </c>
      <c r="F275" s="241" t="s">
        <v>7045</v>
      </c>
      <c r="G275" s="238"/>
      <c r="H275" s="242">
        <v>2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142</v>
      </c>
      <c r="AU275" s="248" t="s">
        <v>83</v>
      </c>
      <c r="AV275" s="12" t="s">
        <v>83</v>
      </c>
      <c r="AW275" s="12" t="s">
        <v>30</v>
      </c>
      <c r="AX275" s="12" t="s">
        <v>73</v>
      </c>
      <c r="AY275" s="248" t="s">
        <v>133</v>
      </c>
    </row>
    <row r="276" spans="2:51" s="12" customFormat="1" ht="12">
      <c r="B276" s="237"/>
      <c r="C276" s="238"/>
      <c r="D276" s="239" t="s">
        <v>142</v>
      </c>
      <c r="E276" s="240" t="s">
        <v>1</v>
      </c>
      <c r="F276" s="241" t="s">
        <v>7046</v>
      </c>
      <c r="G276" s="238"/>
      <c r="H276" s="242">
        <v>2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142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133</v>
      </c>
    </row>
    <row r="277" spans="2:51" s="13" customFormat="1" ht="12">
      <c r="B277" s="249"/>
      <c r="C277" s="250"/>
      <c r="D277" s="239" t="s">
        <v>142</v>
      </c>
      <c r="E277" s="251" t="s">
        <v>1</v>
      </c>
      <c r="F277" s="252" t="s">
        <v>144</v>
      </c>
      <c r="G277" s="250"/>
      <c r="H277" s="253">
        <v>12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142</v>
      </c>
      <c r="AU277" s="259" t="s">
        <v>83</v>
      </c>
      <c r="AV277" s="13" t="s">
        <v>140</v>
      </c>
      <c r="AW277" s="13" t="s">
        <v>30</v>
      </c>
      <c r="AX277" s="13" t="s">
        <v>81</v>
      </c>
      <c r="AY277" s="259" t="s">
        <v>133</v>
      </c>
    </row>
    <row r="278" spans="2:65" s="1" customFormat="1" ht="24" customHeight="1">
      <c r="B278" s="38"/>
      <c r="C278" s="224" t="s">
        <v>824</v>
      </c>
      <c r="D278" s="224" t="s">
        <v>135</v>
      </c>
      <c r="E278" s="225" t="s">
        <v>7047</v>
      </c>
      <c r="F278" s="226" t="s">
        <v>7048</v>
      </c>
      <c r="G278" s="227" t="s">
        <v>165</v>
      </c>
      <c r="H278" s="228">
        <v>103.325</v>
      </c>
      <c r="I278" s="229"/>
      <c r="J278" s="230">
        <f>ROUND(I278*H278,2)</f>
        <v>0</v>
      </c>
      <c r="K278" s="226" t="s">
        <v>139</v>
      </c>
      <c r="L278" s="43"/>
      <c r="M278" s="231" t="s">
        <v>1</v>
      </c>
      <c r="N278" s="232" t="s">
        <v>38</v>
      </c>
      <c r="O278" s="86"/>
      <c r="P278" s="233">
        <f>O278*H278</f>
        <v>0</v>
      </c>
      <c r="Q278" s="233">
        <v>8E-05</v>
      </c>
      <c r="R278" s="233">
        <f>Q278*H278</f>
        <v>0.008266</v>
      </c>
      <c r="S278" s="233">
        <v>0</v>
      </c>
      <c r="T278" s="234">
        <f>S278*H278</f>
        <v>0</v>
      </c>
      <c r="AR278" s="235" t="s">
        <v>140</v>
      </c>
      <c r="AT278" s="235" t="s">
        <v>135</v>
      </c>
      <c r="AU278" s="235" t="s">
        <v>83</v>
      </c>
      <c r="AY278" s="17" t="s">
        <v>133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7" t="s">
        <v>81</v>
      </c>
      <c r="BK278" s="236">
        <f>ROUND(I278*H278,2)</f>
        <v>0</v>
      </c>
      <c r="BL278" s="17" t="s">
        <v>140</v>
      </c>
      <c r="BM278" s="235" t="s">
        <v>7049</v>
      </c>
    </row>
    <row r="279" spans="2:51" s="12" customFormat="1" ht="12">
      <c r="B279" s="237"/>
      <c r="C279" s="238"/>
      <c r="D279" s="239" t="s">
        <v>142</v>
      </c>
      <c r="E279" s="240" t="s">
        <v>1</v>
      </c>
      <c r="F279" s="241" t="s">
        <v>7050</v>
      </c>
      <c r="G279" s="238"/>
      <c r="H279" s="242">
        <v>73.5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142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133</v>
      </c>
    </row>
    <row r="280" spans="2:51" s="12" customFormat="1" ht="12">
      <c r="B280" s="237"/>
      <c r="C280" s="238"/>
      <c r="D280" s="239" t="s">
        <v>142</v>
      </c>
      <c r="E280" s="240" t="s">
        <v>1</v>
      </c>
      <c r="F280" s="241" t="s">
        <v>7051</v>
      </c>
      <c r="G280" s="238"/>
      <c r="H280" s="242">
        <v>6.725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142</v>
      </c>
      <c r="AU280" s="248" t="s">
        <v>83</v>
      </c>
      <c r="AV280" s="12" t="s">
        <v>83</v>
      </c>
      <c r="AW280" s="12" t="s">
        <v>30</v>
      </c>
      <c r="AX280" s="12" t="s">
        <v>73</v>
      </c>
      <c r="AY280" s="248" t="s">
        <v>133</v>
      </c>
    </row>
    <row r="281" spans="2:51" s="12" customFormat="1" ht="12">
      <c r="B281" s="237"/>
      <c r="C281" s="238"/>
      <c r="D281" s="239" t="s">
        <v>142</v>
      </c>
      <c r="E281" s="240" t="s">
        <v>1</v>
      </c>
      <c r="F281" s="241" t="s">
        <v>7052</v>
      </c>
      <c r="G281" s="238"/>
      <c r="H281" s="242">
        <v>13.55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142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133</v>
      </c>
    </row>
    <row r="282" spans="2:51" s="12" customFormat="1" ht="12">
      <c r="B282" s="237"/>
      <c r="C282" s="238"/>
      <c r="D282" s="239" t="s">
        <v>142</v>
      </c>
      <c r="E282" s="240" t="s">
        <v>1</v>
      </c>
      <c r="F282" s="241" t="s">
        <v>7053</v>
      </c>
      <c r="G282" s="238"/>
      <c r="H282" s="242">
        <v>9.55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142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133</v>
      </c>
    </row>
    <row r="283" spans="2:51" s="13" customFormat="1" ht="12">
      <c r="B283" s="249"/>
      <c r="C283" s="250"/>
      <c r="D283" s="239" t="s">
        <v>142</v>
      </c>
      <c r="E283" s="251" t="s">
        <v>1</v>
      </c>
      <c r="F283" s="252" t="s">
        <v>144</v>
      </c>
      <c r="G283" s="250"/>
      <c r="H283" s="253">
        <v>103.32499999999999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142</v>
      </c>
      <c r="AU283" s="259" t="s">
        <v>83</v>
      </c>
      <c r="AV283" s="13" t="s">
        <v>140</v>
      </c>
      <c r="AW283" s="13" t="s">
        <v>30</v>
      </c>
      <c r="AX283" s="13" t="s">
        <v>81</v>
      </c>
      <c r="AY283" s="259" t="s">
        <v>133</v>
      </c>
    </row>
    <row r="284" spans="2:65" s="1" customFormat="1" ht="24" customHeight="1">
      <c r="B284" s="38"/>
      <c r="C284" s="224" t="s">
        <v>829</v>
      </c>
      <c r="D284" s="224" t="s">
        <v>135</v>
      </c>
      <c r="E284" s="225" t="s">
        <v>7054</v>
      </c>
      <c r="F284" s="226" t="s">
        <v>7055</v>
      </c>
      <c r="G284" s="227" t="s">
        <v>413</v>
      </c>
      <c r="H284" s="228">
        <v>34.225</v>
      </c>
      <c r="I284" s="229"/>
      <c r="J284" s="230">
        <f>ROUND(I284*H284,2)</f>
        <v>0</v>
      </c>
      <c r="K284" s="226" t="s">
        <v>139</v>
      </c>
      <c r="L284" s="43"/>
      <c r="M284" s="231" t="s">
        <v>1</v>
      </c>
      <c r="N284" s="232" t="s">
        <v>38</v>
      </c>
      <c r="O284" s="86"/>
      <c r="P284" s="233">
        <f>O284*H284</f>
        <v>0</v>
      </c>
      <c r="Q284" s="233">
        <v>0.0006</v>
      </c>
      <c r="R284" s="233">
        <f>Q284*H284</f>
        <v>0.020534999999999998</v>
      </c>
      <c r="S284" s="233">
        <v>0</v>
      </c>
      <c r="T284" s="234">
        <f>S284*H284</f>
        <v>0</v>
      </c>
      <c r="AR284" s="235" t="s">
        <v>140</v>
      </c>
      <c r="AT284" s="235" t="s">
        <v>135</v>
      </c>
      <c r="AU284" s="235" t="s">
        <v>83</v>
      </c>
      <c r="AY284" s="17" t="s">
        <v>133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7" t="s">
        <v>81</v>
      </c>
      <c r="BK284" s="236">
        <f>ROUND(I284*H284,2)</f>
        <v>0</v>
      </c>
      <c r="BL284" s="17" t="s">
        <v>140</v>
      </c>
      <c r="BM284" s="235" t="s">
        <v>7056</v>
      </c>
    </row>
    <row r="285" spans="2:51" s="12" customFormat="1" ht="12">
      <c r="B285" s="237"/>
      <c r="C285" s="238"/>
      <c r="D285" s="239" t="s">
        <v>142</v>
      </c>
      <c r="E285" s="240" t="s">
        <v>1</v>
      </c>
      <c r="F285" s="241" t="s">
        <v>7057</v>
      </c>
      <c r="G285" s="238"/>
      <c r="H285" s="242">
        <v>1.5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142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133</v>
      </c>
    </row>
    <row r="286" spans="2:51" s="14" customFormat="1" ht="12">
      <c r="B286" s="276"/>
      <c r="C286" s="277"/>
      <c r="D286" s="239" t="s">
        <v>142</v>
      </c>
      <c r="E286" s="278" t="s">
        <v>1</v>
      </c>
      <c r="F286" s="279" t="s">
        <v>7058</v>
      </c>
      <c r="G286" s="277"/>
      <c r="H286" s="278" t="s">
        <v>1</v>
      </c>
      <c r="I286" s="280"/>
      <c r="J286" s="277"/>
      <c r="K286" s="277"/>
      <c r="L286" s="281"/>
      <c r="M286" s="282"/>
      <c r="N286" s="283"/>
      <c r="O286" s="283"/>
      <c r="P286" s="283"/>
      <c r="Q286" s="283"/>
      <c r="R286" s="283"/>
      <c r="S286" s="283"/>
      <c r="T286" s="284"/>
      <c r="AT286" s="285" t="s">
        <v>142</v>
      </c>
      <c r="AU286" s="285" t="s">
        <v>83</v>
      </c>
      <c r="AV286" s="14" t="s">
        <v>81</v>
      </c>
      <c r="AW286" s="14" t="s">
        <v>30</v>
      </c>
      <c r="AX286" s="14" t="s">
        <v>73</v>
      </c>
      <c r="AY286" s="285" t="s">
        <v>133</v>
      </c>
    </row>
    <row r="287" spans="2:51" s="12" customFormat="1" ht="12">
      <c r="B287" s="237"/>
      <c r="C287" s="238"/>
      <c r="D287" s="239" t="s">
        <v>142</v>
      </c>
      <c r="E287" s="240" t="s">
        <v>1</v>
      </c>
      <c r="F287" s="241" t="s">
        <v>7059</v>
      </c>
      <c r="G287" s="238"/>
      <c r="H287" s="242">
        <v>21.375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142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133</v>
      </c>
    </row>
    <row r="288" spans="2:51" s="12" customFormat="1" ht="12">
      <c r="B288" s="237"/>
      <c r="C288" s="238"/>
      <c r="D288" s="239" t="s">
        <v>142</v>
      </c>
      <c r="E288" s="240" t="s">
        <v>1</v>
      </c>
      <c r="F288" s="241" t="s">
        <v>7060</v>
      </c>
      <c r="G288" s="238"/>
      <c r="H288" s="242">
        <v>11.35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142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133</v>
      </c>
    </row>
    <row r="289" spans="2:51" s="13" customFormat="1" ht="12">
      <c r="B289" s="249"/>
      <c r="C289" s="250"/>
      <c r="D289" s="239" t="s">
        <v>142</v>
      </c>
      <c r="E289" s="251" t="s">
        <v>1</v>
      </c>
      <c r="F289" s="252" t="s">
        <v>144</v>
      </c>
      <c r="G289" s="250"/>
      <c r="H289" s="253">
        <v>34.225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142</v>
      </c>
      <c r="AU289" s="259" t="s">
        <v>83</v>
      </c>
      <c r="AV289" s="13" t="s">
        <v>140</v>
      </c>
      <c r="AW289" s="13" t="s">
        <v>30</v>
      </c>
      <c r="AX289" s="13" t="s">
        <v>81</v>
      </c>
      <c r="AY289" s="259" t="s">
        <v>133</v>
      </c>
    </row>
    <row r="290" spans="2:65" s="1" customFormat="1" ht="16.5" customHeight="1">
      <c r="B290" s="38"/>
      <c r="C290" s="224" t="s">
        <v>834</v>
      </c>
      <c r="D290" s="224" t="s">
        <v>135</v>
      </c>
      <c r="E290" s="225" t="s">
        <v>7061</v>
      </c>
      <c r="F290" s="226" t="s">
        <v>7062</v>
      </c>
      <c r="G290" s="227" t="s">
        <v>165</v>
      </c>
      <c r="H290" s="228">
        <v>103.325</v>
      </c>
      <c r="I290" s="229"/>
      <c r="J290" s="230">
        <f>ROUND(I290*H290,2)</f>
        <v>0</v>
      </c>
      <c r="K290" s="226" t="s">
        <v>139</v>
      </c>
      <c r="L290" s="43"/>
      <c r="M290" s="231" t="s">
        <v>1</v>
      </c>
      <c r="N290" s="232" t="s">
        <v>38</v>
      </c>
      <c r="O290" s="86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140</v>
      </c>
      <c r="AT290" s="235" t="s">
        <v>135</v>
      </c>
      <c r="AU290" s="235" t="s">
        <v>83</v>
      </c>
      <c r="AY290" s="17" t="s">
        <v>133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7" t="s">
        <v>81</v>
      </c>
      <c r="BK290" s="236">
        <f>ROUND(I290*H290,2)</f>
        <v>0</v>
      </c>
      <c r="BL290" s="17" t="s">
        <v>140</v>
      </c>
      <c r="BM290" s="235" t="s">
        <v>7063</v>
      </c>
    </row>
    <row r="291" spans="2:65" s="1" customFormat="1" ht="16.5" customHeight="1">
      <c r="B291" s="38"/>
      <c r="C291" s="224" t="s">
        <v>839</v>
      </c>
      <c r="D291" s="224" t="s">
        <v>135</v>
      </c>
      <c r="E291" s="225" t="s">
        <v>7064</v>
      </c>
      <c r="F291" s="226" t="s">
        <v>7065</v>
      </c>
      <c r="G291" s="227" t="s">
        <v>413</v>
      </c>
      <c r="H291" s="228">
        <v>34.225</v>
      </c>
      <c r="I291" s="229"/>
      <c r="J291" s="230">
        <f>ROUND(I291*H291,2)</f>
        <v>0</v>
      </c>
      <c r="K291" s="226" t="s">
        <v>139</v>
      </c>
      <c r="L291" s="43"/>
      <c r="M291" s="231" t="s">
        <v>1</v>
      </c>
      <c r="N291" s="232" t="s">
        <v>38</v>
      </c>
      <c r="O291" s="86"/>
      <c r="P291" s="233">
        <f>O291*H291</f>
        <v>0</v>
      </c>
      <c r="Q291" s="233">
        <v>1E-05</v>
      </c>
      <c r="R291" s="233">
        <f>Q291*H291</f>
        <v>0.00034225000000000005</v>
      </c>
      <c r="S291" s="233">
        <v>0</v>
      </c>
      <c r="T291" s="234">
        <f>S291*H291</f>
        <v>0</v>
      </c>
      <c r="AR291" s="235" t="s">
        <v>140</v>
      </c>
      <c r="AT291" s="235" t="s">
        <v>135</v>
      </c>
      <c r="AU291" s="235" t="s">
        <v>83</v>
      </c>
      <c r="AY291" s="17" t="s">
        <v>133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7" t="s">
        <v>81</v>
      </c>
      <c r="BK291" s="236">
        <f>ROUND(I291*H291,2)</f>
        <v>0</v>
      </c>
      <c r="BL291" s="17" t="s">
        <v>140</v>
      </c>
      <c r="BM291" s="235" t="s">
        <v>7066</v>
      </c>
    </row>
    <row r="292" spans="2:65" s="1" customFormat="1" ht="24" customHeight="1">
      <c r="B292" s="38"/>
      <c r="C292" s="224" t="s">
        <v>843</v>
      </c>
      <c r="D292" s="224" t="s">
        <v>135</v>
      </c>
      <c r="E292" s="225" t="s">
        <v>7067</v>
      </c>
      <c r="F292" s="226" t="s">
        <v>7068</v>
      </c>
      <c r="G292" s="227" t="s">
        <v>165</v>
      </c>
      <c r="H292" s="228">
        <v>118</v>
      </c>
      <c r="I292" s="229"/>
      <c r="J292" s="230">
        <f>ROUND(I292*H292,2)</f>
        <v>0</v>
      </c>
      <c r="K292" s="226" t="s">
        <v>139</v>
      </c>
      <c r="L292" s="43"/>
      <c r="M292" s="231" t="s">
        <v>1</v>
      </c>
      <c r="N292" s="232" t="s">
        <v>38</v>
      </c>
      <c r="O292" s="86"/>
      <c r="P292" s="233">
        <f>O292*H292</f>
        <v>0</v>
      </c>
      <c r="Q292" s="233">
        <v>0.1554</v>
      </c>
      <c r="R292" s="233">
        <f>Q292*H292</f>
        <v>18.337200000000003</v>
      </c>
      <c r="S292" s="233">
        <v>0</v>
      </c>
      <c r="T292" s="234">
        <f>S292*H292</f>
        <v>0</v>
      </c>
      <c r="AR292" s="235" t="s">
        <v>140</v>
      </c>
      <c r="AT292" s="235" t="s">
        <v>135</v>
      </c>
      <c r="AU292" s="235" t="s">
        <v>83</v>
      </c>
      <c r="AY292" s="17" t="s">
        <v>133</v>
      </c>
      <c r="BE292" s="236">
        <f>IF(N292="základní",J292,0)</f>
        <v>0</v>
      </c>
      <c r="BF292" s="236">
        <f>IF(N292="snížená",J292,0)</f>
        <v>0</v>
      </c>
      <c r="BG292" s="236">
        <f>IF(N292="zákl. přenesená",J292,0)</f>
        <v>0</v>
      </c>
      <c r="BH292" s="236">
        <f>IF(N292="sníž. přenesená",J292,0)</f>
        <v>0</v>
      </c>
      <c r="BI292" s="236">
        <f>IF(N292="nulová",J292,0)</f>
        <v>0</v>
      </c>
      <c r="BJ292" s="17" t="s">
        <v>81</v>
      </c>
      <c r="BK292" s="236">
        <f>ROUND(I292*H292,2)</f>
        <v>0</v>
      </c>
      <c r="BL292" s="17" t="s">
        <v>140</v>
      </c>
      <c r="BM292" s="235" t="s">
        <v>7069</v>
      </c>
    </row>
    <row r="293" spans="2:51" s="14" customFormat="1" ht="12">
      <c r="B293" s="276"/>
      <c r="C293" s="277"/>
      <c r="D293" s="239" t="s">
        <v>142</v>
      </c>
      <c r="E293" s="278" t="s">
        <v>1</v>
      </c>
      <c r="F293" s="279" t="s">
        <v>7070</v>
      </c>
      <c r="G293" s="277"/>
      <c r="H293" s="278" t="s">
        <v>1</v>
      </c>
      <c r="I293" s="280"/>
      <c r="J293" s="277"/>
      <c r="K293" s="277"/>
      <c r="L293" s="281"/>
      <c r="M293" s="282"/>
      <c r="N293" s="283"/>
      <c r="O293" s="283"/>
      <c r="P293" s="283"/>
      <c r="Q293" s="283"/>
      <c r="R293" s="283"/>
      <c r="S293" s="283"/>
      <c r="T293" s="284"/>
      <c r="AT293" s="285" t="s">
        <v>142</v>
      </c>
      <c r="AU293" s="285" t="s">
        <v>83</v>
      </c>
      <c r="AV293" s="14" t="s">
        <v>81</v>
      </c>
      <c r="AW293" s="14" t="s">
        <v>30</v>
      </c>
      <c r="AX293" s="14" t="s">
        <v>73</v>
      </c>
      <c r="AY293" s="285" t="s">
        <v>133</v>
      </c>
    </row>
    <row r="294" spans="2:51" s="12" customFormat="1" ht="12">
      <c r="B294" s="237"/>
      <c r="C294" s="238"/>
      <c r="D294" s="239" t="s">
        <v>142</v>
      </c>
      <c r="E294" s="240" t="s">
        <v>1</v>
      </c>
      <c r="F294" s="241" t="s">
        <v>7071</v>
      </c>
      <c r="G294" s="238"/>
      <c r="H294" s="242">
        <v>97.2</v>
      </c>
      <c r="I294" s="243"/>
      <c r="J294" s="238"/>
      <c r="K294" s="238"/>
      <c r="L294" s="244"/>
      <c r="M294" s="245"/>
      <c r="N294" s="246"/>
      <c r="O294" s="246"/>
      <c r="P294" s="246"/>
      <c r="Q294" s="246"/>
      <c r="R294" s="246"/>
      <c r="S294" s="246"/>
      <c r="T294" s="247"/>
      <c r="AT294" s="248" t="s">
        <v>142</v>
      </c>
      <c r="AU294" s="248" t="s">
        <v>83</v>
      </c>
      <c r="AV294" s="12" t="s">
        <v>83</v>
      </c>
      <c r="AW294" s="12" t="s">
        <v>30</v>
      </c>
      <c r="AX294" s="12" t="s">
        <v>73</v>
      </c>
      <c r="AY294" s="248" t="s">
        <v>133</v>
      </c>
    </row>
    <row r="295" spans="2:51" s="14" customFormat="1" ht="12">
      <c r="B295" s="276"/>
      <c r="C295" s="277"/>
      <c r="D295" s="239" t="s">
        <v>142</v>
      </c>
      <c r="E295" s="278" t="s">
        <v>1</v>
      </c>
      <c r="F295" s="279" t="s">
        <v>7072</v>
      </c>
      <c r="G295" s="277"/>
      <c r="H295" s="278" t="s">
        <v>1</v>
      </c>
      <c r="I295" s="280"/>
      <c r="J295" s="277"/>
      <c r="K295" s="277"/>
      <c r="L295" s="281"/>
      <c r="M295" s="282"/>
      <c r="N295" s="283"/>
      <c r="O295" s="283"/>
      <c r="P295" s="283"/>
      <c r="Q295" s="283"/>
      <c r="R295" s="283"/>
      <c r="S295" s="283"/>
      <c r="T295" s="284"/>
      <c r="AT295" s="285" t="s">
        <v>142</v>
      </c>
      <c r="AU295" s="285" t="s">
        <v>83</v>
      </c>
      <c r="AV295" s="14" t="s">
        <v>81</v>
      </c>
      <c r="AW295" s="14" t="s">
        <v>30</v>
      </c>
      <c r="AX295" s="14" t="s">
        <v>73</v>
      </c>
      <c r="AY295" s="285" t="s">
        <v>133</v>
      </c>
    </row>
    <row r="296" spans="2:51" s="12" customFormat="1" ht="12">
      <c r="B296" s="237"/>
      <c r="C296" s="238"/>
      <c r="D296" s="239" t="s">
        <v>142</v>
      </c>
      <c r="E296" s="240" t="s">
        <v>1</v>
      </c>
      <c r="F296" s="241" t="s">
        <v>7073</v>
      </c>
      <c r="G296" s="238"/>
      <c r="H296" s="242">
        <v>20.8</v>
      </c>
      <c r="I296" s="243"/>
      <c r="J296" s="238"/>
      <c r="K296" s="238"/>
      <c r="L296" s="244"/>
      <c r="M296" s="245"/>
      <c r="N296" s="246"/>
      <c r="O296" s="246"/>
      <c r="P296" s="246"/>
      <c r="Q296" s="246"/>
      <c r="R296" s="246"/>
      <c r="S296" s="246"/>
      <c r="T296" s="247"/>
      <c r="AT296" s="248" t="s">
        <v>142</v>
      </c>
      <c r="AU296" s="248" t="s">
        <v>83</v>
      </c>
      <c r="AV296" s="12" t="s">
        <v>83</v>
      </c>
      <c r="AW296" s="12" t="s">
        <v>30</v>
      </c>
      <c r="AX296" s="12" t="s">
        <v>73</v>
      </c>
      <c r="AY296" s="248" t="s">
        <v>133</v>
      </c>
    </row>
    <row r="297" spans="2:51" s="13" customFormat="1" ht="12">
      <c r="B297" s="249"/>
      <c r="C297" s="250"/>
      <c r="D297" s="239" t="s">
        <v>142</v>
      </c>
      <c r="E297" s="251" t="s">
        <v>1</v>
      </c>
      <c r="F297" s="252" t="s">
        <v>144</v>
      </c>
      <c r="G297" s="250"/>
      <c r="H297" s="253">
        <v>118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142</v>
      </c>
      <c r="AU297" s="259" t="s">
        <v>83</v>
      </c>
      <c r="AV297" s="13" t="s">
        <v>140</v>
      </c>
      <c r="AW297" s="13" t="s">
        <v>30</v>
      </c>
      <c r="AX297" s="13" t="s">
        <v>81</v>
      </c>
      <c r="AY297" s="259" t="s">
        <v>133</v>
      </c>
    </row>
    <row r="298" spans="2:65" s="1" customFormat="1" ht="16.5" customHeight="1">
      <c r="B298" s="38"/>
      <c r="C298" s="260" t="s">
        <v>849</v>
      </c>
      <c r="D298" s="260" t="s">
        <v>168</v>
      </c>
      <c r="E298" s="261" t="s">
        <v>7074</v>
      </c>
      <c r="F298" s="262" t="s">
        <v>7075</v>
      </c>
      <c r="G298" s="263" t="s">
        <v>171</v>
      </c>
      <c r="H298" s="264">
        <v>119.18</v>
      </c>
      <c r="I298" s="265"/>
      <c r="J298" s="266">
        <f>ROUND(I298*H298,2)</f>
        <v>0</v>
      </c>
      <c r="K298" s="262" t="s">
        <v>139</v>
      </c>
      <c r="L298" s="267"/>
      <c r="M298" s="268" t="s">
        <v>1</v>
      </c>
      <c r="N298" s="269" t="s">
        <v>38</v>
      </c>
      <c r="O298" s="86"/>
      <c r="P298" s="233">
        <f>O298*H298</f>
        <v>0</v>
      </c>
      <c r="Q298" s="233">
        <v>0.0821</v>
      </c>
      <c r="R298" s="233">
        <f>Q298*H298</f>
        <v>9.784678000000001</v>
      </c>
      <c r="S298" s="233">
        <v>0</v>
      </c>
      <c r="T298" s="234">
        <f>S298*H298</f>
        <v>0</v>
      </c>
      <c r="AR298" s="235" t="s">
        <v>172</v>
      </c>
      <c r="AT298" s="235" t="s">
        <v>168</v>
      </c>
      <c r="AU298" s="235" t="s">
        <v>83</v>
      </c>
      <c r="AY298" s="17" t="s">
        <v>133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140</v>
      </c>
      <c r="BM298" s="235" t="s">
        <v>7076</v>
      </c>
    </row>
    <row r="299" spans="2:51" s="12" customFormat="1" ht="12">
      <c r="B299" s="237"/>
      <c r="C299" s="238"/>
      <c r="D299" s="239" t="s">
        <v>142</v>
      </c>
      <c r="E299" s="240" t="s">
        <v>1</v>
      </c>
      <c r="F299" s="241" t="s">
        <v>7077</v>
      </c>
      <c r="G299" s="238"/>
      <c r="H299" s="242">
        <v>119.18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142</v>
      </c>
      <c r="AU299" s="248" t="s">
        <v>83</v>
      </c>
      <c r="AV299" s="12" t="s">
        <v>83</v>
      </c>
      <c r="AW299" s="12" t="s">
        <v>30</v>
      </c>
      <c r="AX299" s="12" t="s">
        <v>73</v>
      </c>
      <c r="AY299" s="248" t="s">
        <v>133</v>
      </c>
    </row>
    <row r="300" spans="2:51" s="13" customFormat="1" ht="12">
      <c r="B300" s="249"/>
      <c r="C300" s="250"/>
      <c r="D300" s="239" t="s">
        <v>142</v>
      </c>
      <c r="E300" s="251" t="s">
        <v>1</v>
      </c>
      <c r="F300" s="252" t="s">
        <v>144</v>
      </c>
      <c r="G300" s="250"/>
      <c r="H300" s="253">
        <v>119.18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142</v>
      </c>
      <c r="AU300" s="259" t="s">
        <v>83</v>
      </c>
      <c r="AV300" s="13" t="s">
        <v>140</v>
      </c>
      <c r="AW300" s="13" t="s">
        <v>30</v>
      </c>
      <c r="AX300" s="13" t="s">
        <v>81</v>
      </c>
      <c r="AY300" s="259" t="s">
        <v>133</v>
      </c>
    </row>
    <row r="301" spans="2:65" s="1" customFormat="1" ht="24" customHeight="1">
      <c r="B301" s="38"/>
      <c r="C301" s="224" t="s">
        <v>853</v>
      </c>
      <c r="D301" s="224" t="s">
        <v>135</v>
      </c>
      <c r="E301" s="225" t="s">
        <v>7078</v>
      </c>
      <c r="F301" s="226" t="s">
        <v>7079</v>
      </c>
      <c r="G301" s="227" t="s">
        <v>165</v>
      </c>
      <c r="H301" s="228">
        <v>134.8</v>
      </c>
      <c r="I301" s="229"/>
      <c r="J301" s="230">
        <f>ROUND(I301*H301,2)</f>
        <v>0</v>
      </c>
      <c r="K301" s="226" t="s">
        <v>139</v>
      </c>
      <c r="L301" s="43"/>
      <c r="M301" s="231" t="s">
        <v>1</v>
      </c>
      <c r="N301" s="232" t="s">
        <v>38</v>
      </c>
      <c r="O301" s="86"/>
      <c r="P301" s="233">
        <f>O301*H301</f>
        <v>0</v>
      </c>
      <c r="Q301" s="233">
        <v>0.1295</v>
      </c>
      <c r="R301" s="233">
        <f>Q301*H301</f>
        <v>17.4566</v>
      </c>
      <c r="S301" s="233">
        <v>0</v>
      </c>
      <c r="T301" s="234">
        <f>S301*H301</f>
        <v>0</v>
      </c>
      <c r="AR301" s="235" t="s">
        <v>140</v>
      </c>
      <c r="AT301" s="235" t="s">
        <v>135</v>
      </c>
      <c r="AU301" s="235" t="s">
        <v>83</v>
      </c>
      <c r="AY301" s="17" t="s">
        <v>133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7" t="s">
        <v>81</v>
      </c>
      <c r="BK301" s="236">
        <f>ROUND(I301*H301,2)</f>
        <v>0</v>
      </c>
      <c r="BL301" s="17" t="s">
        <v>140</v>
      </c>
      <c r="BM301" s="235" t="s">
        <v>7080</v>
      </c>
    </row>
    <row r="302" spans="2:51" s="14" customFormat="1" ht="12">
      <c r="B302" s="276"/>
      <c r="C302" s="277"/>
      <c r="D302" s="239" t="s">
        <v>142</v>
      </c>
      <c r="E302" s="278" t="s">
        <v>1</v>
      </c>
      <c r="F302" s="279" t="s">
        <v>6741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142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133</v>
      </c>
    </row>
    <row r="303" spans="2:51" s="12" customFormat="1" ht="12">
      <c r="B303" s="237"/>
      <c r="C303" s="238"/>
      <c r="D303" s="239" t="s">
        <v>142</v>
      </c>
      <c r="E303" s="240" t="s">
        <v>1</v>
      </c>
      <c r="F303" s="241" t="s">
        <v>7081</v>
      </c>
      <c r="G303" s="238"/>
      <c r="H303" s="242">
        <v>21.3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142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133</v>
      </c>
    </row>
    <row r="304" spans="2:51" s="12" customFormat="1" ht="12">
      <c r="B304" s="237"/>
      <c r="C304" s="238"/>
      <c r="D304" s="239" t="s">
        <v>142</v>
      </c>
      <c r="E304" s="240" t="s">
        <v>1</v>
      </c>
      <c r="F304" s="241" t="s">
        <v>7082</v>
      </c>
      <c r="G304" s="238"/>
      <c r="H304" s="242">
        <v>28.8</v>
      </c>
      <c r="I304" s="243"/>
      <c r="J304" s="238"/>
      <c r="K304" s="238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142</v>
      </c>
      <c r="AU304" s="248" t="s">
        <v>83</v>
      </c>
      <c r="AV304" s="12" t="s">
        <v>83</v>
      </c>
      <c r="AW304" s="12" t="s">
        <v>30</v>
      </c>
      <c r="AX304" s="12" t="s">
        <v>73</v>
      </c>
      <c r="AY304" s="248" t="s">
        <v>133</v>
      </c>
    </row>
    <row r="305" spans="2:51" s="12" customFormat="1" ht="12">
      <c r="B305" s="237"/>
      <c r="C305" s="238"/>
      <c r="D305" s="239" t="s">
        <v>142</v>
      </c>
      <c r="E305" s="240" t="s">
        <v>1</v>
      </c>
      <c r="F305" s="241" t="s">
        <v>7083</v>
      </c>
      <c r="G305" s="238"/>
      <c r="H305" s="242">
        <v>16.8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142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133</v>
      </c>
    </row>
    <row r="306" spans="2:51" s="12" customFormat="1" ht="12">
      <c r="B306" s="237"/>
      <c r="C306" s="238"/>
      <c r="D306" s="239" t="s">
        <v>142</v>
      </c>
      <c r="E306" s="240" t="s">
        <v>1</v>
      </c>
      <c r="F306" s="241" t="s">
        <v>7084</v>
      </c>
      <c r="G306" s="238"/>
      <c r="H306" s="242">
        <v>26.4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142</v>
      </c>
      <c r="AU306" s="248" t="s">
        <v>83</v>
      </c>
      <c r="AV306" s="12" t="s">
        <v>83</v>
      </c>
      <c r="AW306" s="12" t="s">
        <v>30</v>
      </c>
      <c r="AX306" s="12" t="s">
        <v>73</v>
      </c>
      <c r="AY306" s="248" t="s">
        <v>133</v>
      </c>
    </row>
    <row r="307" spans="2:51" s="12" customFormat="1" ht="12">
      <c r="B307" s="237"/>
      <c r="C307" s="238"/>
      <c r="D307" s="239" t="s">
        <v>142</v>
      </c>
      <c r="E307" s="240" t="s">
        <v>1</v>
      </c>
      <c r="F307" s="241" t="s">
        <v>7085</v>
      </c>
      <c r="G307" s="238"/>
      <c r="H307" s="242">
        <v>11.3</v>
      </c>
      <c r="I307" s="243"/>
      <c r="J307" s="238"/>
      <c r="K307" s="238"/>
      <c r="L307" s="244"/>
      <c r="M307" s="245"/>
      <c r="N307" s="246"/>
      <c r="O307" s="246"/>
      <c r="P307" s="246"/>
      <c r="Q307" s="246"/>
      <c r="R307" s="246"/>
      <c r="S307" s="246"/>
      <c r="T307" s="247"/>
      <c r="AT307" s="248" t="s">
        <v>142</v>
      </c>
      <c r="AU307" s="248" t="s">
        <v>83</v>
      </c>
      <c r="AV307" s="12" t="s">
        <v>83</v>
      </c>
      <c r="AW307" s="12" t="s">
        <v>30</v>
      </c>
      <c r="AX307" s="12" t="s">
        <v>73</v>
      </c>
      <c r="AY307" s="248" t="s">
        <v>133</v>
      </c>
    </row>
    <row r="308" spans="2:51" s="12" customFormat="1" ht="12">
      <c r="B308" s="237"/>
      <c r="C308" s="238"/>
      <c r="D308" s="239" t="s">
        <v>142</v>
      </c>
      <c r="E308" s="240" t="s">
        <v>1</v>
      </c>
      <c r="F308" s="241" t="s">
        <v>3230</v>
      </c>
      <c r="G308" s="238"/>
      <c r="H308" s="242">
        <v>5</v>
      </c>
      <c r="I308" s="243"/>
      <c r="J308" s="238"/>
      <c r="K308" s="238"/>
      <c r="L308" s="244"/>
      <c r="M308" s="245"/>
      <c r="N308" s="246"/>
      <c r="O308" s="246"/>
      <c r="P308" s="246"/>
      <c r="Q308" s="246"/>
      <c r="R308" s="246"/>
      <c r="S308" s="246"/>
      <c r="T308" s="247"/>
      <c r="AT308" s="248" t="s">
        <v>142</v>
      </c>
      <c r="AU308" s="248" t="s">
        <v>83</v>
      </c>
      <c r="AV308" s="12" t="s">
        <v>83</v>
      </c>
      <c r="AW308" s="12" t="s">
        <v>30</v>
      </c>
      <c r="AX308" s="12" t="s">
        <v>73</v>
      </c>
      <c r="AY308" s="248" t="s">
        <v>133</v>
      </c>
    </row>
    <row r="309" spans="2:51" s="12" customFormat="1" ht="12">
      <c r="B309" s="237"/>
      <c r="C309" s="238"/>
      <c r="D309" s="239" t="s">
        <v>142</v>
      </c>
      <c r="E309" s="240" t="s">
        <v>1</v>
      </c>
      <c r="F309" s="241" t="s">
        <v>7086</v>
      </c>
      <c r="G309" s="238"/>
      <c r="H309" s="242">
        <v>19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142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133</v>
      </c>
    </row>
    <row r="310" spans="2:51" s="12" customFormat="1" ht="12">
      <c r="B310" s="237"/>
      <c r="C310" s="238"/>
      <c r="D310" s="239" t="s">
        <v>142</v>
      </c>
      <c r="E310" s="240" t="s">
        <v>1</v>
      </c>
      <c r="F310" s="241" t="s">
        <v>7087</v>
      </c>
      <c r="G310" s="238"/>
      <c r="H310" s="242">
        <v>6.2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142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133</v>
      </c>
    </row>
    <row r="311" spans="2:51" s="13" customFormat="1" ht="12">
      <c r="B311" s="249"/>
      <c r="C311" s="250"/>
      <c r="D311" s="239" t="s">
        <v>142</v>
      </c>
      <c r="E311" s="251" t="s">
        <v>1</v>
      </c>
      <c r="F311" s="252" t="s">
        <v>144</v>
      </c>
      <c r="G311" s="250"/>
      <c r="H311" s="253">
        <v>134.8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142</v>
      </c>
      <c r="AU311" s="259" t="s">
        <v>83</v>
      </c>
      <c r="AV311" s="13" t="s">
        <v>140</v>
      </c>
      <c r="AW311" s="13" t="s">
        <v>30</v>
      </c>
      <c r="AX311" s="13" t="s">
        <v>81</v>
      </c>
      <c r="AY311" s="259" t="s">
        <v>133</v>
      </c>
    </row>
    <row r="312" spans="2:65" s="1" customFormat="1" ht="16.5" customHeight="1">
      <c r="B312" s="38"/>
      <c r="C312" s="260" t="s">
        <v>858</v>
      </c>
      <c r="D312" s="260" t="s">
        <v>168</v>
      </c>
      <c r="E312" s="261" t="s">
        <v>7088</v>
      </c>
      <c r="F312" s="262" t="s">
        <v>7089</v>
      </c>
      <c r="G312" s="263" t="s">
        <v>171</v>
      </c>
      <c r="H312" s="264">
        <v>136.148</v>
      </c>
      <c r="I312" s="265"/>
      <c r="J312" s="266">
        <f>ROUND(I312*H312,2)</f>
        <v>0</v>
      </c>
      <c r="K312" s="262" t="s">
        <v>139</v>
      </c>
      <c r="L312" s="267"/>
      <c r="M312" s="268" t="s">
        <v>1</v>
      </c>
      <c r="N312" s="269" t="s">
        <v>38</v>
      </c>
      <c r="O312" s="86"/>
      <c r="P312" s="233">
        <f>O312*H312</f>
        <v>0</v>
      </c>
      <c r="Q312" s="233">
        <v>0.055</v>
      </c>
      <c r="R312" s="233">
        <f>Q312*H312</f>
        <v>7.48814</v>
      </c>
      <c r="S312" s="233">
        <v>0</v>
      </c>
      <c r="T312" s="234">
        <f>S312*H312</f>
        <v>0</v>
      </c>
      <c r="AR312" s="235" t="s">
        <v>172</v>
      </c>
      <c r="AT312" s="235" t="s">
        <v>168</v>
      </c>
      <c r="AU312" s="235" t="s">
        <v>83</v>
      </c>
      <c r="AY312" s="17" t="s">
        <v>133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7" t="s">
        <v>81</v>
      </c>
      <c r="BK312" s="236">
        <f>ROUND(I312*H312,2)</f>
        <v>0</v>
      </c>
      <c r="BL312" s="17" t="s">
        <v>140</v>
      </c>
      <c r="BM312" s="235" t="s">
        <v>7090</v>
      </c>
    </row>
    <row r="313" spans="2:51" s="12" customFormat="1" ht="12">
      <c r="B313" s="237"/>
      <c r="C313" s="238"/>
      <c r="D313" s="239" t="s">
        <v>142</v>
      </c>
      <c r="E313" s="240" t="s">
        <v>1</v>
      </c>
      <c r="F313" s="241" t="s">
        <v>7091</v>
      </c>
      <c r="G313" s="238"/>
      <c r="H313" s="242">
        <v>136.148</v>
      </c>
      <c r="I313" s="243"/>
      <c r="J313" s="238"/>
      <c r="K313" s="238"/>
      <c r="L313" s="244"/>
      <c r="M313" s="245"/>
      <c r="N313" s="246"/>
      <c r="O313" s="246"/>
      <c r="P313" s="246"/>
      <c r="Q313" s="246"/>
      <c r="R313" s="246"/>
      <c r="S313" s="246"/>
      <c r="T313" s="247"/>
      <c r="AT313" s="248" t="s">
        <v>142</v>
      </c>
      <c r="AU313" s="248" t="s">
        <v>83</v>
      </c>
      <c r="AV313" s="12" t="s">
        <v>83</v>
      </c>
      <c r="AW313" s="12" t="s">
        <v>30</v>
      </c>
      <c r="AX313" s="12" t="s">
        <v>73</v>
      </c>
      <c r="AY313" s="248" t="s">
        <v>133</v>
      </c>
    </row>
    <row r="314" spans="2:51" s="13" customFormat="1" ht="12">
      <c r="B314" s="249"/>
      <c r="C314" s="250"/>
      <c r="D314" s="239" t="s">
        <v>142</v>
      </c>
      <c r="E314" s="251" t="s">
        <v>1</v>
      </c>
      <c r="F314" s="252" t="s">
        <v>144</v>
      </c>
      <c r="G314" s="250"/>
      <c r="H314" s="253">
        <v>136.148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142</v>
      </c>
      <c r="AU314" s="259" t="s">
        <v>83</v>
      </c>
      <c r="AV314" s="13" t="s">
        <v>140</v>
      </c>
      <c r="AW314" s="13" t="s">
        <v>30</v>
      </c>
      <c r="AX314" s="13" t="s">
        <v>81</v>
      </c>
      <c r="AY314" s="259" t="s">
        <v>133</v>
      </c>
    </row>
    <row r="315" spans="2:65" s="1" customFormat="1" ht="24" customHeight="1">
      <c r="B315" s="38"/>
      <c r="C315" s="224" t="s">
        <v>863</v>
      </c>
      <c r="D315" s="224" t="s">
        <v>135</v>
      </c>
      <c r="E315" s="225" t="s">
        <v>7092</v>
      </c>
      <c r="F315" s="226" t="s">
        <v>7093</v>
      </c>
      <c r="G315" s="227" t="s">
        <v>138</v>
      </c>
      <c r="H315" s="228">
        <v>10.112</v>
      </c>
      <c r="I315" s="229"/>
      <c r="J315" s="230">
        <f>ROUND(I315*H315,2)</f>
        <v>0</v>
      </c>
      <c r="K315" s="226" t="s">
        <v>139</v>
      </c>
      <c r="L315" s="43"/>
      <c r="M315" s="231" t="s">
        <v>1</v>
      </c>
      <c r="N315" s="232" t="s">
        <v>38</v>
      </c>
      <c r="O315" s="86"/>
      <c r="P315" s="233">
        <f>O315*H315</f>
        <v>0</v>
      </c>
      <c r="Q315" s="233">
        <v>2.25634</v>
      </c>
      <c r="R315" s="233">
        <f>Q315*H315</f>
        <v>22.816110079999998</v>
      </c>
      <c r="S315" s="233">
        <v>0</v>
      </c>
      <c r="T315" s="234">
        <f>S315*H315</f>
        <v>0</v>
      </c>
      <c r="AR315" s="235" t="s">
        <v>140</v>
      </c>
      <c r="AT315" s="235" t="s">
        <v>135</v>
      </c>
      <c r="AU315" s="235" t="s">
        <v>83</v>
      </c>
      <c r="AY315" s="17" t="s">
        <v>133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7" t="s">
        <v>81</v>
      </c>
      <c r="BK315" s="236">
        <f>ROUND(I315*H315,2)</f>
        <v>0</v>
      </c>
      <c r="BL315" s="17" t="s">
        <v>140</v>
      </c>
      <c r="BM315" s="235" t="s">
        <v>7094</v>
      </c>
    </row>
    <row r="316" spans="2:51" s="12" customFormat="1" ht="12">
      <c r="B316" s="237"/>
      <c r="C316" s="238"/>
      <c r="D316" s="239" t="s">
        <v>142</v>
      </c>
      <c r="E316" s="240" t="s">
        <v>1</v>
      </c>
      <c r="F316" s="241" t="s">
        <v>7095</v>
      </c>
      <c r="G316" s="238"/>
      <c r="H316" s="242">
        <v>4.72</v>
      </c>
      <c r="I316" s="243"/>
      <c r="J316" s="238"/>
      <c r="K316" s="238"/>
      <c r="L316" s="244"/>
      <c r="M316" s="245"/>
      <c r="N316" s="246"/>
      <c r="O316" s="246"/>
      <c r="P316" s="246"/>
      <c r="Q316" s="246"/>
      <c r="R316" s="246"/>
      <c r="S316" s="246"/>
      <c r="T316" s="247"/>
      <c r="AT316" s="248" t="s">
        <v>142</v>
      </c>
      <c r="AU316" s="248" t="s">
        <v>83</v>
      </c>
      <c r="AV316" s="12" t="s">
        <v>83</v>
      </c>
      <c r="AW316" s="12" t="s">
        <v>30</v>
      </c>
      <c r="AX316" s="12" t="s">
        <v>73</v>
      </c>
      <c r="AY316" s="248" t="s">
        <v>133</v>
      </c>
    </row>
    <row r="317" spans="2:51" s="12" customFormat="1" ht="12">
      <c r="B317" s="237"/>
      <c r="C317" s="238"/>
      <c r="D317" s="239" t="s">
        <v>142</v>
      </c>
      <c r="E317" s="240" t="s">
        <v>1</v>
      </c>
      <c r="F317" s="241" t="s">
        <v>7096</v>
      </c>
      <c r="G317" s="238"/>
      <c r="H317" s="242">
        <v>5.392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142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133</v>
      </c>
    </row>
    <row r="318" spans="2:51" s="13" customFormat="1" ht="12">
      <c r="B318" s="249"/>
      <c r="C318" s="250"/>
      <c r="D318" s="239" t="s">
        <v>142</v>
      </c>
      <c r="E318" s="251" t="s">
        <v>1</v>
      </c>
      <c r="F318" s="252" t="s">
        <v>144</v>
      </c>
      <c r="G318" s="250"/>
      <c r="H318" s="253">
        <v>10.112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142</v>
      </c>
      <c r="AU318" s="259" t="s">
        <v>83</v>
      </c>
      <c r="AV318" s="13" t="s">
        <v>140</v>
      </c>
      <c r="AW318" s="13" t="s">
        <v>30</v>
      </c>
      <c r="AX318" s="13" t="s">
        <v>81</v>
      </c>
      <c r="AY318" s="259" t="s">
        <v>133</v>
      </c>
    </row>
    <row r="319" spans="2:65" s="1" customFormat="1" ht="24" customHeight="1">
      <c r="B319" s="38"/>
      <c r="C319" s="224" t="s">
        <v>871</v>
      </c>
      <c r="D319" s="224" t="s">
        <v>135</v>
      </c>
      <c r="E319" s="225" t="s">
        <v>7097</v>
      </c>
      <c r="F319" s="226" t="s">
        <v>7098</v>
      </c>
      <c r="G319" s="227" t="s">
        <v>413</v>
      </c>
      <c r="H319" s="228">
        <v>939.45</v>
      </c>
      <c r="I319" s="229"/>
      <c r="J319" s="230">
        <f>ROUND(I319*H319,2)</f>
        <v>0</v>
      </c>
      <c r="K319" s="226" t="s">
        <v>139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0.00069</v>
      </c>
      <c r="R319" s="233">
        <f>Q319*H319</f>
        <v>0.6482205</v>
      </c>
      <c r="S319" s="233">
        <v>0</v>
      </c>
      <c r="T319" s="234">
        <f>S319*H319</f>
        <v>0</v>
      </c>
      <c r="AR319" s="235" t="s">
        <v>140</v>
      </c>
      <c r="AT319" s="235" t="s">
        <v>135</v>
      </c>
      <c r="AU319" s="235" t="s">
        <v>83</v>
      </c>
      <c r="AY319" s="17" t="s">
        <v>133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140</v>
      </c>
      <c r="BM319" s="235" t="s">
        <v>7099</v>
      </c>
    </row>
    <row r="320" spans="2:51" s="12" customFormat="1" ht="12">
      <c r="B320" s="237"/>
      <c r="C320" s="238"/>
      <c r="D320" s="239" t="s">
        <v>142</v>
      </c>
      <c r="E320" s="240" t="s">
        <v>1</v>
      </c>
      <c r="F320" s="241" t="s">
        <v>6926</v>
      </c>
      <c r="G320" s="238"/>
      <c r="H320" s="242">
        <v>205.8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142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133</v>
      </c>
    </row>
    <row r="321" spans="2:51" s="12" customFormat="1" ht="12">
      <c r="B321" s="237"/>
      <c r="C321" s="238"/>
      <c r="D321" s="239" t="s">
        <v>142</v>
      </c>
      <c r="E321" s="240" t="s">
        <v>1</v>
      </c>
      <c r="F321" s="241" t="s">
        <v>6927</v>
      </c>
      <c r="G321" s="238"/>
      <c r="H321" s="242">
        <v>670.45</v>
      </c>
      <c r="I321" s="243"/>
      <c r="J321" s="238"/>
      <c r="K321" s="238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142</v>
      </c>
      <c r="AU321" s="248" t="s">
        <v>83</v>
      </c>
      <c r="AV321" s="12" t="s">
        <v>83</v>
      </c>
      <c r="AW321" s="12" t="s">
        <v>30</v>
      </c>
      <c r="AX321" s="12" t="s">
        <v>73</v>
      </c>
      <c r="AY321" s="248" t="s">
        <v>133</v>
      </c>
    </row>
    <row r="322" spans="2:51" s="12" customFormat="1" ht="12">
      <c r="B322" s="237"/>
      <c r="C322" s="238"/>
      <c r="D322" s="239" t="s">
        <v>142</v>
      </c>
      <c r="E322" s="240" t="s">
        <v>1</v>
      </c>
      <c r="F322" s="241" t="s">
        <v>6928</v>
      </c>
      <c r="G322" s="238"/>
      <c r="H322" s="242">
        <v>29.5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142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133</v>
      </c>
    </row>
    <row r="323" spans="2:51" s="12" customFormat="1" ht="12">
      <c r="B323" s="237"/>
      <c r="C323" s="238"/>
      <c r="D323" s="239" t="s">
        <v>142</v>
      </c>
      <c r="E323" s="240" t="s">
        <v>1</v>
      </c>
      <c r="F323" s="241" t="s">
        <v>6929</v>
      </c>
      <c r="G323" s="238"/>
      <c r="H323" s="242">
        <v>33.7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AT323" s="248" t="s">
        <v>142</v>
      </c>
      <c r="AU323" s="248" t="s">
        <v>83</v>
      </c>
      <c r="AV323" s="12" t="s">
        <v>83</v>
      </c>
      <c r="AW323" s="12" t="s">
        <v>30</v>
      </c>
      <c r="AX323" s="12" t="s">
        <v>73</v>
      </c>
      <c r="AY323" s="248" t="s">
        <v>133</v>
      </c>
    </row>
    <row r="324" spans="2:51" s="13" customFormat="1" ht="12">
      <c r="B324" s="249"/>
      <c r="C324" s="250"/>
      <c r="D324" s="239" t="s">
        <v>142</v>
      </c>
      <c r="E324" s="251" t="s">
        <v>1</v>
      </c>
      <c r="F324" s="252" t="s">
        <v>144</v>
      </c>
      <c r="G324" s="250"/>
      <c r="H324" s="253">
        <v>939.45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AT324" s="259" t="s">
        <v>142</v>
      </c>
      <c r="AU324" s="259" t="s">
        <v>83</v>
      </c>
      <c r="AV324" s="13" t="s">
        <v>140</v>
      </c>
      <c r="AW324" s="13" t="s">
        <v>30</v>
      </c>
      <c r="AX324" s="13" t="s">
        <v>81</v>
      </c>
      <c r="AY324" s="259" t="s">
        <v>133</v>
      </c>
    </row>
    <row r="325" spans="2:63" s="11" customFormat="1" ht="22.8" customHeight="1">
      <c r="B325" s="208"/>
      <c r="C325" s="209"/>
      <c r="D325" s="210" t="s">
        <v>72</v>
      </c>
      <c r="E325" s="222" t="s">
        <v>2510</v>
      </c>
      <c r="F325" s="222" t="s">
        <v>2511</v>
      </c>
      <c r="G325" s="209"/>
      <c r="H325" s="209"/>
      <c r="I325" s="212"/>
      <c r="J325" s="223">
        <f>BK325</f>
        <v>0</v>
      </c>
      <c r="K325" s="209"/>
      <c r="L325" s="214"/>
      <c r="M325" s="215"/>
      <c r="N325" s="216"/>
      <c r="O325" s="216"/>
      <c r="P325" s="217">
        <f>SUM(P326:P330)</f>
        <v>0</v>
      </c>
      <c r="Q325" s="216"/>
      <c r="R325" s="217">
        <f>SUM(R326:R330)</f>
        <v>0</v>
      </c>
      <c r="S325" s="216"/>
      <c r="T325" s="218">
        <f>SUM(T326:T330)</f>
        <v>0</v>
      </c>
      <c r="AR325" s="219" t="s">
        <v>81</v>
      </c>
      <c r="AT325" s="220" t="s">
        <v>72</v>
      </c>
      <c r="AU325" s="220" t="s">
        <v>81</v>
      </c>
      <c r="AY325" s="219" t="s">
        <v>133</v>
      </c>
      <c r="BK325" s="221">
        <f>SUM(BK326:BK330)</f>
        <v>0</v>
      </c>
    </row>
    <row r="326" spans="2:65" s="1" customFormat="1" ht="24" customHeight="1">
      <c r="B326" s="38"/>
      <c r="C326" s="224" t="s">
        <v>876</v>
      </c>
      <c r="D326" s="224" t="s">
        <v>135</v>
      </c>
      <c r="E326" s="225" t="s">
        <v>2513</v>
      </c>
      <c r="F326" s="226" t="s">
        <v>2514</v>
      </c>
      <c r="G326" s="227" t="s">
        <v>187</v>
      </c>
      <c r="H326" s="228">
        <v>24.354</v>
      </c>
      <c r="I326" s="229"/>
      <c r="J326" s="230">
        <f>ROUND(I326*H326,2)</f>
        <v>0</v>
      </c>
      <c r="K326" s="226" t="s">
        <v>1</v>
      </c>
      <c r="L326" s="43"/>
      <c r="M326" s="231" t="s">
        <v>1</v>
      </c>
      <c r="N326" s="232" t="s">
        <v>38</v>
      </c>
      <c r="O326" s="86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140</v>
      </c>
      <c r="AT326" s="235" t="s">
        <v>135</v>
      </c>
      <c r="AU326" s="235" t="s">
        <v>83</v>
      </c>
      <c r="AY326" s="17" t="s">
        <v>133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7" t="s">
        <v>81</v>
      </c>
      <c r="BK326" s="236">
        <f>ROUND(I326*H326,2)</f>
        <v>0</v>
      </c>
      <c r="BL326" s="17" t="s">
        <v>140</v>
      </c>
      <c r="BM326" s="235" t="s">
        <v>7100</v>
      </c>
    </row>
    <row r="327" spans="2:65" s="1" customFormat="1" ht="24" customHeight="1">
      <c r="B327" s="38"/>
      <c r="C327" s="224" t="s">
        <v>884</v>
      </c>
      <c r="D327" s="224" t="s">
        <v>135</v>
      </c>
      <c r="E327" s="225" t="s">
        <v>2517</v>
      </c>
      <c r="F327" s="226" t="s">
        <v>2518</v>
      </c>
      <c r="G327" s="227" t="s">
        <v>187</v>
      </c>
      <c r="H327" s="228">
        <v>24.354</v>
      </c>
      <c r="I327" s="229"/>
      <c r="J327" s="230">
        <f>ROUND(I327*H327,2)</f>
        <v>0</v>
      </c>
      <c r="K327" s="226" t="s">
        <v>1</v>
      </c>
      <c r="L327" s="43"/>
      <c r="M327" s="231" t="s">
        <v>1</v>
      </c>
      <c r="N327" s="232" t="s">
        <v>38</v>
      </c>
      <c r="O327" s="86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140</v>
      </c>
      <c r="AT327" s="235" t="s">
        <v>135</v>
      </c>
      <c r="AU327" s="235" t="s">
        <v>83</v>
      </c>
      <c r="AY327" s="17" t="s">
        <v>133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7" t="s">
        <v>81</v>
      </c>
      <c r="BK327" s="236">
        <f>ROUND(I327*H327,2)</f>
        <v>0</v>
      </c>
      <c r="BL327" s="17" t="s">
        <v>140</v>
      </c>
      <c r="BM327" s="235" t="s">
        <v>7101</v>
      </c>
    </row>
    <row r="328" spans="2:65" s="1" customFormat="1" ht="24" customHeight="1">
      <c r="B328" s="38"/>
      <c r="C328" s="224" t="s">
        <v>890</v>
      </c>
      <c r="D328" s="224" t="s">
        <v>135</v>
      </c>
      <c r="E328" s="225" t="s">
        <v>2521</v>
      </c>
      <c r="F328" s="226" t="s">
        <v>2522</v>
      </c>
      <c r="G328" s="227" t="s">
        <v>187</v>
      </c>
      <c r="H328" s="228">
        <v>340.956</v>
      </c>
      <c r="I328" s="229"/>
      <c r="J328" s="230">
        <f>ROUND(I328*H328,2)</f>
        <v>0</v>
      </c>
      <c r="K328" s="226" t="s">
        <v>1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0</v>
      </c>
      <c r="R328" s="233">
        <f>Q328*H328</f>
        <v>0</v>
      </c>
      <c r="S328" s="233">
        <v>0</v>
      </c>
      <c r="T328" s="234">
        <f>S328*H328</f>
        <v>0</v>
      </c>
      <c r="AR328" s="235" t="s">
        <v>140</v>
      </c>
      <c r="AT328" s="235" t="s">
        <v>135</v>
      </c>
      <c r="AU328" s="235" t="s">
        <v>83</v>
      </c>
      <c r="AY328" s="17" t="s">
        <v>133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140</v>
      </c>
      <c r="BM328" s="235" t="s">
        <v>7102</v>
      </c>
    </row>
    <row r="329" spans="2:51" s="12" customFormat="1" ht="12">
      <c r="B329" s="237"/>
      <c r="C329" s="238"/>
      <c r="D329" s="239" t="s">
        <v>142</v>
      </c>
      <c r="E329" s="240" t="s">
        <v>1</v>
      </c>
      <c r="F329" s="241" t="s">
        <v>7103</v>
      </c>
      <c r="G329" s="238"/>
      <c r="H329" s="242">
        <v>340.956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142</v>
      </c>
      <c r="AU329" s="248" t="s">
        <v>83</v>
      </c>
      <c r="AV329" s="12" t="s">
        <v>83</v>
      </c>
      <c r="AW329" s="12" t="s">
        <v>30</v>
      </c>
      <c r="AX329" s="12" t="s">
        <v>81</v>
      </c>
      <c r="AY329" s="248" t="s">
        <v>133</v>
      </c>
    </row>
    <row r="330" spans="2:65" s="1" customFormat="1" ht="24" customHeight="1">
      <c r="B330" s="38"/>
      <c r="C330" s="224" t="s">
        <v>896</v>
      </c>
      <c r="D330" s="224" t="s">
        <v>135</v>
      </c>
      <c r="E330" s="225" t="s">
        <v>2526</v>
      </c>
      <c r="F330" s="226" t="s">
        <v>2527</v>
      </c>
      <c r="G330" s="227" t="s">
        <v>187</v>
      </c>
      <c r="H330" s="228">
        <v>24.354</v>
      </c>
      <c r="I330" s="229"/>
      <c r="J330" s="230">
        <f>ROUND(I330*H330,2)</f>
        <v>0</v>
      </c>
      <c r="K330" s="226" t="s">
        <v>1</v>
      </c>
      <c r="L330" s="43"/>
      <c r="M330" s="231" t="s">
        <v>1</v>
      </c>
      <c r="N330" s="232" t="s">
        <v>38</v>
      </c>
      <c r="O330" s="86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AR330" s="235" t="s">
        <v>140</v>
      </c>
      <c r="AT330" s="235" t="s">
        <v>135</v>
      </c>
      <c r="AU330" s="235" t="s">
        <v>83</v>
      </c>
      <c r="AY330" s="17" t="s">
        <v>133</v>
      </c>
      <c r="BE330" s="236">
        <f>IF(N330="základní",J330,0)</f>
        <v>0</v>
      </c>
      <c r="BF330" s="236">
        <f>IF(N330="snížená",J330,0)</f>
        <v>0</v>
      </c>
      <c r="BG330" s="236">
        <f>IF(N330="zákl. přenesená",J330,0)</f>
        <v>0</v>
      </c>
      <c r="BH330" s="236">
        <f>IF(N330="sníž. přenesená",J330,0)</f>
        <v>0</v>
      </c>
      <c r="BI330" s="236">
        <f>IF(N330="nulová",J330,0)</f>
        <v>0</v>
      </c>
      <c r="BJ330" s="17" t="s">
        <v>81</v>
      </c>
      <c r="BK330" s="236">
        <f>ROUND(I330*H330,2)</f>
        <v>0</v>
      </c>
      <c r="BL330" s="17" t="s">
        <v>140</v>
      </c>
      <c r="BM330" s="235" t="s">
        <v>7104</v>
      </c>
    </row>
    <row r="331" spans="2:63" s="11" customFormat="1" ht="22.8" customHeight="1">
      <c r="B331" s="208"/>
      <c r="C331" s="209"/>
      <c r="D331" s="210" t="s">
        <v>72</v>
      </c>
      <c r="E331" s="222" t="s">
        <v>2529</v>
      </c>
      <c r="F331" s="222" t="s">
        <v>2530</v>
      </c>
      <c r="G331" s="209"/>
      <c r="H331" s="209"/>
      <c r="I331" s="212"/>
      <c r="J331" s="223">
        <f>BK331</f>
        <v>0</v>
      </c>
      <c r="K331" s="209"/>
      <c r="L331" s="214"/>
      <c r="M331" s="215"/>
      <c r="N331" s="216"/>
      <c r="O331" s="216"/>
      <c r="P331" s="217">
        <f>P332</f>
        <v>0</v>
      </c>
      <c r="Q331" s="216"/>
      <c r="R331" s="217">
        <f>R332</f>
        <v>0</v>
      </c>
      <c r="S331" s="216"/>
      <c r="T331" s="218">
        <f>T332</f>
        <v>0</v>
      </c>
      <c r="AR331" s="219" t="s">
        <v>81</v>
      </c>
      <c r="AT331" s="220" t="s">
        <v>72</v>
      </c>
      <c r="AU331" s="220" t="s">
        <v>81</v>
      </c>
      <c r="AY331" s="219" t="s">
        <v>133</v>
      </c>
      <c r="BK331" s="221">
        <f>BK332</f>
        <v>0</v>
      </c>
    </row>
    <row r="332" spans="2:65" s="1" customFormat="1" ht="16.5" customHeight="1">
      <c r="B332" s="38"/>
      <c r="C332" s="224" t="s">
        <v>903</v>
      </c>
      <c r="D332" s="224" t="s">
        <v>135</v>
      </c>
      <c r="E332" s="225" t="s">
        <v>2532</v>
      </c>
      <c r="F332" s="226" t="s">
        <v>2533</v>
      </c>
      <c r="G332" s="227" t="s">
        <v>187</v>
      </c>
      <c r="H332" s="228">
        <v>1155.658</v>
      </c>
      <c r="I332" s="229"/>
      <c r="J332" s="230">
        <f>ROUND(I332*H332,2)</f>
        <v>0</v>
      </c>
      <c r="K332" s="226" t="s">
        <v>139</v>
      </c>
      <c r="L332" s="43"/>
      <c r="M332" s="231" t="s">
        <v>1</v>
      </c>
      <c r="N332" s="232" t="s">
        <v>38</v>
      </c>
      <c r="O332" s="86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140</v>
      </c>
      <c r="AT332" s="235" t="s">
        <v>135</v>
      </c>
      <c r="AU332" s="235" t="s">
        <v>83</v>
      </c>
      <c r="AY332" s="17" t="s">
        <v>133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7" t="s">
        <v>81</v>
      </c>
      <c r="BK332" s="236">
        <f>ROUND(I332*H332,2)</f>
        <v>0</v>
      </c>
      <c r="BL332" s="17" t="s">
        <v>140</v>
      </c>
      <c r="BM332" s="235" t="s">
        <v>7105</v>
      </c>
    </row>
    <row r="333" spans="2:63" s="11" customFormat="1" ht="25.9" customHeight="1">
      <c r="B333" s="208"/>
      <c r="C333" s="209"/>
      <c r="D333" s="210" t="s">
        <v>72</v>
      </c>
      <c r="E333" s="211" t="s">
        <v>217</v>
      </c>
      <c r="F333" s="211" t="s">
        <v>218</v>
      </c>
      <c r="G333" s="209"/>
      <c r="H333" s="209"/>
      <c r="I333" s="212"/>
      <c r="J333" s="213">
        <f>BK333</f>
        <v>0</v>
      </c>
      <c r="K333" s="209"/>
      <c r="L333" s="214"/>
      <c r="M333" s="215"/>
      <c r="N333" s="216"/>
      <c r="O333" s="216"/>
      <c r="P333" s="217">
        <f>P334</f>
        <v>0</v>
      </c>
      <c r="Q333" s="216"/>
      <c r="R333" s="217">
        <f>R334</f>
        <v>0.603631</v>
      </c>
      <c r="S333" s="216"/>
      <c r="T333" s="218">
        <f>T334</f>
        <v>0</v>
      </c>
      <c r="AR333" s="219" t="s">
        <v>83</v>
      </c>
      <c r="AT333" s="220" t="s">
        <v>72</v>
      </c>
      <c r="AU333" s="220" t="s">
        <v>73</v>
      </c>
      <c r="AY333" s="219" t="s">
        <v>133</v>
      </c>
      <c r="BK333" s="221">
        <f>BK334</f>
        <v>0</v>
      </c>
    </row>
    <row r="334" spans="2:63" s="11" customFormat="1" ht="22.8" customHeight="1">
      <c r="B334" s="208"/>
      <c r="C334" s="209"/>
      <c r="D334" s="210" t="s">
        <v>72</v>
      </c>
      <c r="E334" s="222" t="s">
        <v>4967</v>
      </c>
      <c r="F334" s="222" t="s">
        <v>5106</v>
      </c>
      <c r="G334" s="209"/>
      <c r="H334" s="209"/>
      <c r="I334" s="212"/>
      <c r="J334" s="223">
        <f>BK334</f>
        <v>0</v>
      </c>
      <c r="K334" s="209"/>
      <c r="L334" s="214"/>
      <c r="M334" s="215"/>
      <c r="N334" s="216"/>
      <c r="O334" s="216"/>
      <c r="P334" s="217">
        <f>SUM(P335:P341)</f>
        <v>0</v>
      </c>
      <c r="Q334" s="216"/>
      <c r="R334" s="217">
        <f>SUM(R335:R341)</f>
        <v>0.603631</v>
      </c>
      <c r="S334" s="216"/>
      <c r="T334" s="218">
        <f>SUM(T335:T341)</f>
        <v>0</v>
      </c>
      <c r="AR334" s="219" t="s">
        <v>83</v>
      </c>
      <c r="AT334" s="220" t="s">
        <v>72</v>
      </c>
      <c r="AU334" s="220" t="s">
        <v>81</v>
      </c>
      <c r="AY334" s="219" t="s">
        <v>133</v>
      </c>
      <c r="BK334" s="221">
        <f>SUM(BK335:BK341)</f>
        <v>0</v>
      </c>
    </row>
    <row r="335" spans="2:65" s="1" customFormat="1" ht="36" customHeight="1">
      <c r="B335" s="38"/>
      <c r="C335" s="224" t="s">
        <v>977</v>
      </c>
      <c r="D335" s="224" t="s">
        <v>135</v>
      </c>
      <c r="E335" s="225" t="s">
        <v>7106</v>
      </c>
      <c r="F335" s="226" t="s">
        <v>7107</v>
      </c>
      <c r="G335" s="227" t="s">
        <v>413</v>
      </c>
      <c r="H335" s="228">
        <v>47.53</v>
      </c>
      <c r="I335" s="229"/>
      <c r="J335" s="230">
        <f>ROUND(I335*H335,2)</f>
        <v>0</v>
      </c>
      <c r="K335" s="226" t="s">
        <v>1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0.0039</v>
      </c>
      <c r="R335" s="233">
        <f>Q335*H335</f>
        <v>0.185367</v>
      </c>
      <c r="S335" s="233">
        <v>0</v>
      </c>
      <c r="T335" s="234">
        <f>S335*H335</f>
        <v>0</v>
      </c>
      <c r="AR335" s="235" t="s">
        <v>224</v>
      </c>
      <c r="AT335" s="235" t="s">
        <v>135</v>
      </c>
      <c r="AU335" s="235" t="s">
        <v>83</v>
      </c>
      <c r="AY335" s="17" t="s">
        <v>133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224</v>
      </c>
      <c r="BM335" s="235" t="s">
        <v>7108</v>
      </c>
    </row>
    <row r="336" spans="2:51" s="12" customFormat="1" ht="12">
      <c r="B336" s="237"/>
      <c r="C336" s="238"/>
      <c r="D336" s="239" t="s">
        <v>142</v>
      </c>
      <c r="E336" s="240" t="s">
        <v>1</v>
      </c>
      <c r="F336" s="241" t="s">
        <v>6923</v>
      </c>
      <c r="G336" s="238"/>
      <c r="H336" s="242">
        <v>47.53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AT336" s="248" t="s">
        <v>142</v>
      </c>
      <c r="AU336" s="248" t="s">
        <v>83</v>
      </c>
      <c r="AV336" s="12" t="s">
        <v>83</v>
      </c>
      <c r="AW336" s="12" t="s">
        <v>30</v>
      </c>
      <c r="AX336" s="12" t="s">
        <v>73</v>
      </c>
      <c r="AY336" s="248" t="s">
        <v>133</v>
      </c>
    </row>
    <row r="337" spans="2:51" s="13" customFormat="1" ht="12">
      <c r="B337" s="249"/>
      <c r="C337" s="250"/>
      <c r="D337" s="239" t="s">
        <v>142</v>
      </c>
      <c r="E337" s="251" t="s">
        <v>1</v>
      </c>
      <c r="F337" s="252" t="s">
        <v>144</v>
      </c>
      <c r="G337" s="250"/>
      <c r="H337" s="253">
        <v>47.53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142</v>
      </c>
      <c r="AU337" s="259" t="s">
        <v>83</v>
      </c>
      <c r="AV337" s="13" t="s">
        <v>140</v>
      </c>
      <c r="AW337" s="13" t="s">
        <v>30</v>
      </c>
      <c r="AX337" s="13" t="s">
        <v>81</v>
      </c>
      <c r="AY337" s="259" t="s">
        <v>133</v>
      </c>
    </row>
    <row r="338" spans="2:65" s="1" customFormat="1" ht="16.5" customHeight="1">
      <c r="B338" s="38"/>
      <c r="C338" s="260" t="s">
        <v>985</v>
      </c>
      <c r="D338" s="260" t="s">
        <v>168</v>
      </c>
      <c r="E338" s="261" t="s">
        <v>2050</v>
      </c>
      <c r="F338" s="262" t="s">
        <v>2051</v>
      </c>
      <c r="G338" s="263" t="s">
        <v>413</v>
      </c>
      <c r="H338" s="264">
        <v>52.283</v>
      </c>
      <c r="I338" s="265"/>
      <c r="J338" s="266">
        <f>ROUND(I338*H338,2)</f>
        <v>0</v>
      </c>
      <c r="K338" s="262" t="s">
        <v>1</v>
      </c>
      <c r="L338" s="267"/>
      <c r="M338" s="268" t="s">
        <v>1</v>
      </c>
      <c r="N338" s="269" t="s">
        <v>38</v>
      </c>
      <c r="O338" s="86"/>
      <c r="P338" s="233">
        <f>O338*H338</f>
        <v>0</v>
      </c>
      <c r="Q338" s="233">
        <v>0.008</v>
      </c>
      <c r="R338" s="233">
        <f>Q338*H338</f>
        <v>0.418264</v>
      </c>
      <c r="S338" s="233">
        <v>0</v>
      </c>
      <c r="T338" s="234">
        <f>S338*H338</f>
        <v>0</v>
      </c>
      <c r="AR338" s="235" t="s">
        <v>172</v>
      </c>
      <c r="AT338" s="235" t="s">
        <v>168</v>
      </c>
      <c r="AU338" s="235" t="s">
        <v>83</v>
      </c>
      <c r="AY338" s="17" t="s">
        <v>133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7" t="s">
        <v>81</v>
      </c>
      <c r="BK338" s="236">
        <f>ROUND(I338*H338,2)</f>
        <v>0</v>
      </c>
      <c r="BL338" s="17" t="s">
        <v>140</v>
      </c>
      <c r="BM338" s="235" t="s">
        <v>7109</v>
      </c>
    </row>
    <row r="339" spans="2:51" s="12" customFormat="1" ht="12">
      <c r="B339" s="237"/>
      <c r="C339" s="238"/>
      <c r="D339" s="239" t="s">
        <v>142</v>
      </c>
      <c r="E339" s="240" t="s">
        <v>1</v>
      </c>
      <c r="F339" s="241" t="s">
        <v>7110</v>
      </c>
      <c r="G339" s="238"/>
      <c r="H339" s="242">
        <v>52.283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AT339" s="248" t="s">
        <v>142</v>
      </c>
      <c r="AU339" s="248" t="s">
        <v>83</v>
      </c>
      <c r="AV339" s="12" t="s">
        <v>83</v>
      </c>
      <c r="AW339" s="12" t="s">
        <v>30</v>
      </c>
      <c r="AX339" s="12" t="s">
        <v>73</v>
      </c>
      <c r="AY339" s="248" t="s">
        <v>133</v>
      </c>
    </row>
    <row r="340" spans="2:51" s="13" customFormat="1" ht="12">
      <c r="B340" s="249"/>
      <c r="C340" s="250"/>
      <c r="D340" s="239" t="s">
        <v>142</v>
      </c>
      <c r="E340" s="251" t="s">
        <v>1</v>
      </c>
      <c r="F340" s="252" t="s">
        <v>144</v>
      </c>
      <c r="G340" s="250"/>
      <c r="H340" s="253">
        <v>52.283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AT340" s="259" t="s">
        <v>142</v>
      </c>
      <c r="AU340" s="259" t="s">
        <v>83</v>
      </c>
      <c r="AV340" s="13" t="s">
        <v>140</v>
      </c>
      <c r="AW340" s="13" t="s">
        <v>30</v>
      </c>
      <c r="AX340" s="13" t="s">
        <v>81</v>
      </c>
      <c r="AY340" s="259" t="s">
        <v>133</v>
      </c>
    </row>
    <row r="341" spans="2:65" s="1" customFormat="1" ht="24" customHeight="1">
      <c r="B341" s="38"/>
      <c r="C341" s="224" t="s">
        <v>972</v>
      </c>
      <c r="D341" s="224" t="s">
        <v>135</v>
      </c>
      <c r="E341" s="225" t="s">
        <v>7111</v>
      </c>
      <c r="F341" s="226" t="s">
        <v>7112</v>
      </c>
      <c r="G341" s="227" t="s">
        <v>286</v>
      </c>
      <c r="H341" s="270"/>
      <c r="I341" s="229"/>
      <c r="J341" s="230">
        <f>ROUND(I341*H341,2)</f>
        <v>0</v>
      </c>
      <c r="K341" s="226" t="s">
        <v>139</v>
      </c>
      <c r="L341" s="43"/>
      <c r="M341" s="231" t="s">
        <v>1</v>
      </c>
      <c r="N341" s="232" t="s">
        <v>38</v>
      </c>
      <c r="O341" s="86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224</v>
      </c>
      <c r="AT341" s="235" t="s">
        <v>135</v>
      </c>
      <c r="AU341" s="235" t="s">
        <v>83</v>
      </c>
      <c r="AY341" s="17" t="s">
        <v>133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7" t="s">
        <v>81</v>
      </c>
      <c r="BK341" s="236">
        <f>ROUND(I341*H341,2)</f>
        <v>0</v>
      </c>
      <c r="BL341" s="17" t="s">
        <v>224</v>
      </c>
      <c r="BM341" s="235" t="s">
        <v>7113</v>
      </c>
    </row>
    <row r="342" spans="2:63" s="11" customFormat="1" ht="25.9" customHeight="1">
      <c r="B342" s="208"/>
      <c r="C342" s="209"/>
      <c r="D342" s="210" t="s">
        <v>72</v>
      </c>
      <c r="E342" s="211" t="s">
        <v>288</v>
      </c>
      <c r="F342" s="211" t="s">
        <v>289</v>
      </c>
      <c r="G342" s="209"/>
      <c r="H342" s="209"/>
      <c r="I342" s="212"/>
      <c r="J342" s="213">
        <f>BK342</f>
        <v>0</v>
      </c>
      <c r="K342" s="209"/>
      <c r="L342" s="214"/>
      <c r="M342" s="215"/>
      <c r="N342" s="216"/>
      <c r="O342" s="216"/>
      <c r="P342" s="217">
        <f>P343</f>
        <v>0</v>
      </c>
      <c r="Q342" s="216"/>
      <c r="R342" s="217">
        <f>R343</f>
        <v>0</v>
      </c>
      <c r="S342" s="216"/>
      <c r="T342" s="218">
        <f>T343</f>
        <v>0</v>
      </c>
      <c r="AR342" s="219" t="s">
        <v>158</v>
      </c>
      <c r="AT342" s="220" t="s">
        <v>72</v>
      </c>
      <c r="AU342" s="220" t="s">
        <v>73</v>
      </c>
      <c r="AY342" s="219" t="s">
        <v>133</v>
      </c>
      <c r="BK342" s="221">
        <f>BK343</f>
        <v>0</v>
      </c>
    </row>
    <row r="343" spans="2:63" s="11" customFormat="1" ht="22.8" customHeight="1">
      <c r="B343" s="208"/>
      <c r="C343" s="209"/>
      <c r="D343" s="210" t="s">
        <v>72</v>
      </c>
      <c r="E343" s="222" t="s">
        <v>290</v>
      </c>
      <c r="F343" s="222" t="s">
        <v>291</v>
      </c>
      <c r="G343" s="209"/>
      <c r="H343" s="209"/>
      <c r="I343" s="212"/>
      <c r="J343" s="223">
        <f>BK343</f>
        <v>0</v>
      </c>
      <c r="K343" s="209"/>
      <c r="L343" s="214"/>
      <c r="M343" s="215"/>
      <c r="N343" s="216"/>
      <c r="O343" s="216"/>
      <c r="P343" s="217">
        <f>P344</f>
        <v>0</v>
      </c>
      <c r="Q343" s="216"/>
      <c r="R343" s="217">
        <f>R344</f>
        <v>0</v>
      </c>
      <c r="S343" s="216"/>
      <c r="T343" s="218">
        <f>T344</f>
        <v>0</v>
      </c>
      <c r="AR343" s="219" t="s">
        <v>158</v>
      </c>
      <c r="AT343" s="220" t="s">
        <v>72</v>
      </c>
      <c r="AU343" s="220" t="s">
        <v>81</v>
      </c>
      <c r="AY343" s="219" t="s">
        <v>133</v>
      </c>
      <c r="BK343" s="221">
        <f>BK344</f>
        <v>0</v>
      </c>
    </row>
    <row r="344" spans="2:65" s="1" customFormat="1" ht="16.5" customHeight="1">
      <c r="B344" s="38"/>
      <c r="C344" s="224" t="s">
        <v>328</v>
      </c>
      <c r="D344" s="224" t="s">
        <v>135</v>
      </c>
      <c r="E344" s="225" t="s">
        <v>293</v>
      </c>
      <c r="F344" s="226" t="s">
        <v>291</v>
      </c>
      <c r="G344" s="227" t="s">
        <v>286</v>
      </c>
      <c r="H344" s="270"/>
      <c r="I344" s="229"/>
      <c r="J344" s="230">
        <f>ROUND(I344*H344,2)</f>
        <v>0</v>
      </c>
      <c r="K344" s="226" t="s">
        <v>139</v>
      </c>
      <c r="L344" s="43"/>
      <c r="M344" s="271" t="s">
        <v>1</v>
      </c>
      <c r="N344" s="272" t="s">
        <v>38</v>
      </c>
      <c r="O344" s="273"/>
      <c r="P344" s="274">
        <f>O344*H344</f>
        <v>0</v>
      </c>
      <c r="Q344" s="274">
        <v>0</v>
      </c>
      <c r="R344" s="274">
        <f>Q344*H344</f>
        <v>0</v>
      </c>
      <c r="S344" s="274">
        <v>0</v>
      </c>
      <c r="T344" s="275">
        <f>S344*H344</f>
        <v>0</v>
      </c>
      <c r="AR344" s="235" t="s">
        <v>294</v>
      </c>
      <c r="AT344" s="235" t="s">
        <v>135</v>
      </c>
      <c r="AU344" s="235" t="s">
        <v>83</v>
      </c>
      <c r="AY344" s="17" t="s">
        <v>133</v>
      </c>
      <c r="BE344" s="236">
        <f>IF(N344="základní",J344,0)</f>
        <v>0</v>
      </c>
      <c r="BF344" s="236">
        <f>IF(N344="snížená",J344,0)</f>
        <v>0</v>
      </c>
      <c r="BG344" s="236">
        <f>IF(N344="zákl. přenesená",J344,0)</f>
        <v>0</v>
      </c>
      <c r="BH344" s="236">
        <f>IF(N344="sníž. přenesená",J344,0)</f>
        <v>0</v>
      </c>
      <c r="BI344" s="236">
        <f>IF(N344="nulová",J344,0)</f>
        <v>0</v>
      </c>
      <c r="BJ344" s="17" t="s">
        <v>81</v>
      </c>
      <c r="BK344" s="236">
        <f>ROUND(I344*H344,2)</f>
        <v>0</v>
      </c>
      <c r="BL344" s="17" t="s">
        <v>294</v>
      </c>
      <c r="BM344" s="235" t="s">
        <v>7114</v>
      </c>
    </row>
    <row r="345" spans="2:12" s="1" customFormat="1" ht="6.95" customHeight="1">
      <c r="B345" s="61"/>
      <c r="C345" s="62"/>
      <c r="D345" s="62"/>
      <c r="E345" s="62"/>
      <c r="F345" s="62"/>
      <c r="G345" s="62"/>
      <c r="H345" s="62"/>
      <c r="I345" s="173"/>
      <c r="J345" s="62"/>
      <c r="K345" s="62"/>
      <c r="L345" s="43"/>
    </row>
  </sheetData>
  <sheetProtection password="CC35" sheet="1" objects="1" scenarios="1" formatColumns="0" formatRows="0" autoFilter="0"/>
  <autoFilter ref="C126:K34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7115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336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340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116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117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103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119</v>
      </c>
      <c r="D123" s="199" t="s">
        <v>58</v>
      </c>
      <c r="E123" s="199" t="s">
        <v>54</v>
      </c>
      <c r="F123" s="199" t="s">
        <v>55</v>
      </c>
      <c r="G123" s="199" t="s">
        <v>120</v>
      </c>
      <c r="H123" s="199" t="s">
        <v>121</v>
      </c>
      <c r="I123" s="200" t="s">
        <v>122</v>
      </c>
      <c r="J123" s="201" t="s">
        <v>108</v>
      </c>
      <c r="K123" s="202" t="s">
        <v>123</v>
      </c>
      <c r="L123" s="203"/>
      <c r="M123" s="95" t="s">
        <v>1</v>
      </c>
      <c r="N123" s="96" t="s">
        <v>37</v>
      </c>
      <c r="O123" s="96" t="s">
        <v>124</v>
      </c>
      <c r="P123" s="96" t="s">
        <v>125</v>
      </c>
      <c r="Q123" s="96" t="s">
        <v>126</v>
      </c>
      <c r="R123" s="96" t="s">
        <v>127</v>
      </c>
      <c r="S123" s="96" t="s">
        <v>128</v>
      </c>
      <c r="T123" s="97" t="s">
        <v>129</v>
      </c>
    </row>
    <row r="124" spans="2:63" s="1" customFormat="1" ht="22.8" customHeight="1">
      <c r="B124" s="38"/>
      <c r="C124" s="102" t="s">
        <v>130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110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131</v>
      </c>
      <c r="F125" s="211" t="s">
        <v>132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133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134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133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135</v>
      </c>
      <c r="E127" s="225" t="s">
        <v>7116</v>
      </c>
      <c r="F127" s="226" t="s">
        <v>7117</v>
      </c>
      <c r="G127" s="227" t="s">
        <v>165</v>
      </c>
      <c r="H127" s="228">
        <v>0.8</v>
      </c>
      <c r="I127" s="229"/>
      <c r="J127" s="230">
        <f>ROUND(I127*H127,2)</f>
        <v>0</v>
      </c>
      <c r="K127" s="226" t="s">
        <v>139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140</v>
      </c>
      <c r="AT127" s="235" t="s">
        <v>135</v>
      </c>
      <c r="AU127" s="235" t="s">
        <v>83</v>
      </c>
      <c r="AY127" s="17" t="s">
        <v>133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140</v>
      </c>
      <c r="BM127" s="235" t="s">
        <v>7118</v>
      </c>
    </row>
    <row r="128" spans="2:51" s="14" customFormat="1" ht="12">
      <c r="B128" s="276"/>
      <c r="C128" s="277"/>
      <c r="D128" s="239" t="s">
        <v>142</v>
      </c>
      <c r="E128" s="278" t="s">
        <v>1</v>
      </c>
      <c r="F128" s="279" t="s">
        <v>7119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142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133</v>
      </c>
    </row>
    <row r="129" spans="2:51" s="12" customFormat="1" ht="12">
      <c r="B129" s="237"/>
      <c r="C129" s="238"/>
      <c r="D129" s="239" t="s">
        <v>142</v>
      </c>
      <c r="E129" s="240" t="s">
        <v>1</v>
      </c>
      <c r="F129" s="241" t="s">
        <v>7120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142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133</v>
      </c>
    </row>
    <row r="130" spans="2:51" s="13" customFormat="1" ht="12">
      <c r="B130" s="249"/>
      <c r="C130" s="250"/>
      <c r="D130" s="239" t="s">
        <v>142</v>
      </c>
      <c r="E130" s="251" t="s">
        <v>1</v>
      </c>
      <c r="F130" s="252" t="s">
        <v>144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142</v>
      </c>
      <c r="AU130" s="259" t="s">
        <v>83</v>
      </c>
      <c r="AV130" s="13" t="s">
        <v>140</v>
      </c>
      <c r="AW130" s="13" t="s">
        <v>30</v>
      </c>
      <c r="AX130" s="13" t="s">
        <v>81</v>
      </c>
      <c r="AY130" s="259" t="s">
        <v>133</v>
      </c>
    </row>
    <row r="131" spans="2:65" s="1" customFormat="1" ht="24" customHeight="1">
      <c r="B131" s="38"/>
      <c r="C131" s="224" t="s">
        <v>83</v>
      </c>
      <c r="D131" s="224" t="s">
        <v>135</v>
      </c>
      <c r="E131" s="225" t="s">
        <v>136</v>
      </c>
      <c r="F131" s="226" t="s">
        <v>137</v>
      </c>
      <c r="G131" s="227" t="s">
        <v>138</v>
      </c>
      <c r="H131" s="228">
        <v>13.44</v>
      </c>
      <c r="I131" s="229"/>
      <c r="J131" s="230">
        <f>ROUND(I131*H131,2)</f>
        <v>0</v>
      </c>
      <c r="K131" s="226" t="s">
        <v>139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140</v>
      </c>
      <c r="AT131" s="235" t="s">
        <v>135</v>
      </c>
      <c r="AU131" s="235" t="s">
        <v>83</v>
      </c>
      <c r="AY131" s="17" t="s">
        <v>133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140</v>
      </c>
      <c r="BM131" s="235" t="s">
        <v>7121</v>
      </c>
    </row>
    <row r="132" spans="2:51" s="12" customFormat="1" ht="12">
      <c r="B132" s="237"/>
      <c r="C132" s="238"/>
      <c r="D132" s="239" t="s">
        <v>142</v>
      </c>
      <c r="E132" s="240" t="s">
        <v>1</v>
      </c>
      <c r="F132" s="241" t="s">
        <v>7122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142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133</v>
      </c>
    </row>
    <row r="133" spans="2:51" s="13" customFormat="1" ht="12">
      <c r="B133" s="249"/>
      <c r="C133" s="250"/>
      <c r="D133" s="239" t="s">
        <v>142</v>
      </c>
      <c r="E133" s="251" t="s">
        <v>1</v>
      </c>
      <c r="F133" s="252" t="s">
        <v>144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142</v>
      </c>
      <c r="AU133" s="259" t="s">
        <v>83</v>
      </c>
      <c r="AV133" s="13" t="s">
        <v>140</v>
      </c>
      <c r="AW133" s="13" t="s">
        <v>30</v>
      </c>
      <c r="AX133" s="13" t="s">
        <v>81</v>
      </c>
      <c r="AY133" s="259" t="s">
        <v>133</v>
      </c>
    </row>
    <row r="134" spans="2:65" s="1" customFormat="1" ht="24" customHeight="1">
      <c r="B134" s="38"/>
      <c r="C134" s="224" t="s">
        <v>149</v>
      </c>
      <c r="D134" s="224" t="s">
        <v>135</v>
      </c>
      <c r="E134" s="225" t="s">
        <v>7123</v>
      </c>
      <c r="F134" s="226" t="s">
        <v>7124</v>
      </c>
      <c r="G134" s="227" t="s">
        <v>138</v>
      </c>
      <c r="H134" s="228">
        <v>4.07</v>
      </c>
      <c r="I134" s="229"/>
      <c r="J134" s="230">
        <f>ROUND(I134*H134,2)</f>
        <v>0</v>
      </c>
      <c r="K134" s="226" t="s">
        <v>139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140</v>
      </c>
      <c r="AT134" s="235" t="s">
        <v>135</v>
      </c>
      <c r="AU134" s="235" t="s">
        <v>83</v>
      </c>
      <c r="AY134" s="17" t="s">
        <v>133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140</v>
      </c>
      <c r="BM134" s="235" t="s">
        <v>7125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7126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140</v>
      </c>
      <c r="D137" s="224" t="s">
        <v>135</v>
      </c>
      <c r="E137" s="225" t="s">
        <v>7127</v>
      </c>
      <c r="F137" s="226" t="s">
        <v>7128</v>
      </c>
      <c r="G137" s="227" t="s">
        <v>138</v>
      </c>
      <c r="H137" s="228">
        <v>4.07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7129</v>
      </c>
    </row>
    <row r="138" spans="2:65" s="1" customFormat="1" ht="16.5" customHeight="1">
      <c r="B138" s="38"/>
      <c r="C138" s="224" t="s">
        <v>158</v>
      </c>
      <c r="D138" s="224" t="s">
        <v>135</v>
      </c>
      <c r="E138" s="225" t="s">
        <v>7130</v>
      </c>
      <c r="F138" s="226" t="s">
        <v>7131</v>
      </c>
      <c r="G138" s="227" t="s">
        <v>138</v>
      </c>
      <c r="H138" s="228">
        <v>8.663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7132</v>
      </c>
    </row>
    <row r="139" spans="2:51" s="14" customFormat="1" ht="12">
      <c r="B139" s="276"/>
      <c r="C139" s="277"/>
      <c r="D139" s="239" t="s">
        <v>142</v>
      </c>
      <c r="E139" s="278" t="s">
        <v>1</v>
      </c>
      <c r="F139" s="279" t="s">
        <v>7133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142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133</v>
      </c>
    </row>
    <row r="140" spans="2:51" s="12" customFormat="1" ht="12">
      <c r="B140" s="237"/>
      <c r="C140" s="238"/>
      <c r="D140" s="239" t="s">
        <v>142</v>
      </c>
      <c r="E140" s="240" t="s">
        <v>1</v>
      </c>
      <c r="F140" s="241" t="s">
        <v>7134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142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133</v>
      </c>
    </row>
    <row r="141" spans="2:51" s="14" customFormat="1" ht="12">
      <c r="B141" s="276"/>
      <c r="C141" s="277"/>
      <c r="D141" s="239" t="s">
        <v>142</v>
      </c>
      <c r="E141" s="278" t="s">
        <v>1</v>
      </c>
      <c r="F141" s="279" t="s">
        <v>7135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142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7136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3" customFormat="1" ht="12">
      <c r="B143" s="249"/>
      <c r="C143" s="250"/>
      <c r="D143" s="239" t="s">
        <v>142</v>
      </c>
      <c r="E143" s="251" t="s">
        <v>1</v>
      </c>
      <c r="F143" s="252" t="s">
        <v>144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142</v>
      </c>
      <c r="AU143" s="259" t="s">
        <v>83</v>
      </c>
      <c r="AV143" s="13" t="s">
        <v>140</v>
      </c>
      <c r="AW143" s="13" t="s">
        <v>30</v>
      </c>
      <c r="AX143" s="13" t="s">
        <v>81</v>
      </c>
      <c r="AY143" s="259" t="s">
        <v>133</v>
      </c>
    </row>
    <row r="144" spans="2:65" s="1" customFormat="1" ht="16.5" customHeight="1">
      <c r="B144" s="38"/>
      <c r="C144" s="224" t="s">
        <v>162</v>
      </c>
      <c r="D144" s="224" t="s">
        <v>135</v>
      </c>
      <c r="E144" s="225" t="s">
        <v>7137</v>
      </c>
      <c r="F144" s="226" t="s">
        <v>7138</v>
      </c>
      <c r="G144" s="227" t="s">
        <v>138</v>
      </c>
      <c r="H144" s="228">
        <v>8.663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7139</v>
      </c>
    </row>
    <row r="145" spans="2:65" s="1" customFormat="1" ht="16.5" customHeight="1">
      <c r="B145" s="38"/>
      <c r="C145" s="224" t="s">
        <v>167</v>
      </c>
      <c r="D145" s="224" t="s">
        <v>135</v>
      </c>
      <c r="E145" s="225" t="s">
        <v>411</v>
      </c>
      <c r="F145" s="226" t="s">
        <v>412</v>
      </c>
      <c r="G145" s="227" t="s">
        <v>413</v>
      </c>
      <c r="H145" s="228">
        <v>17.058</v>
      </c>
      <c r="I145" s="229"/>
      <c r="J145" s="230">
        <f>ROUND(I145*H145,2)</f>
        <v>0</v>
      </c>
      <c r="K145" s="226" t="s">
        <v>139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7140</v>
      </c>
    </row>
    <row r="146" spans="2:51" s="14" customFormat="1" ht="12">
      <c r="B146" s="276"/>
      <c r="C146" s="277"/>
      <c r="D146" s="239" t="s">
        <v>142</v>
      </c>
      <c r="E146" s="278" t="s">
        <v>1</v>
      </c>
      <c r="F146" s="279" t="s">
        <v>7141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142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7142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4" customFormat="1" ht="12">
      <c r="B148" s="276"/>
      <c r="C148" s="277"/>
      <c r="D148" s="239" t="s">
        <v>142</v>
      </c>
      <c r="E148" s="278" t="s">
        <v>1</v>
      </c>
      <c r="F148" s="279" t="s">
        <v>7133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142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133</v>
      </c>
    </row>
    <row r="149" spans="2:51" s="12" customFormat="1" ht="12">
      <c r="B149" s="237"/>
      <c r="C149" s="238"/>
      <c r="D149" s="239" t="s">
        <v>142</v>
      </c>
      <c r="E149" s="240" t="s">
        <v>1</v>
      </c>
      <c r="F149" s="241" t="s">
        <v>7143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142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133</v>
      </c>
    </row>
    <row r="150" spans="2:51" s="13" customFormat="1" ht="12">
      <c r="B150" s="249"/>
      <c r="C150" s="250"/>
      <c r="D150" s="239" t="s">
        <v>142</v>
      </c>
      <c r="E150" s="251" t="s">
        <v>1</v>
      </c>
      <c r="F150" s="252" t="s">
        <v>144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142</v>
      </c>
      <c r="AU150" s="259" t="s">
        <v>83</v>
      </c>
      <c r="AV150" s="13" t="s">
        <v>140</v>
      </c>
      <c r="AW150" s="13" t="s">
        <v>30</v>
      </c>
      <c r="AX150" s="13" t="s">
        <v>81</v>
      </c>
      <c r="AY150" s="259" t="s">
        <v>133</v>
      </c>
    </row>
    <row r="151" spans="2:65" s="1" customFormat="1" ht="24" customHeight="1">
      <c r="B151" s="38"/>
      <c r="C151" s="224" t="s">
        <v>172</v>
      </c>
      <c r="D151" s="224" t="s">
        <v>135</v>
      </c>
      <c r="E151" s="225" t="s">
        <v>433</v>
      </c>
      <c r="F151" s="226" t="s">
        <v>434</v>
      </c>
      <c r="G151" s="227" t="s">
        <v>413</v>
      </c>
      <c r="H151" s="228">
        <v>17.058</v>
      </c>
      <c r="I151" s="229"/>
      <c r="J151" s="230">
        <f>ROUND(I151*H151,2)</f>
        <v>0</v>
      </c>
      <c r="K151" s="226" t="s">
        <v>139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140</v>
      </c>
      <c r="AT151" s="235" t="s">
        <v>135</v>
      </c>
      <c r="AU151" s="235" t="s">
        <v>83</v>
      </c>
      <c r="AY151" s="17" t="s">
        <v>133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140</v>
      </c>
      <c r="BM151" s="235" t="s">
        <v>7144</v>
      </c>
    </row>
    <row r="152" spans="2:65" s="1" customFormat="1" ht="24" customHeight="1">
      <c r="B152" s="38"/>
      <c r="C152" s="224" t="s">
        <v>180</v>
      </c>
      <c r="D152" s="224" t="s">
        <v>135</v>
      </c>
      <c r="E152" s="225" t="s">
        <v>174</v>
      </c>
      <c r="F152" s="226" t="s">
        <v>175</v>
      </c>
      <c r="G152" s="227" t="s">
        <v>138</v>
      </c>
      <c r="H152" s="228">
        <v>5.614</v>
      </c>
      <c r="I152" s="229"/>
      <c r="J152" s="230">
        <f>ROUND(I152*H152,2)</f>
        <v>0</v>
      </c>
      <c r="K152" s="226" t="s">
        <v>139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140</v>
      </c>
      <c r="AT152" s="235" t="s">
        <v>135</v>
      </c>
      <c r="AU152" s="235" t="s">
        <v>83</v>
      </c>
      <c r="AY152" s="17" t="s">
        <v>133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140</v>
      </c>
      <c r="BM152" s="235" t="s">
        <v>7145</v>
      </c>
    </row>
    <row r="153" spans="2:51" s="12" customFormat="1" ht="12">
      <c r="B153" s="237"/>
      <c r="C153" s="238"/>
      <c r="D153" s="239" t="s">
        <v>142</v>
      </c>
      <c r="E153" s="240" t="s">
        <v>1</v>
      </c>
      <c r="F153" s="241" t="s">
        <v>7146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142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133</v>
      </c>
    </row>
    <row r="154" spans="2:51" s="12" customFormat="1" ht="12">
      <c r="B154" s="237"/>
      <c r="C154" s="238"/>
      <c r="D154" s="239" t="s">
        <v>142</v>
      </c>
      <c r="E154" s="240" t="s">
        <v>1</v>
      </c>
      <c r="F154" s="241" t="s">
        <v>7147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142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133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7148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3" customFormat="1" ht="12">
      <c r="B156" s="249"/>
      <c r="C156" s="250"/>
      <c r="D156" s="239" t="s">
        <v>142</v>
      </c>
      <c r="E156" s="251" t="s">
        <v>1</v>
      </c>
      <c r="F156" s="252" t="s">
        <v>144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142</v>
      </c>
      <c r="AU156" s="259" t="s">
        <v>83</v>
      </c>
      <c r="AV156" s="13" t="s">
        <v>140</v>
      </c>
      <c r="AW156" s="13" t="s">
        <v>30</v>
      </c>
      <c r="AX156" s="13" t="s">
        <v>81</v>
      </c>
      <c r="AY156" s="259" t="s">
        <v>133</v>
      </c>
    </row>
    <row r="157" spans="2:65" s="1" customFormat="1" ht="16.5" customHeight="1">
      <c r="B157" s="38"/>
      <c r="C157" s="224" t="s">
        <v>184</v>
      </c>
      <c r="D157" s="224" t="s">
        <v>135</v>
      </c>
      <c r="E157" s="225" t="s">
        <v>181</v>
      </c>
      <c r="F157" s="226" t="s">
        <v>182</v>
      </c>
      <c r="G157" s="227" t="s">
        <v>138</v>
      </c>
      <c r="H157" s="228">
        <v>5.614</v>
      </c>
      <c r="I157" s="229"/>
      <c r="J157" s="230">
        <f>ROUND(I157*H157,2)</f>
        <v>0</v>
      </c>
      <c r="K157" s="226" t="s">
        <v>139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140</v>
      </c>
      <c r="AT157" s="235" t="s">
        <v>135</v>
      </c>
      <c r="AU157" s="235" t="s">
        <v>83</v>
      </c>
      <c r="AY157" s="17" t="s">
        <v>133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140</v>
      </c>
      <c r="BM157" s="235" t="s">
        <v>7149</v>
      </c>
    </row>
    <row r="158" spans="2:65" s="1" customFormat="1" ht="24" customHeight="1">
      <c r="B158" s="38"/>
      <c r="C158" s="224" t="s">
        <v>190</v>
      </c>
      <c r="D158" s="224" t="s">
        <v>135</v>
      </c>
      <c r="E158" s="225" t="s">
        <v>185</v>
      </c>
      <c r="F158" s="226" t="s">
        <v>186</v>
      </c>
      <c r="G158" s="227" t="s">
        <v>187</v>
      </c>
      <c r="H158" s="228">
        <v>10.105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7150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7151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3" customFormat="1" ht="12">
      <c r="B160" s="249"/>
      <c r="C160" s="250"/>
      <c r="D160" s="239" t="s">
        <v>142</v>
      </c>
      <c r="E160" s="251" t="s">
        <v>1</v>
      </c>
      <c r="F160" s="252" t="s">
        <v>144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142</v>
      </c>
      <c r="AU160" s="259" t="s">
        <v>83</v>
      </c>
      <c r="AV160" s="13" t="s">
        <v>140</v>
      </c>
      <c r="AW160" s="13" t="s">
        <v>30</v>
      </c>
      <c r="AX160" s="13" t="s">
        <v>81</v>
      </c>
      <c r="AY160" s="259" t="s">
        <v>133</v>
      </c>
    </row>
    <row r="161" spans="2:65" s="1" customFormat="1" ht="24" customHeight="1">
      <c r="B161" s="38"/>
      <c r="C161" s="224" t="s">
        <v>197</v>
      </c>
      <c r="D161" s="224" t="s">
        <v>135</v>
      </c>
      <c r="E161" s="225" t="s">
        <v>191</v>
      </c>
      <c r="F161" s="226" t="s">
        <v>192</v>
      </c>
      <c r="G161" s="227" t="s">
        <v>138</v>
      </c>
      <c r="H161" s="228">
        <v>7.189</v>
      </c>
      <c r="I161" s="229"/>
      <c r="J161" s="230">
        <f>ROUND(I161*H161,2)</f>
        <v>0</v>
      </c>
      <c r="K161" s="226" t="s">
        <v>139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140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7152</v>
      </c>
    </row>
    <row r="162" spans="2:51" s="12" customFormat="1" ht="12">
      <c r="B162" s="237"/>
      <c r="C162" s="238"/>
      <c r="D162" s="239" t="s">
        <v>142</v>
      </c>
      <c r="E162" s="240" t="s">
        <v>1</v>
      </c>
      <c r="F162" s="241" t="s">
        <v>7153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142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133</v>
      </c>
    </row>
    <row r="163" spans="2:51" s="14" customFormat="1" ht="12">
      <c r="B163" s="276"/>
      <c r="C163" s="277"/>
      <c r="D163" s="239" t="s">
        <v>142</v>
      </c>
      <c r="E163" s="278" t="s">
        <v>1</v>
      </c>
      <c r="F163" s="279" t="s">
        <v>7133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142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133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7154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4" customFormat="1" ht="12">
      <c r="B165" s="276"/>
      <c r="C165" s="277"/>
      <c r="D165" s="239" t="s">
        <v>142</v>
      </c>
      <c r="E165" s="278" t="s">
        <v>1</v>
      </c>
      <c r="F165" s="279" t="s">
        <v>7135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142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133</v>
      </c>
    </row>
    <row r="166" spans="2:51" s="12" customFormat="1" ht="12">
      <c r="B166" s="237"/>
      <c r="C166" s="238"/>
      <c r="D166" s="239" t="s">
        <v>142</v>
      </c>
      <c r="E166" s="240" t="s">
        <v>1</v>
      </c>
      <c r="F166" s="241" t="s">
        <v>7155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142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133</v>
      </c>
    </row>
    <row r="167" spans="2:51" s="13" customFormat="1" ht="12">
      <c r="B167" s="249"/>
      <c r="C167" s="250"/>
      <c r="D167" s="239" t="s">
        <v>142</v>
      </c>
      <c r="E167" s="251" t="s">
        <v>1</v>
      </c>
      <c r="F167" s="252" t="s">
        <v>144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142</v>
      </c>
      <c r="AU167" s="259" t="s">
        <v>83</v>
      </c>
      <c r="AV167" s="13" t="s">
        <v>140</v>
      </c>
      <c r="AW167" s="13" t="s">
        <v>30</v>
      </c>
      <c r="AX167" s="13" t="s">
        <v>81</v>
      </c>
      <c r="AY167" s="259" t="s">
        <v>133</v>
      </c>
    </row>
    <row r="168" spans="2:65" s="1" customFormat="1" ht="24" customHeight="1">
      <c r="B168" s="38"/>
      <c r="C168" s="224" t="s">
        <v>204</v>
      </c>
      <c r="D168" s="224" t="s">
        <v>135</v>
      </c>
      <c r="E168" s="225" t="s">
        <v>472</v>
      </c>
      <c r="F168" s="226" t="s">
        <v>473</v>
      </c>
      <c r="G168" s="227" t="s">
        <v>138</v>
      </c>
      <c r="H168" s="228">
        <v>2.203</v>
      </c>
      <c r="I168" s="229"/>
      <c r="J168" s="230">
        <f>ROUND(I168*H168,2)</f>
        <v>0</v>
      </c>
      <c r="K168" s="226" t="s">
        <v>139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140</v>
      </c>
      <c r="AT168" s="235" t="s">
        <v>135</v>
      </c>
      <c r="AU168" s="235" t="s">
        <v>83</v>
      </c>
      <c r="AY168" s="17" t="s">
        <v>133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140</v>
      </c>
      <c r="BM168" s="235" t="s">
        <v>7156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7157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4" customFormat="1" ht="12">
      <c r="B170" s="276"/>
      <c r="C170" s="277"/>
      <c r="D170" s="239" t="s">
        <v>142</v>
      </c>
      <c r="E170" s="278" t="s">
        <v>1</v>
      </c>
      <c r="F170" s="279" t="s">
        <v>7133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142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133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7158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3" customFormat="1" ht="12">
      <c r="B172" s="249"/>
      <c r="C172" s="250"/>
      <c r="D172" s="239" t="s">
        <v>142</v>
      </c>
      <c r="E172" s="251" t="s">
        <v>1</v>
      </c>
      <c r="F172" s="252" t="s">
        <v>144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142</v>
      </c>
      <c r="AU172" s="259" t="s">
        <v>83</v>
      </c>
      <c r="AV172" s="13" t="s">
        <v>140</v>
      </c>
      <c r="AW172" s="13" t="s">
        <v>30</v>
      </c>
      <c r="AX172" s="13" t="s">
        <v>81</v>
      </c>
      <c r="AY172" s="259" t="s">
        <v>133</v>
      </c>
    </row>
    <row r="173" spans="2:65" s="1" customFormat="1" ht="16.5" customHeight="1">
      <c r="B173" s="38"/>
      <c r="C173" s="260" t="s">
        <v>210</v>
      </c>
      <c r="D173" s="260" t="s">
        <v>168</v>
      </c>
      <c r="E173" s="261" t="s">
        <v>205</v>
      </c>
      <c r="F173" s="262" t="s">
        <v>206</v>
      </c>
      <c r="G173" s="263" t="s">
        <v>187</v>
      </c>
      <c r="H173" s="264">
        <v>4.406</v>
      </c>
      <c r="I173" s="265"/>
      <c r="J173" s="266">
        <f>ROUND(I173*H173,2)</f>
        <v>0</v>
      </c>
      <c r="K173" s="262" t="s">
        <v>139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172</v>
      </c>
      <c r="AT173" s="235" t="s">
        <v>168</v>
      </c>
      <c r="AU173" s="235" t="s">
        <v>83</v>
      </c>
      <c r="AY173" s="17" t="s">
        <v>133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140</v>
      </c>
      <c r="BM173" s="235" t="s">
        <v>7159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7160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3" s="11" customFormat="1" ht="22.8" customHeight="1">
      <c r="B176" s="208"/>
      <c r="C176" s="209"/>
      <c r="D176" s="210" t="s">
        <v>72</v>
      </c>
      <c r="E176" s="222" t="s">
        <v>140</v>
      </c>
      <c r="F176" s="222" t="s">
        <v>209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133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135</v>
      </c>
      <c r="E177" s="225" t="s">
        <v>211</v>
      </c>
      <c r="F177" s="226" t="s">
        <v>212</v>
      </c>
      <c r="G177" s="227" t="s">
        <v>138</v>
      </c>
      <c r="H177" s="228">
        <v>0.79</v>
      </c>
      <c r="I177" s="229"/>
      <c r="J177" s="230">
        <f>ROUND(I177*H177,2)</f>
        <v>0</v>
      </c>
      <c r="K177" s="226" t="s">
        <v>139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140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140</v>
      </c>
      <c r="BM177" s="235" t="s">
        <v>7161</v>
      </c>
    </row>
    <row r="178" spans="2:51" s="12" customFormat="1" ht="12">
      <c r="B178" s="237"/>
      <c r="C178" s="238"/>
      <c r="D178" s="239" t="s">
        <v>142</v>
      </c>
      <c r="E178" s="240" t="s">
        <v>1</v>
      </c>
      <c r="F178" s="241" t="s">
        <v>7162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142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133</v>
      </c>
    </row>
    <row r="179" spans="2:51" s="14" customFormat="1" ht="12">
      <c r="B179" s="276"/>
      <c r="C179" s="277"/>
      <c r="D179" s="239" t="s">
        <v>142</v>
      </c>
      <c r="E179" s="278" t="s">
        <v>1</v>
      </c>
      <c r="F179" s="279" t="s">
        <v>7133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142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7163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3" customFormat="1" ht="12">
      <c r="B181" s="249"/>
      <c r="C181" s="250"/>
      <c r="D181" s="239" t="s">
        <v>142</v>
      </c>
      <c r="E181" s="251" t="s">
        <v>1</v>
      </c>
      <c r="F181" s="252" t="s">
        <v>144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142</v>
      </c>
      <c r="AU181" s="259" t="s">
        <v>83</v>
      </c>
      <c r="AV181" s="13" t="s">
        <v>140</v>
      </c>
      <c r="AW181" s="13" t="s">
        <v>30</v>
      </c>
      <c r="AX181" s="13" t="s">
        <v>81</v>
      </c>
      <c r="AY181" s="259" t="s">
        <v>133</v>
      </c>
    </row>
    <row r="182" spans="2:65" s="1" customFormat="1" ht="24" customHeight="1">
      <c r="B182" s="38"/>
      <c r="C182" s="224" t="s">
        <v>224</v>
      </c>
      <c r="D182" s="224" t="s">
        <v>135</v>
      </c>
      <c r="E182" s="225" t="s">
        <v>1535</v>
      </c>
      <c r="F182" s="226" t="s">
        <v>1536</v>
      </c>
      <c r="G182" s="227" t="s">
        <v>138</v>
      </c>
      <c r="H182" s="228">
        <v>0.338</v>
      </c>
      <c r="I182" s="229"/>
      <c r="J182" s="230">
        <f>ROUND(I182*H182,2)</f>
        <v>0</v>
      </c>
      <c r="K182" s="226" t="s">
        <v>139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140</v>
      </c>
      <c r="AT182" s="235" t="s">
        <v>135</v>
      </c>
      <c r="AU182" s="235" t="s">
        <v>83</v>
      </c>
      <c r="AY182" s="17" t="s">
        <v>133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140</v>
      </c>
      <c r="BM182" s="235" t="s">
        <v>7164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7165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3" s="11" customFormat="1" ht="22.8" customHeight="1">
      <c r="B185" s="208"/>
      <c r="C185" s="209"/>
      <c r="D185" s="210" t="s">
        <v>72</v>
      </c>
      <c r="E185" s="222" t="s">
        <v>172</v>
      </c>
      <c r="F185" s="222" t="s">
        <v>2108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133</v>
      </c>
      <c r="BK185" s="221">
        <f>SUM(BK186:BK209)</f>
        <v>0</v>
      </c>
    </row>
    <row r="186" spans="2:65" s="1" customFormat="1" ht="24" customHeight="1">
      <c r="B186" s="38"/>
      <c r="C186" s="224" t="s">
        <v>230</v>
      </c>
      <c r="D186" s="224" t="s">
        <v>135</v>
      </c>
      <c r="E186" s="225" t="s">
        <v>7166</v>
      </c>
      <c r="F186" s="226" t="s">
        <v>7167</v>
      </c>
      <c r="G186" s="227" t="s">
        <v>165</v>
      </c>
      <c r="H186" s="228">
        <v>5.9</v>
      </c>
      <c r="I186" s="229"/>
      <c r="J186" s="230">
        <f>ROUND(I186*H186,2)</f>
        <v>0</v>
      </c>
      <c r="K186" s="226" t="s">
        <v>139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140</v>
      </c>
      <c r="AT186" s="235" t="s">
        <v>135</v>
      </c>
      <c r="AU186" s="235" t="s">
        <v>83</v>
      </c>
      <c r="AY186" s="17" t="s">
        <v>133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140</v>
      </c>
      <c r="BM186" s="235" t="s">
        <v>7168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7169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3" customFormat="1" ht="12">
      <c r="B188" s="249"/>
      <c r="C188" s="250"/>
      <c r="D188" s="239" t="s">
        <v>142</v>
      </c>
      <c r="E188" s="251" t="s">
        <v>1</v>
      </c>
      <c r="F188" s="252" t="s">
        <v>144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142</v>
      </c>
      <c r="AU188" s="259" t="s">
        <v>83</v>
      </c>
      <c r="AV188" s="13" t="s">
        <v>140</v>
      </c>
      <c r="AW188" s="13" t="s">
        <v>30</v>
      </c>
      <c r="AX188" s="13" t="s">
        <v>81</v>
      </c>
      <c r="AY188" s="259" t="s">
        <v>133</v>
      </c>
    </row>
    <row r="189" spans="2:65" s="1" customFormat="1" ht="24" customHeight="1">
      <c r="B189" s="38"/>
      <c r="C189" s="260" t="s">
        <v>234</v>
      </c>
      <c r="D189" s="260" t="s">
        <v>168</v>
      </c>
      <c r="E189" s="261" t="s">
        <v>7170</v>
      </c>
      <c r="F189" s="262" t="s">
        <v>7171</v>
      </c>
      <c r="G189" s="263" t="s">
        <v>165</v>
      </c>
      <c r="H189" s="264">
        <v>5.959</v>
      </c>
      <c r="I189" s="265"/>
      <c r="J189" s="266">
        <f>ROUND(I189*H189,2)</f>
        <v>0</v>
      </c>
      <c r="K189" s="262" t="s">
        <v>139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172</v>
      </c>
      <c r="AT189" s="235" t="s">
        <v>168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140</v>
      </c>
      <c r="BM189" s="235" t="s">
        <v>7172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7173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3" customFormat="1" ht="12">
      <c r="B191" s="249"/>
      <c r="C191" s="250"/>
      <c r="D191" s="239" t="s">
        <v>142</v>
      </c>
      <c r="E191" s="251" t="s">
        <v>1</v>
      </c>
      <c r="F191" s="252" t="s">
        <v>144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142</v>
      </c>
      <c r="AU191" s="259" t="s">
        <v>83</v>
      </c>
      <c r="AV191" s="13" t="s">
        <v>140</v>
      </c>
      <c r="AW191" s="13" t="s">
        <v>30</v>
      </c>
      <c r="AX191" s="13" t="s">
        <v>81</v>
      </c>
      <c r="AY191" s="259" t="s">
        <v>133</v>
      </c>
    </row>
    <row r="192" spans="2:65" s="1" customFormat="1" ht="16.5" customHeight="1">
      <c r="B192" s="38"/>
      <c r="C192" s="224" t="s">
        <v>238</v>
      </c>
      <c r="D192" s="224" t="s">
        <v>135</v>
      </c>
      <c r="E192" s="225" t="s">
        <v>7174</v>
      </c>
      <c r="F192" s="226" t="s">
        <v>7175</v>
      </c>
      <c r="G192" s="227" t="s">
        <v>171</v>
      </c>
      <c r="H192" s="228">
        <v>3</v>
      </c>
      <c r="I192" s="229"/>
      <c r="J192" s="230">
        <f>ROUND(I192*H192,2)</f>
        <v>0</v>
      </c>
      <c r="K192" s="226" t="s">
        <v>139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140</v>
      </c>
      <c r="AT192" s="235" t="s">
        <v>135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140</v>
      </c>
      <c r="BM192" s="235" t="s">
        <v>7176</v>
      </c>
    </row>
    <row r="193" spans="2:65" s="1" customFormat="1" ht="16.5" customHeight="1">
      <c r="B193" s="38"/>
      <c r="C193" s="260" t="s">
        <v>243</v>
      </c>
      <c r="D193" s="260" t="s">
        <v>168</v>
      </c>
      <c r="E193" s="261" t="s">
        <v>7177</v>
      </c>
      <c r="F193" s="262" t="s">
        <v>7178</v>
      </c>
      <c r="G193" s="263" t="s">
        <v>171</v>
      </c>
      <c r="H193" s="264">
        <v>3</v>
      </c>
      <c r="I193" s="265"/>
      <c r="J193" s="266">
        <f>ROUND(I193*H193,2)</f>
        <v>0</v>
      </c>
      <c r="K193" s="262" t="s">
        <v>139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172</v>
      </c>
      <c r="AT193" s="235" t="s">
        <v>168</v>
      </c>
      <c r="AU193" s="235" t="s">
        <v>83</v>
      </c>
      <c r="AY193" s="17" t="s">
        <v>133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140</v>
      </c>
      <c r="BM193" s="235" t="s">
        <v>7179</v>
      </c>
    </row>
    <row r="194" spans="2:65" s="1" customFormat="1" ht="16.5" customHeight="1">
      <c r="B194" s="38"/>
      <c r="C194" s="224" t="s">
        <v>7</v>
      </c>
      <c r="D194" s="224" t="s">
        <v>135</v>
      </c>
      <c r="E194" s="225" t="s">
        <v>7180</v>
      </c>
      <c r="F194" s="226" t="s">
        <v>7181</v>
      </c>
      <c r="G194" s="227" t="s">
        <v>171</v>
      </c>
      <c r="H194" s="228">
        <v>1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7182</v>
      </c>
    </row>
    <row r="195" spans="2:65" s="1" customFormat="1" ht="16.5" customHeight="1">
      <c r="B195" s="38"/>
      <c r="C195" s="224" t="s">
        <v>251</v>
      </c>
      <c r="D195" s="224" t="s">
        <v>135</v>
      </c>
      <c r="E195" s="225" t="s">
        <v>7183</v>
      </c>
      <c r="F195" s="226" t="s">
        <v>7184</v>
      </c>
      <c r="G195" s="227" t="s">
        <v>171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140</v>
      </c>
      <c r="AT195" s="235" t="s">
        <v>135</v>
      </c>
      <c r="AU195" s="235" t="s">
        <v>83</v>
      </c>
      <c r="AY195" s="17" t="s">
        <v>133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140</v>
      </c>
      <c r="BM195" s="235" t="s">
        <v>7185</v>
      </c>
    </row>
    <row r="196" spans="2:65" s="1" customFormat="1" ht="16.5" customHeight="1">
      <c r="B196" s="38"/>
      <c r="C196" s="260" t="s">
        <v>255</v>
      </c>
      <c r="D196" s="260" t="s">
        <v>168</v>
      </c>
      <c r="E196" s="261" t="s">
        <v>7186</v>
      </c>
      <c r="F196" s="262" t="s">
        <v>7187</v>
      </c>
      <c r="G196" s="263" t="s">
        <v>171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172</v>
      </c>
      <c r="AT196" s="235" t="s">
        <v>168</v>
      </c>
      <c r="AU196" s="235" t="s">
        <v>83</v>
      </c>
      <c r="AY196" s="17" t="s">
        <v>133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140</v>
      </c>
      <c r="BM196" s="235" t="s">
        <v>7188</v>
      </c>
    </row>
    <row r="197" spans="2:65" s="1" customFormat="1" ht="16.5" customHeight="1">
      <c r="B197" s="38"/>
      <c r="C197" s="224" t="s">
        <v>259</v>
      </c>
      <c r="D197" s="224" t="s">
        <v>135</v>
      </c>
      <c r="E197" s="225" t="s">
        <v>7189</v>
      </c>
      <c r="F197" s="226" t="s">
        <v>7190</v>
      </c>
      <c r="G197" s="227" t="s">
        <v>171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140</v>
      </c>
      <c r="AT197" s="235" t="s">
        <v>135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7191</v>
      </c>
    </row>
    <row r="198" spans="2:65" s="1" customFormat="1" ht="16.5" customHeight="1">
      <c r="B198" s="38"/>
      <c r="C198" s="224" t="s">
        <v>263</v>
      </c>
      <c r="D198" s="224" t="s">
        <v>135</v>
      </c>
      <c r="E198" s="225" t="s">
        <v>7192</v>
      </c>
      <c r="F198" s="226" t="s">
        <v>7193</v>
      </c>
      <c r="G198" s="227" t="s">
        <v>165</v>
      </c>
      <c r="H198" s="228">
        <v>5.9</v>
      </c>
      <c r="I198" s="229"/>
      <c r="J198" s="230">
        <f>ROUND(I198*H198,2)</f>
        <v>0</v>
      </c>
      <c r="K198" s="226" t="s">
        <v>139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140</v>
      </c>
      <c r="AT198" s="235" t="s">
        <v>135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7194</v>
      </c>
    </row>
    <row r="199" spans="2:65" s="1" customFormat="1" ht="24" customHeight="1">
      <c r="B199" s="38"/>
      <c r="C199" s="224" t="s">
        <v>267</v>
      </c>
      <c r="D199" s="224" t="s">
        <v>135</v>
      </c>
      <c r="E199" s="225" t="s">
        <v>7195</v>
      </c>
      <c r="F199" s="226" t="s">
        <v>7196</v>
      </c>
      <c r="G199" s="227" t="s">
        <v>165</v>
      </c>
      <c r="H199" s="228">
        <v>5.9</v>
      </c>
      <c r="I199" s="229"/>
      <c r="J199" s="230">
        <f>ROUND(I199*H199,2)</f>
        <v>0</v>
      </c>
      <c r="K199" s="226" t="s">
        <v>139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140</v>
      </c>
      <c r="AT199" s="235" t="s">
        <v>135</v>
      </c>
      <c r="AU199" s="235" t="s">
        <v>83</v>
      </c>
      <c r="AY199" s="17" t="s">
        <v>133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140</v>
      </c>
      <c r="BM199" s="235" t="s">
        <v>7197</v>
      </c>
    </row>
    <row r="200" spans="2:65" s="1" customFormat="1" ht="24" customHeight="1">
      <c r="B200" s="38"/>
      <c r="C200" s="224" t="s">
        <v>271</v>
      </c>
      <c r="D200" s="224" t="s">
        <v>135</v>
      </c>
      <c r="E200" s="225" t="s">
        <v>7198</v>
      </c>
      <c r="F200" s="226" t="s">
        <v>7199</v>
      </c>
      <c r="G200" s="227" t="s">
        <v>171</v>
      </c>
      <c r="H200" s="228">
        <v>2</v>
      </c>
      <c r="I200" s="229"/>
      <c r="J200" s="230">
        <f>ROUND(I200*H200,2)</f>
        <v>0</v>
      </c>
      <c r="K200" s="226" t="s">
        <v>139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140</v>
      </c>
      <c r="AT200" s="235" t="s">
        <v>135</v>
      </c>
      <c r="AU200" s="235" t="s">
        <v>83</v>
      </c>
      <c r="AY200" s="17" t="s">
        <v>133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140</v>
      </c>
      <c r="BM200" s="235" t="s">
        <v>7200</v>
      </c>
    </row>
    <row r="201" spans="2:65" s="1" customFormat="1" ht="16.5" customHeight="1">
      <c r="B201" s="38"/>
      <c r="C201" s="260" t="s">
        <v>275</v>
      </c>
      <c r="D201" s="260" t="s">
        <v>168</v>
      </c>
      <c r="E201" s="261" t="s">
        <v>7201</v>
      </c>
      <c r="F201" s="262" t="s">
        <v>7202</v>
      </c>
      <c r="G201" s="263" t="s">
        <v>171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172</v>
      </c>
      <c r="AT201" s="235" t="s">
        <v>168</v>
      </c>
      <c r="AU201" s="235" t="s">
        <v>83</v>
      </c>
      <c r="AY201" s="17" t="s">
        <v>133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140</v>
      </c>
      <c r="BM201" s="235" t="s">
        <v>7203</v>
      </c>
    </row>
    <row r="202" spans="2:65" s="1" customFormat="1" ht="16.5" customHeight="1">
      <c r="B202" s="38"/>
      <c r="C202" s="224" t="s">
        <v>279</v>
      </c>
      <c r="D202" s="224" t="s">
        <v>135</v>
      </c>
      <c r="E202" s="225" t="s">
        <v>7204</v>
      </c>
      <c r="F202" s="226" t="s">
        <v>7205</v>
      </c>
      <c r="G202" s="227" t="s">
        <v>171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140</v>
      </c>
      <c r="AT202" s="235" t="s">
        <v>135</v>
      </c>
      <c r="AU202" s="235" t="s">
        <v>83</v>
      </c>
      <c r="AY202" s="17" t="s">
        <v>133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140</v>
      </c>
      <c r="BM202" s="235" t="s">
        <v>7206</v>
      </c>
    </row>
    <row r="203" spans="2:65" s="1" customFormat="1" ht="16.5" customHeight="1">
      <c r="B203" s="38"/>
      <c r="C203" s="224" t="s">
        <v>283</v>
      </c>
      <c r="D203" s="224" t="s">
        <v>135</v>
      </c>
      <c r="E203" s="225" t="s">
        <v>7207</v>
      </c>
      <c r="F203" s="226" t="s">
        <v>7208</v>
      </c>
      <c r="G203" s="227" t="s">
        <v>171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7209</v>
      </c>
    </row>
    <row r="204" spans="2:65" s="1" customFormat="1" ht="16.5" customHeight="1">
      <c r="B204" s="38"/>
      <c r="C204" s="224" t="s">
        <v>292</v>
      </c>
      <c r="D204" s="224" t="s">
        <v>135</v>
      </c>
      <c r="E204" s="225" t="s">
        <v>272</v>
      </c>
      <c r="F204" s="226" t="s">
        <v>273</v>
      </c>
      <c r="G204" s="227" t="s">
        <v>165</v>
      </c>
      <c r="H204" s="228">
        <v>5.9</v>
      </c>
      <c r="I204" s="229"/>
      <c r="J204" s="230">
        <f>ROUND(I204*H204,2)</f>
        <v>0</v>
      </c>
      <c r="K204" s="226" t="s">
        <v>139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140</v>
      </c>
      <c r="AT204" s="235" t="s">
        <v>135</v>
      </c>
      <c r="AU204" s="235" t="s">
        <v>83</v>
      </c>
      <c r="AY204" s="17" t="s">
        <v>133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140</v>
      </c>
      <c r="BM204" s="235" t="s">
        <v>7210</v>
      </c>
    </row>
    <row r="205" spans="2:65" s="1" customFormat="1" ht="16.5" customHeight="1">
      <c r="B205" s="38"/>
      <c r="C205" s="224" t="s">
        <v>644</v>
      </c>
      <c r="D205" s="224" t="s">
        <v>135</v>
      </c>
      <c r="E205" s="225" t="s">
        <v>276</v>
      </c>
      <c r="F205" s="226" t="s">
        <v>7211</v>
      </c>
      <c r="G205" s="227" t="s">
        <v>171</v>
      </c>
      <c r="H205" s="228">
        <v>2</v>
      </c>
      <c r="I205" s="229"/>
      <c r="J205" s="230">
        <f>ROUND(I205*H205,2)</f>
        <v>0</v>
      </c>
      <c r="K205" s="226" t="s">
        <v>139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140</v>
      </c>
      <c r="AT205" s="235" t="s">
        <v>135</v>
      </c>
      <c r="AU205" s="235" t="s">
        <v>83</v>
      </c>
      <c r="AY205" s="17" t="s">
        <v>133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140</v>
      </c>
      <c r="BM205" s="235" t="s">
        <v>7212</v>
      </c>
    </row>
    <row r="206" spans="2:65" s="1" customFormat="1" ht="16.5" customHeight="1">
      <c r="B206" s="38"/>
      <c r="C206" s="224" t="s">
        <v>683</v>
      </c>
      <c r="D206" s="224" t="s">
        <v>135</v>
      </c>
      <c r="E206" s="225" t="s">
        <v>7213</v>
      </c>
      <c r="F206" s="226" t="s">
        <v>7214</v>
      </c>
      <c r="G206" s="227" t="s">
        <v>165</v>
      </c>
      <c r="H206" s="228">
        <v>3.5</v>
      </c>
      <c r="I206" s="229"/>
      <c r="J206" s="230">
        <f>ROUND(I206*H206,2)</f>
        <v>0</v>
      </c>
      <c r="K206" s="226" t="s">
        <v>139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140</v>
      </c>
      <c r="AT206" s="235" t="s">
        <v>135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7215</v>
      </c>
    </row>
    <row r="207" spans="2:65" s="1" customFormat="1" ht="24" customHeight="1">
      <c r="B207" s="38"/>
      <c r="C207" s="224" t="s">
        <v>687</v>
      </c>
      <c r="D207" s="224" t="s">
        <v>135</v>
      </c>
      <c r="E207" s="225" t="s">
        <v>7216</v>
      </c>
      <c r="F207" s="226" t="s">
        <v>7217</v>
      </c>
      <c r="G207" s="227" t="s">
        <v>171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7218</v>
      </c>
    </row>
    <row r="208" spans="2:65" s="1" customFormat="1" ht="16.5" customHeight="1">
      <c r="B208" s="38"/>
      <c r="C208" s="224" t="s">
        <v>692</v>
      </c>
      <c r="D208" s="224" t="s">
        <v>135</v>
      </c>
      <c r="E208" s="225" t="s">
        <v>7219</v>
      </c>
      <c r="F208" s="226" t="s">
        <v>7220</v>
      </c>
      <c r="G208" s="227" t="s">
        <v>171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140</v>
      </c>
      <c r="AT208" s="235" t="s">
        <v>135</v>
      </c>
      <c r="AU208" s="235" t="s">
        <v>83</v>
      </c>
      <c r="AY208" s="17" t="s">
        <v>133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140</v>
      </c>
      <c r="BM208" s="235" t="s">
        <v>7221</v>
      </c>
    </row>
    <row r="209" spans="2:65" s="1" customFormat="1" ht="24" customHeight="1">
      <c r="B209" s="38"/>
      <c r="C209" s="224" t="s">
        <v>715</v>
      </c>
      <c r="D209" s="224" t="s">
        <v>135</v>
      </c>
      <c r="E209" s="225" t="s">
        <v>7222</v>
      </c>
      <c r="F209" s="226" t="s">
        <v>7223</v>
      </c>
      <c r="G209" s="227" t="s">
        <v>223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224</v>
      </c>
      <c r="AT209" s="235" t="s">
        <v>135</v>
      </c>
      <c r="AU209" s="235" t="s">
        <v>83</v>
      </c>
      <c r="AY209" s="17" t="s">
        <v>133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224</v>
      </c>
      <c r="BM209" s="235" t="s">
        <v>7224</v>
      </c>
    </row>
    <row r="210" spans="2:63" s="11" customFormat="1" ht="22.8" customHeight="1">
      <c r="B210" s="208"/>
      <c r="C210" s="209"/>
      <c r="D210" s="210" t="s">
        <v>72</v>
      </c>
      <c r="E210" s="222" t="s">
        <v>180</v>
      </c>
      <c r="F210" s="222" t="s">
        <v>2273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133</v>
      </c>
      <c r="BK210" s="221">
        <f>SUM(BK211:BK213)</f>
        <v>0</v>
      </c>
    </row>
    <row r="211" spans="2:65" s="1" customFormat="1" ht="24" customHeight="1">
      <c r="B211" s="38"/>
      <c r="C211" s="224" t="s">
        <v>721</v>
      </c>
      <c r="D211" s="224" t="s">
        <v>135</v>
      </c>
      <c r="E211" s="225" t="s">
        <v>7225</v>
      </c>
      <c r="F211" s="226" t="s">
        <v>7226</v>
      </c>
      <c r="G211" s="227" t="s">
        <v>165</v>
      </c>
      <c r="H211" s="228">
        <v>0.9</v>
      </c>
      <c r="I211" s="229"/>
      <c r="J211" s="230">
        <f>ROUND(I211*H211,2)</f>
        <v>0</v>
      </c>
      <c r="K211" s="226" t="s">
        <v>139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140</v>
      </c>
      <c r="AT211" s="235" t="s">
        <v>135</v>
      </c>
      <c r="AU211" s="235" t="s">
        <v>83</v>
      </c>
      <c r="AY211" s="17" t="s">
        <v>133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140</v>
      </c>
      <c r="BM211" s="235" t="s">
        <v>7227</v>
      </c>
    </row>
    <row r="212" spans="2:51" s="12" customFormat="1" ht="12">
      <c r="B212" s="237"/>
      <c r="C212" s="238"/>
      <c r="D212" s="239" t="s">
        <v>142</v>
      </c>
      <c r="E212" s="240" t="s">
        <v>1</v>
      </c>
      <c r="F212" s="241" t="s">
        <v>7228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142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133</v>
      </c>
    </row>
    <row r="213" spans="2:51" s="13" customFormat="1" ht="12">
      <c r="B213" s="249"/>
      <c r="C213" s="250"/>
      <c r="D213" s="239" t="s">
        <v>142</v>
      </c>
      <c r="E213" s="251" t="s">
        <v>1</v>
      </c>
      <c r="F213" s="252" t="s">
        <v>144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142</v>
      </c>
      <c r="AU213" s="259" t="s">
        <v>83</v>
      </c>
      <c r="AV213" s="13" t="s">
        <v>140</v>
      </c>
      <c r="AW213" s="13" t="s">
        <v>30</v>
      </c>
      <c r="AX213" s="13" t="s">
        <v>81</v>
      </c>
      <c r="AY213" s="259" t="s">
        <v>133</v>
      </c>
    </row>
    <row r="214" spans="2:63" s="11" customFormat="1" ht="22.8" customHeight="1">
      <c r="B214" s="208"/>
      <c r="C214" s="209"/>
      <c r="D214" s="210" t="s">
        <v>72</v>
      </c>
      <c r="E214" s="222" t="s">
        <v>2529</v>
      </c>
      <c r="F214" s="222" t="s">
        <v>2530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133</v>
      </c>
      <c r="BK214" s="221">
        <f>BK215</f>
        <v>0</v>
      </c>
    </row>
    <row r="215" spans="2:65" s="1" customFormat="1" ht="24" customHeight="1">
      <c r="B215" s="38"/>
      <c r="C215" s="224" t="s">
        <v>728</v>
      </c>
      <c r="D215" s="224" t="s">
        <v>135</v>
      </c>
      <c r="E215" s="225" t="s">
        <v>7229</v>
      </c>
      <c r="F215" s="226" t="s">
        <v>7230</v>
      </c>
      <c r="G215" s="227" t="s">
        <v>187</v>
      </c>
      <c r="H215" s="228">
        <v>6.703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7231</v>
      </c>
    </row>
    <row r="216" spans="2:63" s="11" customFormat="1" ht="25.9" customHeight="1">
      <c r="B216" s="208"/>
      <c r="C216" s="209"/>
      <c r="D216" s="210" t="s">
        <v>72</v>
      </c>
      <c r="E216" s="211" t="s">
        <v>288</v>
      </c>
      <c r="F216" s="211" t="s">
        <v>289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158</v>
      </c>
      <c r="AT216" s="220" t="s">
        <v>72</v>
      </c>
      <c r="AU216" s="220" t="s">
        <v>73</v>
      </c>
      <c r="AY216" s="219" t="s">
        <v>133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290</v>
      </c>
      <c r="F217" s="222" t="s">
        <v>291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158</v>
      </c>
      <c r="AT217" s="220" t="s">
        <v>72</v>
      </c>
      <c r="AU217" s="220" t="s">
        <v>81</v>
      </c>
      <c r="AY217" s="219" t="s">
        <v>133</v>
      </c>
      <c r="BK217" s="221">
        <f>BK218</f>
        <v>0</v>
      </c>
    </row>
    <row r="218" spans="2:65" s="1" customFormat="1" ht="16.5" customHeight="1">
      <c r="B218" s="38"/>
      <c r="C218" s="224" t="s">
        <v>734</v>
      </c>
      <c r="D218" s="224" t="s">
        <v>135</v>
      </c>
      <c r="E218" s="225" t="s">
        <v>293</v>
      </c>
      <c r="F218" s="226" t="s">
        <v>291</v>
      </c>
      <c r="G218" s="227" t="s">
        <v>286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294</v>
      </c>
      <c r="AT218" s="235" t="s">
        <v>135</v>
      </c>
      <c r="AU218" s="235" t="s">
        <v>83</v>
      </c>
      <c r="AY218" s="17" t="s">
        <v>133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294</v>
      </c>
      <c r="BM218" s="235" t="s">
        <v>7232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101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7233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336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340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116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117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103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119</v>
      </c>
      <c r="D123" s="199" t="s">
        <v>58</v>
      </c>
      <c r="E123" s="199" t="s">
        <v>54</v>
      </c>
      <c r="F123" s="199" t="s">
        <v>55</v>
      </c>
      <c r="G123" s="199" t="s">
        <v>120</v>
      </c>
      <c r="H123" s="199" t="s">
        <v>121</v>
      </c>
      <c r="I123" s="200" t="s">
        <v>122</v>
      </c>
      <c r="J123" s="201" t="s">
        <v>108</v>
      </c>
      <c r="K123" s="202" t="s">
        <v>123</v>
      </c>
      <c r="L123" s="203"/>
      <c r="M123" s="95" t="s">
        <v>1</v>
      </c>
      <c r="N123" s="96" t="s">
        <v>37</v>
      </c>
      <c r="O123" s="96" t="s">
        <v>124</v>
      </c>
      <c r="P123" s="96" t="s">
        <v>125</v>
      </c>
      <c r="Q123" s="96" t="s">
        <v>126</v>
      </c>
      <c r="R123" s="96" t="s">
        <v>127</v>
      </c>
      <c r="S123" s="96" t="s">
        <v>128</v>
      </c>
      <c r="T123" s="97" t="s">
        <v>129</v>
      </c>
    </row>
    <row r="124" spans="2:63" s="1" customFormat="1" ht="22.8" customHeight="1">
      <c r="B124" s="38"/>
      <c r="C124" s="102" t="s">
        <v>130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110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131</v>
      </c>
      <c r="F125" s="211" t="s">
        <v>132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133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134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133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135</v>
      </c>
      <c r="E127" s="225" t="s">
        <v>7116</v>
      </c>
      <c r="F127" s="226" t="s">
        <v>7117</v>
      </c>
      <c r="G127" s="227" t="s">
        <v>165</v>
      </c>
      <c r="H127" s="228">
        <v>1</v>
      </c>
      <c r="I127" s="229"/>
      <c r="J127" s="230">
        <f>ROUND(I127*H127,2)</f>
        <v>0</v>
      </c>
      <c r="K127" s="226" t="s">
        <v>139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140</v>
      </c>
      <c r="AT127" s="235" t="s">
        <v>135</v>
      </c>
      <c r="AU127" s="235" t="s">
        <v>83</v>
      </c>
      <c r="AY127" s="17" t="s">
        <v>133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140</v>
      </c>
      <c r="BM127" s="235" t="s">
        <v>7234</v>
      </c>
    </row>
    <row r="128" spans="2:51" s="14" customFormat="1" ht="12">
      <c r="B128" s="276"/>
      <c r="C128" s="277"/>
      <c r="D128" s="239" t="s">
        <v>142</v>
      </c>
      <c r="E128" s="278" t="s">
        <v>1</v>
      </c>
      <c r="F128" s="279" t="s">
        <v>7235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142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133</v>
      </c>
    </row>
    <row r="129" spans="2:51" s="12" customFormat="1" ht="12">
      <c r="B129" s="237"/>
      <c r="C129" s="238"/>
      <c r="D129" s="239" t="s">
        <v>142</v>
      </c>
      <c r="E129" s="240" t="s">
        <v>1</v>
      </c>
      <c r="F129" s="241" t="s">
        <v>7236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142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133</v>
      </c>
    </row>
    <row r="130" spans="2:51" s="13" customFormat="1" ht="12">
      <c r="B130" s="249"/>
      <c r="C130" s="250"/>
      <c r="D130" s="239" t="s">
        <v>142</v>
      </c>
      <c r="E130" s="251" t="s">
        <v>1</v>
      </c>
      <c r="F130" s="252" t="s">
        <v>144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142</v>
      </c>
      <c r="AU130" s="259" t="s">
        <v>83</v>
      </c>
      <c r="AV130" s="13" t="s">
        <v>140</v>
      </c>
      <c r="AW130" s="13" t="s">
        <v>30</v>
      </c>
      <c r="AX130" s="13" t="s">
        <v>81</v>
      </c>
      <c r="AY130" s="259" t="s">
        <v>133</v>
      </c>
    </row>
    <row r="131" spans="2:65" s="1" customFormat="1" ht="24" customHeight="1">
      <c r="B131" s="38"/>
      <c r="C131" s="224" t="s">
        <v>83</v>
      </c>
      <c r="D131" s="224" t="s">
        <v>135</v>
      </c>
      <c r="E131" s="225" t="s">
        <v>136</v>
      </c>
      <c r="F131" s="226" t="s">
        <v>137</v>
      </c>
      <c r="G131" s="227" t="s">
        <v>138</v>
      </c>
      <c r="H131" s="228">
        <v>3</v>
      </c>
      <c r="I131" s="229"/>
      <c r="J131" s="230">
        <f>ROUND(I131*H131,2)</f>
        <v>0</v>
      </c>
      <c r="K131" s="226" t="s">
        <v>139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140</v>
      </c>
      <c r="AT131" s="235" t="s">
        <v>135</v>
      </c>
      <c r="AU131" s="235" t="s">
        <v>83</v>
      </c>
      <c r="AY131" s="17" t="s">
        <v>133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140</v>
      </c>
      <c r="BM131" s="235" t="s">
        <v>7237</v>
      </c>
    </row>
    <row r="132" spans="2:51" s="14" customFormat="1" ht="12">
      <c r="B132" s="276"/>
      <c r="C132" s="277"/>
      <c r="D132" s="239" t="s">
        <v>142</v>
      </c>
      <c r="E132" s="278" t="s">
        <v>1</v>
      </c>
      <c r="F132" s="279" t="s">
        <v>7235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142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133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7238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3" customFormat="1" ht="12">
      <c r="B134" s="249"/>
      <c r="C134" s="250"/>
      <c r="D134" s="239" t="s">
        <v>142</v>
      </c>
      <c r="E134" s="251" t="s">
        <v>1</v>
      </c>
      <c r="F134" s="252" t="s">
        <v>144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142</v>
      </c>
      <c r="AU134" s="259" t="s">
        <v>83</v>
      </c>
      <c r="AV134" s="13" t="s">
        <v>140</v>
      </c>
      <c r="AW134" s="13" t="s">
        <v>30</v>
      </c>
      <c r="AX134" s="13" t="s">
        <v>81</v>
      </c>
      <c r="AY134" s="259" t="s">
        <v>133</v>
      </c>
    </row>
    <row r="135" spans="2:65" s="1" customFormat="1" ht="24" customHeight="1">
      <c r="B135" s="38"/>
      <c r="C135" s="224" t="s">
        <v>149</v>
      </c>
      <c r="D135" s="224" t="s">
        <v>135</v>
      </c>
      <c r="E135" s="225" t="s">
        <v>7123</v>
      </c>
      <c r="F135" s="226" t="s">
        <v>7124</v>
      </c>
      <c r="G135" s="227" t="s">
        <v>138</v>
      </c>
      <c r="H135" s="228">
        <v>22.398</v>
      </c>
      <c r="I135" s="229"/>
      <c r="J135" s="230">
        <f>ROUND(I135*H135,2)</f>
        <v>0</v>
      </c>
      <c r="K135" s="226" t="s">
        <v>139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140</v>
      </c>
      <c r="AT135" s="235" t="s">
        <v>135</v>
      </c>
      <c r="AU135" s="235" t="s">
        <v>83</v>
      </c>
      <c r="AY135" s="17" t="s">
        <v>133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140</v>
      </c>
      <c r="BM135" s="235" t="s">
        <v>7239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7240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3" customFormat="1" ht="12">
      <c r="B137" s="249"/>
      <c r="C137" s="250"/>
      <c r="D137" s="239" t="s">
        <v>142</v>
      </c>
      <c r="E137" s="251" t="s">
        <v>1</v>
      </c>
      <c r="F137" s="252" t="s">
        <v>144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142</v>
      </c>
      <c r="AU137" s="259" t="s">
        <v>83</v>
      </c>
      <c r="AV137" s="13" t="s">
        <v>140</v>
      </c>
      <c r="AW137" s="13" t="s">
        <v>30</v>
      </c>
      <c r="AX137" s="13" t="s">
        <v>81</v>
      </c>
      <c r="AY137" s="259" t="s">
        <v>133</v>
      </c>
    </row>
    <row r="138" spans="2:65" s="1" customFormat="1" ht="24" customHeight="1">
      <c r="B138" s="38"/>
      <c r="C138" s="224" t="s">
        <v>140</v>
      </c>
      <c r="D138" s="224" t="s">
        <v>135</v>
      </c>
      <c r="E138" s="225" t="s">
        <v>7127</v>
      </c>
      <c r="F138" s="226" t="s">
        <v>7128</v>
      </c>
      <c r="G138" s="227" t="s">
        <v>138</v>
      </c>
      <c r="H138" s="228">
        <v>22.398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7241</v>
      </c>
    </row>
    <row r="139" spans="2:65" s="1" customFormat="1" ht="16.5" customHeight="1">
      <c r="B139" s="38"/>
      <c r="C139" s="224" t="s">
        <v>158</v>
      </c>
      <c r="D139" s="224" t="s">
        <v>135</v>
      </c>
      <c r="E139" s="225" t="s">
        <v>7130</v>
      </c>
      <c r="F139" s="226" t="s">
        <v>7131</v>
      </c>
      <c r="G139" s="227" t="s">
        <v>138</v>
      </c>
      <c r="H139" s="228">
        <v>7.358</v>
      </c>
      <c r="I139" s="229"/>
      <c r="J139" s="230">
        <f>ROUND(I139*H139,2)</f>
        <v>0</v>
      </c>
      <c r="K139" s="226" t="s">
        <v>139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140</v>
      </c>
      <c r="AT139" s="235" t="s">
        <v>135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7242</v>
      </c>
    </row>
    <row r="140" spans="2:51" s="14" customFormat="1" ht="12">
      <c r="B140" s="276"/>
      <c r="C140" s="277"/>
      <c r="D140" s="239" t="s">
        <v>142</v>
      </c>
      <c r="E140" s="278" t="s">
        <v>1</v>
      </c>
      <c r="F140" s="279" t="s">
        <v>7243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142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133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7244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16.5" customHeight="1">
      <c r="B143" s="38"/>
      <c r="C143" s="224" t="s">
        <v>162</v>
      </c>
      <c r="D143" s="224" t="s">
        <v>135</v>
      </c>
      <c r="E143" s="225" t="s">
        <v>7137</v>
      </c>
      <c r="F143" s="226" t="s">
        <v>7138</v>
      </c>
      <c r="G143" s="227" t="s">
        <v>138</v>
      </c>
      <c r="H143" s="228">
        <v>7.358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7245</v>
      </c>
    </row>
    <row r="144" spans="2:65" s="1" customFormat="1" ht="16.5" customHeight="1">
      <c r="B144" s="38"/>
      <c r="C144" s="224" t="s">
        <v>167</v>
      </c>
      <c r="D144" s="224" t="s">
        <v>135</v>
      </c>
      <c r="E144" s="225" t="s">
        <v>411</v>
      </c>
      <c r="F144" s="226" t="s">
        <v>412</v>
      </c>
      <c r="G144" s="227" t="s">
        <v>413</v>
      </c>
      <c r="H144" s="228">
        <v>54.305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7246</v>
      </c>
    </row>
    <row r="145" spans="2:51" s="12" customFormat="1" ht="12">
      <c r="B145" s="237"/>
      <c r="C145" s="238"/>
      <c r="D145" s="239" t="s">
        <v>142</v>
      </c>
      <c r="E145" s="240" t="s">
        <v>1</v>
      </c>
      <c r="F145" s="241" t="s">
        <v>7247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142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133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7248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3" customFormat="1" ht="12">
      <c r="B147" s="249"/>
      <c r="C147" s="250"/>
      <c r="D147" s="239" t="s">
        <v>142</v>
      </c>
      <c r="E147" s="251" t="s">
        <v>1</v>
      </c>
      <c r="F147" s="252" t="s">
        <v>144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142</v>
      </c>
      <c r="AU147" s="259" t="s">
        <v>83</v>
      </c>
      <c r="AV147" s="13" t="s">
        <v>140</v>
      </c>
      <c r="AW147" s="13" t="s">
        <v>30</v>
      </c>
      <c r="AX147" s="13" t="s">
        <v>81</v>
      </c>
      <c r="AY147" s="259" t="s">
        <v>133</v>
      </c>
    </row>
    <row r="148" spans="2:65" s="1" customFormat="1" ht="24" customHeight="1">
      <c r="B148" s="38"/>
      <c r="C148" s="224" t="s">
        <v>172</v>
      </c>
      <c r="D148" s="224" t="s">
        <v>135</v>
      </c>
      <c r="E148" s="225" t="s">
        <v>433</v>
      </c>
      <c r="F148" s="226" t="s">
        <v>434</v>
      </c>
      <c r="G148" s="227" t="s">
        <v>413</v>
      </c>
      <c r="H148" s="228">
        <v>54.305</v>
      </c>
      <c r="I148" s="229"/>
      <c r="J148" s="230">
        <f>ROUND(I148*H148,2)</f>
        <v>0</v>
      </c>
      <c r="K148" s="226" t="s">
        <v>139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140</v>
      </c>
      <c r="AT148" s="235" t="s">
        <v>135</v>
      </c>
      <c r="AU148" s="235" t="s">
        <v>83</v>
      </c>
      <c r="AY148" s="17" t="s">
        <v>133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140</v>
      </c>
      <c r="BM148" s="235" t="s">
        <v>7249</v>
      </c>
    </row>
    <row r="149" spans="2:65" s="1" customFormat="1" ht="24" customHeight="1">
      <c r="B149" s="38"/>
      <c r="C149" s="224" t="s">
        <v>180</v>
      </c>
      <c r="D149" s="224" t="s">
        <v>135</v>
      </c>
      <c r="E149" s="225" t="s">
        <v>174</v>
      </c>
      <c r="F149" s="226" t="s">
        <v>175</v>
      </c>
      <c r="G149" s="227" t="s">
        <v>138</v>
      </c>
      <c r="H149" s="228">
        <v>10.014</v>
      </c>
      <c r="I149" s="229"/>
      <c r="J149" s="230">
        <f>ROUND(I149*H149,2)</f>
        <v>0</v>
      </c>
      <c r="K149" s="226" t="s">
        <v>139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140</v>
      </c>
      <c r="AT149" s="235" t="s">
        <v>135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7250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7251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7252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2" customFormat="1" ht="12">
      <c r="B152" s="237"/>
      <c r="C152" s="238"/>
      <c r="D152" s="239" t="s">
        <v>142</v>
      </c>
      <c r="E152" s="240" t="s">
        <v>1</v>
      </c>
      <c r="F152" s="241" t="s">
        <v>7253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142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133</v>
      </c>
    </row>
    <row r="153" spans="2:51" s="13" customFormat="1" ht="12">
      <c r="B153" s="249"/>
      <c r="C153" s="250"/>
      <c r="D153" s="239" t="s">
        <v>142</v>
      </c>
      <c r="E153" s="251" t="s">
        <v>1</v>
      </c>
      <c r="F153" s="252" t="s">
        <v>144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142</v>
      </c>
      <c r="AU153" s="259" t="s">
        <v>83</v>
      </c>
      <c r="AV153" s="13" t="s">
        <v>140</v>
      </c>
      <c r="AW153" s="13" t="s">
        <v>30</v>
      </c>
      <c r="AX153" s="13" t="s">
        <v>81</v>
      </c>
      <c r="AY153" s="259" t="s">
        <v>133</v>
      </c>
    </row>
    <row r="154" spans="2:65" s="1" customFormat="1" ht="16.5" customHeight="1">
      <c r="B154" s="38"/>
      <c r="C154" s="224" t="s">
        <v>184</v>
      </c>
      <c r="D154" s="224" t="s">
        <v>135</v>
      </c>
      <c r="E154" s="225" t="s">
        <v>181</v>
      </c>
      <c r="F154" s="226" t="s">
        <v>182</v>
      </c>
      <c r="G154" s="227" t="s">
        <v>138</v>
      </c>
      <c r="H154" s="228">
        <v>10.014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7254</v>
      </c>
    </row>
    <row r="155" spans="2:65" s="1" customFormat="1" ht="24" customHeight="1">
      <c r="B155" s="38"/>
      <c r="C155" s="224" t="s">
        <v>190</v>
      </c>
      <c r="D155" s="224" t="s">
        <v>135</v>
      </c>
      <c r="E155" s="225" t="s">
        <v>185</v>
      </c>
      <c r="F155" s="226" t="s">
        <v>186</v>
      </c>
      <c r="G155" s="227" t="s">
        <v>187</v>
      </c>
      <c r="H155" s="228">
        <v>18.025</v>
      </c>
      <c r="I155" s="229"/>
      <c r="J155" s="230">
        <f>ROUND(I155*H155,2)</f>
        <v>0</v>
      </c>
      <c r="K155" s="226" t="s">
        <v>139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140</v>
      </c>
      <c r="AT155" s="235" t="s">
        <v>135</v>
      </c>
      <c r="AU155" s="235" t="s">
        <v>83</v>
      </c>
      <c r="AY155" s="17" t="s">
        <v>133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140</v>
      </c>
      <c r="BM155" s="235" t="s">
        <v>7255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7256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3" customFormat="1" ht="12">
      <c r="B157" s="249"/>
      <c r="C157" s="250"/>
      <c r="D157" s="239" t="s">
        <v>142</v>
      </c>
      <c r="E157" s="251" t="s">
        <v>1</v>
      </c>
      <c r="F157" s="252" t="s">
        <v>144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142</v>
      </c>
      <c r="AU157" s="259" t="s">
        <v>83</v>
      </c>
      <c r="AV157" s="13" t="s">
        <v>140</v>
      </c>
      <c r="AW157" s="13" t="s">
        <v>30</v>
      </c>
      <c r="AX157" s="13" t="s">
        <v>81</v>
      </c>
      <c r="AY157" s="259" t="s">
        <v>133</v>
      </c>
    </row>
    <row r="158" spans="2:65" s="1" customFormat="1" ht="24" customHeight="1">
      <c r="B158" s="38"/>
      <c r="C158" s="224" t="s">
        <v>197</v>
      </c>
      <c r="D158" s="224" t="s">
        <v>135</v>
      </c>
      <c r="E158" s="225" t="s">
        <v>191</v>
      </c>
      <c r="F158" s="226" t="s">
        <v>192</v>
      </c>
      <c r="G158" s="227" t="s">
        <v>138</v>
      </c>
      <c r="H158" s="228">
        <v>19.742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7257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7258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2" customFormat="1" ht="12">
      <c r="B160" s="237"/>
      <c r="C160" s="238"/>
      <c r="D160" s="239" t="s">
        <v>142</v>
      </c>
      <c r="E160" s="240" t="s">
        <v>1</v>
      </c>
      <c r="F160" s="241" t="s">
        <v>7259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142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133</v>
      </c>
    </row>
    <row r="161" spans="2:51" s="12" customFormat="1" ht="12">
      <c r="B161" s="237"/>
      <c r="C161" s="238"/>
      <c r="D161" s="239" t="s">
        <v>142</v>
      </c>
      <c r="E161" s="240" t="s">
        <v>1</v>
      </c>
      <c r="F161" s="241" t="s">
        <v>7260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142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133</v>
      </c>
    </row>
    <row r="162" spans="2:51" s="13" customFormat="1" ht="12">
      <c r="B162" s="249"/>
      <c r="C162" s="250"/>
      <c r="D162" s="239" t="s">
        <v>142</v>
      </c>
      <c r="E162" s="251" t="s">
        <v>1</v>
      </c>
      <c r="F162" s="252" t="s">
        <v>144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142</v>
      </c>
      <c r="AU162" s="259" t="s">
        <v>83</v>
      </c>
      <c r="AV162" s="13" t="s">
        <v>140</v>
      </c>
      <c r="AW162" s="13" t="s">
        <v>30</v>
      </c>
      <c r="AX162" s="13" t="s">
        <v>81</v>
      </c>
      <c r="AY162" s="259" t="s">
        <v>133</v>
      </c>
    </row>
    <row r="163" spans="2:65" s="1" customFormat="1" ht="24" customHeight="1">
      <c r="B163" s="38"/>
      <c r="C163" s="224" t="s">
        <v>204</v>
      </c>
      <c r="D163" s="224" t="s">
        <v>135</v>
      </c>
      <c r="E163" s="225" t="s">
        <v>472</v>
      </c>
      <c r="F163" s="226" t="s">
        <v>473</v>
      </c>
      <c r="G163" s="227" t="s">
        <v>138</v>
      </c>
      <c r="H163" s="228">
        <v>5.525</v>
      </c>
      <c r="I163" s="229"/>
      <c r="J163" s="230">
        <f>ROUND(I163*H163,2)</f>
        <v>0</v>
      </c>
      <c r="K163" s="226" t="s">
        <v>139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140</v>
      </c>
      <c r="AT163" s="235" t="s">
        <v>135</v>
      </c>
      <c r="AU163" s="235" t="s">
        <v>83</v>
      </c>
      <c r="AY163" s="17" t="s">
        <v>133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140</v>
      </c>
      <c r="BM163" s="235" t="s">
        <v>7261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7262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3" customFormat="1" ht="12">
      <c r="B165" s="249"/>
      <c r="C165" s="250"/>
      <c r="D165" s="239" t="s">
        <v>142</v>
      </c>
      <c r="E165" s="251" t="s">
        <v>1</v>
      </c>
      <c r="F165" s="252" t="s">
        <v>144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142</v>
      </c>
      <c r="AU165" s="259" t="s">
        <v>83</v>
      </c>
      <c r="AV165" s="13" t="s">
        <v>140</v>
      </c>
      <c r="AW165" s="13" t="s">
        <v>30</v>
      </c>
      <c r="AX165" s="13" t="s">
        <v>81</v>
      </c>
      <c r="AY165" s="259" t="s">
        <v>133</v>
      </c>
    </row>
    <row r="166" spans="2:65" s="1" customFormat="1" ht="16.5" customHeight="1">
      <c r="B166" s="38"/>
      <c r="C166" s="260" t="s">
        <v>210</v>
      </c>
      <c r="D166" s="260" t="s">
        <v>168</v>
      </c>
      <c r="E166" s="261" t="s">
        <v>205</v>
      </c>
      <c r="F166" s="262" t="s">
        <v>206</v>
      </c>
      <c r="G166" s="263" t="s">
        <v>187</v>
      </c>
      <c r="H166" s="264">
        <v>11.05</v>
      </c>
      <c r="I166" s="265"/>
      <c r="J166" s="266">
        <f>ROUND(I166*H166,2)</f>
        <v>0</v>
      </c>
      <c r="K166" s="262" t="s">
        <v>139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172</v>
      </c>
      <c r="AT166" s="235" t="s">
        <v>168</v>
      </c>
      <c r="AU166" s="235" t="s">
        <v>83</v>
      </c>
      <c r="AY166" s="17" t="s">
        <v>133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140</v>
      </c>
      <c r="BM166" s="235" t="s">
        <v>7263</v>
      </c>
    </row>
    <row r="167" spans="2:51" s="12" customFormat="1" ht="12">
      <c r="B167" s="237"/>
      <c r="C167" s="238"/>
      <c r="D167" s="239" t="s">
        <v>142</v>
      </c>
      <c r="E167" s="240" t="s">
        <v>1</v>
      </c>
      <c r="F167" s="241" t="s">
        <v>7264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142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133</v>
      </c>
    </row>
    <row r="168" spans="2:51" s="13" customFormat="1" ht="12">
      <c r="B168" s="249"/>
      <c r="C168" s="250"/>
      <c r="D168" s="239" t="s">
        <v>142</v>
      </c>
      <c r="E168" s="251" t="s">
        <v>1</v>
      </c>
      <c r="F168" s="252" t="s">
        <v>144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142</v>
      </c>
      <c r="AU168" s="259" t="s">
        <v>83</v>
      </c>
      <c r="AV168" s="13" t="s">
        <v>140</v>
      </c>
      <c r="AW168" s="13" t="s">
        <v>30</v>
      </c>
      <c r="AX168" s="13" t="s">
        <v>81</v>
      </c>
      <c r="AY168" s="259" t="s">
        <v>133</v>
      </c>
    </row>
    <row r="169" spans="2:63" s="11" customFormat="1" ht="22.8" customHeight="1">
      <c r="B169" s="208"/>
      <c r="C169" s="209"/>
      <c r="D169" s="210" t="s">
        <v>72</v>
      </c>
      <c r="E169" s="222" t="s">
        <v>140</v>
      </c>
      <c r="F169" s="222" t="s">
        <v>209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133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135</v>
      </c>
      <c r="E170" s="225" t="s">
        <v>211</v>
      </c>
      <c r="F170" s="226" t="s">
        <v>212</v>
      </c>
      <c r="G170" s="227" t="s">
        <v>138</v>
      </c>
      <c r="H170" s="228">
        <v>0.85</v>
      </c>
      <c r="I170" s="229"/>
      <c r="J170" s="230">
        <f>ROUND(I170*H170,2)</f>
        <v>0</v>
      </c>
      <c r="K170" s="226" t="s">
        <v>139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140</v>
      </c>
      <c r="AT170" s="235" t="s">
        <v>135</v>
      </c>
      <c r="AU170" s="235" t="s">
        <v>83</v>
      </c>
      <c r="AY170" s="17" t="s">
        <v>133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140</v>
      </c>
      <c r="BM170" s="235" t="s">
        <v>7265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7266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3" customFormat="1" ht="12">
      <c r="B172" s="249"/>
      <c r="C172" s="250"/>
      <c r="D172" s="239" t="s">
        <v>142</v>
      </c>
      <c r="E172" s="251" t="s">
        <v>1</v>
      </c>
      <c r="F172" s="252" t="s">
        <v>144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142</v>
      </c>
      <c r="AU172" s="259" t="s">
        <v>83</v>
      </c>
      <c r="AV172" s="13" t="s">
        <v>140</v>
      </c>
      <c r="AW172" s="13" t="s">
        <v>30</v>
      </c>
      <c r="AX172" s="13" t="s">
        <v>81</v>
      </c>
      <c r="AY172" s="259" t="s">
        <v>133</v>
      </c>
    </row>
    <row r="173" spans="2:65" s="1" customFormat="1" ht="16.5" customHeight="1">
      <c r="B173" s="38"/>
      <c r="C173" s="224" t="s">
        <v>224</v>
      </c>
      <c r="D173" s="224" t="s">
        <v>135</v>
      </c>
      <c r="E173" s="225" t="s">
        <v>7267</v>
      </c>
      <c r="F173" s="226" t="s">
        <v>7268</v>
      </c>
      <c r="G173" s="227" t="s">
        <v>171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140</v>
      </c>
      <c r="AT173" s="235" t="s">
        <v>135</v>
      </c>
      <c r="AU173" s="235" t="s">
        <v>83</v>
      </c>
      <c r="AY173" s="17" t="s">
        <v>133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140</v>
      </c>
      <c r="BM173" s="235" t="s">
        <v>7269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7270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5" s="1" customFormat="1" ht="24" customHeight="1">
      <c r="B176" s="38"/>
      <c r="C176" s="260" t="s">
        <v>230</v>
      </c>
      <c r="D176" s="260" t="s">
        <v>168</v>
      </c>
      <c r="E176" s="261" t="s">
        <v>7271</v>
      </c>
      <c r="F176" s="262" t="s">
        <v>7272</v>
      </c>
      <c r="G176" s="263" t="s">
        <v>171</v>
      </c>
      <c r="H176" s="264">
        <v>1</v>
      </c>
      <c r="I176" s="265"/>
      <c r="J176" s="266">
        <f>ROUND(I176*H176,2)</f>
        <v>0</v>
      </c>
      <c r="K176" s="262" t="s">
        <v>139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172</v>
      </c>
      <c r="AT176" s="235" t="s">
        <v>168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140</v>
      </c>
      <c r="BM176" s="235" t="s">
        <v>7273</v>
      </c>
    </row>
    <row r="177" spans="2:65" s="1" customFormat="1" ht="24" customHeight="1">
      <c r="B177" s="38"/>
      <c r="C177" s="224" t="s">
        <v>234</v>
      </c>
      <c r="D177" s="224" t="s">
        <v>135</v>
      </c>
      <c r="E177" s="225" t="s">
        <v>1535</v>
      </c>
      <c r="F177" s="226" t="s">
        <v>1536</v>
      </c>
      <c r="G177" s="227" t="s">
        <v>138</v>
      </c>
      <c r="H177" s="228">
        <v>0.338</v>
      </c>
      <c r="I177" s="229"/>
      <c r="J177" s="230">
        <f>ROUND(I177*H177,2)</f>
        <v>0</v>
      </c>
      <c r="K177" s="226" t="s">
        <v>139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140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140</v>
      </c>
      <c r="BM177" s="235" t="s">
        <v>7274</v>
      </c>
    </row>
    <row r="178" spans="2:51" s="14" customFormat="1" ht="12">
      <c r="B178" s="276"/>
      <c r="C178" s="277"/>
      <c r="D178" s="239" t="s">
        <v>142</v>
      </c>
      <c r="E178" s="278" t="s">
        <v>1</v>
      </c>
      <c r="F178" s="279" t="s">
        <v>7275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142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133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7165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3" customFormat="1" ht="12">
      <c r="B180" s="249"/>
      <c r="C180" s="250"/>
      <c r="D180" s="239" t="s">
        <v>142</v>
      </c>
      <c r="E180" s="251" t="s">
        <v>1</v>
      </c>
      <c r="F180" s="252" t="s">
        <v>144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142</v>
      </c>
      <c r="AU180" s="259" t="s">
        <v>83</v>
      </c>
      <c r="AV180" s="13" t="s">
        <v>140</v>
      </c>
      <c r="AW180" s="13" t="s">
        <v>30</v>
      </c>
      <c r="AX180" s="13" t="s">
        <v>81</v>
      </c>
      <c r="AY180" s="259" t="s">
        <v>133</v>
      </c>
    </row>
    <row r="181" spans="2:65" s="1" customFormat="1" ht="24" customHeight="1">
      <c r="B181" s="38"/>
      <c r="C181" s="224" t="s">
        <v>238</v>
      </c>
      <c r="D181" s="224" t="s">
        <v>135</v>
      </c>
      <c r="E181" s="225" t="s">
        <v>1543</v>
      </c>
      <c r="F181" s="226" t="s">
        <v>1544</v>
      </c>
      <c r="G181" s="227" t="s">
        <v>187</v>
      </c>
      <c r="H181" s="228">
        <v>0.029</v>
      </c>
      <c r="I181" s="229"/>
      <c r="J181" s="230">
        <f>ROUND(I181*H181,2)</f>
        <v>0</v>
      </c>
      <c r="K181" s="226" t="s">
        <v>139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140</v>
      </c>
      <c r="AT181" s="235" t="s">
        <v>135</v>
      </c>
      <c r="AU181" s="235" t="s">
        <v>83</v>
      </c>
      <c r="AY181" s="17" t="s">
        <v>133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140</v>
      </c>
      <c r="BM181" s="235" t="s">
        <v>7276</v>
      </c>
    </row>
    <row r="182" spans="2:51" s="14" customFormat="1" ht="12">
      <c r="B182" s="276"/>
      <c r="C182" s="277"/>
      <c r="D182" s="239" t="s">
        <v>142</v>
      </c>
      <c r="E182" s="278" t="s">
        <v>1</v>
      </c>
      <c r="F182" s="279" t="s">
        <v>7277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142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133</v>
      </c>
    </row>
    <row r="183" spans="2:51" s="14" customFormat="1" ht="12">
      <c r="B183" s="276"/>
      <c r="C183" s="277"/>
      <c r="D183" s="239" t="s">
        <v>142</v>
      </c>
      <c r="E183" s="278" t="s">
        <v>1</v>
      </c>
      <c r="F183" s="279" t="s">
        <v>7275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142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133</v>
      </c>
    </row>
    <row r="184" spans="2:51" s="12" customFormat="1" ht="12">
      <c r="B184" s="237"/>
      <c r="C184" s="238"/>
      <c r="D184" s="239" t="s">
        <v>142</v>
      </c>
      <c r="E184" s="240" t="s">
        <v>1</v>
      </c>
      <c r="F184" s="241" t="s">
        <v>7278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142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133</v>
      </c>
    </row>
    <row r="185" spans="2:51" s="13" customFormat="1" ht="12">
      <c r="B185" s="249"/>
      <c r="C185" s="250"/>
      <c r="D185" s="239" t="s">
        <v>142</v>
      </c>
      <c r="E185" s="251" t="s">
        <v>1</v>
      </c>
      <c r="F185" s="252" t="s">
        <v>144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142</v>
      </c>
      <c r="AU185" s="259" t="s">
        <v>83</v>
      </c>
      <c r="AV185" s="13" t="s">
        <v>140</v>
      </c>
      <c r="AW185" s="13" t="s">
        <v>30</v>
      </c>
      <c r="AX185" s="13" t="s">
        <v>81</v>
      </c>
      <c r="AY185" s="259" t="s">
        <v>133</v>
      </c>
    </row>
    <row r="186" spans="2:63" s="11" customFormat="1" ht="22.8" customHeight="1">
      <c r="B186" s="208"/>
      <c r="C186" s="209"/>
      <c r="D186" s="210" t="s">
        <v>72</v>
      </c>
      <c r="E186" s="222" t="s">
        <v>172</v>
      </c>
      <c r="F186" s="222" t="s">
        <v>2108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133</v>
      </c>
      <c r="BK186" s="221">
        <f>SUM(BK187:BK208)</f>
        <v>0</v>
      </c>
    </row>
    <row r="187" spans="2:65" s="1" customFormat="1" ht="24" customHeight="1">
      <c r="B187" s="38"/>
      <c r="C187" s="224" t="s">
        <v>243</v>
      </c>
      <c r="D187" s="224" t="s">
        <v>135</v>
      </c>
      <c r="E187" s="225" t="s">
        <v>2135</v>
      </c>
      <c r="F187" s="226" t="s">
        <v>2136</v>
      </c>
      <c r="G187" s="227" t="s">
        <v>165</v>
      </c>
      <c r="H187" s="228">
        <v>8.5</v>
      </c>
      <c r="I187" s="229"/>
      <c r="J187" s="230">
        <f>ROUND(I187*H187,2)</f>
        <v>0</v>
      </c>
      <c r="K187" s="226" t="s">
        <v>139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140</v>
      </c>
      <c r="AT187" s="235" t="s">
        <v>135</v>
      </c>
      <c r="AU187" s="235" t="s">
        <v>83</v>
      </c>
      <c r="AY187" s="17" t="s">
        <v>133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140</v>
      </c>
      <c r="BM187" s="235" t="s">
        <v>7279</v>
      </c>
    </row>
    <row r="188" spans="2:65" s="1" customFormat="1" ht="24" customHeight="1">
      <c r="B188" s="38"/>
      <c r="C188" s="224" t="s">
        <v>7</v>
      </c>
      <c r="D188" s="224" t="s">
        <v>135</v>
      </c>
      <c r="E188" s="225" t="s">
        <v>7280</v>
      </c>
      <c r="F188" s="226" t="s">
        <v>7281</v>
      </c>
      <c r="G188" s="227" t="s">
        <v>165</v>
      </c>
      <c r="H188" s="228">
        <v>8.5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7282</v>
      </c>
    </row>
    <row r="189" spans="2:65" s="1" customFormat="1" ht="24" customHeight="1">
      <c r="B189" s="38"/>
      <c r="C189" s="224" t="s">
        <v>251</v>
      </c>
      <c r="D189" s="224" t="s">
        <v>135</v>
      </c>
      <c r="E189" s="225" t="s">
        <v>2145</v>
      </c>
      <c r="F189" s="226" t="s">
        <v>7283</v>
      </c>
      <c r="G189" s="227" t="s">
        <v>171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140</v>
      </c>
      <c r="AT189" s="235" t="s">
        <v>135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140</v>
      </c>
      <c r="BM189" s="235" t="s">
        <v>7284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7270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3" customFormat="1" ht="12">
      <c r="B191" s="249"/>
      <c r="C191" s="250"/>
      <c r="D191" s="239" t="s">
        <v>142</v>
      </c>
      <c r="E191" s="251" t="s">
        <v>1</v>
      </c>
      <c r="F191" s="252" t="s">
        <v>144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142</v>
      </c>
      <c r="AU191" s="259" t="s">
        <v>83</v>
      </c>
      <c r="AV191" s="13" t="s">
        <v>140</v>
      </c>
      <c r="AW191" s="13" t="s">
        <v>30</v>
      </c>
      <c r="AX191" s="13" t="s">
        <v>81</v>
      </c>
      <c r="AY191" s="259" t="s">
        <v>133</v>
      </c>
    </row>
    <row r="192" spans="2:65" s="1" customFormat="1" ht="24" customHeight="1">
      <c r="B192" s="38"/>
      <c r="C192" s="260" t="s">
        <v>255</v>
      </c>
      <c r="D192" s="260" t="s">
        <v>168</v>
      </c>
      <c r="E192" s="261" t="s">
        <v>2149</v>
      </c>
      <c r="F192" s="262" t="s">
        <v>2150</v>
      </c>
      <c r="G192" s="263" t="s">
        <v>171</v>
      </c>
      <c r="H192" s="264">
        <v>1</v>
      </c>
      <c r="I192" s="265"/>
      <c r="J192" s="266">
        <f>ROUND(I192*H192,2)</f>
        <v>0</v>
      </c>
      <c r="K192" s="262" t="s">
        <v>139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172</v>
      </c>
      <c r="AT192" s="235" t="s">
        <v>168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140</v>
      </c>
      <c r="BM192" s="235" t="s">
        <v>7285</v>
      </c>
    </row>
    <row r="193" spans="2:65" s="1" customFormat="1" ht="24" customHeight="1">
      <c r="B193" s="38"/>
      <c r="C193" s="260" t="s">
        <v>259</v>
      </c>
      <c r="D193" s="260" t="s">
        <v>168</v>
      </c>
      <c r="E193" s="261" t="s">
        <v>2153</v>
      </c>
      <c r="F193" s="262" t="s">
        <v>2154</v>
      </c>
      <c r="G193" s="263" t="s">
        <v>171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172</v>
      </c>
      <c r="AT193" s="235" t="s">
        <v>168</v>
      </c>
      <c r="AU193" s="235" t="s">
        <v>83</v>
      </c>
      <c r="AY193" s="17" t="s">
        <v>133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140</v>
      </c>
      <c r="BM193" s="235" t="s">
        <v>7286</v>
      </c>
    </row>
    <row r="194" spans="2:65" s="1" customFormat="1" ht="24" customHeight="1">
      <c r="B194" s="38"/>
      <c r="C194" s="224" t="s">
        <v>263</v>
      </c>
      <c r="D194" s="224" t="s">
        <v>135</v>
      </c>
      <c r="E194" s="225" t="s">
        <v>2158</v>
      </c>
      <c r="F194" s="226" t="s">
        <v>2159</v>
      </c>
      <c r="G194" s="227" t="s">
        <v>171</v>
      </c>
      <c r="H194" s="228">
        <v>2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7287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7288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3" customFormat="1" ht="12">
      <c r="B196" s="249"/>
      <c r="C196" s="250"/>
      <c r="D196" s="239" t="s">
        <v>142</v>
      </c>
      <c r="E196" s="251" t="s">
        <v>1</v>
      </c>
      <c r="F196" s="252" t="s">
        <v>144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142</v>
      </c>
      <c r="AU196" s="259" t="s">
        <v>83</v>
      </c>
      <c r="AV196" s="13" t="s">
        <v>140</v>
      </c>
      <c r="AW196" s="13" t="s">
        <v>30</v>
      </c>
      <c r="AX196" s="13" t="s">
        <v>81</v>
      </c>
      <c r="AY196" s="259" t="s">
        <v>133</v>
      </c>
    </row>
    <row r="197" spans="2:65" s="1" customFormat="1" ht="24" customHeight="1">
      <c r="B197" s="38"/>
      <c r="C197" s="260" t="s">
        <v>267</v>
      </c>
      <c r="D197" s="260" t="s">
        <v>168</v>
      </c>
      <c r="E197" s="261" t="s">
        <v>7289</v>
      </c>
      <c r="F197" s="262" t="s">
        <v>7290</v>
      </c>
      <c r="G197" s="263" t="s">
        <v>171</v>
      </c>
      <c r="H197" s="264">
        <v>1</v>
      </c>
      <c r="I197" s="265"/>
      <c r="J197" s="266">
        <f>ROUND(I197*H197,2)</f>
        <v>0</v>
      </c>
      <c r="K197" s="262" t="s">
        <v>139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172</v>
      </c>
      <c r="AT197" s="235" t="s">
        <v>168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7291</v>
      </c>
    </row>
    <row r="198" spans="2:65" s="1" customFormat="1" ht="24" customHeight="1">
      <c r="B198" s="38"/>
      <c r="C198" s="260" t="s">
        <v>271</v>
      </c>
      <c r="D198" s="260" t="s">
        <v>168</v>
      </c>
      <c r="E198" s="261" t="s">
        <v>7292</v>
      </c>
      <c r="F198" s="262" t="s">
        <v>7293</v>
      </c>
      <c r="G198" s="263" t="s">
        <v>171</v>
      </c>
      <c r="H198" s="264">
        <v>1</v>
      </c>
      <c r="I198" s="265"/>
      <c r="J198" s="266">
        <f>ROUND(I198*H198,2)</f>
        <v>0</v>
      </c>
      <c r="K198" s="262" t="s">
        <v>139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172</v>
      </c>
      <c r="AT198" s="235" t="s">
        <v>168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7294</v>
      </c>
    </row>
    <row r="199" spans="2:65" s="1" customFormat="1" ht="24" customHeight="1">
      <c r="B199" s="38"/>
      <c r="C199" s="224" t="s">
        <v>275</v>
      </c>
      <c r="D199" s="224" t="s">
        <v>135</v>
      </c>
      <c r="E199" s="225" t="s">
        <v>2174</v>
      </c>
      <c r="F199" s="226" t="s">
        <v>2175</v>
      </c>
      <c r="G199" s="227" t="s">
        <v>171</v>
      </c>
      <c r="H199" s="228">
        <v>1</v>
      </c>
      <c r="I199" s="229"/>
      <c r="J199" s="230">
        <f>ROUND(I199*H199,2)</f>
        <v>0</v>
      </c>
      <c r="K199" s="226" t="s">
        <v>139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140</v>
      </c>
      <c r="AT199" s="235" t="s">
        <v>135</v>
      </c>
      <c r="AU199" s="235" t="s">
        <v>83</v>
      </c>
      <c r="AY199" s="17" t="s">
        <v>133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140</v>
      </c>
      <c r="BM199" s="235" t="s">
        <v>7295</v>
      </c>
    </row>
    <row r="200" spans="2:51" s="12" customFormat="1" ht="12">
      <c r="B200" s="237"/>
      <c r="C200" s="238"/>
      <c r="D200" s="239" t="s">
        <v>142</v>
      </c>
      <c r="E200" s="240" t="s">
        <v>1</v>
      </c>
      <c r="F200" s="241" t="s">
        <v>7270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142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133</v>
      </c>
    </row>
    <row r="201" spans="2:51" s="13" customFormat="1" ht="12">
      <c r="B201" s="249"/>
      <c r="C201" s="250"/>
      <c r="D201" s="239" t="s">
        <v>142</v>
      </c>
      <c r="E201" s="251" t="s">
        <v>1</v>
      </c>
      <c r="F201" s="252" t="s">
        <v>144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142</v>
      </c>
      <c r="AU201" s="259" t="s">
        <v>83</v>
      </c>
      <c r="AV201" s="13" t="s">
        <v>140</v>
      </c>
      <c r="AW201" s="13" t="s">
        <v>30</v>
      </c>
      <c r="AX201" s="13" t="s">
        <v>81</v>
      </c>
      <c r="AY201" s="259" t="s">
        <v>133</v>
      </c>
    </row>
    <row r="202" spans="2:65" s="1" customFormat="1" ht="24" customHeight="1">
      <c r="B202" s="38"/>
      <c r="C202" s="260" t="s">
        <v>279</v>
      </c>
      <c r="D202" s="260" t="s">
        <v>168</v>
      </c>
      <c r="E202" s="261" t="s">
        <v>7296</v>
      </c>
      <c r="F202" s="262" t="s">
        <v>7297</v>
      </c>
      <c r="G202" s="263" t="s">
        <v>171</v>
      </c>
      <c r="H202" s="264">
        <v>1</v>
      </c>
      <c r="I202" s="265"/>
      <c r="J202" s="266">
        <f>ROUND(I202*H202,2)</f>
        <v>0</v>
      </c>
      <c r="K202" s="262" t="s">
        <v>139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172</v>
      </c>
      <c r="AT202" s="235" t="s">
        <v>168</v>
      </c>
      <c r="AU202" s="235" t="s">
        <v>83</v>
      </c>
      <c r="AY202" s="17" t="s">
        <v>133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140</v>
      </c>
      <c r="BM202" s="235" t="s">
        <v>7298</v>
      </c>
    </row>
    <row r="203" spans="2:65" s="1" customFormat="1" ht="24" customHeight="1">
      <c r="B203" s="38"/>
      <c r="C203" s="224" t="s">
        <v>283</v>
      </c>
      <c r="D203" s="224" t="s">
        <v>135</v>
      </c>
      <c r="E203" s="225" t="s">
        <v>7299</v>
      </c>
      <c r="F203" s="226" t="s">
        <v>7300</v>
      </c>
      <c r="G203" s="227" t="s">
        <v>171</v>
      </c>
      <c r="H203" s="228">
        <v>1</v>
      </c>
      <c r="I203" s="229"/>
      <c r="J203" s="230">
        <f>ROUND(I203*H203,2)</f>
        <v>0</v>
      </c>
      <c r="K203" s="226" t="s">
        <v>139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7301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7270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3" customFormat="1" ht="12">
      <c r="B205" s="249"/>
      <c r="C205" s="250"/>
      <c r="D205" s="239" t="s">
        <v>142</v>
      </c>
      <c r="E205" s="251" t="s">
        <v>1</v>
      </c>
      <c r="F205" s="252" t="s">
        <v>144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142</v>
      </c>
      <c r="AU205" s="259" t="s">
        <v>83</v>
      </c>
      <c r="AV205" s="13" t="s">
        <v>140</v>
      </c>
      <c r="AW205" s="13" t="s">
        <v>30</v>
      </c>
      <c r="AX205" s="13" t="s">
        <v>81</v>
      </c>
      <c r="AY205" s="259" t="s">
        <v>133</v>
      </c>
    </row>
    <row r="206" spans="2:65" s="1" customFormat="1" ht="24" customHeight="1">
      <c r="B206" s="38"/>
      <c r="C206" s="260" t="s">
        <v>292</v>
      </c>
      <c r="D206" s="260" t="s">
        <v>168</v>
      </c>
      <c r="E206" s="261" t="s">
        <v>7302</v>
      </c>
      <c r="F206" s="262" t="s">
        <v>7303</v>
      </c>
      <c r="G206" s="263" t="s">
        <v>171</v>
      </c>
      <c r="H206" s="264">
        <v>1</v>
      </c>
      <c r="I206" s="265"/>
      <c r="J206" s="266">
        <f>ROUND(I206*H206,2)</f>
        <v>0</v>
      </c>
      <c r="K206" s="262" t="s">
        <v>139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172</v>
      </c>
      <c r="AT206" s="235" t="s">
        <v>168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7304</v>
      </c>
    </row>
    <row r="207" spans="2:65" s="1" customFormat="1" ht="16.5" customHeight="1">
      <c r="B207" s="38"/>
      <c r="C207" s="224" t="s">
        <v>644</v>
      </c>
      <c r="D207" s="224" t="s">
        <v>135</v>
      </c>
      <c r="E207" s="225" t="s">
        <v>7216</v>
      </c>
      <c r="F207" s="226" t="s">
        <v>7305</v>
      </c>
      <c r="G207" s="227" t="s">
        <v>171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7306</v>
      </c>
    </row>
    <row r="208" spans="2:65" s="1" customFormat="1" ht="16.5" customHeight="1">
      <c r="B208" s="38"/>
      <c r="C208" s="224" t="s">
        <v>683</v>
      </c>
      <c r="D208" s="224" t="s">
        <v>135</v>
      </c>
      <c r="E208" s="225" t="s">
        <v>7219</v>
      </c>
      <c r="F208" s="226" t="s">
        <v>7307</v>
      </c>
      <c r="G208" s="227" t="s">
        <v>171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140</v>
      </c>
      <c r="AT208" s="235" t="s">
        <v>135</v>
      </c>
      <c r="AU208" s="235" t="s">
        <v>83</v>
      </c>
      <c r="AY208" s="17" t="s">
        <v>133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140</v>
      </c>
      <c r="BM208" s="235" t="s">
        <v>7308</v>
      </c>
    </row>
    <row r="209" spans="2:63" s="11" customFormat="1" ht="22.8" customHeight="1">
      <c r="B209" s="208"/>
      <c r="C209" s="209"/>
      <c r="D209" s="210" t="s">
        <v>72</v>
      </c>
      <c r="E209" s="222" t="s">
        <v>180</v>
      </c>
      <c r="F209" s="222" t="s">
        <v>2273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133</v>
      </c>
      <c r="BK209" s="221">
        <f>SUM(BK210:BK212)</f>
        <v>0</v>
      </c>
    </row>
    <row r="210" spans="2:65" s="1" customFormat="1" ht="24" customHeight="1">
      <c r="B210" s="38"/>
      <c r="C210" s="224" t="s">
        <v>687</v>
      </c>
      <c r="D210" s="224" t="s">
        <v>135</v>
      </c>
      <c r="E210" s="225" t="s">
        <v>7309</v>
      </c>
      <c r="F210" s="226" t="s">
        <v>7310</v>
      </c>
      <c r="G210" s="227" t="s">
        <v>165</v>
      </c>
      <c r="H210" s="228">
        <v>0.2</v>
      </c>
      <c r="I210" s="229"/>
      <c r="J210" s="230">
        <f>ROUND(I210*H210,2)</f>
        <v>0</v>
      </c>
      <c r="K210" s="226" t="s">
        <v>139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140</v>
      </c>
      <c r="AT210" s="235" t="s">
        <v>135</v>
      </c>
      <c r="AU210" s="235" t="s">
        <v>83</v>
      </c>
      <c r="AY210" s="17" t="s">
        <v>133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140</v>
      </c>
      <c r="BM210" s="235" t="s">
        <v>7311</v>
      </c>
    </row>
    <row r="211" spans="2:51" s="12" customFormat="1" ht="12">
      <c r="B211" s="237"/>
      <c r="C211" s="238"/>
      <c r="D211" s="239" t="s">
        <v>142</v>
      </c>
      <c r="E211" s="240" t="s">
        <v>1</v>
      </c>
      <c r="F211" s="241" t="s">
        <v>7312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142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133</v>
      </c>
    </row>
    <row r="212" spans="2:51" s="13" customFormat="1" ht="12">
      <c r="B212" s="249"/>
      <c r="C212" s="250"/>
      <c r="D212" s="239" t="s">
        <v>142</v>
      </c>
      <c r="E212" s="251" t="s">
        <v>1</v>
      </c>
      <c r="F212" s="252" t="s">
        <v>144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142</v>
      </c>
      <c r="AU212" s="259" t="s">
        <v>83</v>
      </c>
      <c r="AV212" s="13" t="s">
        <v>140</v>
      </c>
      <c r="AW212" s="13" t="s">
        <v>30</v>
      </c>
      <c r="AX212" s="13" t="s">
        <v>81</v>
      </c>
      <c r="AY212" s="259" t="s">
        <v>133</v>
      </c>
    </row>
    <row r="213" spans="2:63" s="11" customFormat="1" ht="22.8" customHeight="1">
      <c r="B213" s="208"/>
      <c r="C213" s="209"/>
      <c r="D213" s="210" t="s">
        <v>72</v>
      </c>
      <c r="E213" s="222" t="s">
        <v>2529</v>
      </c>
      <c r="F213" s="222" t="s">
        <v>2530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133</v>
      </c>
      <c r="BK213" s="221">
        <f>BK214</f>
        <v>0</v>
      </c>
    </row>
    <row r="214" spans="2:65" s="1" customFormat="1" ht="24" customHeight="1">
      <c r="B214" s="38"/>
      <c r="C214" s="224" t="s">
        <v>692</v>
      </c>
      <c r="D214" s="224" t="s">
        <v>135</v>
      </c>
      <c r="E214" s="225" t="s">
        <v>7229</v>
      </c>
      <c r="F214" s="226" t="s">
        <v>7230</v>
      </c>
      <c r="G214" s="227" t="s">
        <v>187</v>
      </c>
      <c r="H214" s="228">
        <v>19.659</v>
      </c>
      <c r="I214" s="229"/>
      <c r="J214" s="230">
        <f>ROUND(I214*H214,2)</f>
        <v>0</v>
      </c>
      <c r="K214" s="226" t="s">
        <v>139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140</v>
      </c>
      <c r="AT214" s="235" t="s">
        <v>135</v>
      </c>
      <c r="AU214" s="235" t="s">
        <v>83</v>
      </c>
      <c r="AY214" s="17" t="s">
        <v>133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140</v>
      </c>
      <c r="BM214" s="235" t="s">
        <v>7313</v>
      </c>
    </row>
    <row r="215" spans="2:63" s="11" customFormat="1" ht="25.9" customHeight="1">
      <c r="B215" s="208"/>
      <c r="C215" s="209"/>
      <c r="D215" s="210" t="s">
        <v>72</v>
      </c>
      <c r="E215" s="211" t="s">
        <v>288</v>
      </c>
      <c r="F215" s="211" t="s">
        <v>289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158</v>
      </c>
      <c r="AT215" s="220" t="s">
        <v>72</v>
      </c>
      <c r="AU215" s="220" t="s">
        <v>73</v>
      </c>
      <c r="AY215" s="219" t="s">
        <v>133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290</v>
      </c>
      <c r="F216" s="222" t="s">
        <v>291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158</v>
      </c>
      <c r="AT216" s="220" t="s">
        <v>72</v>
      </c>
      <c r="AU216" s="220" t="s">
        <v>81</v>
      </c>
      <c r="AY216" s="219" t="s">
        <v>133</v>
      </c>
      <c r="BK216" s="221">
        <f>BK217</f>
        <v>0</v>
      </c>
    </row>
    <row r="217" spans="2:65" s="1" customFormat="1" ht="16.5" customHeight="1">
      <c r="B217" s="38"/>
      <c r="C217" s="224" t="s">
        <v>715</v>
      </c>
      <c r="D217" s="224" t="s">
        <v>135</v>
      </c>
      <c r="E217" s="225" t="s">
        <v>293</v>
      </c>
      <c r="F217" s="226" t="s">
        <v>291</v>
      </c>
      <c r="G217" s="227" t="s">
        <v>286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294</v>
      </c>
      <c r="AT217" s="235" t="s">
        <v>135</v>
      </c>
      <c r="AU217" s="235" t="s">
        <v>83</v>
      </c>
      <c r="AY217" s="17" t="s">
        <v>133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294</v>
      </c>
      <c r="BM217" s="235" t="s">
        <v>7314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2019-04-11T04:39:25Z</dcterms:created>
  <dcterms:modified xsi:type="dcterms:W3CDTF">2019-04-11T04:39:48Z</dcterms:modified>
  <cp:category/>
  <cp:version/>
  <cp:contentType/>
  <cp:contentStatus/>
</cp:coreProperties>
</file>