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tka\Desktop\"/>
    </mc:Choice>
  </mc:AlternateContent>
  <bookViews>
    <workbookView xWindow="0" yWindow="0" windowWidth="20160" windowHeight="8472" tabRatio="793" activeTab="3"/>
  </bookViews>
  <sheets>
    <sheet name="Pokyny pro vyplnění" sheetId="11" r:id="rId1"/>
    <sheet name="Stavba" sheetId="1" r:id="rId2"/>
    <sheet name="VzorPolozky" sheetId="10" state="hidden" r:id="rId3"/>
    <sheet name="SO 01.1 - úpravy D.1.1 Pol" sheetId="12" r:id="rId4"/>
    <sheet name="SO 01.1 - úpravy D.1.4.4 - SIL " sheetId="13" r:id="rId5"/>
    <sheet name="SO 01.1 - úpravy D.1.4.5 - SLP " sheetId="14" r:id="rId6"/>
    <sheet name="SO 01.2 D.1.1 Pol" sheetId="15" r:id="rId7"/>
    <sheet name="SO 01.2 D.1.4 Pol" sheetId="16" r:id="rId8"/>
    <sheet name="SO 01.2 D.1.5 Pol" sheetId="17" r:id="rId9"/>
    <sheet name="SO 01.2 D.1.6 Pol" sheetId="18" r:id="rId10"/>
    <sheet name="SO 01.2 D.1.7 Pol" sheetId="19" r:id="rId11"/>
    <sheet name="SO 01.3 D.1.1 Pol" sheetId="20" r:id="rId12"/>
    <sheet name="SO 01.3 D.1.4.4 Pol" sheetId="21" r:id="rId13"/>
    <sheet name="SO 01.3 D.1.4.5 Pol" sheetId="22" r:id="rId14"/>
    <sheet name="SO 01.3 VYT Pol" sheetId="23" r:id="rId15"/>
    <sheet name="SO 10 01 Pol" sheetId="24" r:id="rId16"/>
    <sheet name="SO 11 01 Pol" sheetId="25" r:id="rId17"/>
    <sheet name="SO 12 D1.4.4 Pol" sheetId="26" r:id="rId18"/>
    <sheet name="SO 13 D.1.4.5 Pol" sheetId="27" r:id="rId19"/>
  </sheets>
  <externalReferences>
    <externalReference r:id="rId20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01.1 - úpravy D.1.1 Pol'!$1:$7</definedName>
    <definedName name="_xlnm.Print_Titles" localSheetId="4">'SO 01.1 - úpravy D.1.4.4 - SIL '!$1:$7</definedName>
    <definedName name="_xlnm.Print_Titles" localSheetId="5">'SO 01.1 - úpravy D.1.4.5 - SLP '!$1:$7</definedName>
    <definedName name="_xlnm.Print_Titles" localSheetId="6">'SO 01.2 D.1.1 Pol'!$1:$7</definedName>
    <definedName name="_xlnm.Print_Titles" localSheetId="7">'SO 01.2 D.1.4 Pol'!$1:$7</definedName>
    <definedName name="_xlnm.Print_Titles" localSheetId="8">'SO 01.2 D.1.5 Pol'!$1:$7</definedName>
    <definedName name="_xlnm.Print_Titles" localSheetId="9">'SO 01.2 D.1.6 Pol'!$1:$7</definedName>
    <definedName name="_xlnm.Print_Titles" localSheetId="10">'SO 01.2 D.1.7 Pol'!$1:$7</definedName>
    <definedName name="_xlnm.Print_Titles" localSheetId="11">'SO 01.3 D.1.1 Pol'!$1:$7</definedName>
    <definedName name="_xlnm.Print_Titles" localSheetId="12">'SO 01.3 D.1.4.4 Pol'!$1:$7</definedName>
    <definedName name="_xlnm.Print_Titles" localSheetId="13">'SO 01.3 D.1.4.5 Pol'!$1:$7</definedName>
    <definedName name="_xlnm.Print_Titles" localSheetId="14">'SO 01.3 VYT Pol'!$1:$7</definedName>
    <definedName name="_xlnm.Print_Titles" localSheetId="15">'SO 10 01 Pol'!$1:$7</definedName>
    <definedName name="_xlnm.Print_Titles" localSheetId="16">'SO 11 01 Pol'!$1:$7</definedName>
    <definedName name="_xlnm.Print_Titles" localSheetId="17">'SO 12 D1.4.4 Pol'!$1:$7</definedName>
    <definedName name="_xlnm.Print_Titles" localSheetId="18">'SO 13 D.1.4.5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01.1 - úpravy D.1.1 Pol'!$A$1:$X$441</definedName>
    <definedName name="_xlnm.Print_Area" localSheetId="4">'SO 01.1 - úpravy D.1.4.4 - SIL '!$A$1:$X$74</definedName>
    <definedName name="_xlnm.Print_Area" localSheetId="5">'SO 01.1 - úpravy D.1.4.5 - SLP '!$A$1:$X$169</definedName>
    <definedName name="_xlnm.Print_Area" localSheetId="6">'SO 01.2 D.1.1 Pol'!$A$1:$X$1679</definedName>
    <definedName name="_xlnm.Print_Area" localSheetId="7">'SO 01.2 D.1.4 Pol'!$A$1:$X$98</definedName>
    <definedName name="_xlnm.Print_Area" localSheetId="8">'SO 01.2 D.1.5 Pol'!$A$1:$X$179</definedName>
    <definedName name="_xlnm.Print_Area" localSheetId="9">'SO 01.2 D.1.6 Pol'!$A$1:$X$138</definedName>
    <definedName name="_xlnm.Print_Area" localSheetId="10">'SO 01.2 D.1.7 Pol'!$A$1:$X$115</definedName>
    <definedName name="_xlnm.Print_Area" localSheetId="11">'SO 01.3 D.1.1 Pol'!$A$1:$X$59</definedName>
    <definedName name="_xlnm.Print_Area" localSheetId="12">'SO 01.3 D.1.4.4 Pol'!$A$1:$X$59</definedName>
    <definedName name="_xlnm.Print_Area" localSheetId="13">'SO 01.3 D.1.4.5 Pol'!$A$1:$X$78</definedName>
    <definedName name="_xlnm.Print_Area" localSheetId="14">'SO 01.3 VYT Pol'!$A$1:$X$209</definedName>
    <definedName name="_xlnm.Print_Area" localSheetId="15">'SO 10 01 Pol'!$A$1:$X$62</definedName>
    <definedName name="_xlnm.Print_Area" localSheetId="16">'SO 11 01 Pol'!$A$1:$X$64</definedName>
    <definedName name="_xlnm.Print_Area" localSheetId="17">'SO 12 D1.4.4 Pol'!$A$1:$X$89</definedName>
    <definedName name="_xlnm.Print_Area" localSheetId="18">'SO 13 D.1.4.5 Pol'!$A$1:$X$39</definedName>
    <definedName name="_xlnm.Print_Area" localSheetId="1">Stavba!$A$1:$J$161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7" l="1"/>
  <c r="I9" i="27"/>
  <c r="K9" i="27"/>
  <c r="O9" i="27"/>
  <c r="Q9" i="27"/>
  <c r="V9" i="27"/>
  <c r="G10" i="27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2" i="27"/>
  <c r="M12" i="27" s="1"/>
  <c r="I12" i="27"/>
  <c r="K12" i="27"/>
  <c r="O12" i="27"/>
  <c r="Q12" i="27"/>
  <c r="V12" i="27"/>
  <c r="G13" i="27"/>
  <c r="I13" i="27"/>
  <c r="K13" i="27"/>
  <c r="M13" i="27"/>
  <c r="O13" i="27"/>
  <c r="Q13" i="27"/>
  <c r="V13" i="27"/>
  <c r="G14" i="27"/>
  <c r="M14" i="27" s="1"/>
  <c r="I14" i="27"/>
  <c r="K14" i="27"/>
  <c r="O14" i="27"/>
  <c r="Q14" i="27"/>
  <c r="V14" i="27"/>
  <c r="G15" i="27"/>
  <c r="M15" i="27" s="1"/>
  <c r="I15" i="27"/>
  <c r="K15" i="27"/>
  <c r="O15" i="27"/>
  <c r="Q15" i="27"/>
  <c r="V15" i="27"/>
  <c r="G16" i="27"/>
  <c r="M16" i="27" s="1"/>
  <c r="I16" i="27"/>
  <c r="K16" i="27"/>
  <c r="O16" i="27"/>
  <c r="Q16" i="27"/>
  <c r="V16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G19" i="27"/>
  <c r="M19" i="27" s="1"/>
  <c r="I19" i="27"/>
  <c r="K19" i="27"/>
  <c r="O19" i="27"/>
  <c r="Q19" i="27"/>
  <c r="V19" i="27"/>
  <c r="G20" i="27"/>
  <c r="M20" i="27" s="1"/>
  <c r="I20" i="27"/>
  <c r="K20" i="27"/>
  <c r="O20" i="27"/>
  <c r="Q20" i="27"/>
  <c r="V20" i="27"/>
  <c r="G21" i="27"/>
  <c r="I21" i="27"/>
  <c r="K21" i="27"/>
  <c r="M21" i="27"/>
  <c r="O21" i="27"/>
  <c r="Q21" i="27"/>
  <c r="V21" i="27"/>
  <c r="G22" i="27"/>
  <c r="M22" i="27" s="1"/>
  <c r="I22" i="27"/>
  <c r="K22" i="27"/>
  <c r="O22" i="27"/>
  <c r="Q22" i="27"/>
  <c r="V22" i="27"/>
  <c r="G23" i="27"/>
  <c r="I23" i="27"/>
  <c r="K23" i="27"/>
  <c r="M23" i="27"/>
  <c r="O23" i="27"/>
  <c r="Q23" i="27"/>
  <c r="V23" i="27"/>
  <c r="G25" i="27"/>
  <c r="I25" i="27"/>
  <c r="K25" i="27"/>
  <c r="M25" i="27"/>
  <c r="O25" i="27"/>
  <c r="Q25" i="27"/>
  <c r="V25" i="27"/>
  <c r="G26" i="27"/>
  <c r="I26" i="27"/>
  <c r="K26" i="27"/>
  <c r="O26" i="27"/>
  <c r="Q26" i="27"/>
  <c r="V26" i="27"/>
  <c r="G27" i="27"/>
  <c r="M27" i="27" s="1"/>
  <c r="I27" i="27"/>
  <c r="K27" i="27"/>
  <c r="O27" i="27"/>
  <c r="Q27" i="27"/>
  <c r="V27" i="27"/>
  <c r="G28" i="27"/>
  <c r="M28" i="27" s="1"/>
  <c r="I28" i="27"/>
  <c r="K28" i="27"/>
  <c r="O28" i="27"/>
  <c r="Q28" i="27"/>
  <c r="V28" i="27"/>
  <c r="G29" i="27"/>
  <c r="M29" i="27" s="1"/>
  <c r="I29" i="27"/>
  <c r="K29" i="27"/>
  <c r="O29" i="27"/>
  <c r="Q29" i="27"/>
  <c r="V29" i="27"/>
  <c r="G30" i="27"/>
  <c r="M30" i="27" s="1"/>
  <c r="I30" i="27"/>
  <c r="K30" i="27"/>
  <c r="O30" i="27"/>
  <c r="Q30" i="27"/>
  <c r="V30" i="27"/>
  <c r="G31" i="27"/>
  <c r="M31" i="27" s="1"/>
  <c r="I31" i="27"/>
  <c r="K31" i="27"/>
  <c r="O31" i="27"/>
  <c r="Q31" i="27"/>
  <c r="V31" i="27"/>
  <c r="G32" i="27"/>
  <c r="M32" i="27" s="1"/>
  <c r="I32" i="27"/>
  <c r="K32" i="27"/>
  <c r="O32" i="27"/>
  <c r="Q32" i="27"/>
  <c r="V32" i="27"/>
  <c r="G33" i="27"/>
  <c r="I33" i="27"/>
  <c r="K33" i="27"/>
  <c r="M33" i="27"/>
  <c r="O33" i="27"/>
  <c r="Q33" i="27"/>
  <c r="V33" i="27"/>
  <c r="G34" i="27"/>
  <c r="M34" i="27" s="1"/>
  <c r="I34" i="27"/>
  <c r="K34" i="27"/>
  <c r="O34" i="27"/>
  <c r="Q34" i="27"/>
  <c r="V34" i="27"/>
  <c r="G35" i="27"/>
  <c r="M35" i="27" s="1"/>
  <c r="I35" i="27"/>
  <c r="K35" i="27"/>
  <c r="O35" i="27"/>
  <c r="Q35" i="27"/>
  <c r="V35" i="27"/>
  <c r="G36" i="27"/>
  <c r="M36" i="27" s="1"/>
  <c r="I36" i="27"/>
  <c r="K36" i="27"/>
  <c r="O36" i="27"/>
  <c r="Q36" i="27"/>
  <c r="V36" i="27"/>
  <c r="AE38" i="27"/>
  <c r="F62" i="1" s="1"/>
  <c r="G9" i="26"/>
  <c r="M9" i="26" s="1"/>
  <c r="I9" i="26"/>
  <c r="K9" i="26"/>
  <c r="O9" i="26"/>
  <c r="Q9" i="26"/>
  <c r="V9" i="26"/>
  <c r="G11" i="26"/>
  <c r="I11" i="26"/>
  <c r="K11" i="26"/>
  <c r="O11" i="26"/>
  <c r="Q11" i="26"/>
  <c r="V11" i="26"/>
  <c r="G13" i="26"/>
  <c r="M13" i="26" s="1"/>
  <c r="I13" i="26"/>
  <c r="K13" i="26"/>
  <c r="O13" i="26"/>
  <c r="Q13" i="26"/>
  <c r="V13" i="26"/>
  <c r="G15" i="26"/>
  <c r="M15" i="26" s="1"/>
  <c r="I15" i="26"/>
  <c r="K15" i="26"/>
  <c r="O15" i="26"/>
  <c r="Q15" i="26"/>
  <c r="V15" i="26"/>
  <c r="G17" i="26"/>
  <c r="I17" i="26"/>
  <c r="K17" i="26"/>
  <c r="M17" i="26"/>
  <c r="O17" i="26"/>
  <c r="Q17" i="26"/>
  <c r="V17" i="26"/>
  <c r="G19" i="26"/>
  <c r="M19" i="26" s="1"/>
  <c r="I19" i="26"/>
  <c r="K19" i="26"/>
  <c r="O19" i="26"/>
  <c r="Q19" i="26"/>
  <c r="V19" i="26"/>
  <c r="G21" i="26"/>
  <c r="M21" i="26" s="1"/>
  <c r="I21" i="26"/>
  <c r="K21" i="26"/>
  <c r="O21" i="26"/>
  <c r="Q21" i="26"/>
  <c r="V21" i="26"/>
  <c r="G23" i="26"/>
  <c r="M23" i="26" s="1"/>
  <c r="I23" i="26"/>
  <c r="K23" i="26"/>
  <c r="O23" i="26"/>
  <c r="Q23" i="26"/>
  <c r="V23" i="26"/>
  <c r="G25" i="26"/>
  <c r="M25" i="26" s="1"/>
  <c r="I25" i="26"/>
  <c r="K25" i="26"/>
  <c r="O25" i="26"/>
  <c r="Q25" i="26"/>
  <c r="V25" i="26"/>
  <c r="G27" i="26"/>
  <c r="M27" i="26" s="1"/>
  <c r="I27" i="26"/>
  <c r="K27" i="26"/>
  <c r="O27" i="26"/>
  <c r="Q27" i="26"/>
  <c r="V27" i="26"/>
  <c r="G29" i="26"/>
  <c r="M29" i="26" s="1"/>
  <c r="I29" i="26"/>
  <c r="K29" i="26"/>
  <c r="O29" i="26"/>
  <c r="Q29" i="26"/>
  <c r="V29" i="26"/>
  <c r="G31" i="26"/>
  <c r="M31" i="26" s="1"/>
  <c r="I31" i="26"/>
  <c r="K31" i="26"/>
  <c r="O31" i="26"/>
  <c r="Q31" i="26"/>
  <c r="V31" i="26"/>
  <c r="G33" i="26"/>
  <c r="M33" i="26" s="1"/>
  <c r="I33" i="26"/>
  <c r="K33" i="26"/>
  <c r="O33" i="26"/>
  <c r="Q33" i="26"/>
  <c r="V33" i="26"/>
  <c r="G35" i="26"/>
  <c r="M35" i="26" s="1"/>
  <c r="I35" i="26"/>
  <c r="K35" i="26"/>
  <c r="O35" i="26"/>
  <c r="Q35" i="26"/>
  <c r="V35" i="26"/>
  <c r="G37" i="26"/>
  <c r="I37" i="26"/>
  <c r="K37" i="26"/>
  <c r="M37" i="26"/>
  <c r="O37" i="26"/>
  <c r="Q37" i="26"/>
  <c r="V37" i="26"/>
  <c r="G39" i="26"/>
  <c r="M39" i="26" s="1"/>
  <c r="I39" i="26"/>
  <c r="K39" i="26"/>
  <c r="O39" i="26"/>
  <c r="Q39" i="26"/>
  <c r="V39" i="26"/>
  <c r="G41" i="26"/>
  <c r="M41" i="26" s="1"/>
  <c r="I41" i="26"/>
  <c r="K41" i="26"/>
  <c r="O41" i="26"/>
  <c r="Q41" i="26"/>
  <c r="V41" i="26"/>
  <c r="G43" i="26"/>
  <c r="M43" i="26" s="1"/>
  <c r="I43" i="26"/>
  <c r="K43" i="26"/>
  <c r="O43" i="26"/>
  <c r="Q43" i="26"/>
  <c r="V43" i="26"/>
  <c r="G45" i="26"/>
  <c r="M45" i="26" s="1"/>
  <c r="I45" i="26"/>
  <c r="K45" i="26"/>
  <c r="O45" i="26"/>
  <c r="Q45" i="26"/>
  <c r="V45" i="26"/>
  <c r="G47" i="26"/>
  <c r="M47" i="26" s="1"/>
  <c r="I47" i="26"/>
  <c r="K47" i="26"/>
  <c r="O47" i="26"/>
  <c r="Q47" i="26"/>
  <c r="V47" i="26"/>
  <c r="G49" i="26"/>
  <c r="M49" i="26" s="1"/>
  <c r="I49" i="26"/>
  <c r="K49" i="26"/>
  <c r="O49" i="26"/>
  <c r="Q49" i="26"/>
  <c r="V49" i="26"/>
  <c r="G51" i="26"/>
  <c r="M51" i="26" s="1"/>
  <c r="I51" i="26"/>
  <c r="K51" i="26"/>
  <c r="O51" i="26"/>
  <c r="Q51" i="26"/>
  <c r="V51" i="26"/>
  <c r="G54" i="26"/>
  <c r="I54" i="26"/>
  <c r="K54" i="26"/>
  <c r="O54" i="26"/>
  <c r="Q54" i="26"/>
  <c r="V54" i="26"/>
  <c r="G55" i="26"/>
  <c r="M55" i="26" s="1"/>
  <c r="I55" i="26"/>
  <c r="K55" i="26"/>
  <c r="O55" i="26"/>
  <c r="Q55" i="26"/>
  <c r="V55" i="26"/>
  <c r="G56" i="26"/>
  <c r="M56" i="26" s="1"/>
  <c r="I56" i="26"/>
  <c r="K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G62" i="26"/>
  <c r="M62" i="26" s="1"/>
  <c r="I62" i="26"/>
  <c r="K62" i="26"/>
  <c r="O62" i="26"/>
  <c r="Q62" i="26"/>
  <c r="V62" i="26"/>
  <c r="G63" i="26"/>
  <c r="M63" i="26" s="1"/>
  <c r="I63" i="26"/>
  <c r="K63" i="26"/>
  <c r="O63" i="26"/>
  <c r="Q63" i="26"/>
  <c r="V63" i="26"/>
  <c r="G65" i="26"/>
  <c r="M65" i="26" s="1"/>
  <c r="I65" i="26"/>
  <c r="K65" i="26"/>
  <c r="O65" i="26"/>
  <c r="Q65" i="26"/>
  <c r="V65" i="26"/>
  <c r="G66" i="26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G68" i="26"/>
  <c r="M68" i="26" s="1"/>
  <c r="I68" i="26"/>
  <c r="K68" i="26"/>
  <c r="O68" i="26"/>
  <c r="Q68" i="26"/>
  <c r="V68" i="26"/>
  <c r="G69" i="26"/>
  <c r="M69" i="26" s="1"/>
  <c r="I69" i="26"/>
  <c r="K69" i="26"/>
  <c r="O69" i="26"/>
  <c r="Q69" i="26"/>
  <c r="V69" i="26"/>
  <c r="G71" i="26"/>
  <c r="M71" i="26" s="1"/>
  <c r="I71" i="26"/>
  <c r="K71" i="26"/>
  <c r="O71" i="26"/>
  <c r="Q71" i="26"/>
  <c r="V71" i="26"/>
  <c r="G72" i="26"/>
  <c r="I72" i="26"/>
  <c r="K72" i="26"/>
  <c r="O72" i="26"/>
  <c r="Q72" i="26"/>
  <c r="V72" i="26"/>
  <c r="G73" i="26"/>
  <c r="I73" i="26"/>
  <c r="K73" i="26"/>
  <c r="M73" i="26"/>
  <c r="O73" i="26"/>
  <c r="Q73" i="26"/>
  <c r="V73" i="26"/>
  <c r="G74" i="26"/>
  <c r="M74" i="26" s="1"/>
  <c r="I74" i="26"/>
  <c r="K74" i="26"/>
  <c r="O74" i="26"/>
  <c r="Q74" i="26"/>
  <c r="V74" i="26"/>
  <c r="G75" i="26"/>
  <c r="M75" i="26" s="1"/>
  <c r="I75" i="26"/>
  <c r="K75" i="26"/>
  <c r="O75" i="26"/>
  <c r="Q75" i="26"/>
  <c r="V75" i="26"/>
  <c r="G76" i="26"/>
  <c r="M76" i="26" s="1"/>
  <c r="I76" i="26"/>
  <c r="K76" i="26"/>
  <c r="O76" i="26"/>
  <c r="Q76" i="26"/>
  <c r="V76" i="26"/>
  <c r="G77" i="26"/>
  <c r="M77" i="26" s="1"/>
  <c r="I77" i="26"/>
  <c r="K77" i="26"/>
  <c r="O77" i="26"/>
  <c r="Q77" i="26"/>
  <c r="V77" i="26"/>
  <c r="G78" i="26"/>
  <c r="M78" i="26" s="1"/>
  <c r="I78" i="26"/>
  <c r="K78" i="26"/>
  <c r="O78" i="26"/>
  <c r="Q78" i="26"/>
  <c r="V78" i="26"/>
  <c r="G80" i="26"/>
  <c r="G79" i="26" s="1"/>
  <c r="I103" i="1" s="1"/>
  <c r="I80" i="26"/>
  <c r="K80" i="26"/>
  <c r="O80" i="26"/>
  <c r="Q80" i="26"/>
  <c r="V80" i="26"/>
  <c r="G81" i="26"/>
  <c r="I81" i="26"/>
  <c r="K81" i="26"/>
  <c r="M81" i="26"/>
  <c r="O81" i="26"/>
  <c r="Q81" i="26"/>
  <c r="V81" i="26"/>
  <c r="G83" i="26"/>
  <c r="I83" i="26"/>
  <c r="K83" i="26"/>
  <c r="M83" i="26"/>
  <c r="O83" i="26"/>
  <c r="Q83" i="26"/>
  <c r="V83" i="26"/>
  <c r="G84" i="26"/>
  <c r="I84" i="26"/>
  <c r="K84" i="26"/>
  <c r="O84" i="26"/>
  <c r="Q84" i="26"/>
  <c r="V84" i="26"/>
  <c r="G85" i="26"/>
  <c r="M85" i="26" s="1"/>
  <c r="I85" i="26"/>
  <c r="K85" i="26"/>
  <c r="O85" i="26"/>
  <c r="Q85" i="26"/>
  <c r="V85" i="26"/>
  <c r="G86" i="26"/>
  <c r="M86" i="26" s="1"/>
  <c r="I86" i="26"/>
  <c r="K86" i="26"/>
  <c r="O86" i="26"/>
  <c r="Q86" i="26"/>
  <c r="V86" i="26"/>
  <c r="AE88" i="26"/>
  <c r="F60" i="1" s="1"/>
  <c r="BA59" i="25"/>
  <c r="BA57" i="25"/>
  <c r="BA55" i="25"/>
  <c r="BA53" i="25"/>
  <c r="G9" i="25"/>
  <c r="I9" i="25"/>
  <c r="K9" i="25"/>
  <c r="O9" i="25"/>
  <c r="Q9" i="25"/>
  <c r="V9" i="25"/>
  <c r="G10" i="25"/>
  <c r="M10" i="25" s="1"/>
  <c r="I10" i="25"/>
  <c r="K10" i="25"/>
  <c r="O10" i="25"/>
  <c r="Q10" i="25"/>
  <c r="V10" i="25"/>
  <c r="G11" i="25"/>
  <c r="M11" i="25" s="1"/>
  <c r="I11" i="25"/>
  <c r="K11" i="25"/>
  <c r="O11" i="25"/>
  <c r="Q11" i="25"/>
  <c r="V11" i="25"/>
  <c r="G13" i="25"/>
  <c r="I13" i="25"/>
  <c r="K13" i="25"/>
  <c r="M13" i="25"/>
  <c r="O13" i="25"/>
  <c r="Q13" i="25"/>
  <c r="V13" i="25"/>
  <c r="G15" i="25"/>
  <c r="M15" i="25" s="1"/>
  <c r="I15" i="25"/>
  <c r="K15" i="25"/>
  <c r="O15" i="25"/>
  <c r="Q15" i="25"/>
  <c r="V15" i="25"/>
  <c r="G16" i="25"/>
  <c r="M16" i="25" s="1"/>
  <c r="I16" i="25"/>
  <c r="K16" i="25"/>
  <c r="O16" i="25"/>
  <c r="Q16" i="25"/>
  <c r="V16" i="25"/>
  <c r="G17" i="25"/>
  <c r="M17" i="25" s="1"/>
  <c r="I17" i="25"/>
  <c r="K17" i="25"/>
  <c r="O17" i="25"/>
  <c r="Q17" i="25"/>
  <c r="V17" i="25"/>
  <c r="G18" i="25"/>
  <c r="M18" i="25" s="1"/>
  <c r="I18" i="25"/>
  <c r="K18" i="25"/>
  <c r="O18" i="25"/>
  <c r="Q18" i="25"/>
  <c r="V18" i="25"/>
  <c r="G19" i="25"/>
  <c r="M19" i="25" s="1"/>
  <c r="I19" i="25"/>
  <c r="K19" i="25"/>
  <c r="O19" i="25"/>
  <c r="Q19" i="25"/>
  <c r="V19" i="25"/>
  <c r="G20" i="25"/>
  <c r="M20" i="25" s="1"/>
  <c r="I20" i="25"/>
  <c r="K20" i="25"/>
  <c r="O20" i="25"/>
  <c r="Q20" i="25"/>
  <c r="V20" i="25"/>
  <c r="G22" i="25"/>
  <c r="M22" i="25" s="1"/>
  <c r="I22" i="25"/>
  <c r="K22" i="25"/>
  <c r="O22" i="25"/>
  <c r="Q22" i="25"/>
  <c r="V22" i="25"/>
  <c r="G24" i="25"/>
  <c r="I24" i="25"/>
  <c r="K24" i="25"/>
  <c r="M24" i="25"/>
  <c r="O24" i="25"/>
  <c r="Q24" i="25"/>
  <c r="V24" i="25"/>
  <c r="G25" i="25"/>
  <c r="M25" i="25" s="1"/>
  <c r="I25" i="25"/>
  <c r="K25" i="25"/>
  <c r="O25" i="25"/>
  <c r="Q25" i="25"/>
  <c r="V25" i="25"/>
  <c r="G27" i="25"/>
  <c r="I27" i="25"/>
  <c r="K27" i="25"/>
  <c r="O27" i="25"/>
  <c r="Q27" i="25"/>
  <c r="V27" i="25"/>
  <c r="G29" i="25"/>
  <c r="M29" i="25" s="1"/>
  <c r="I29" i="25"/>
  <c r="K29" i="25"/>
  <c r="O29" i="25"/>
  <c r="Q29" i="25"/>
  <c r="V29" i="25"/>
  <c r="G30" i="25"/>
  <c r="M30" i="25" s="1"/>
  <c r="I30" i="25"/>
  <c r="K30" i="25"/>
  <c r="O30" i="25"/>
  <c r="Q30" i="25"/>
  <c r="V30" i="25"/>
  <c r="G32" i="25"/>
  <c r="I32" i="25"/>
  <c r="K32" i="25"/>
  <c r="O32" i="25"/>
  <c r="Q32" i="25"/>
  <c r="V32" i="25"/>
  <c r="G33" i="25"/>
  <c r="M33" i="25" s="1"/>
  <c r="I33" i="25"/>
  <c r="K33" i="25"/>
  <c r="O33" i="25"/>
  <c r="Q33" i="25"/>
  <c r="V33" i="25"/>
  <c r="G34" i="25"/>
  <c r="M34" i="25" s="1"/>
  <c r="I34" i="25"/>
  <c r="K34" i="25"/>
  <c r="O34" i="25"/>
  <c r="Q34" i="25"/>
  <c r="V34" i="25"/>
  <c r="G35" i="25"/>
  <c r="M35" i="25" s="1"/>
  <c r="I35" i="25"/>
  <c r="K35" i="25"/>
  <c r="O35" i="25"/>
  <c r="Q35" i="25"/>
  <c r="V35" i="25"/>
  <c r="G36" i="25"/>
  <c r="M36" i="25" s="1"/>
  <c r="I36" i="25"/>
  <c r="K36" i="25"/>
  <c r="O36" i="25"/>
  <c r="Q36" i="25"/>
  <c r="V36" i="25"/>
  <c r="G37" i="25"/>
  <c r="M37" i="25" s="1"/>
  <c r="I37" i="25"/>
  <c r="K37" i="25"/>
  <c r="O37" i="25"/>
  <c r="Q37" i="25"/>
  <c r="V37" i="25"/>
  <c r="G38" i="25"/>
  <c r="M38" i="25" s="1"/>
  <c r="I38" i="25"/>
  <c r="K38" i="25"/>
  <c r="O38" i="25"/>
  <c r="Q38" i="25"/>
  <c r="V38" i="25"/>
  <c r="G39" i="25"/>
  <c r="M39" i="25" s="1"/>
  <c r="I39" i="25"/>
  <c r="K39" i="25"/>
  <c r="O39" i="25"/>
  <c r="Q39" i="25"/>
  <c r="V39" i="25"/>
  <c r="G40" i="25"/>
  <c r="M40" i="25" s="1"/>
  <c r="I40" i="25"/>
  <c r="K40" i="25"/>
  <c r="O40" i="25"/>
  <c r="Q40" i="25"/>
  <c r="V40" i="25"/>
  <c r="G41" i="25"/>
  <c r="M41" i="25" s="1"/>
  <c r="I41" i="25"/>
  <c r="K41" i="25"/>
  <c r="O41" i="25"/>
  <c r="Q41" i="25"/>
  <c r="V41" i="25"/>
  <c r="G42" i="25"/>
  <c r="M42" i="25" s="1"/>
  <c r="I42" i="25"/>
  <c r="K42" i="25"/>
  <c r="O42" i="25"/>
  <c r="Q42" i="25"/>
  <c r="V42" i="25"/>
  <c r="G43" i="25"/>
  <c r="M43" i="25" s="1"/>
  <c r="I43" i="25"/>
  <c r="K43" i="25"/>
  <c r="O43" i="25"/>
  <c r="Q43" i="25"/>
  <c r="V43" i="25"/>
  <c r="G44" i="25"/>
  <c r="M44" i="25" s="1"/>
  <c r="I44" i="25"/>
  <c r="K44" i="25"/>
  <c r="O44" i="25"/>
  <c r="Q44" i="25"/>
  <c r="V44" i="25"/>
  <c r="G45" i="25"/>
  <c r="I45" i="25"/>
  <c r="K45" i="25"/>
  <c r="M45" i="25"/>
  <c r="O45" i="25"/>
  <c r="Q45" i="25"/>
  <c r="V45" i="25"/>
  <c r="G46" i="25"/>
  <c r="M46" i="25" s="1"/>
  <c r="I46" i="25"/>
  <c r="K46" i="25"/>
  <c r="O46" i="25"/>
  <c r="Q46" i="25"/>
  <c r="V46" i="25"/>
  <c r="G47" i="25"/>
  <c r="M47" i="25" s="1"/>
  <c r="I47" i="25"/>
  <c r="K47" i="25"/>
  <c r="O47" i="25"/>
  <c r="Q47" i="25"/>
  <c r="V47" i="25"/>
  <c r="O48" i="25"/>
  <c r="G49" i="25"/>
  <c r="G48" i="25" s="1"/>
  <c r="I49" i="25"/>
  <c r="I48" i="25" s="1"/>
  <c r="K49" i="25"/>
  <c r="K48" i="25" s="1"/>
  <c r="M49" i="25"/>
  <c r="M48" i="25" s="1"/>
  <c r="O49" i="25"/>
  <c r="Q49" i="25"/>
  <c r="Q48" i="25" s="1"/>
  <c r="V49" i="25"/>
  <c r="V48" i="25" s="1"/>
  <c r="G52" i="25"/>
  <c r="M52" i="25" s="1"/>
  <c r="I52" i="25"/>
  <c r="K52" i="25"/>
  <c r="O52" i="25"/>
  <c r="Q52" i="25"/>
  <c r="V52" i="25"/>
  <c r="G54" i="25"/>
  <c r="M54" i="25" s="1"/>
  <c r="I54" i="25"/>
  <c r="K54" i="25"/>
  <c r="O54" i="25"/>
  <c r="Q54" i="25"/>
  <c r="V54" i="25"/>
  <c r="G56" i="25"/>
  <c r="I56" i="25"/>
  <c r="K56" i="25"/>
  <c r="M56" i="25"/>
  <c r="O56" i="25"/>
  <c r="Q56" i="25"/>
  <c r="V56" i="25"/>
  <c r="G58" i="25"/>
  <c r="M58" i="25" s="1"/>
  <c r="I58" i="25"/>
  <c r="K58" i="25"/>
  <c r="O58" i="25"/>
  <c r="Q58" i="25"/>
  <c r="V58" i="25"/>
  <c r="G60" i="25"/>
  <c r="M60" i="25" s="1"/>
  <c r="I60" i="25"/>
  <c r="K60" i="25"/>
  <c r="O60" i="25"/>
  <c r="Q60" i="25"/>
  <c r="V60" i="25"/>
  <c r="AE63" i="25"/>
  <c r="F58" i="1" s="1"/>
  <c r="BA57" i="24"/>
  <c r="BA55" i="24"/>
  <c r="BA53" i="24"/>
  <c r="BA51" i="24"/>
  <c r="G9" i="24"/>
  <c r="M9" i="24" s="1"/>
  <c r="I9" i="24"/>
  <c r="K9" i="24"/>
  <c r="O9" i="24"/>
  <c r="Q9" i="24"/>
  <c r="V9" i="24"/>
  <c r="G10" i="24"/>
  <c r="I10" i="24"/>
  <c r="K10" i="24"/>
  <c r="O10" i="24"/>
  <c r="Q10" i="24"/>
  <c r="V10" i="24"/>
  <c r="G12" i="24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5" i="24"/>
  <c r="I15" i="24"/>
  <c r="K15" i="24"/>
  <c r="M15" i="24"/>
  <c r="O15" i="24"/>
  <c r="Q15" i="24"/>
  <c r="V15" i="24"/>
  <c r="G16" i="24"/>
  <c r="M16" i="24" s="1"/>
  <c r="I16" i="24"/>
  <c r="K16" i="24"/>
  <c r="O16" i="24"/>
  <c r="Q16" i="24"/>
  <c r="V16" i="24"/>
  <c r="G18" i="24"/>
  <c r="M18" i="24" s="1"/>
  <c r="I18" i="24"/>
  <c r="K18" i="24"/>
  <c r="O18" i="24"/>
  <c r="Q18" i="24"/>
  <c r="V18" i="24"/>
  <c r="G20" i="24"/>
  <c r="M20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3" i="24"/>
  <c r="M23" i="24" s="1"/>
  <c r="I23" i="24"/>
  <c r="K23" i="24"/>
  <c r="O23" i="24"/>
  <c r="Q23" i="24"/>
  <c r="V23" i="24"/>
  <c r="I25" i="24"/>
  <c r="G26" i="24"/>
  <c r="G25" i="24" s="1"/>
  <c r="I26" i="24"/>
  <c r="K26" i="24"/>
  <c r="K25" i="24" s="1"/>
  <c r="O26" i="24"/>
  <c r="O25" i="24" s="1"/>
  <c r="Q26" i="24"/>
  <c r="Q25" i="24" s="1"/>
  <c r="V26" i="24"/>
  <c r="V25" i="24" s="1"/>
  <c r="G29" i="24"/>
  <c r="I29" i="24"/>
  <c r="K29" i="24"/>
  <c r="O29" i="24"/>
  <c r="Q29" i="24"/>
  <c r="V29" i="24"/>
  <c r="G30" i="24"/>
  <c r="M30" i="24" s="1"/>
  <c r="I30" i="24"/>
  <c r="K30" i="24"/>
  <c r="O30" i="24"/>
  <c r="Q30" i="24"/>
  <c r="V30" i="24"/>
  <c r="G31" i="24"/>
  <c r="M31" i="24" s="1"/>
  <c r="I31" i="24"/>
  <c r="K31" i="24"/>
  <c r="O31" i="24"/>
  <c r="Q31" i="24"/>
  <c r="V31" i="24"/>
  <c r="G32" i="24"/>
  <c r="M32" i="24" s="1"/>
  <c r="I32" i="24"/>
  <c r="K32" i="24"/>
  <c r="O32" i="24"/>
  <c r="Q32" i="24"/>
  <c r="V32" i="24"/>
  <c r="G33" i="24"/>
  <c r="M33" i="24" s="1"/>
  <c r="I33" i="24"/>
  <c r="K33" i="24"/>
  <c r="O33" i="24"/>
  <c r="Q33" i="24"/>
  <c r="V33" i="24"/>
  <c r="G34" i="24"/>
  <c r="M34" i="24" s="1"/>
  <c r="I34" i="24"/>
  <c r="K34" i="24"/>
  <c r="O34" i="24"/>
  <c r="Q34" i="24"/>
  <c r="V34" i="24"/>
  <c r="G35" i="24"/>
  <c r="M35" i="24" s="1"/>
  <c r="I35" i="24"/>
  <c r="K35" i="24"/>
  <c r="O35" i="24"/>
  <c r="Q35" i="24"/>
  <c r="V35" i="24"/>
  <c r="G36" i="24"/>
  <c r="I36" i="24"/>
  <c r="K36" i="24"/>
  <c r="M36" i="24"/>
  <c r="O36" i="24"/>
  <c r="Q36" i="24"/>
  <c r="V36" i="24"/>
  <c r="G37" i="24"/>
  <c r="M37" i="24" s="1"/>
  <c r="I37" i="24"/>
  <c r="K37" i="24"/>
  <c r="O37" i="24"/>
  <c r="Q37" i="24"/>
  <c r="V37" i="24"/>
  <c r="G38" i="24"/>
  <c r="M38" i="24" s="1"/>
  <c r="I38" i="24"/>
  <c r="K38" i="24"/>
  <c r="O38" i="24"/>
  <c r="Q38" i="24"/>
  <c r="V38" i="24"/>
  <c r="G39" i="24"/>
  <c r="M39" i="24" s="1"/>
  <c r="I39" i="24"/>
  <c r="K39" i="24"/>
  <c r="O39" i="24"/>
  <c r="Q39" i="24"/>
  <c r="V39" i="24"/>
  <c r="G40" i="24"/>
  <c r="M40" i="24" s="1"/>
  <c r="I40" i="24"/>
  <c r="K40" i="24"/>
  <c r="O40" i="24"/>
  <c r="Q40" i="24"/>
  <c r="V40" i="24"/>
  <c r="G41" i="24"/>
  <c r="M41" i="24" s="1"/>
  <c r="I41" i="24"/>
  <c r="K41" i="24"/>
  <c r="O41" i="24"/>
  <c r="Q41" i="24"/>
  <c r="V41" i="24"/>
  <c r="G42" i="24"/>
  <c r="M42" i="24" s="1"/>
  <c r="I42" i="24"/>
  <c r="K42" i="24"/>
  <c r="O42" i="24"/>
  <c r="Q42" i="24"/>
  <c r="V42" i="24"/>
  <c r="G43" i="24"/>
  <c r="M43" i="24" s="1"/>
  <c r="I43" i="24"/>
  <c r="K43" i="24"/>
  <c r="O43" i="24"/>
  <c r="Q43" i="24"/>
  <c r="V43" i="24"/>
  <c r="G44" i="24"/>
  <c r="M44" i="24" s="1"/>
  <c r="I44" i="24"/>
  <c r="K44" i="24"/>
  <c r="O44" i="24"/>
  <c r="Q44" i="24"/>
  <c r="V44" i="24"/>
  <c r="G45" i="24"/>
  <c r="M45" i="24" s="1"/>
  <c r="I45" i="24"/>
  <c r="K45" i="24"/>
  <c r="O45" i="24"/>
  <c r="Q45" i="24"/>
  <c r="V45" i="24"/>
  <c r="G47" i="24"/>
  <c r="G46" i="24" s="1"/>
  <c r="I47" i="24"/>
  <c r="I46" i="24" s="1"/>
  <c r="K47" i="24"/>
  <c r="K46" i="24" s="1"/>
  <c r="O47" i="24"/>
  <c r="O46" i="24" s="1"/>
  <c r="Q47" i="24"/>
  <c r="Q46" i="24" s="1"/>
  <c r="V47" i="24"/>
  <c r="V46" i="24" s="1"/>
  <c r="G50" i="24"/>
  <c r="M50" i="24" s="1"/>
  <c r="I50" i="24"/>
  <c r="K50" i="24"/>
  <c r="O50" i="24"/>
  <c r="Q50" i="24"/>
  <c r="V50" i="24"/>
  <c r="G52" i="24"/>
  <c r="M52" i="24" s="1"/>
  <c r="I52" i="24"/>
  <c r="K52" i="24"/>
  <c r="O52" i="24"/>
  <c r="Q52" i="24"/>
  <c r="V52" i="24"/>
  <c r="G54" i="24"/>
  <c r="M54" i="24" s="1"/>
  <c r="I54" i="24"/>
  <c r="K54" i="24"/>
  <c r="O54" i="24"/>
  <c r="Q54" i="24"/>
  <c r="V54" i="24"/>
  <c r="G56" i="24"/>
  <c r="M56" i="24" s="1"/>
  <c r="I56" i="24"/>
  <c r="K56" i="24"/>
  <c r="O56" i="24"/>
  <c r="Q56" i="24"/>
  <c r="V56" i="24"/>
  <c r="G58" i="24"/>
  <c r="M58" i="24" s="1"/>
  <c r="I58" i="24"/>
  <c r="K58" i="24"/>
  <c r="O58" i="24"/>
  <c r="Q58" i="24"/>
  <c r="V58" i="24"/>
  <c r="AE61" i="24"/>
  <c r="F56" i="1" s="1"/>
  <c r="BA204" i="23"/>
  <c r="BA202" i="23"/>
  <c r="BA200" i="23"/>
  <c r="BA198" i="23"/>
  <c r="BA112" i="23"/>
  <c r="BA98" i="23"/>
  <c r="BA53" i="23"/>
  <c r="BA52" i="23"/>
  <c r="BA47" i="23"/>
  <c r="BA43" i="23"/>
  <c r="BA34" i="23"/>
  <c r="BA30" i="23"/>
  <c r="BA13" i="23"/>
  <c r="BA10" i="23"/>
  <c r="G9" i="23"/>
  <c r="M9" i="23" s="1"/>
  <c r="I9" i="23"/>
  <c r="K9" i="23"/>
  <c r="O9" i="23"/>
  <c r="Q9" i="23"/>
  <c r="V9" i="23"/>
  <c r="G12" i="23"/>
  <c r="I12" i="23"/>
  <c r="K12" i="23"/>
  <c r="K8" i="23" s="1"/>
  <c r="O12" i="23"/>
  <c r="Q12" i="23"/>
  <c r="V12" i="23"/>
  <c r="G14" i="23"/>
  <c r="M14" i="23" s="1"/>
  <c r="I14" i="23"/>
  <c r="K14" i="23"/>
  <c r="O14" i="23"/>
  <c r="Q14" i="23"/>
  <c r="V14" i="23"/>
  <c r="G16" i="23"/>
  <c r="M16" i="23" s="1"/>
  <c r="I16" i="23"/>
  <c r="K16" i="23"/>
  <c r="O16" i="23"/>
  <c r="Q16" i="23"/>
  <c r="V16" i="23"/>
  <c r="G19" i="23"/>
  <c r="M19" i="23" s="1"/>
  <c r="I19" i="23"/>
  <c r="K19" i="23"/>
  <c r="O19" i="23"/>
  <c r="Q19" i="23"/>
  <c r="V19" i="23"/>
  <c r="G21" i="23"/>
  <c r="M21" i="23" s="1"/>
  <c r="I21" i="23"/>
  <c r="K21" i="23"/>
  <c r="O21" i="23"/>
  <c r="Q21" i="23"/>
  <c r="V21" i="23"/>
  <c r="G23" i="23"/>
  <c r="I23" i="23"/>
  <c r="K23" i="23"/>
  <c r="O23" i="23"/>
  <c r="Q23" i="23"/>
  <c r="V23" i="23"/>
  <c r="G26" i="23"/>
  <c r="M26" i="23" s="1"/>
  <c r="I26" i="23"/>
  <c r="K26" i="23"/>
  <c r="O26" i="23"/>
  <c r="Q26" i="23"/>
  <c r="V26" i="23"/>
  <c r="G29" i="23"/>
  <c r="M29" i="23" s="1"/>
  <c r="I29" i="23"/>
  <c r="K29" i="23"/>
  <c r="O29" i="23"/>
  <c r="Q29" i="23"/>
  <c r="V29" i="23"/>
  <c r="G33" i="23"/>
  <c r="M33" i="23" s="1"/>
  <c r="I33" i="23"/>
  <c r="K33" i="23"/>
  <c r="O33" i="23"/>
  <c r="Q33" i="23"/>
  <c r="V33" i="23"/>
  <c r="G36" i="23"/>
  <c r="M36" i="23" s="1"/>
  <c r="I36" i="23"/>
  <c r="K36" i="23"/>
  <c r="O36" i="23"/>
  <c r="Q36" i="23"/>
  <c r="V36" i="23"/>
  <c r="G39" i="23"/>
  <c r="M39" i="23" s="1"/>
  <c r="I39" i="23"/>
  <c r="K39" i="23"/>
  <c r="O39" i="23"/>
  <c r="Q39" i="23"/>
  <c r="V39" i="23"/>
  <c r="G42" i="23"/>
  <c r="M42" i="23" s="1"/>
  <c r="I42" i="23"/>
  <c r="K42" i="23"/>
  <c r="O42" i="23"/>
  <c r="Q42" i="23"/>
  <c r="V42" i="23"/>
  <c r="G46" i="23"/>
  <c r="M46" i="23" s="1"/>
  <c r="I46" i="23"/>
  <c r="K46" i="23"/>
  <c r="O46" i="23"/>
  <c r="Q46" i="23"/>
  <c r="V46" i="23"/>
  <c r="G49" i="23"/>
  <c r="M49" i="23" s="1"/>
  <c r="I49" i="23"/>
  <c r="K49" i="23"/>
  <c r="O49" i="23"/>
  <c r="Q49" i="23"/>
  <c r="V49" i="23"/>
  <c r="G51" i="23"/>
  <c r="M51" i="23" s="1"/>
  <c r="I51" i="23"/>
  <c r="K51" i="23"/>
  <c r="O51" i="23"/>
  <c r="Q51" i="23"/>
  <c r="V51" i="23"/>
  <c r="K55" i="23"/>
  <c r="G56" i="23"/>
  <c r="M56" i="23" s="1"/>
  <c r="M55" i="23" s="1"/>
  <c r="I56" i="23"/>
  <c r="I55" i="23" s="1"/>
  <c r="K56" i="23"/>
  <c r="O56" i="23"/>
  <c r="O55" i="23" s="1"/>
  <c r="Q56" i="23"/>
  <c r="Q55" i="23" s="1"/>
  <c r="V56" i="23"/>
  <c r="V55" i="23" s="1"/>
  <c r="G61" i="23"/>
  <c r="I61" i="23"/>
  <c r="K61" i="23"/>
  <c r="M61" i="23"/>
  <c r="O61" i="23"/>
  <c r="Q61" i="23"/>
  <c r="V61" i="23"/>
  <c r="G65" i="23"/>
  <c r="I65" i="23"/>
  <c r="K65" i="23"/>
  <c r="K60" i="23" s="1"/>
  <c r="O65" i="23"/>
  <c r="Q65" i="23"/>
  <c r="V65" i="23"/>
  <c r="G69" i="23"/>
  <c r="M69" i="23" s="1"/>
  <c r="I69" i="23"/>
  <c r="K69" i="23"/>
  <c r="O69" i="23"/>
  <c r="Q69" i="23"/>
  <c r="V69" i="23"/>
  <c r="G73" i="23"/>
  <c r="M73" i="23" s="1"/>
  <c r="I73" i="23"/>
  <c r="K73" i="23"/>
  <c r="O73" i="23"/>
  <c r="Q73" i="23"/>
  <c r="V73" i="23"/>
  <c r="G77" i="23"/>
  <c r="G76" i="23" s="1"/>
  <c r="I77" i="23"/>
  <c r="K77" i="23"/>
  <c r="O77" i="23"/>
  <c r="Q77" i="23"/>
  <c r="V77" i="23"/>
  <c r="V76" i="23" s="1"/>
  <c r="G80" i="23"/>
  <c r="I80" i="23"/>
  <c r="K80" i="23"/>
  <c r="M80" i="23"/>
  <c r="O80" i="23"/>
  <c r="Q80" i="23"/>
  <c r="V80" i="23"/>
  <c r="G84" i="23"/>
  <c r="M84" i="23" s="1"/>
  <c r="I84" i="23"/>
  <c r="K84" i="23"/>
  <c r="O84" i="23"/>
  <c r="Q84" i="23"/>
  <c r="V84" i="23"/>
  <c r="G88" i="23"/>
  <c r="I88" i="23"/>
  <c r="K88" i="23"/>
  <c r="O88" i="23"/>
  <c r="Q88" i="23"/>
  <c r="V88" i="23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3" i="23"/>
  <c r="M93" i="23" s="1"/>
  <c r="I93" i="23"/>
  <c r="K93" i="23"/>
  <c r="O93" i="23"/>
  <c r="Q93" i="23"/>
  <c r="V93" i="23"/>
  <c r="G94" i="23"/>
  <c r="M94" i="23" s="1"/>
  <c r="I94" i="23"/>
  <c r="K94" i="23"/>
  <c r="O94" i="23"/>
  <c r="Q94" i="23"/>
  <c r="V94" i="23"/>
  <c r="G95" i="23"/>
  <c r="M95" i="23" s="1"/>
  <c r="I95" i="23"/>
  <c r="K95" i="23"/>
  <c r="O95" i="23"/>
  <c r="Q95" i="23"/>
  <c r="V95" i="23"/>
  <c r="G97" i="23"/>
  <c r="M97" i="23" s="1"/>
  <c r="I97" i="23"/>
  <c r="K97" i="23"/>
  <c r="O97" i="23"/>
  <c r="Q97" i="23"/>
  <c r="V97" i="23"/>
  <c r="G101" i="23"/>
  <c r="I101" i="23"/>
  <c r="K101" i="23"/>
  <c r="O101" i="23"/>
  <c r="Q101" i="23"/>
  <c r="V101" i="23"/>
  <c r="G103" i="23"/>
  <c r="M103" i="23" s="1"/>
  <c r="I103" i="23"/>
  <c r="K103" i="23"/>
  <c r="O103" i="23"/>
  <c r="Q103" i="23"/>
  <c r="V103" i="23"/>
  <c r="G105" i="23"/>
  <c r="M105" i="23" s="1"/>
  <c r="I105" i="23"/>
  <c r="K105" i="23"/>
  <c r="O105" i="23"/>
  <c r="Q105" i="23"/>
  <c r="V105" i="23"/>
  <c r="G108" i="23"/>
  <c r="M108" i="23" s="1"/>
  <c r="I108" i="23"/>
  <c r="K108" i="23"/>
  <c r="O108" i="23"/>
  <c r="Q108" i="23"/>
  <c r="V108" i="23"/>
  <c r="V110" i="23"/>
  <c r="G111" i="23"/>
  <c r="G110" i="23" s="1"/>
  <c r="I111" i="23"/>
  <c r="I110" i="23" s="1"/>
  <c r="K111" i="23"/>
  <c r="K110" i="23" s="1"/>
  <c r="O111" i="23"/>
  <c r="O110" i="23" s="1"/>
  <c r="Q111" i="23"/>
  <c r="Q110" i="23" s="1"/>
  <c r="V111" i="23"/>
  <c r="G114" i="23"/>
  <c r="M114" i="23" s="1"/>
  <c r="I114" i="23"/>
  <c r="K114" i="23"/>
  <c r="O114" i="23"/>
  <c r="Q114" i="23"/>
  <c r="V114" i="23"/>
  <c r="G116" i="23"/>
  <c r="I116" i="23"/>
  <c r="K116" i="23"/>
  <c r="O116" i="23"/>
  <c r="Q116" i="23"/>
  <c r="V116" i="23"/>
  <c r="G118" i="23"/>
  <c r="M118" i="23" s="1"/>
  <c r="I118" i="23"/>
  <c r="K118" i="23"/>
  <c r="O118" i="23"/>
  <c r="Q118" i="23"/>
  <c r="V118" i="23"/>
  <c r="G121" i="23"/>
  <c r="M121" i="23" s="1"/>
  <c r="I121" i="23"/>
  <c r="K121" i="23"/>
  <c r="O121" i="23"/>
  <c r="Q121" i="23"/>
  <c r="V121" i="23"/>
  <c r="G124" i="23"/>
  <c r="I124" i="23"/>
  <c r="K124" i="23"/>
  <c r="O124" i="23"/>
  <c r="Q124" i="23"/>
  <c r="V124" i="23"/>
  <c r="G126" i="23"/>
  <c r="M126" i="23" s="1"/>
  <c r="I126" i="23"/>
  <c r="K126" i="23"/>
  <c r="O126" i="23"/>
  <c r="Q126" i="23"/>
  <c r="V126" i="23"/>
  <c r="G128" i="23"/>
  <c r="M128" i="23" s="1"/>
  <c r="I128" i="23"/>
  <c r="K128" i="23"/>
  <c r="O128" i="23"/>
  <c r="Q128" i="23"/>
  <c r="V128" i="23"/>
  <c r="G131" i="23"/>
  <c r="I131" i="23"/>
  <c r="K131" i="23"/>
  <c r="M131" i="23"/>
  <c r="O131" i="23"/>
  <c r="Q131" i="23"/>
  <c r="V131" i="23"/>
  <c r="G134" i="23"/>
  <c r="M134" i="23" s="1"/>
  <c r="I134" i="23"/>
  <c r="K134" i="23"/>
  <c r="O134" i="23"/>
  <c r="Q134" i="23"/>
  <c r="V134" i="23"/>
  <c r="G138" i="23"/>
  <c r="M138" i="23" s="1"/>
  <c r="I138" i="23"/>
  <c r="K138" i="23"/>
  <c r="O138" i="23"/>
  <c r="Q138" i="23"/>
  <c r="V138" i="23"/>
  <c r="V133" i="23" s="1"/>
  <c r="G141" i="23"/>
  <c r="I141" i="23"/>
  <c r="K141" i="23"/>
  <c r="M141" i="23"/>
  <c r="O141" i="23"/>
  <c r="Q141" i="23"/>
  <c r="V141" i="23"/>
  <c r="G144" i="23"/>
  <c r="M144" i="23" s="1"/>
  <c r="I144" i="23"/>
  <c r="K144" i="23"/>
  <c r="O144" i="23"/>
  <c r="Q144" i="23"/>
  <c r="V144" i="23"/>
  <c r="G147" i="23"/>
  <c r="I147" i="23"/>
  <c r="K147" i="23"/>
  <c r="O147" i="23"/>
  <c r="Q147" i="23"/>
  <c r="V147" i="23"/>
  <c r="G149" i="23"/>
  <c r="M149" i="23" s="1"/>
  <c r="I149" i="23"/>
  <c r="K149" i="23"/>
  <c r="O149" i="23"/>
  <c r="Q149" i="23"/>
  <c r="Q146" i="23" s="1"/>
  <c r="V149" i="23"/>
  <c r="G152" i="23"/>
  <c r="M152" i="23" s="1"/>
  <c r="I152" i="23"/>
  <c r="K152" i="23"/>
  <c r="O152" i="23"/>
  <c r="Q152" i="23"/>
  <c r="V152" i="23"/>
  <c r="G155" i="23"/>
  <c r="I155" i="23"/>
  <c r="K155" i="23"/>
  <c r="O155" i="23"/>
  <c r="Q155" i="23"/>
  <c r="V155" i="23"/>
  <c r="G157" i="23"/>
  <c r="I157" i="23"/>
  <c r="K157" i="23"/>
  <c r="M157" i="23"/>
  <c r="O157" i="23"/>
  <c r="Q157" i="23"/>
  <c r="V157" i="23"/>
  <c r="G159" i="23"/>
  <c r="M159" i="23" s="1"/>
  <c r="I159" i="23"/>
  <c r="K159" i="23"/>
  <c r="O159" i="23"/>
  <c r="Q159" i="23"/>
  <c r="V159" i="23"/>
  <c r="G161" i="23"/>
  <c r="M161" i="23" s="1"/>
  <c r="I161" i="23"/>
  <c r="K161" i="23"/>
  <c r="O161" i="23"/>
  <c r="Q161" i="23"/>
  <c r="V161" i="23"/>
  <c r="G163" i="23"/>
  <c r="M163" i="23" s="1"/>
  <c r="I163" i="23"/>
  <c r="K163" i="23"/>
  <c r="O163" i="23"/>
  <c r="Q163" i="23"/>
  <c r="V163" i="23"/>
  <c r="G165" i="23"/>
  <c r="M165" i="23" s="1"/>
  <c r="I165" i="23"/>
  <c r="K165" i="23"/>
  <c r="O165" i="23"/>
  <c r="Q165" i="23"/>
  <c r="V165" i="23"/>
  <c r="G169" i="23"/>
  <c r="M169" i="23" s="1"/>
  <c r="I169" i="23"/>
  <c r="K169" i="23"/>
  <c r="O169" i="23"/>
  <c r="Q169" i="23"/>
  <c r="V169" i="23"/>
  <c r="G172" i="23"/>
  <c r="M172" i="23" s="1"/>
  <c r="I172" i="23"/>
  <c r="K172" i="23"/>
  <c r="O172" i="23"/>
  <c r="Q172" i="23"/>
  <c r="V172" i="23"/>
  <c r="G175" i="23"/>
  <c r="M175" i="23" s="1"/>
  <c r="I175" i="23"/>
  <c r="K175" i="23"/>
  <c r="O175" i="23"/>
  <c r="Q175" i="23"/>
  <c r="V175" i="23"/>
  <c r="G178" i="23"/>
  <c r="M178" i="23" s="1"/>
  <c r="I178" i="23"/>
  <c r="K178" i="23"/>
  <c r="O178" i="23"/>
  <c r="Q178" i="23"/>
  <c r="V178" i="23"/>
  <c r="G181" i="23"/>
  <c r="I181" i="23"/>
  <c r="I180" i="23" s="1"/>
  <c r="K181" i="23"/>
  <c r="O181" i="23"/>
  <c r="Q181" i="23"/>
  <c r="V181" i="23"/>
  <c r="G184" i="23"/>
  <c r="M184" i="23" s="1"/>
  <c r="I184" i="23"/>
  <c r="K184" i="23"/>
  <c r="O184" i="23"/>
  <c r="O180" i="23" s="1"/>
  <c r="Q184" i="23"/>
  <c r="V184" i="23"/>
  <c r="G186" i="23"/>
  <c r="I186" i="23"/>
  <c r="K186" i="23"/>
  <c r="O186" i="23"/>
  <c r="Q186" i="23"/>
  <c r="V186" i="23"/>
  <c r="G187" i="23"/>
  <c r="M187" i="23" s="1"/>
  <c r="I187" i="23"/>
  <c r="K187" i="23"/>
  <c r="O187" i="23"/>
  <c r="Q187" i="23"/>
  <c r="V187" i="23"/>
  <c r="G190" i="23"/>
  <c r="M190" i="23" s="1"/>
  <c r="I190" i="23"/>
  <c r="K190" i="23"/>
  <c r="O190" i="23"/>
  <c r="Q190" i="23"/>
  <c r="V190" i="23"/>
  <c r="G192" i="23"/>
  <c r="M192" i="23" s="1"/>
  <c r="I192" i="23"/>
  <c r="K192" i="23"/>
  <c r="O192" i="23"/>
  <c r="Q192" i="23"/>
  <c r="V192" i="23"/>
  <c r="G193" i="23"/>
  <c r="M193" i="23" s="1"/>
  <c r="I193" i="23"/>
  <c r="K193" i="23"/>
  <c r="O193" i="23"/>
  <c r="Q193" i="23"/>
  <c r="V193" i="23"/>
  <c r="G194" i="23"/>
  <c r="M194" i="23" s="1"/>
  <c r="I194" i="23"/>
  <c r="K194" i="23"/>
  <c r="O194" i="23"/>
  <c r="Q194" i="23"/>
  <c r="V194" i="23"/>
  <c r="G195" i="23"/>
  <c r="M195" i="23" s="1"/>
  <c r="I195" i="23"/>
  <c r="K195" i="23"/>
  <c r="O195" i="23"/>
  <c r="Q195" i="23"/>
  <c r="V195" i="23"/>
  <c r="G197" i="23"/>
  <c r="M197" i="23" s="1"/>
  <c r="I197" i="23"/>
  <c r="K197" i="23"/>
  <c r="O197" i="23"/>
  <c r="Q197" i="23"/>
  <c r="V197" i="23"/>
  <c r="G199" i="23"/>
  <c r="I199" i="23"/>
  <c r="K199" i="23"/>
  <c r="O199" i="23"/>
  <c r="O196" i="23" s="1"/>
  <c r="Q199" i="23"/>
  <c r="V199" i="23"/>
  <c r="G201" i="23"/>
  <c r="M201" i="23" s="1"/>
  <c r="I201" i="23"/>
  <c r="K201" i="23"/>
  <c r="O201" i="23"/>
  <c r="Q201" i="23"/>
  <c r="V201" i="23"/>
  <c r="G203" i="23"/>
  <c r="M203" i="23" s="1"/>
  <c r="I203" i="23"/>
  <c r="K203" i="23"/>
  <c r="O203" i="23"/>
  <c r="Q203" i="23"/>
  <c r="V203" i="23"/>
  <c r="G205" i="23"/>
  <c r="M205" i="23" s="1"/>
  <c r="I205" i="23"/>
  <c r="K205" i="23"/>
  <c r="O205" i="23"/>
  <c r="Q205" i="23"/>
  <c r="V205" i="23"/>
  <c r="AE208" i="23"/>
  <c r="F55" i="1" s="1"/>
  <c r="G9" i="22"/>
  <c r="M9" i="22" s="1"/>
  <c r="I9" i="22"/>
  <c r="K9" i="22"/>
  <c r="O9" i="22"/>
  <c r="Q9" i="22"/>
  <c r="V9" i="22"/>
  <c r="G10" i="22"/>
  <c r="I10" i="22"/>
  <c r="K10" i="22"/>
  <c r="O10" i="22"/>
  <c r="Q10" i="22"/>
  <c r="V10" i="22"/>
  <c r="G11" i="22"/>
  <c r="M11" i="22" s="1"/>
  <c r="I11" i="22"/>
  <c r="K11" i="22"/>
  <c r="O11" i="22"/>
  <c r="Q11" i="22"/>
  <c r="V11" i="22"/>
  <c r="G12" i="22"/>
  <c r="M12" i="22" s="1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5" i="22"/>
  <c r="I15" i="22"/>
  <c r="K15" i="22"/>
  <c r="M15" i="22"/>
  <c r="O15" i="22"/>
  <c r="Q15" i="22"/>
  <c r="V15" i="22"/>
  <c r="G16" i="22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I21" i="22"/>
  <c r="K21" i="22"/>
  <c r="M21" i="22"/>
  <c r="O21" i="22"/>
  <c r="Q21" i="22"/>
  <c r="V21" i="22"/>
  <c r="K22" i="22"/>
  <c r="V22" i="22"/>
  <c r="G23" i="22"/>
  <c r="M23" i="22" s="1"/>
  <c r="M22" i="22" s="1"/>
  <c r="I23" i="22"/>
  <c r="I22" i="22" s="1"/>
  <c r="K23" i="22"/>
  <c r="O23" i="22"/>
  <c r="O22" i="22" s="1"/>
  <c r="Q23" i="22"/>
  <c r="Q22" i="22" s="1"/>
  <c r="V23" i="22"/>
  <c r="G25" i="22"/>
  <c r="M25" i="22" s="1"/>
  <c r="I25" i="22"/>
  <c r="K25" i="22"/>
  <c r="O25" i="22"/>
  <c r="Q25" i="22"/>
  <c r="V25" i="22"/>
  <c r="G26" i="22"/>
  <c r="I26" i="22"/>
  <c r="K26" i="22"/>
  <c r="O26" i="22"/>
  <c r="Q26" i="22"/>
  <c r="V26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M30" i="22" s="1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G35" i="22"/>
  <c r="M35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8" i="22"/>
  <c r="M38" i="22" s="1"/>
  <c r="I38" i="22"/>
  <c r="K38" i="22"/>
  <c r="O38" i="22"/>
  <c r="Q38" i="22"/>
  <c r="V38" i="22"/>
  <c r="G39" i="22"/>
  <c r="I39" i="22"/>
  <c r="K39" i="22"/>
  <c r="M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6" i="22"/>
  <c r="M46" i="22" s="1"/>
  <c r="I46" i="22"/>
  <c r="K46" i="22"/>
  <c r="O46" i="22"/>
  <c r="Q46" i="22"/>
  <c r="V46" i="22"/>
  <c r="G47" i="22"/>
  <c r="M47" i="22" s="1"/>
  <c r="I47" i="22"/>
  <c r="K47" i="22"/>
  <c r="O47" i="22"/>
  <c r="Q47" i="22"/>
  <c r="V47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M51" i="22" s="1"/>
  <c r="I51" i="22"/>
  <c r="K51" i="22"/>
  <c r="O51" i="22"/>
  <c r="Q51" i="22"/>
  <c r="V51" i="22"/>
  <c r="G52" i="22"/>
  <c r="M52" i="22" s="1"/>
  <c r="I52" i="22"/>
  <c r="K52" i="22"/>
  <c r="O52" i="22"/>
  <c r="Q52" i="22"/>
  <c r="V52" i="22"/>
  <c r="G53" i="22"/>
  <c r="M53" i="22" s="1"/>
  <c r="I53" i="22"/>
  <c r="K53" i="22"/>
  <c r="O53" i="22"/>
  <c r="Q53" i="22"/>
  <c r="V53" i="22"/>
  <c r="G54" i="22"/>
  <c r="M54" i="22" s="1"/>
  <c r="I54" i="22"/>
  <c r="K54" i="22"/>
  <c r="O54" i="22"/>
  <c r="Q54" i="22"/>
  <c r="V54" i="22"/>
  <c r="G55" i="22"/>
  <c r="I55" i="22"/>
  <c r="K55" i="22"/>
  <c r="M55" i="22"/>
  <c r="O55" i="22"/>
  <c r="Q55" i="22"/>
  <c r="V55" i="22"/>
  <c r="G56" i="22"/>
  <c r="M56" i="22" s="1"/>
  <c r="I56" i="22"/>
  <c r="K56" i="22"/>
  <c r="O56" i="22"/>
  <c r="Q56" i="22"/>
  <c r="V56" i="22"/>
  <c r="G57" i="22"/>
  <c r="M57" i="22" s="1"/>
  <c r="I57" i="22"/>
  <c r="K57" i="22"/>
  <c r="O57" i="22"/>
  <c r="Q57" i="22"/>
  <c r="V57" i="22"/>
  <c r="G58" i="22"/>
  <c r="M58" i="22" s="1"/>
  <c r="I58" i="22"/>
  <c r="K58" i="22"/>
  <c r="O58" i="22"/>
  <c r="Q58" i="22"/>
  <c r="V58" i="22"/>
  <c r="G59" i="22"/>
  <c r="M59" i="22" s="1"/>
  <c r="I59" i="22"/>
  <c r="K59" i="22"/>
  <c r="O59" i="22"/>
  <c r="Q59" i="22"/>
  <c r="V59" i="22"/>
  <c r="G60" i="22"/>
  <c r="M60" i="22" s="1"/>
  <c r="I60" i="22"/>
  <c r="K60" i="22"/>
  <c r="O60" i="22"/>
  <c r="Q60" i="22"/>
  <c r="V60" i="22"/>
  <c r="G61" i="22"/>
  <c r="I61" i="22"/>
  <c r="K61" i="22"/>
  <c r="M61" i="22"/>
  <c r="O61" i="22"/>
  <c r="Q61" i="22"/>
  <c r="V61" i="22"/>
  <c r="G62" i="22"/>
  <c r="M62" i="22" s="1"/>
  <c r="I62" i="22"/>
  <c r="K62" i="22"/>
  <c r="O62" i="22"/>
  <c r="Q62" i="22"/>
  <c r="V62" i="22"/>
  <c r="G63" i="22"/>
  <c r="M63" i="22" s="1"/>
  <c r="I63" i="22"/>
  <c r="K63" i="22"/>
  <c r="O63" i="22"/>
  <c r="Q63" i="22"/>
  <c r="V63" i="22"/>
  <c r="G64" i="22"/>
  <c r="M64" i="22" s="1"/>
  <c r="I64" i="22"/>
  <c r="K64" i="22"/>
  <c r="O64" i="22"/>
  <c r="Q64" i="22"/>
  <c r="V64" i="22"/>
  <c r="G65" i="22"/>
  <c r="M65" i="22" s="1"/>
  <c r="I65" i="22"/>
  <c r="K65" i="22"/>
  <c r="O65" i="22"/>
  <c r="Q65" i="22"/>
  <c r="V65" i="22"/>
  <c r="G66" i="22"/>
  <c r="M66" i="22" s="1"/>
  <c r="I66" i="22"/>
  <c r="K66" i="22"/>
  <c r="O66" i="22"/>
  <c r="Q66" i="22"/>
  <c r="V66" i="22"/>
  <c r="G67" i="22"/>
  <c r="M67" i="22" s="1"/>
  <c r="I67" i="22"/>
  <c r="K67" i="22"/>
  <c r="O67" i="22"/>
  <c r="Q67" i="22"/>
  <c r="V67" i="22"/>
  <c r="G68" i="22"/>
  <c r="M68" i="22" s="1"/>
  <c r="I68" i="22"/>
  <c r="K68" i="22"/>
  <c r="O68" i="22"/>
  <c r="Q68" i="22"/>
  <c r="V68" i="22"/>
  <c r="G69" i="22"/>
  <c r="M69" i="22" s="1"/>
  <c r="I69" i="22"/>
  <c r="K69" i="22"/>
  <c r="O69" i="22"/>
  <c r="Q69" i="22"/>
  <c r="V69" i="22"/>
  <c r="G70" i="22"/>
  <c r="M70" i="22" s="1"/>
  <c r="I70" i="22"/>
  <c r="K70" i="22"/>
  <c r="O70" i="22"/>
  <c r="Q70" i="22"/>
  <c r="V70" i="22"/>
  <c r="G72" i="22"/>
  <c r="I72" i="22"/>
  <c r="K72" i="22"/>
  <c r="K71" i="22" s="1"/>
  <c r="O72" i="22"/>
  <c r="Q72" i="22"/>
  <c r="V72" i="22"/>
  <c r="G73" i="22"/>
  <c r="M73" i="22" s="1"/>
  <c r="I73" i="22"/>
  <c r="K73" i="22"/>
  <c r="O73" i="22"/>
  <c r="Q73" i="22"/>
  <c r="V73" i="22"/>
  <c r="G74" i="22"/>
  <c r="M74" i="22" s="1"/>
  <c r="I74" i="22"/>
  <c r="K74" i="22"/>
  <c r="O74" i="22"/>
  <c r="Q74" i="22"/>
  <c r="V74" i="22"/>
  <c r="G75" i="22"/>
  <c r="M75" i="22" s="1"/>
  <c r="I75" i="22"/>
  <c r="K75" i="22"/>
  <c r="O75" i="22"/>
  <c r="Q75" i="22"/>
  <c r="V75" i="22"/>
  <c r="AE77" i="22"/>
  <c r="F54" i="1" s="1"/>
  <c r="G9" i="21"/>
  <c r="M9" i="21" s="1"/>
  <c r="I9" i="21"/>
  <c r="K9" i="21"/>
  <c r="O9" i="21"/>
  <c r="Q9" i="21"/>
  <c r="V9" i="21"/>
  <c r="G10" i="21"/>
  <c r="I10" i="21"/>
  <c r="K10" i="21"/>
  <c r="O10" i="21"/>
  <c r="Q10" i="21"/>
  <c r="V10" i="21"/>
  <c r="G11" i="2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15" i="21"/>
  <c r="M15" i="21" s="1"/>
  <c r="I15" i="21"/>
  <c r="K15" i="21"/>
  <c r="O15" i="21"/>
  <c r="Q15" i="21"/>
  <c r="V15" i="21"/>
  <c r="G16" i="21"/>
  <c r="M16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G19" i="21"/>
  <c r="M19" i="21" s="1"/>
  <c r="I19" i="21"/>
  <c r="K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5" i="21"/>
  <c r="M35" i="21" s="1"/>
  <c r="I35" i="21"/>
  <c r="K35" i="21"/>
  <c r="O35" i="21"/>
  <c r="Q35" i="21"/>
  <c r="V35" i="21"/>
  <c r="G36" i="21"/>
  <c r="M36" i="21" s="1"/>
  <c r="I36" i="21"/>
  <c r="K36" i="21"/>
  <c r="O36" i="21"/>
  <c r="Q36" i="21"/>
  <c r="V36" i="21"/>
  <c r="G38" i="21"/>
  <c r="I38" i="21"/>
  <c r="K38" i="21"/>
  <c r="O38" i="21"/>
  <c r="Q38" i="21"/>
  <c r="V38" i="21"/>
  <c r="G39" i="21"/>
  <c r="M39" i="21" s="1"/>
  <c r="I39" i="21"/>
  <c r="K39" i="21"/>
  <c r="O39" i="21"/>
  <c r="Q39" i="21"/>
  <c r="Q37" i="21" s="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G42" i="21"/>
  <c r="M42" i="21" s="1"/>
  <c r="I42" i="21"/>
  <c r="K42" i="21"/>
  <c r="O42" i="21"/>
  <c r="Q42" i="21"/>
  <c r="V42" i="21"/>
  <c r="G44" i="21"/>
  <c r="I44" i="21"/>
  <c r="K44" i="21"/>
  <c r="O44" i="21"/>
  <c r="Q44" i="21"/>
  <c r="V44" i="21"/>
  <c r="G45" i="21"/>
  <c r="M45" i="21" s="1"/>
  <c r="I45" i="21"/>
  <c r="K45" i="21"/>
  <c r="O45" i="21"/>
  <c r="Q45" i="21"/>
  <c r="V45" i="21"/>
  <c r="G46" i="21"/>
  <c r="M46" i="21" s="1"/>
  <c r="I46" i="21"/>
  <c r="K46" i="21"/>
  <c r="O46" i="21"/>
  <c r="Q46" i="21"/>
  <c r="V46" i="21"/>
  <c r="G47" i="21"/>
  <c r="M47" i="21" s="1"/>
  <c r="I47" i="21"/>
  <c r="K47" i="21"/>
  <c r="O47" i="21"/>
  <c r="Q47" i="21"/>
  <c r="V47" i="21"/>
  <c r="G48" i="21"/>
  <c r="M48" i="21" s="1"/>
  <c r="I48" i="21"/>
  <c r="K48" i="21"/>
  <c r="O48" i="21"/>
  <c r="Q48" i="21"/>
  <c r="V48" i="21"/>
  <c r="G50" i="21"/>
  <c r="I50" i="21"/>
  <c r="K50" i="21"/>
  <c r="M50" i="21"/>
  <c r="O50" i="21"/>
  <c r="Q50" i="21"/>
  <c r="V50" i="21"/>
  <c r="G51" i="21"/>
  <c r="M51" i="21" s="1"/>
  <c r="I51" i="21"/>
  <c r="K51" i="21"/>
  <c r="O51" i="21"/>
  <c r="O49" i="21" s="1"/>
  <c r="Q51" i="21"/>
  <c r="V51" i="21"/>
  <c r="G53" i="21"/>
  <c r="I53" i="21"/>
  <c r="K53" i="21"/>
  <c r="M53" i="21"/>
  <c r="O53" i="21"/>
  <c r="Q53" i="21"/>
  <c r="V53" i="21"/>
  <c r="V52" i="21" s="1"/>
  <c r="G54" i="21"/>
  <c r="M54" i="21" s="1"/>
  <c r="I54" i="21"/>
  <c r="K54" i="21"/>
  <c r="O54" i="21"/>
  <c r="Q54" i="21"/>
  <c r="V54" i="21"/>
  <c r="G55" i="21"/>
  <c r="M55" i="21" s="1"/>
  <c r="I55" i="21"/>
  <c r="K55" i="21"/>
  <c r="O55" i="21"/>
  <c r="Q55" i="21"/>
  <c r="V55" i="21"/>
  <c r="G56" i="21"/>
  <c r="M56" i="21" s="1"/>
  <c r="I56" i="21"/>
  <c r="K56" i="21"/>
  <c r="O56" i="21"/>
  <c r="Q56" i="21"/>
  <c r="V56" i="21"/>
  <c r="AE58" i="21"/>
  <c r="F53" i="1" s="1"/>
  <c r="BA54" i="20"/>
  <c r="BA52" i="20"/>
  <c r="BA50" i="20"/>
  <c r="BA48" i="20"/>
  <c r="G9" i="20"/>
  <c r="M9" i="20" s="1"/>
  <c r="I9" i="20"/>
  <c r="K9" i="20"/>
  <c r="O9" i="20"/>
  <c r="Q9" i="20"/>
  <c r="V9" i="20"/>
  <c r="G11" i="20"/>
  <c r="I11" i="20"/>
  <c r="K11" i="20"/>
  <c r="O11" i="20"/>
  <c r="Q11" i="20"/>
  <c r="V11" i="20"/>
  <c r="G17" i="20"/>
  <c r="I17" i="20"/>
  <c r="K17" i="20"/>
  <c r="O17" i="20"/>
  <c r="Q17" i="20"/>
  <c r="V17" i="20"/>
  <c r="G19" i="20"/>
  <c r="M19" i="20" s="1"/>
  <c r="I19" i="20"/>
  <c r="K19" i="20"/>
  <c r="O19" i="20"/>
  <c r="Q19" i="20"/>
  <c r="V19" i="20"/>
  <c r="G21" i="20"/>
  <c r="M21" i="20" s="1"/>
  <c r="I21" i="20"/>
  <c r="K21" i="20"/>
  <c r="O21" i="20"/>
  <c r="Q21" i="20"/>
  <c r="V21" i="20"/>
  <c r="G23" i="20"/>
  <c r="M23" i="20" s="1"/>
  <c r="I23" i="20"/>
  <c r="K23" i="20"/>
  <c r="O23" i="20"/>
  <c r="Q23" i="20"/>
  <c r="V23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G31" i="20"/>
  <c r="M31" i="20" s="1"/>
  <c r="I31" i="20"/>
  <c r="K31" i="20"/>
  <c r="O31" i="20"/>
  <c r="Q31" i="20"/>
  <c r="V31" i="20"/>
  <c r="G33" i="20"/>
  <c r="M33" i="20" s="1"/>
  <c r="I33" i="20"/>
  <c r="K33" i="20"/>
  <c r="O33" i="20"/>
  <c r="Q33" i="20"/>
  <c r="V33" i="20"/>
  <c r="G35" i="20"/>
  <c r="M35" i="20" s="1"/>
  <c r="I35" i="20"/>
  <c r="K35" i="20"/>
  <c r="O35" i="20"/>
  <c r="Q35" i="20"/>
  <c r="V35" i="20"/>
  <c r="G37" i="20"/>
  <c r="I37" i="20"/>
  <c r="K37" i="20"/>
  <c r="M37" i="20"/>
  <c r="O37" i="20"/>
  <c r="Q37" i="20"/>
  <c r="V37" i="20"/>
  <c r="G38" i="20"/>
  <c r="M38" i="20" s="1"/>
  <c r="I38" i="20"/>
  <c r="K38" i="20"/>
  <c r="O38" i="20"/>
  <c r="Q38" i="20"/>
  <c r="V38" i="20"/>
  <c r="G39" i="20"/>
  <c r="M39" i="20" s="1"/>
  <c r="I39" i="20"/>
  <c r="K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2" i="20"/>
  <c r="M42" i="20" s="1"/>
  <c r="I42" i="20"/>
  <c r="K42" i="20"/>
  <c r="O42" i="20"/>
  <c r="Q42" i="20"/>
  <c r="V42" i="20"/>
  <c r="Q43" i="20"/>
  <c r="G44" i="20"/>
  <c r="G43" i="20" s="1"/>
  <c r="I44" i="20"/>
  <c r="I43" i="20" s="1"/>
  <c r="K44" i="20"/>
  <c r="K43" i="20" s="1"/>
  <c r="O44" i="20"/>
  <c r="O43" i="20" s="1"/>
  <c r="Q44" i="20"/>
  <c r="V44" i="20"/>
  <c r="V43" i="20" s="1"/>
  <c r="G47" i="20"/>
  <c r="I47" i="20"/>
  <c r="K47" i="20"/>
  <c r="O47" i="20"/>
  <c r="Q47" i="20"/>
  <c r="V47" i="20"/>
  <c r="G49" i="20"/>
  <c r="I49" i="20"/>
  <c r="K49" i="20"/>
  <c r="M49" i="20"/>
  <c r="O49" i="20"/>
  <c r="Q49" i="20"/>
  <c r="V49" i="20"/>
  <c r="G51" i="20"/>
  <c r="M51" i="20" s="1"/>
  <c r="I51" i="20"/>
  <c r="K51" i="20"/>
  <c r="O51" i="20"/>
  <c r="Q51" i="20"/>
  <c r="V51" i="20"/>
  <c r="G53" i="20"/>
  <c r="M53" i="20" s="1"/>
  <c r="I53" i="20"/>
  <c r="K53" i="20"/>
  <c r="O53" i="20"/>
  <c r="Q53" i="20"/>
  <c r="V53" i="20"/>
  <c r="G55" i="20"/>
  <c r="M55" i="20" s="1"/>
  <c r="I55" i="20"/>
  <c r="K55" i="20"/>
  <c r="O55" i="20"/>
  <c r="Q55" i="20"/>
  <c r="V55" i="20"/>
  <c r="AE58" i="20"/>
  <c r="F52" i="1" s="1"/>
  <c r="G9" i="19"/>
  <c r="M9" i="19" s="1"/>
  <c r="I9" i="19"/>
  <c r="K9" i="19"/>
  <c r="O9" i="19"/>
  <c r="Q9" i="19"/>
  <c r="V9" i="19"/>
  <c r="G10" i="19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7" i="19"/>
  <c r="I17" i="19"/>
  <c r="K17" i="19"/>
  <c r="M17" i="19"/>
  <c r="O17" i="19"/>
  <c r="Q17" i="19"/>
  <c r="V17" i="19"/>
  <c r="G18" i="19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6" i="19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M51" i="19" s="1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I59" i="19"/>
  <c r="K59" i="19"/>
  <c r="M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G67" i="19"/>
  <c r="M67" i="19" s="1"/>
  <c r="I67" i="19"/>
  <c r="K67" i="19"/>
  <c r="O67" i="19"/>
  <c r="Q67" i="19"/>
  <c r="V67" i="19"/>
  <c r="G68" i="19"/>
  <c r="M68" i="19" s="1"/>
  <c r="I68" i="19"/>
  <c r="K68" i="19"/>
  <c r="O68" i="19"/>
  <c r="Q68" i="19"/>
  <c r="V68" i="19"/>
  <c r="G69" i="19"/>
  <c r="M69" i="19" s="1"/>
  <c r="I69" i="19"/>
  <c r="K69" i="19"/>
  <c r="O69" i="19"/>
  <c r="Q69" i="19"/>
  <c r="V69" i="19"/>
  <c r="G70" i="19"/>
  <c r="M70" i="19" s="1"/>
  <c r="I70" i="19"/>
  <c r="K70" i="19"/>
  <c r="O70" i="19"/>
  <c r="Q70" i="19"/>
  <c r="V70" i="19"/>
  <c r="G71" i="19"/>
  <c r="I71" i="19"/>
  <c r="K71" i="19"/>
  <c r="M71" i="19"/>
  <c r="O71" i="19"/>
  <c r="Q71" i="19"/>
  <c r="V71" i="19"/>
  <c r="G72" i="19"/>
  <c r="M72" i="19" s="1"/>
  <c r="I72" i="19"/>
  <c r="K72" i="19"/>
  <c r="O72" i="19"/>
  <c r="Q72" i="19"/>
  <c r="V72" i="19"/>
  <c r="G73" i="19"/>
  <c r="M73" i="19" s="1"/>
  <c r="I73" i="19"/>
  <c r="K73" i="19"/>
  <c r="O73" i="19"/>
  <c r="Q73" i="19"/>
  <c r="V73" i="19"/>
  <c r="G74" i="19"/>
  <c r="M74" i="19" s="1"/>
  <c r="I74" i="19"/>
  <c r="K74" i="19"/>
  <c r="O74" i="19"/>
  <c r="Q74" i="19"/>
  <c r="V74" i="19"/>
  <c r="G76" i="19"/>
  <c r="I76" i="19"/>
  <c r="K76" i="19"/>
  <c r="K75" i="19" s="1"/>
  <c r="O76" i="19"/>
  <c r="Q76" i="19"/>
  <c r="V76" i="19"/>
  <c r="G77" i="19"/>
  <c r="M77" i="19" s="1"/>
  <c r="I77" i="19"/>
  <c r="K77" i="19"/>
  <c r="O77" i="19"/>
  <c r="Q77" i="19"/>
  <c r="V77" i="19"/>
  <c r="G78" i="19"/>
  <c r="M78" i="19" s="1"/>
  <c r="I78" i="19"/>
  <c r="K78" i="19"/>
  <c r="O78" i="19"/>
  <c r="Q78" i="19"/>
  <c r="V78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1" i="19"/>
  <c r="M81" i="19" s="1"/>
  <c r="I81" i="19"/>
  <c r="K81" i="19"/>
  <c r="O81" i="19"/>
  <c r="Q81" i="19"/>
  <c r="V81" i="19"/>
  <c r="G82" i="19"/>
  <c r="M82" i="19" s="1"/>
  <c r="I82" i="19"/>
  <c r="K82" i="19"/>
  <c r="O82" i="19"/>
  <c r="Q82" i="19"/>
  <c r="V82" i="19"/>
  <c r="G84" i="19"/>
  <c r="I84" i="19"/>
  <c r="K84" i="19"/>
  <c r="O84" i="19"/>
  <c r="Q84" i="19"/>
  <c r="V84" i="19"/>
  <c r="G85" i="19"/>
  <c r="M85" i="19" s="1"/>
  <c r="I85" i="19"/>
  <c r="K85" i="19"/>
  <c r="O85" i="19"/>
  <c r="Q85" i="19"/>
  <c r="V85" i="19"/>
  <c r="G86" i="19"/>
  <c r="M86" i="19" s="1"/>
  <c r="I86" i="19"/>
  <c r="K86" i="19"/>
  <c r="O86" i="19"/>
  <c r="Q86" i="19"/>
  <c r="V86" i="19"/>
  <c r="G87" i="19"/>
  <c r="M87" i="19" s="1"/>
  <c r="I87" i="19"/>
  <c r="K87" i="19"/>
  <c r="O87" i="19"/>
  <c r="Q87" i="19"/>
  <c r="V87" i="19"/>
  <c r="G88" i="19"/>
  <c r="M88" i="19" s="1"/>
  <c r="I88" i="19"/>
  <c r="K88" i="19"/>
  <c r="O88" i="19"/>
  <c r="Q88" i="19"/>
  <c r="V88" i="19"/>
  <c r="G89" i="19"/>
  <c r="M89" i="19" s="1"/>
  <c r="I89" i="19"/>
  <c r="K89" i="19"/>
  <c r="O89" i="19"/>
  <c r="Q89" i="19"/>
  <c r="V89" i="19"/>
  <c r="G90" i="19"/>
  <c r="M90" i="19" s="1"/>
  <c r="I90" i="19"/>
  <c r="K90" i="19"/>
  <c r="O90" i="19"/>
  <c r="Q90" i="19"/>
  <c r="V90" i="19"/>
  <c r="G91" i="19"/>
  <c r="M91" i="19" s="1"/>
  <c r="I91" i="19"/>
  <c r="K91" i="19"/>
  <c r="O91" i="19"/>
  <c r="Q91" i="19"/>
  <c r="V91" i="19"/>
  <c r="G92" i="19"/>
  <c r="M92" i="19" s="1"/>
  <c r="I92" i="19"/>
  <c r="K92" i="19"/>
  <c r="O92" i="19"/>
  <c r="Q92" i="19"/>
  <c r="V92" i="19"/>
  <c r="G93" i="19"/>
  <c r="M93" i="19" s="1"/>
  <c r="I93" i="19"/>
  <c r="K93" i="19"/>
  <c r="O93" i="19"/>
  <c r="Q93" i="19"/>
  <c r="V93" i="19"/>
  <c r="G94" i="19"/>
  <c r="M94" i="19" s="1"/>
  <c r="I94" i="19"/>
  <c r="K94" i="19"/>
  <c r="O94" i="19"/>
  <c r="Q94" i="19"/>
  <c r="V94" i="19"/>
  <c r="G95" i="19"/>
  <c r="M95" i="19" s="1"/>
  <c r="I95" i="19"/>
  <c r="K95" i="19"/>
  <c r="O95" i="19"/>
  <c r="Q95" i="19"/>
  <c r="V95" i="19"/>
  <c r="G96" i="19"/>
  <c r="M96" i="19" s="1"/>
  <c r="I96" i="19"/>
  <c r="K96" i="19"/>
  <c r="O96" i="19"/>
  <c r="Q96" i="19"/>
  <c r="V96" i="19"/>
  <c r="G97" i="19"/>
  <c r="M97" i="19" s="1"/>
  <c r="I97" i="19"/>
  <c r="K97" i="19"/>
  <c r="O97" i="19"/>
  <c r="Q97" i="19"/>
  <c r="V97" i="19"/>
  <c r="G98" i="19"/>
  <c r="M98" i="19" s="1"/>
  <c r="I98" i="19"/>
  <c r="K98" i="19"/>
  <c r="O98" i="19"/>
  <c r="Q98" i="19"/>
  <c r="V98" i="19"/>
  <c r="G99" i="19"/>
  <c r="I99" i="19"/>
  <c r="K99" i="19"/>
  <c r="M99" i="19"/>
  <c r="O99" i="19"/>
  <c r="Q99" i="19"/>
  <c r="V99" i="19"/>
  <c r="G100" i="19"/>
  <c r="M100" i="19" s="1"/>
  <c r="I100" i="19"/>
  <c r="K100" i="19"/>
  <c r="O100" i="19"/>
  <c r="Q100" i="19"/>
  <c r="V100" i="19"/>
  <c r="G102" i="19"/>
  <c r="I102" i="19"/>
  <c r="K102" i="19"/>
  <c r="O102" i="19"/>
  <c r="Q102" i="19"/>
  <c r="V102" i="19"/>
  <c r="G103" i="19"/>
  <c r="M103" i="19" s="1"/>
  <c r="I103" i="19"/>
  <c r="K103" i="19"/>
  <c r="O103" i="19"/>
  <c r="Q103" i="19"/>
  <c r="V103" i="19"/>
  <c r="G104" i="19"/>
  <c r="M104" i="19" s="1"/>
  <c r="I104" i="19"/>
  <c r="K104" i="19"/>
  <c r="O104" i="19"/>
  <c r="Q104" i="19"/>
  <c r="V104" i="19"/>
  <c r="G105" i="19"/>
  <c r="M105" i="19" s="1"/>
  <c r="I105" i="19"/>
  <c r="K105" i="19"/>
  <c r="O105" i="19"/>
  <c r="Q105" i="19"/>
  <c r="V105" i="19"/>
  <c r="G106" i="19"/>
  <c r="M106" i="19" s="1"/>
  <c r="I106" i="19"/>
  <c r="K106" i="19"/>
  <c r="O106" i="19"/>
  <c r="Q106" i="19"/>
  <c r="V106" i="19"/>
  <c r="G107" i="19"/>
  <c r="M107" i="19" s="1"/>
  <c r="I107" i="19"/>
  <c r="K107" i="19"/>
  <c r="O107" i="19"/>
  <c r="Q107" i="19"/>
  <c r="V107" i="19"/>
  <c r="G109" i="19"/>
  <c r="M109" i="19" s="1"/>
  <c r="I109" i="19"/>
  <c r="K109" i="19"/>
  <c r="O109" i="19"/>
  <c r="Q109" i="19"/>
  <c r="V109" i="19"/>
  <c r="G110" i="19"/>
  <c r="I110" i="19"/>
  <c r="K110" i="19"/>
  <c r="O110" i="19"/>
  <c r="Q110" i="19"/>
  <c r="V110" i="19"/>
  <c r="G111" i="19"/>
  <c r="M111" i="19" s="1"/>
  <c r="I111" i="19"/>
  <c r="K111" i="19"/>
  <c r="O111" i="19"/>
  <c r="Q111" i="19"/>
  <c r="V111" i="19"/>
  <c r="G112" i="19"/>
  <c r="M112" i="19" s="1"/>
  <c r="I112" i="19"/>
  <c r="K112" i="19"/>
  <c r="O112" i="19"/>
  <c r="Q112" i="19"/>
  <c r="V112" i="19"/>
  <c r="AE114" i="19"/>
  <c r="F50" i="1" s="1"/>
  <c r="V8" i="18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G11" i="18"/>
  <c r="I11" i="18"/>
  <c r="K11" i="18"/>
  <c r="M11" i="18"/>
  <c r="O11" i="18"/>
  <c r="Q11" i="18"/>
  <c r="V11" i="18"/>
  <c r="G12" i="18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6" i="18"/>
  <c r="G15" i="18" s="1"/>
  <c r="I89" i="1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9" i="18"/>
  <c r="M19" i="18" s="1"/>
  <c r="I19" i="18"/>
  <c r="K19" i="18"/>
  <c r="O19" i="18"/>
  <c r="Q19" i="18"/>
  <c r="V19" i="18"/>
  <c r="G20" i="18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2" i="18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8" i="18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6" i="18"/>
  <c r="I66" i="18"/>
  <c r="K66" i="18"/>
  <c r="O66" i="18"/>
  <c r="Q66" i="18"/>
  <c r="V66" i="18"/>
  <c r="G68" i="18"/>
  <c r="M68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M72" i="18" s="1"/>
  <c r="I72" i="18"/>
  <c r="K72" i="18"/>
  <c r="O72" i="18"/>
  <c r="Q72" i="18"/>
  <c r="V72" i="18"/>
  <c r="G74" i="18"/>
  <c r="M74" i="18" s="1"/>
  <c r="I74" i="18"/>
  <c r="K74" i="18"/>
  <c r="O74" i="18"/>
  <c r="Q74" i="18"/>
  <c r="V74" i="18"/>
  <c r="G76" i="18"/>
  <c r="M76" i="18" s="1"/>
  <c r="I76" i="18"/>
  <c r="K76" i="18"/>
  <c r="O76" i="18"/>
  <c r="Q76" i="18"/>
  <c r="V76" i="18"/>
  <c r="G78" i="18"/>
  <c r="M78" i="18" s="1"/>
  <c r="I78" i="18"/>
  <c r="K78" i="18"/>
  <c r="O78" i="18"/>
  <c r="Q78" i="18"/>
  <c r="V78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I84" i="18"/>
  <c r="K84" i="18"/>
  <c r="M84" i="18"/>
  <c r="O84" i="18"/>
  <c r="Q84" i="18"/>
  <c r="V84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4" i="18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6" i="18"/>
  <c r="I116" i="18"/>
  <c r="K116" i="18"/>
  <c r="M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M120" i="18" s="1"/>
  <c r="I120" i="18"/>
  <c r="K120" i="18"/>
  <c r="O120" i="18"/>
  <c r="Q120" i="18"/>
  <c r="V120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V121" i="18" s="1"/>
  <c r="G124" i="18"/>
  <c r="I124" i="18"/>
  <c r="K124" i="18"/>
  <c r="M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M127" i="18" s="1"/>
  <c r="I127" i="18"/>
  <c r="K127" i="18"/>
  <c r="O127" i="18"/>
  <c r="Q127" i="18"/>
  <c r="V127" i="18"/>
  <c r="G129" i="18"/>
  <c r="I129" i="18"/>
  <c r="K129" i="18"/>
  <c r="O129" i="18"/>
  <c r="Q129" i="18"/>
  <c r="V129" i="18"/>
  <c r="G130" i="18"/>
  <c r="M130" i="18" s="1"/>
  <c r="I130" i="18"/>
  <c r="K130" i="18"/>
  <c r="O130" i="18"/>
  <c r="Q130" i="18"/>
  <c r="V130" i="18"/>
  <c r="G132" i="18"/>
  <c r="M132" i="18" s="1"/>
  <c r="I132" i="18"/>
  <c r="K132" i="18"/>
  <c r="O132" i="18"/>
  <c r="Q132" i="18"/>
  <c r="V132" i="18"/>
  <c r="G133" i="18"/>
  <c r="I133" i="18"/>
  <c r="K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M135" i="18" s="1"/>
  <c r="I135" i="18"/>
  <c r="K135" i="18"/>
  <c r="O135" i="18"/>
  <c r="Q135" i="18"/>
  <c r="V135" i="18"/>
  <c r="AE137" i="18"/>
  <c r="F49" i="1" s="1"/>
  <c r="BA125" i="17"/>
  <c r="BA123" i="17"/>
  <c r="BA121" i="17"/>
  <c r="BA118" i="17"/>
  <c r="BA116" i="17"/>
  <c r="BA113" i="17"/>
  <c r="BA111" i="17"/>
  <c r="BA102" i="17"/>
  <c r="BA100" i="17"/>
  <c r="BA98" i="17"/>
  <c r="BA96" i="17"/>
  <c r="BA82" i="17"/>
  <c r="BA76" i="17"/>
  <c r="BA70" i="17"/>
  <c r="BA64" i="17"/>
  <c r="BA58" i="17"/>
  <c r="BA52" i="17"/>
  <c r="BA46" i="17"/>
  <c r="BA43" i="17"/>
  <c r="BA37" i="17"/>
  <c r="BA31" i="17"/>
  <c r="BA28" i="17"/>
  <c r="BA22" i="17"/>
  <c r="BA19" i="17"/>
  <c r="BA13" i="17"/>
  <c r="BA10" i="17"/>
  <c r="G9" i="17"/>
  <c r="M9" i="17" s="1"/>
  <c r="I9" i="17"/>
  <c r="K9" i="17"/>
  <c r="O9" i="17"/>
  <c r="Q9" i="17"/>
  <c r="V9" i="17"/>
  <c r="G11" i="17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51" i="17"/>
  <c r="M51" i="17" s="1"/>
  <c r="I51" i="17"/>
  <c r="K51" i="17"/>
  <c r="O51" i="17"/>
  <c r="Q51" i="17"/>
  <c r="V51" i="17"/>
  <c r="G57" i="17"/>
  <c r="M57" i="17" s="1"/>
  <c r="I57" i="17"/>
  <c r="K57" i="17"/>
  <c r="O57" i="17"/>
  <c r="Q57" i="17"/>
  <c r="V57" i="17"/>
  <c r="G63" i="17"/>
  <c r="M63" i="17" s="1"/>
  <c r="I63" i="17"/>
  <c r="K63" i="17"/>
  <c r="O63" i="17"/>
  <c r="Q63" i="17"/>
  <c r="V63" i="17"/>
  <c r="G69" i="17"/>
  <c r="M69" i="17" s="1"/>
  <c r="I69" i="17"/>
  <c r="K69" i="17"/>
  <c r="O69" i="17"/>
  <c r="Q69" i="17"/>
  <c r="V69" i="17"/>
  <c r="G75" i="17"/>
  <c r="M75" i="17" s="1"/>
  <c r="I75" i="17"/>
  <c r="K75" i="17"/>
  <c r="O75" i="17"/>
  <c r="Q75" i="17"/>
  <c r="V75" i="17"/>
  <c r="G81" i="17"/>
  <c r="M81" i="17" s="1"/>
  <c r="I81" i="17"/>
  <c r="K81" i="17"/>
  <c r="O81" i="17"/>
  <c r="Q81" i="17"/>
  <c r="V81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7" i="17"/>
  <c r="I97" i="17"/>
  <c r="K97" i="17"/>
  <c r="M97" i="17"/>
  <c r="O97" i="17"/>
  <c r="Q97" i="17"/>
  <c r="V97" i="17"/>
  <c r="G99" i="17"/>
  <c r="M99" i="17" s="1"/>
  <c r="I99" i="17"/>
  <c r="K99" i="17"/>
  <c r="O99" i="17"/>
  <c r="Q99" i="17"/>
  <c r="V99" i="17"/>
  <c r="G101" i="17"/>
  <c r="M101" i="17" s="1"/>
  <c r="I101" i="17"/>
  <c r="K101" i="17"/>
  <c r="O101" i="17"/>
  <c r="Q101" i="17"/>
  <c r="V101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2" i="17"/>
  <c r="M112" i="17" s="1"/>
  <c r="I112" i="17"/>
  <c r="K112" i="17"/>
  <c r="O112" i="17"/>
  <c r="Q112" i="17"/>
  <c r="V112" i="17"/>
  <c r="G115" i="17"/>
  <c r="M115" i="17" s="1"/>
  <c r="I115" i="17"/>
  <c r="K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M119" i="17" s="1"/>
  <c r="I119" i="17"/>
  <c r="K119" i="17"/>
  <c r="O119" i="17"/>
  <c r="Q119" i="17"/>
  <c r="V119" i="17"/>
  <c r="G120" i="17"/>
  <c r="M120" i="17" s="1"/>
  <c r="I120" i="17"/>
  <c r="K120" i="17"/>
  <c r="O120" i="17"/>
  <c r="Q120" i="17"/>
  <c r="V120" i="17"/>
  <c r="G122" i="17"/>
  <c r="M122" i="17" s="1"/>
  <c r="I122" i="17"/>
  <c r="K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M126" i="17" s="1"/>
  <c r="I126" i="17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I136" i="17"/>
  <c r="K136" i="17"/>
  <c r="M136" i="17"/>
  <c r="O136" i="17"/>
  <c r="Q136" i="17"/>
  <c r="V136" i="17"/>
  <c r="G137" i="17"/>
  <c r="M137" i="17" s="1"/>
  <c r="I137" i="17"/>
  <c r="K137" i="17"/>
  <c r="O137" i="17"/>
  <c r="Q137" i="17"/>
  <c r="V137" i="17"/>
  <c r="G150" i="17"/>
  <c r="I150" i="17"/>
  <c r="K150" i="17"/>
  <c r="O150" i="17"/>
  <c r="Q150" i="17"/>
  <c r="V150" i="17"/>
  <c r="G151" i="17"/>
  <c r="M151" i="17" s="1"/>
  <c r="I151" i="17"/>
  <c r="K151" i="17"/>
  <c r="O151" i="17"/>
  <c r="Q151" i="17"/>
  <c r="V151" i="17"/>
  <c r="G152" i="17"/>
  <c r="M152" i="17" s="1"/>
  <c r="I152" i="17"/>
  <c r="K152" i="17"/>
  <c r="O152" i="17"/>
  <c r="Q152" i="17"/>
  <c r="V152" i="17"/>
  <c r="G153" i="17"/>
  <c r="M153" i="17" s="1"/>
  <c r="I153" i="17"/>
  <c r="K153" i="17"/>
  <c r="O153" i="17"/>
  <c r="Q153" i="17"/>
  <c r="V153" i="17"/>
  <c r="G154" i="17"/>
  <c r="M154" i="17" s="1"/>
  <c r="I154" i="17"/>
  <c r="K154" i="17"/>
  <c r="O154" i="17"/>
  <c r="Q154" i="17"/>
  <c r="V154" i="17"/>
  <c r="G155" i="17"/>
  <c r="M155" i="17" s="1"/>
  <c r="I155" i="17"/>
  <c r="K155" i="17"/>
  <c r="O155" i="17"/>
  <c r="Q155" i="17"/>
  <c r="V155" i="17"/>
  <c r="G156" i="17"/>
  <c r="M156" i="17" s="1"/>
  <c r="I156" i="17"/>
  <c r="K156" i="17"/>
  <c r="O156" i="17"/>
  <c r="Q156" i="17"/>
  <c r="V156" i="17"/>
  <c r="G157" i="17"/>
  <c r="I157" i="17"/>
  <c r="K157" i="17"/>
  <c r="M157" i="17"/>
  <c r="O157" i="17"/>
  <c r="Q157" i="17"/>
  <c r="V157" i="17"/>
  <c r="G158" i="17"/>
  <c r="M158" i="17" s="1"/>
  <c r="I158" i="17"/>
  <c r="K158" i="17"/>
  <c r="O158" i="17"/>
  <c r="Q158" i="17"/>
  <c r="V158" i="17"/>
  <c r="G159" i="17"/>
  <c r="M159" i="17" s="1"/>
  <c r="I159" i="17"/>
  <c r="K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I161" i="17"/>
  <c r="K161" i="17"/>
  <c r="M161" i="17"/>
  <c r="O161" i="17"/>
  <c r="Q161" i="17"/>
  <c r="V161" i="17"/>
  <c r="G162" i="17"/>
  <c r="M162" i="17" s="1"/>
  <c r="I162" i="17"/>
  <c r="K162" i="17"/>
  <c r="O162" i="17"/>
  <c r="Q162" i="17"/>
  <c r="V162" i="17"/>
  <c r="G163" i="17"/>
  <c r="M163" i="17" s="1"/>
  <c r="I163" i="17"/>
  <c r="K163" i="17"/>
  <c r="O163" i="17"/>
  <c r="Q163" i="17"/>
  <c r="V163" i="17"/>
  <c r="G164" i="17"/>
  <c r="M164" i="17" s="1"/>
  <c r="I164" i="17"/>
  <c r="K164" i="17"/>
  <c r="O164" i="17"/>
  <c r="Q164" i="17"/>
  <c r="V164" i="17"/>
  <c r="G175" i="17"/>
  <c r="I175" i="17"/>
  <c r="K175" i="17"/>
  <c r="O175" i="17"/>
  <c r="Q175" i="17"/>
  <c r="V175" i="17"/>
  <c r="V174" i="17" s="1"/>
  <c r="G176" i="17"/>
  <c r="I176" i="17"/>
  <c r="K176" i="17"/>
  <c r="M176" i="17"/>
  <c r="O176" i="17"/>
  <c r="Q176" i="17"/>
  <c r="V176" i="17"/>
  <c r="AE178" i="17"/>
  <c r="F48" i="1" s="1"/>
  <c r="BA93" i="16"/>
  <c r="BA91" i="16"/>
  <c r="BA89" i="16"/>
  <c r="BA87" i="16"/>
  <c r="K8" i="16"/>
  <c r="G9" i="16"/>
  <c r="G8" i="16" s="1"/>
  <c r="I9" i="16"/>
  <c r="I8" i="16" s="1"/>
  <c r="K9" i="16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3" i="16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6" i="16"/>
  <c r="M36" i="16" s="1"/>
  <c r="I36" i="16"/>
  <c r="K36" i="16"/>
  <c r="O36" i="16"/>
  <c r="Q36" i="16"/>
  <c r="V36" i="16"/>
  <c r="G37" i="16"/>
  <c r="I37" i="16"/>
  <c r="K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7" i="16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I80" i="16"/>
  <c r="K80" i="16"/>
  <c r="M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I84" i="16"/>
  <c r="K84" i="16"/>
  <c r="M84" i="16"/>
  <c r="O84" i="16"/>
  <c r="Q84" i="16"/>
  <c r="V84" i="16"/>
  <c r="G86" i="16"/>
  <c r="M86" i="16" s="1"/>
  <c r="I86" i="16"/>
  <c r="K86" i="16"/>
  <c r="O86" i="16"/>
  <c r="Q86" i="16"/>
  <c r="V86" i="16"/>
  <c r="G88" i="16"/>
  <c r="I88" i="16"/>
  <c r="K88" i="16"/>
  <c r="O88" i="16"/>
  <c r="Q88" i="16"/>
  <c r="V88" i="16"/>
  <c r="G90" i="16"/>
  <c r="M90" i="16" s="1"/>
  <c r="I90" i="16"/>
  <c r="K90" i="16"/>
  <c r="O90" i="16"/>
  <c r="Q90" i="16"/>
  <c r="V90" i="16"/>
  <c r="G92" i="16"/>
  <c r="M92" i="16" s="1"/>
  <c r="I92" i="16"/>
  <c r="K92" i="16"/>
  <c r="O92" i="16"/>
  <c r="Q92" i="16"/>
  <c r="V92" i="16"/>
  <c r="G94" i="16"/>
  <c r="M94" i="16" s="1"/>
  <c r="I94" i="16"/>
  <c r="K94" i="16"/>
  <c r="O94" i="16"/>
  <c r="Q94" i="16"/>
  <c r="V94" i="16"/>
  <c r="AE97" i="16"/>
  <c r="F47" i="1" s="1"/>
  <c r="BA1674" i="15"/>
  <c r="BA1672" i="15"/>
  <c r="BA1670" i="15"/>
  <c r="BA1668" i="15"/>
  <c r="BA1095" i="15"/>
  <c r="BA1094" i="15"/>
  <c r="BA818" i="15"/>
  <c r="BA734" i="15"/>
  <c r="BA435" i="15"/>
  <c r="BA432" i="15"/>
  <c r="BA369" i="15"/>
  <c r="BA205" i="15"/>
  <c r="BA197" i="15"/>
  <c r="BA190" i="15"/>
  <c r="BA165" i="15"/>
  <c r="BA139" i="15"/>
  <c r="BA126" i="15"/>
  <c r="BA110" i="15"/>
  <c r="BA97" i="15"/>
  <c r="BA96" i="15"/>
  <c r="BA91" i="15"/>
  <c r="BA83" i="15"/>
  <c r="BA78" i="15"/>
  <c r="BA61" i="15"/>
  <c r="BA58" i="15"/>
  <c r="BA48" i="15"/>
  <c r="BA21" i="15"/>
  <c r="BA13" i="15"/>
  <c r="G9" i="15"/>
  <c r="M9" i="15" s="1"/>
  <c r="I9" i="15"/>
  <c r="K9" i="15"/>
  <c r="O9" i="15"/>
  <c r="Q9" i="15"/>
  <c r="V9" i="15"/>
  <c r="G12" i="15"/>
  <c r="I12" i="15"/>
  <c r="K12" i="15"/>
  <c r="O12" i="15"/>
  <c r="Q12" i="15"/>
  <c r="V12" i="15"/>
  <c r="G20" i="15"/>
  <c r="M20" i="15" s="1"/>
  <c r="I20" i="15"/>
  <c r="K20" i="15"/>
  <c r="O20" i="15"/>
  <c r="Q20" i="15"/>
  <c r="V20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6" i="15"/>
  <c r="I36" i="15"/>
  <c r="K36" i="15"/>
  <c r="O36" i="15"/>
  <c r="Q36" i="15"/>
  <c r="V36" i="15"/>
  <c r="G40" i="15"/>
  <c r="M40" i="15" s="1"/>
  <c r="I40" i="15"/>
  <c r="K40" i="15"/>
  <c r="O40" i="15"/>
  <c r="Q40" i="15"/>
  <c r="V40" i="15"/>
  <c r="G43" i="15"/>
  <c r="M43" i="15" s="1"/>
  <c r="I43" i="15"/>
  <c r="K43" i="15"/>
  <c r="O43" i="15"/>
  <c r="Q43" i="15"/>
  <c r="V43" i="15"/>
  <c r="G47" i="15"/>
  <c r="I47" i="15"/>
  <c r="K47" i="15"/>
  <c r="M47" i="15"/>
  <c r="O47" i="15"/>
  <c r="Q47" i="15"/>
  <c r="V47" i="15"/>
  <c r="G50" i="15"/>
  <c r="M50" i="15" s="1"/>
  <c r="I50" i="15"/>
  <c r="K50" i="15"/>
  <c r="O50" i="15"/>
  <c r="Q50" i="15"/>
  <c r="V50" i="15"/>
  <c r="G54" i="15"/>
  <c r="M54" i="15" s="1"/>
  <c r="I54" i="15"/>
  <c r="K54" i="15"/>
  <c r="O54" i="15"/>
  <c r="Q54" i="15"/>
  <c r="V54" i="15"/>
  <c r="G57" i="15"/>
  <c r="M57" i="15" s="1"/>
  <c r="I57" i="15"/>
  <c r="K57" i="15"/>
  <c r="O57" i="15"/>
  <c r="Q57" i="15"/>
  <c r="V57" i="15"/>
  <c r="G60" i="15"/>
  <c r="M60" i="15" s="1"/>
  <c r="I60" i="15"/>
  <c r="K60" i="15"/>
  <c r="O60" i="15"/>
  <c r="Q60" i="15"/>
  <c r="V60" i="15"/>
  <c r="G63" i="15"/>
  <c r="M63" i="15" s="1"/>
  <c r="I63" i="15"/>
  <c r="K63" i="15"/>
  <c r="O63" i="15"/>
  <c r="Q63" i="15"/>
  <c r="V63" i="15"/>
  <c r="G67" i="15"/>
  <c r="M67" i="15" s="1"/>
  <c r="I67" i="15"/>
  <c r="K67" i="15"/>
  <c r="O67" i="15"/>
  <c r="Q67" i="15"/>
  <c r="V67" i="15"/>
  <c r="G72" i="15"/>
  <c r="M72" i="15" s="1"/>
  <c r="I72" i="15"/>
  <c r="K72" i="15"/>
  <c r="O72" i="15"/>
  <c r="Q72" i="15"/>
  <c r="V72" i="15"/>
  <c r="G77" i="15"/>
  <c r="M77" i="15" s="1"/>
  <c r="I77" i="15"/>
  <c r="K77" i="15"/>
  <c r="O77" i="15"/>
  <c r="Q77" i="15"/>
  <c r="V77" i="15"/>
  <c r="G82" i="15"/>
  <c r="M82" i="15" s="1"/>
  <c r="I82" i="15"/>
  <c r="K82" i="15"/>
  <c r="O82" i="15"/>
  <c r="Q82" i="15"/>
  <c r="V82" i="15"/>
  <c r="G85" i="15"/>
  <c r="M85" i="15" s="1"/>
  <c r="I85" i="15"/>
  <c r="K85" i="15"/>
  <c r="O85" i="15"/>
  <c r="Q85" i="15"/>
  <c r="V85" i="15"/>
  <c r="G90" i="15"/>
  <c r="M90" i="15" s="1"/>
  <c r="I90" i="15"/>
  <c r="K90" i="15"/>
  <c r="O90" i="15"/>
  <c r="Q90" i="15"/>
  <c r="V90" i="15"/>
  <c r="G93" i="15"/>
  <c r="M93" i="15" s="1"/>
  <c r="I93" i="15"/>
  <c r="K93" i="15"/>
  <c r="O93" i="15"/>
  <c r="Q93" i="15"/>
  <c r="V93" i="15"/>
  <c r="G95" i="15"/>
  <c r="M95" i="15" s="1"/>
  <c r="I95" i="15"/>
  <c r="K95" i="15"/>
  <c r="O95" i="15"/>
  <c r="Q95" i="15"/>
  <c r="V95" i="15"/>
  <c r="G101" i="15"/>
  <c r="M101" i="15" s="1"/>
  <c r="I101" i="15"/>
  <c r="K101" i="15"/>
  <c r="O101" i="15"/>
  <c r="Q101" i="15"/>
  <c r="V101" i="15"/>
  <c r="G106" i="15"/>
  <c r="I106" i="15"/>
  <c r="K106" i="15"/>
  <c r="M106" i="15"/>
  <c r="O106" i="15"/>
  <c r="Q106" i="15"/>
  <c r="V106" i="15"/>
  <c r="G109" i="15"/>
  <c r="I109" i="15"/>
  <c r="K109" i="15"/>
  <c r="O109" i="15"/>
  <c r="Q109" i="15"/>
  <c r="V109" i="15"/>
  <c r="G125" i="15"/>
  <c r="M125" i="15" s="1"/>
  <c r="I125" i="15"/>
  <c r="K125" i="15"/>
  <c r="O125" i="15"/>
  <c r="Q125" i="15"/>
  <c r="V125" i="15"/>
  <c r="G138" i="15"/>
  <c r="M138" i="15" s="1"/>
  <c r="I138" i="15"/>
  <c r="K138" i="15"/>
  <c r="O138" i="15"/>
  <c r="Q138" i="15"/>
  <c r="V138" i="15"/>
  <c r="G164" i="15"/>
  <c r="I164" i="15"/>
  <c r="K164" i="15"/>
  <c r="M164" i="15"/>
  <c r="O164" i="15"/>
  <c r="Q164" i="15"/>
  <c r="V164" i="15"/>
  <c r="G189" i="15"/>
  <c r="M189" i="15" s="1"/>
  <c r="I189" i="15"/>
  <c r="K189" i="15"/>
  <c r="O189" i="15"/>
  <c r="Q189" i="15"/>
  <c r="V189" i="15"/>
  <c r="G196" i="15"/>
  <c r="M196" i="15" s="1"/>
  <c r="I196" i="15"/>
  <c r="K196" i="15"/>
  <c r="O196" i="15"/>
  <c r="Q196" i="15"/>
  <c r="V196" i="15"/>
  <c r="G201" i="15"/>
  <c r="M201" i="15" s="1"/>
  <c r="I201" i="15"/>
  <c r="K201" i="15"/>
  <c r="O201" i="15"/>
  <c r="Q201" i="15"/>
  <c r="V201" i="15"/>
  <c r="G209" i="15"/>
  <c r="I209" i="15"/>
  <c r="K209" i="15"/>
  <c r="M209" i="15"/>
  <c r="O209" i="15"/>
  <c r="Q209" i="15"/>
  <c r="V209" i="15"/>
  <c r="G232" i="15"/>
  <c r="M232" i="15" s="1"/>
  <c r="I232" i="15"/>
  <c r="K232" i="15"/>
  <c r="O232" i="15"/>
  <c r="Q232" i="15"/>
  <c r="V232" i="15"/>
  <c r="G238" i="15"/>
  <c r="M238" i="15" s="1"/>
  <c r="I238" i="15"/>
  <c r="K238" i="15"/>
  <c r="O238" i="15"/>
  <c r="Q238" i="15"/>
  <c r="V238" i="15"/>
  <c r="G242" i="15"/>
  <c r="M242" i="15" s="1"/>
  <c r="I242" i="15"/>
  <c r="K242" i="15"/>
  <c r="O242" i="15"/>
  <c r="Q242" i="15"/>
  <c r="V242" i="15"/>
  <c r="G247" i="15"/>
  <c r="M247" i="15" s="1"/>
  <c r="I247" i="15"/>
  <c r="K247" i="15"/>
  <c r="O247" i="15"/>
  <c r="Q247" i="15"/>
  <c r="V247" i="15"/>
  <c r="G254" i="15"/>
  <c r="M254" i="15" s="1"/>
  <c r="I254" i="15"/>
  <c r="K254" i="15"/>
  <c r="O254" i="15"/>
  <c r="Q254" i="15"/>
  <c r="V254" i="15"/>
  <c r="G259" i="15"/>
  <c r="M259" i="15" s="1"/>
  <c r="I259" i="15"/>
  <c r="K259" i="15"/>
  <c r="O259" i="15"/>
  <c r="Q259" i="15"/>
  <c r="V259" i="15"/>
  <c r="G269" i="15"/>
  <c r="M269" i="15" s="1"/>
  <c r="I269" i="15"/>
  <c r="K269" i="15"/>
  <c r="O269" i="15"/>
  <c r="Q269" i="15"/>
  <c r="V269" i="15"/>
  <c r="G273" i="15"/>
  <c r="I273" i="15"/>
  <c r="K273" i="15"/>
  <c r="O273" i="15"/>
  <c r="Q273" i="15"/>
  <c r="V273" i="15"/>
  <c r="G277" i="15"/>
  <c r="M277" i="15" s="1"/>
  <c r="I277" i="15"/>
  <c r="K277" i="15"/>
  <c r="O277" i="15"/>
  <c r="Q277" i="15"/>
  <c r="V277" i="15"/>
  <c r="G280" i="15"/>
  <c r="M280" i="15" s="1"/>
  <c r="I280" i="15"/>
  <c r="K280" i="15"/>
  <c r="O280" i="15"/>
  <c r="Q280" i="15"/>
  <c r="V280" i="15"/>
  <c r="G283" i="15"/>
  <c r="M283" i="15" s="1"/>
  <c r="I283" i="15"/>
  <c r="K283" i="15"/>
  <c r="O283" i="15"/>
  <c r="Q283" i="15"/>
  <c r="V283" i="15"/>
  <c r="G287" i="15"/>
  <c r="M287" i="15" s="1"/>
  <c r="I287" i="15"/>
  <c r="K287" i="15"/>
  <c r="O287" i="15"/>
  <c r="Q287" i="15"/>
  <c r="V287" i="15"/>
  <c r="G299" i="15"/>
  <c r="M299" i="15" s="1"/>
  <c r="I299" i="15"/>
  <c r="K299" i="15"/>
  <c r="O299" i="15"/>
  <c r="Q299" i="15"/>
  <c r="V299" i="15"/>
  <c r="G304" i="15"/>
  <c r="I304" i="15"/>
  <c r="K304" i="15"/>
  <c r="M304" i="15"/>
  <c r="O304" i="15"/>
  <c r="Q304" i="15"/>
  <c r="V304" i="15"/>
  <c r="G325" i="15"/>
  <c r="I325" i="15"/>
  <c r="K325" i="15"/>
  <c r="O325" i="15"/>
  <c r="Q325" i="15"/>
  <c r="V325" i="15"/>
  <c r="G330" i="15"/>
  <c r="M330" i="15" s="1"/>
  <c r="I330" i="15"/>
  <c r="K330" i="15"/>
  <c r="O330" i="15"/>
  <c r="Q330" i="15"/>
  <c r="V330" i="15"/>
  <c r="G368" i="15"/>
  <c r="M368" i="15" s="1"/>
  <c r="I368" i="15"/>
  <c r="K368" i="15"/>
  <c r="O368" i="15"/>
  <c r="Q368" i="15"/>
  <c r="V368" i="15"/>
  <c r="G389" i="15"/>
  <c r="M389" i="15" s="1"/>
  <c r="I389" i="15"/>
  <c r="K389" i="15"/>
  <c r="O389" i="15"/>
  <c r="Q389" i="15"/>
  <c r="V389" i="15"/>
  <c r="G427" i="15"/>
  <c r="M427" i="15" s="1"/>
  <c r="I427" i="15"/>
  <c r="K427" i="15"/>
  <c r="O427" i="15"/>
  <c r="Q427" i="15"/>
  <c r="V427" i="15"/>
  <c r="G431" i="15"/>
  <c r="I431" i="15"/>
  <c r="K431" i="15"/>
  <c r="O431" i="15"/>
  <c r="Q431" i="15"/>
  <c r="V431" i="15"/>
  <c r="G434" i="15"/>
  <c r="M434" i="15" s="1"/>
  <c r="I434" i="15"/>
  <c r="K434" i="15"/>
  <c r="O434" i="15"/>
  <c r="Q434" i="15"/>
  <c r="V434" i="15"/>
  <c r="G438" i="15"/>
  <c r="M438" i="15" s="1"/>
  <c r="I438" i="15"/>
  <c r="K438" i="15"/>
  <c r="O438" i="15"/>
  <c r="Q438" i="15"/>
  <c r="V438" i="15"/>
  <c r="G463" i="15"/>
  <c r="I463" i="15"/>
  <c r="K463" i="15"/>
  <c r="O463" i="15"/>
  <c r="Q463" i="15"/>
  <c r="V463" i="15"/>
  <c r="V437" i="15" s="1"/>
  <c r="G475" i="15"/>
  <c r="I475" i="15"/>
  <c r="K475" i="15"/>
  <c r="O475" i="15"/>
  <c r="Q475" i="15"/>
  <c r="V475" i="15"/>
  <c r="G509" i="15"/>
  <c r="M509" i="15" s="1"/>
  <c r="I509" i="15"/>
  <c r="K509" i="15"/>
  <c r="O509" i="15"/>
  <c r="Q509" i="15"/>
  <c r="V509" i="15"/>
  <c r="G510" i="15"/>
  <c r="M510" i="15" s="1"/>
  <c r="I510" i="15"/>
  <c r="K510" i="15"/>
  <c r="O510" i="15"/>
  <c r="Q510" i="15"/>
  <c r="V510" i="15"/>
  <c r="G511" i="15"/>
  <c r="M511" i="15" s="1"/>
  <c r="I511" i="15"/>
  <c r="K511" i="15"/>
  <c r="O511" i="15"/>
  <c r="Q511" i="15"/>
  <c r="V511" i="15"/>
  <c r="G513" i="15"/>
  <c r="M513" i="15" s="1"/>
  <c r="I513" i="15"/>
  <c r="K513" i="15"/>
  <c r="O513" i="15"/>
  <c r="Q513" i="15"/>
  <c r="V513" i="15"/>
  <c r="I514" i="15"/>
  <c r="G515" i="15"/>
  <c r="G514" i="15" s="1"/>
  <c r="I515" i="15"/>
  <c r="K515" i="15"/>
  <c r="K514" i="15" s="1"/>
  <c r="O515" i="15"/>
  <c r="O514" i="15" s="1"/>
  <c r="Q515" i="15"/>
  <c r="Q514" i="15" s="1"/>
  <c r="V515" i="15"/>
  <c r="V514" i="15" s="1"/>
  <c r="G517" i="15"/>
  <c r="I517" i="15"/>
  <c r="K517" i="15"/>
  <c r="O517" i="15"/>
  <c r="Q517" i="15"/>
  <c r="V517" i="15"/>
  <c r="G519" i="15"/>
  <c r="M519" i="15" s="1"/>
  <c r="I519" i="15"/>
  <c r="K519" i="15"/>
  <c r="O519" i="15"/>
  <c r="Q519" i="15"/>
  <c r="V519" i="15"/>
  <c r="G521" i="15"/>
  <c r="M521" i="15" s="1"/>
  <c r="I521" i="15"/>
  <c r="K521" i="15"/>
  <c r="O521" i="15"/>
  <c r="Q521" i="15"/>
  <c r="V521" i="15"/>
  <c r="G523" i="15"/>
  <c r="I523" i="15"/>
  <c r="K523" i="15"/>
  <c r="M523" i="15"/>
  <c r="O523" i="15"/>
  <c r="Q523" i="15"/>
  <c r="V523" i="15"/>
  <c r="G525" i="15"/>
  <c r="M525" i="15" s="1"/>
  <c r="I525" i="15"/>
  <c r="K525" i="15"/>
  <c r="O525" i="15"/>
  <c r="Q525" i="15"/>
  <c r="V525" i="15"/>
  <c r="G560" i="15"/>
  <c r="M560" i="15" s="1"/>
  <c r="I560" i="15"/>
  <c r="K560" i="15"/>
  <c r="O560" i="15"/>
  <c r="Q560" i="15"/>
  <c r="V560" i="15"/>
  <c r="G595" i="15"/>
  <c r="M595" i="15" s="1"/>
  <c r="I595" i="15"/>
  <c r="K595" i="15"/>
  <c r="O595" i="15"/>
  <c r="Q595" i="15"/>
  <c r="V595" i="15"/>
  <c r="G630" i="15"/>
  <c r="I630" i="15"/>
  <c r="K630" i="15"/>
  <c r="M630" i="15"/>
  <c r="O630" i="15"/>
  <c r="Q630" i="15"/>
  <c r="V630" i="15"/>
  <c r="G633" i="15"/>
  <c r="M633" i="15" s="1"/>
  <c r="I633" i="15"/>
  <c r="K633" i="15"/>
  <c r="O633" i="15"/>
  <c r="Q633" i="15"/>
  <c r="V633" i="15"/>
  <c r="G639" i="15"/>
  <c r="M639" i="15" s="1"/>
  <c r="I639" i="15"/>
  <c r="K639" i="15"/>
  <c r="O639" i="15"/>
  <c r="Q639" i="15"/>
  <c r="V639" i="15"/>
  <c r="G644" i="15"/>
  <c r="M644" i="15" s="1"/>
  <c r="I644" i="15"/>
  <c r="K644" i="15"/>
  <c r="O644" i="15"/>
  <c r="Q644" i="15"/>
  <c r="V644" i="15"/>
  <c r="G648" i="15"/>
  <c r="M648" i="15" s="1"/>
  <c r="I648" i="15"/>
  <c r="K648" i="15"/>
  <c r="O648" i="15"/>
  <c r="Q648" i="15"/>
  <c r="V648" i="15"/>
  <c r="G652" i="15"/>
  <c r="M652" i="15" s="1"/>
  <c r="I652" i="15"/>
  <c r="K652" i="15"/>
  <c r="O652" i="15"/>
  <c r="Q652" i="15"/>
  <c r="V652" i="15"/>
  <c r="G657" i="15"/>
  <c r="M657" i="15" s="1"/>
  <c r="I657" i="15"/>
  <c r="K657" i="15"/>
  <c r="O657" i="15"/>
  <c r="Q657" i="15"/>
  <c r="V657" i="15"/>
  <c r="G661" i="15"/>
  <c r="M661" i="15" s="1"/>
  <c r="I661" i="15"/>
  <c r="K661" i="15"/>
  <c r="O661" i="15"/>
  <c r="Q661" i="15"/>
  <c r="V661" i="15"/>
  <c r="G665" i="15"/>
  <c r="M665" i="15" s="1"/>
  <c r="I665" i="15"/>
  <c r="K665" i="15"/>
  <c r="O665" i="15"/>
  <c r="Q665" i="15"/>
  <c r="V665" i="15"/>
  <c r="G668" i="15"/>
  <c r="M668" i="15" s="1"/>
  <c r="I668" i="15"/>
  <c r="K668" i="15"/>
  <c r="O668" i="15"/>
  <c r="Q668" i="15"/>
  <c r="V668" i="15"/>
  <c r="G673" i="15"/>
  <c r="M673" i="15" s="1"/>
  <c r="I673" i="15"/>
  <c r="K673" i="15"/>
  <c r="O673" i="15"/>
  <c r="Q673" i="15"/>
  <c r="V673" i="15"/>
  <c r="G678" i="15"/>
  <c r="M678" i="15" s="1"/>
  <c r="I678" i="15"/>
  <c r="K678" i="15"/>
  <c r="O678" i="15"/>
  <c r="Q678" i="15"/>
  <c r="V678" i="15"/>
  <c r="G682" i="15"/>
  <c r="M682" i="15" s="1"/>
  <c r="I682" i="15"/>
  <c r="K682" i="15"/>
  <c r="O682" i="15"/>
  <c r="Q682" i="15"/>
  <c r="V682" i="15"/>
  <c r="G687" i="15"/>
  <c r="M687" i="15" s="1"/>
  <c r="I687" i="15"/>
  <c r="K687" i="15"/>
  <c r="O687" i="15"/>
  <c r="Q687" i="15"/>
  <c r="V687" i="15"/>
  <c r="G693" i="15"/>
  <c r="M693" i="15" s="1"/>
  <c r="I693" i="15"/>
  <c r="K693" i="15"/>
  <c r="O693" i="15"/>
  <c r="Q693" i="15"/>
  <c r="V693" i="15"/>
  <c r="G696" i="15"/>
  <c r="I696" i="15"/>
  <c r="K696" i="15"/>
  <c r="O696" i="15"/>
  <c r="Q696" i="15"/>
  <c r="V696" i="15"/>
  <c r="G699" i="15"/>
  <c r="M699" i="15" s="1"/>
  <c r="I699" i="15"/>
  <c r="K699" i="15"/>
  <c r="O699" i="15"/>
  <c r="Q699" i="15"/>
  <c r="V699" i="15"/>
  <c r="G733" i="15"/>
  <c r="M733" i="15" s="1"/>
  <c r="I733" i="15"/>
  <c r="K733" i="15"/>
  <c r="O733" i="15"/>
  <c r="Q733" i="15"/>
  <c r="V733" i="15"/>
  <c r="G742" i="15"/>
  <c r="M742" i="15" s="1"/>
  <c r="I742" i="15"/>
  <c r="K742" i="15"/>
  <c r="O742" i="15"/>
  <c r="Q742" i="15"/>
  <c r="V742" i="15"/>
  <c r="G748" i="15"/>
  <c r="M748" i="15" s="1"/>
  <c r="I748" i="15"/>
  <c r="K748" i="15"/>
  <c r="O748" i="15"/>
  <c r="Q748" i="15"/>
  <c r="V748" i="15"/>
  <c r="G782" i="15"/>
  <c r="M782" i="15" s="1"/>
  <c r="I782" i="15"/>
  <c r="K782" i="15"/>
  <c r="O782" i="15"/>
  <c r="Q782" i="15"/>
  <c r="V782" i="15"/>
  <c r="G817" i="15"/>
  <c r="M817" i="15" s="1"/>
  <c r="I817" i="15"/>
  <c r="K817" i="15"/>
  <c r="O817" i="15"/>
  <c r="Q817" i="15"/>
  <c r="V817" i="15"/>
  <c r="G821" i="15"/>
  <c r="M821" i="15" s="1"/>
  <c r="I821" i="15"/>
  <c r="K821" i="15"/>
  <c r="O821" i="15"/>
  <c r="Q821" i="15"/>
  <c r="V821" i="15"/>
  <c r="G830" i="15"/>
  <c r="M830" i="15" s="1"/>
  <c r="I830" i="15"/>
  <c r="K830" i="15"/>
  <c r="O830" i="15"/>
  <c r="Q830" i="15"/>
  <c r="V830" i="15"/>
  <c r="G871" i="15"/>
  <c r="I871" i="15"/>
  <c r="K871" i="15"/>
  <c r="M871" i="15"/>
  <c r="O871" i="15"/>
  <c r="Q871" i="15"/>
  <c r="V871" i="15"/>
  <c r="G875" i="15"/>
  <c r="M875" i="15" s="1"/>
  <c r="I875" i="15"/>
  <c r="K875" i="15"/>
  <c r="O875" i="15"/>
  <c r="Q875" i="15"/>
  <c r="V875" i="15"/>
  <c r="G878" i="15"/>
  <c r="I878" i="15"/>
  <c r="K878" i="15"/>
  <c r="K877" i="15" s="1"/>
  <c r="O878" i="15"/>
  <c r="Q878" i="15"/>
  <c r="V878" i="15"/>
  <c r="G880" i="15"/>
  <c r="M880" i="15" s="1"/>
  <c r="I880" i="15"/>
  <c r="K880" i="15"/>
  <c r="O880" i="15"/>
  <c r="Q880" i="15"/>
  <c r="V880" i="15"/>
  <c r="G883" i="15"/>
  <c r="I883" i="15"/>
  <c r="K883" i="15"/>
  <c r="M883" i="15"/>
  <c r="O883" i="15"/>
  <c r="Q883" i="15"/>
  <c r="V883" i="15"/>
  <c r="G886" i="15"/>
  <c r="M886" i="15" s="1"/>
  <c r="I886" i="15"/>
  <c r="K886" i="15"/>
  <c r="O886" i="15"/>
  <c r="Q886" i="15"/>
  <c r="V886" i="15"/>
  <c r="G888" i="15"/>
  <c r="I888" i="15"/>
  <c r="K888" i="15"/>
  <c r="O888" i="15"/>
  <c r="Q888" i="15"/>
  <c r="V888" i="15"/>
  <c r="G892" i="15"/>
  <c r="M892" i="15" s="1"/>
  <c r="I892" i="15"/>
  <c r="K892" i="15"/>
  <c r="O892" i="15"/>
  <c r="Q892" i="15"/>
  <c r="V892" i="15"/>
  <c r="G896" i="15"/>
  <c r="M896" i="15" s="1"/>
  <c r="I896" i="15"/>
  <c r="K896" i="15"/>
  <c r="O896" i="15"/>
  <c r="Q896" i="15"/>
  <c r="V896" i="15"/>
  <c r="G903" i="15"/>
  <c r="I903" i="15"/>
  <c r="K903" i="15"/>
  <c r="M903" i="15"/>
  <c r="O903" i="15"/>
  <c r="Q903" i="15"/>
  <c r="V903" i="15"/>
  <c r="G909" i="15"/>
  <c r="M909" i="15" s="1"/>
  <c r="I909" i="15"/>
  <c r="K909" i="15"/>
  <c r="O909" i="15"/>
  <c r="Q909" i="15"/>
  <c r="V909" i="15"/>
  <c r="G911" i="15"/>
  <c r="M911" i="15" s="1"/>
  <c r="I911" i="15"/>
  <c r="K911" i="15"/>
  <c r="O911" i="15"/>
  <c r="Q911" i="15"/>
  <c r="V911" i="15"/>
  <c r="G916" i="15"/>
  <c r="M916" i="15" s="1"/>
  <c r="I916" i="15"/>
  <c r="K916" i="15"/>
  <c r="O916" i="15"/>
  <c r="Q916" i="15"/>
  <c r="V916" i="15"/>
  <c r="G922" i="15"/>
  <c r="I922" i="15"/>
  <c r="K922" i="15"/>
  <c r="M922" i="15"/>
  <c r="O922" i="15"/>
  <c r="Q922" i="15"/>
  <c r="V922" i="15"/>
  <c r="G925" i="15"/>
  <c r="M925" i="15" s="1"/>
  <c r="I925" i="15"/>
  <c r="K925" i="15"/>
  <c r="O925" i="15"/>
  <c r="Q925" i="15"/>
  <c r="V925" i="15"/>
  <c r="G929" i="15"/>
  <c r="M929" i="15" s="1"/>
  <c r="I929" i="15"/>
  <c r="K929" i="15"/>
  <c r="O929" i="15"/>
  <c r="Q929" i="15"/>
  <c r="V929" i="15"/>
  <c r="G932" i="15"/>
  <c r="M932" i="15" s="1"/>
  <c r="I932" i="15"/>
  <c r="K932" i="15"/>
  <c r="O932" i="15"/>
  <c r="Q932" i="15"/>
  <c r="V932" i="15"/>
  <c r="G936" i="15"/>
  <c r="M936" i="15" s="1"/>
  <c r="I936" i="15"/>
  <c r="K936" i="15"/>
  <c r="O936" i="15"/>
  <c r="Q936" i="15"/>
  <c r="V936" i="15"/>
  <c r="G941" i="15"/>
  <c r="M941" i="15" s="1"/>
  <c r="I941" i="15"/>
  <c r="K941" i="15"/>
  <c r="O941" i="15"/>
  <c r="Q941" i="15"/>
  <c r="V941" i="15"/>
  <c r="G945" i="15"/>
  <c r="M945" i="15" s="1"/>
  <c r="I945" i="15"/>
  <c r="K945" i="15"/>
  <c r="O945" i="15"/>
  <c r="Q945" i="15"/>
  <c r="V945" i="15"/>
  <c r="G948" i="15"/>
  <c r="M948" i="15" s="1"/>
  <c r="I948" i="15"/>
  <c r="K948" i="15"/>
  <c r="O948" i="15"/>
  <c r="Q948" i="15"/>
  <c r="V948" i="15"/>
  <c r="G951" i="15"/>
  <c r="M951" i="15" s="1"/>
  <c r="I951" i="15"/>
  <c r="K951" i="15"/>
  <c r="O951" i="15"/>
  <c r="Q951" i="15"/>
  <c r="V951" i="15"/>
  <c r="G955" i="15"/>
  <c r="M955" i="15" s="1"/>
  <c r="I955" i="15"/>
  <c r="K955" i="15"/>
  <c r="O955" i="15"/>
  <c r="Q955" i="15"/>
  <c r="V955" i="15"/>
  <c r="G958" i="15"/>
  <c r="M958" i="15" s="1"/>
  <c r="I958" i="15"/>
  <c r="K958" i="15"/>
  <c r="O958" i="15"/>
  <c r="Q958" i="15"/>
  <c r="V958" i="15"/>
  <c r="G960" i="15"/>
  <c r="M960" i="15" s="1"/>
  <c r="I960" i="15"/>
  <c r="K960" i="15"/>
  <c r="O960" i="15"/>
  <c r="Q960" i="15"/>
  <c r="V960" i="15"/>
  <c r="G963" i="15"/>
  <c r="M963" i="15" s="1"/>
  <c r="I963" i="15"/>
  <c r="K963" i="15"/>
  <c r="O963" i="15"/>
  <c r="Q963" i="15"/>
  <c r="V963" i="15"/>
  <c r="G970" i="15"/>
  <c r="M970" i="15" s="1"/>
  <c r="I970" i="15"/>
  <c r="K970" i="15"/>
  <c r="O970" i="15"/>
  <c r="Q970" i="15"/>
  <c r="V970" i="15"/>
  <c r="G975" i="15"/>
  <c r="M975" i="15" s="1"/>
  <c r="I975" i="15"/>
  <c r="K975" i="15"/>
  <c r="O975" i="15"/>
  <c r="Q975" i="15"/>
  <c r="V975" i="15"/>
  <c r="V962" i="15" s="1"/>
  <c r="G978" i="15"/>
  <c r="I978" i="15"/>
  <c r="K978" i="15"/>
  <c r="M978" i="15"/>
  <c r="O978" i="15"/>
  <c r="Q978" i="15"/>
  <c r="V978" i="15"/>
  <c r="G981" i="15"/>
  <c r="M981" i="15" s="1"/>
  <c r="I981" i="15"/>
  <c r="K981" i="15"/>
  <c r="O981" i="15"/>
  <c r="Q981" i="15"/>
  <c r="V981" i="15"/>
  <c r="G996" i="15"/>
  <c r="M996" i="15" s="1"/>
  <c r="I996" i="15"/>
  <c r="K996" i="15"/>
  <c r="O996" i="15"/>
  <c r="Q996" i="15"/>
  <c r="V996" i="15"/>
  <c r="G1011" i="15"/>
  <c r="M1011" i="15" s="1"/>
  <c r="I1011" i="15"/>
  <c r="K1011" i="15"/>
  <c r="O1011" i="15"/>
  <c r="Q1011" i="15"/>
  <c r="V1011" i="15"/>
  <c r="G1014" i="15"/>
  <c r="I1014" i="15"/>
  <c r="K1014" i="15"/>
  <c r="M1014" i="15"/>
  <c r="O1014" i="15"/>
  <c r="Q1014" i="15"/>
  <c r="V1014" i="15"/>
  <c r="G1026" i="15"/>
  <c r="M1026" i="15" s="1"/>
  <c r="I1026" i="15"/>
  <c r="K1026" i="15"/>
  <c r="O1026" i="15"/>
  <c r="Q1026" i="15"/>
  <c r="V1026" i="15"/>
  <c r="G1034" i="15"/>
  <c r="M1034" i="15" s="1"/>
  <c r="I1034" i="15"/>
  <c r="K1034" i="15"/>
  <c r="O1034" i="15"/>
  <c r="Q1034" i="15"/>
  <c r="V1034" i="15"/>
  <c r="G1039" i="15"/>
  <c r="M1039" i="15" s="1"/>
  <c r="I1039" i="15"/>
  <c r="K1039" i="15"/>
  <c r="O1039" i="15"/>
  <c r="Q1039" i="15"/>
  <c r="V1039" i="15"/>
  <c r="G1045" i="15"/>
  <c r="I1045" i="15"/>
  <c r="K1045" i="15"/>
  <c r="M1045" i="15"/>
  <c r="O1045" i="15"/>
  <c r="Q1045" i="15"/>
  <c r="V1045" i="15"/>
  <c r="G1049" i="15"/>
  <c r="M1049" i="15" s="1"/>
  <c r="I1049" i="15"/>
  <c r="K1049" i="15"/>
  <c r="O1049" i="15"/>
  <c r="Q1049" i="15"/>
  <c r="V1049" i="15"/>
  <c r="G1050" i="15"/>
  <c r="M1050" i="15" s="1"/>
  <c r="I1050" i="15"/>
  <c r="K1050" i="15"/>
  <c r="O1050" i="15"/>
  <c r="Q1050" i="15"/>
  <c r="V1050" i="15"/>
  <c r="G1051" i="15"/>
  <c r="M1051" i="15" s="1"/>
  <c r="I1051" i="15"/>
  <c r="K1051" i="15"/>
  <c r="O1051" i="15"/>
  <c r="Q1051" i="15"/>
  <c r="V1051" i="15"/>
  <c r="G1052" i="15"/>
  <c r="M1052" i="15" s="1"/>
  <c r="I1052" i="15"/>
  <c r="K1052" i="15"/>
  <c r="O1052" i="15"/>
  <c r="Q1052" i="15"/>
  <c r="V1052" i="15"/>
  <c r="G1053" i="15"/>
  <c r="M1053" i="15" s="1"/>
  <c r="I1053" i="15"/>
  <c r="K1053" i="15"/>
  <c r="O1053" i="15"/>
  <c r="Q1053" i="15"/>
  <c r="V1053" i="15"/>
  <c r="G1054" i="15"/>
  <c r="M1054" i="15" s="1"/>
  <c r="I1054" i="15"/>
  <c r="K1054" i="15"/>
  <c r="O1054" i="15"/>
  <c r="Q1054" i="15"/>
  <c r="V1054" i="15"/>
  <c r="G1055" i="15"/>
  <c r="M1055" i="15" s="1"/>
  <c r="I1055" i="15"/>
  <c r="K1055" i="15"/>
  <c r="O1055" i="15"/>
  <c r="Q1055" i="15"/>
  <c r="V1055" i="15"/>
  <c r="G1056" i="15"/>
  <c r="M1056" i="15" s="1"/>
  <c r="I1056" i="15"/>
  <c r="K1056" i="15"/>
  <c r="O1056" i="15"/>
  <c r="Q1056" i="15"/>
  <c r="V1056" i="15"/>
  <c r="G1057" i="15"/>
  <c r="M1057" i="15" s="1"/>
  <c r="I1057" i="15"/>
  <c r="K1057" i="15"/>
  <c r="O1057" i="15"/>
  <c r="Q1057" i="15"/>
  <c r="V1057" i="15"/>
  <c r="G1058" i="15"/>
  <c r="M1058" i="15" s="1"/>
  <c r="I1058" i="15"/>
  <c r="K1058" i="15"/>
  <c r="O1058" i="15"/>
  <c r="Q1058" i="15"/>
  <c r="V1058" i="15"/>
  <c r="G1059" i="15"/>
  <c r="M1059" i="15" s="1"/>
  <c r="I1059" i="15"/>
  <c r="K1059" i="15"/>
  <c r="O1059" i="15"/>
  <c r="Q1059" i="15"/>
  <c r="V1059" i="15"/>
  <c r="G1060" i="15"/>
  <c r="M1060" i="15" s="1"/>
  <c r="I1060" i="15"/>
  <c r="K1060" i="15"/>
  <c r="O1060" i="15"/>
  <c r="Q1060" i="15"/>
  <c r="V1060" i="15"/>
  <c r="G1061" i="15"/>
  <c r="M1061" i="15" s="1"/>
  <c r="I1061" i="15"/>
  <c r="K1061" i="15"/>
  <c r="O1061" i="15"/>
  <c r="Q1061" i="15"/>
  <c r="V1061" i="15"/>
  <c r="G1062" i="15"/>
  <c r="M1062" i="15" s="1"/>
  <c r="I1062" i="15"/>
  <c r="K1062" i="15"/>
  <c r="O1062" i="15"/>
  <c r="Q1062" i="15"/>
  <c r="V1062" i="15"/>
  <c r="G1063" i="15"/>
  <c r="M1063" i="15" s="1"/>
  <c r="I1063" i="15"/>
  <c r="K1063" i="15"/>
  <c r="O1063" i="15"/>
  <c r="Q1063" i="15"/>
  <c r="V1063" i="15"/>
  <c r="G1064" i="15"/>
  <c r="M1064" i="15" s="1"/>
  <c r="I1064" i="15"/>
  <c r="K1064" i="15"/>
  <c r="O1064" i="15"/>
  <c r="Q1064" i="15"/>
  <c r="V1064" i="15"/>
  <c r="G1065" i="15"/>
  <c r="M1065" i="15" s="1"/>
  <c r="I1065" i="15"/>
  <c r="K1065" i="15"/>
  <c r="O1065" i="15"/>
  <c r="Q1065" i="15"/>
  <c r="V1065" i="15"/>
  <c r="G1066" i="15"/>
  <c r="M1066" i="15" s="1"/>
  <c r="I1066" i="15"/>
  <c r="K1066" i="15"/>
  <c r="O1066" i="15"/>
  <c r="Q1066" i="15"/>
  <c r="V1066" i="15"/>
  <c r="G1067" i="15"/>
  <c r="M1067" i="15" s="1"/>
  <c r="I1067" i="15"/>
  <c r="K1067" i="15"/>
  <c r="O1067" i="15"/>
  <c r="Q1067" i="15"/>
  <c r="V1067" i="15"/>
  <c r="G1068" i="15"/>
  <c r="M1068" i="15" s="1"/>
  <c r="I1068" i="15"/>
  <c r="K1068" i="15"/>
  <c r="O1068" i="15"/>
  <c r="Q1068" i="15"/>
  <c r="V1068" i="15"/>
  <c r="G1069" i="15"/>
  <c r="M1069" i="15" s="1"/>
  <c r="I1069" i="15"/>
  <c r="K1069" i="15"/>
  <c r="O1069" i="15"/>
  <c r="Q1069" i="15"/>
  <c r="V1069" i="15"/>
  <c r="G1070" i="15"/>
  <c r="M1070" i="15" s="1"/>
  <c r="I1070" i="15"/>
  <c r="K1070" i="15"/>
  <c r="O1070" i="15"/>
  <c r="Q1070" i="15"/>
  <c r="V1070" i="15"/>
  <c r="G1081" i="15"/>
  <c r="M1081" i="15" s="1"/>
  <c r="I1081" i="15"/>
  <c r="K1081" i="15"/>
  <c r="O1081" i="15"/>
  <c r="Q1081" i="15"/>
  <c r="V1081" i="15"/>
  <c r="G1082" i="15"/>
  <c r="I1082" i="15"/>
  <c r="K1082" i="15"/>
  <c r="M1082" i="15"/>
  <c r="O1082" i="15"/>
  <c r="Q1082" i="15"/>
  <c r="V1082" i="15"/>
  <c r="G1083" i="15"/>
  <c r="M1083" i="15" s="1"/>
  <c r="I1083" i="15"/>
  <c r="K1083" i="15"/>
  <c r="O1083" i="15"/>
  <c r="Q1083" i="15"/>
  <c r="V1083" i="15"/>
  <c r="G1084" i="15"/>
  <c r="M1084" i="15" s="1"/>
  <c r="I1084" i="15"/>
  <c r="K1084" i="15"/>
  <c r="O1084" i="15"/>
  <c r="Q1084" i="15"/>
  <c r="V1084" i="15"/>
  <c r="G1085" i="15"/>
  <c r="M1085" i="15" s="1"/>
  <c r="I1085" i="15"/>
  <c r="K1085" i="15"/>
  <c r="O1085" i="15"/>
  <c r="Q1085" i="15"/>
  <c r="V1085" i="15"/>
  <c r="G1086" i="15"/>
  <c r="I1086" i="15"/>
  <c r="K1086" i="15"/>
  <c r="M1086" i="15"/>
  <c r="O1086" i="15"/>
  <c r="Q1086" i="15"/>
  <c r="V1086" i="15"/>
  <c r="G1089" i="15"/>
  <c r="M1089" i="15" s="1"/>
  <c r="I1089" i="15"/>
  <c r="K1089" i="15"/>
  <c r="O1089" i="15"/>
  <c r="Q1089" i="15"/>
  <c r="V1089" i="15"/>
  <c r="G1090" i="15"/>
  <c r="M1090" i="15" s="1"/>
  <c r="I1090" i="15"/>
  <c r="K1090" i="15"/>
  <c r="O1090" i="15"/>
  <c r="Q1090" i="15"/>
  <c r="V1090" i="15"/>
  <c r="G1091" i="15"/>
  <c r="M1091" i="15" s="1"/>
  <c r="I1091" i="15"/>
  <c r="K1091" i="15"/>
  <c r="O1091" i="15"/>
  <c r="Q1091" i="15"/>
  <c r="V1091" i="15"/>
  <c r="G1092" i="15"/>
  <c r="I1092" i="15"/>
  <c r="K1092" i="15"/>
  <c r="M1092" i="15"/>
  <c r="O1092" i="15"/>
  <c r="Q1092" i="15"/>
  <c r="V1092" i="15"/>
  <c r="G1093" i="15"/>
  <c r="M1093" i="15" s="1"/>
  <c r="I1093" i="15"/>
  <c r="K1093" i="15"/>
  <c r="O1093" i="15"/>
  <c r="Q1093" i="15"/>
  <c r="V1093" i="15"/>
  <c r="G1097" i="15"/>
  <c r="M1097" i="15" s="1"/>
  <c r="I1097" i="15"/>
  <c r="K1097" i="15"/>
  <c r="O1097" i="15"/>
  <c r="Q1097" i="15"/>
  <c r="V1097" i="15"/>
  <c r="G1099" i="15"/>
  <c r="M1099" i="15" s="1"/>
  <c r="I1099" i="15"/>
  <c r="K1099" i="15"/>
  <c r="O1099" i="15"/>
  <c r="Q1099" i="15"/>
  <c r="V1099" i="15"/>
  <c r="G1103" i="15"/>
  <c r="M1103" i="15" s="1"/>
  <c r="I1103" i="15"/>
  <c r="K1103" i="15"/>
  <c r="O1103" i="15"/>
  <c r="Q1103" i="15"/>
  <c r="V1103" i="15"/>
  <c r="G1107" i="15"/>
  <c r="M1107" i="15" s="1"/>
  <c r="I1107" i="15"/>
  <c r="K1107" i="15"/>
  <c r="O1107" i="15"/>
  <c r="Q1107" i="15"/>
  <c r="V1107" i="15"/>
  <c r="G1110" i="15"/>
  <c r="M1110" i="15" s="1"/>
  <c r="I1110" i="15"/>
  <c r="K1110" i="15"/>
  <c r="O1110" i="15"/>
  <c r="Q1110" i="15"/>
  <c r="V1110" i="15"/>
  <c r="G1114" i="15"/>
  <c r="M1114" i="15" s="1"/>
  <c r="I1114" i="15"/>
  <c r="K1114" i="15"/>
  <c r="O1114" i="15"/>
  <c r="Q1114" i="15"/>
  <c r="V1114" i="15"/>
  <c r="G1118" i="15"/>
  <c r="M1118" i="15" s="1"/>
  <c r="I1118" i="15"/>
  <c r="K1118" i="15"/>
  <c r="O1118" i="15"/>
  <c r="Q1118" i="15"/>
  <c r="V1118" i="15"/>
  <c r="G1122" i="15"/>
  <c r="M1122" i="15" s="1"/>
  <c r="I1122" i="15"/>
  <c r="K1122" i="15"/>
  <c r="O1122" i="15"/>
  <c r="Q1122" i="15"/>
  <c r="V1122" i="15"/>
  <c r="G1128" i="15"/>
  <c r="M1128" i="15" s="1"/>
  <c r="I1128" i="15"/>
  <c r="K1128" i="15"/>
  <c r="O1128" i="15"/>
  <c r="Q1128" i="15"/>
  <c r="V1128" i="15"/>
  <c r="G1132" i="15"/>
  <c r="M1132" i="15" s="1"/>
  <c r="I1132" i="15"/>
  <c r="K1132" i="15"/>
  <c r="O1132" i="15"/>
  <c r="Q1132" i="15"/>
  <c r="V1132" i="15"/>
  <c r="G1136" i="15"/>
  <c r="M1136" i="15" s="1"/>
  <c r="I1136" i="15"/>
  <c r="K1136" i="15"/>
  <c r="O1136" i="15"/>
  <c r="Q1136" i="15"/>
  <c r="V1136" i="15"/>
  <c r="G1140" i="15"/>
  <c r="M1140" i="15" s="1"/>
  <c r="I1140" i="15"/>
  <c r="K1140" i="15"/>
  <c r="O1140" i="15"/>
  <c r="Q1140" i="15"/>
  <c r="V1140" i="15"/>
  <c r="G1144" i="15"/>
  <c r="M1144" i="15" s="1"/>
  <c r="I1144" i="15"/>
  <c r="K1144" i="15"/>
  <c r="O1144" i="15"/>
  <c r="Q1144" i="15"/>
  <c r="V1144" i="15"/>
  <c r="G1148" i="15"/>
  <c r="M1148" i="15" s="1"/>
  <c r="I1148" i="15"/>
  <c r="K1148" i="15"/>
  <c r="O1148" i="15"/>
  <c r="Q1148" i="15"/>
  <c r="V1148" i="15"/>
  <c r="G1152" i="15"/>
  <c r="M1152" i="15" s="1"/>
  <c r="I1152" i="15"/>
  <c r="K1152" i="15"/>
  <c r="O1152" i="15"/>
  <c r="Q1152" i="15"/>
  <c r="V1152" i="15"/>
  <c r="G1156" i="15"/>
  <c r="M1156" i="15" s="1"/>
  <c r="I1156" i="15"/>
  <c r="K1156" i="15"/>
  <c r="O1156" i="15"/>
  <c r="Q1156" i="15"/>
  <c r="V1156" i="15"/>
  <c r="G1161" i="15"/>
  <c r="M1161" i="15" s="1"/>
  <c r="I1161" i="15"/>
  <c r="K1161" i="15"/>
  <c r="O1161" i="15"/>
  <c r="Q1161" i="15"/>
  <c r="V1161" i="15"/>
  <c r="G1163" i="15"/>
  <c r="M1163" i="15" s="1"/>
  <c r="I1163" i="15"/>
  <c r="K1163" i="15"/>
  <c r="O1163" i="15"/>
  <c r="Q1163" i="15"/>
  <c r="V1163" i="15"/>
  <c r="G1166" i="15"/>
  <c r="I1166" i="15"/>
  <c r="K1166" i="15"/>
  <c r="O1166" i="15"/>
  <c r="Q1166" i="15"/>
  <c r="V1166" i="15"/>
  <c r="G1199" i="15"/>
  <c r="M1199" i="15" s="1"/>
  <c r="I1199" i="15"/>
  <c r="K1199" i="15"/>
  <c r="O1199" i="15"/>
  <c r="Q1199" i="15"/>
  <c r="V1199" i="15"/>
  <c r="G1207" i="15"/>
  <c r="M1207" i="15" s="1"/>
  <c r="I1207" i="15"/>
  <c r="K1207" i="15"/>
  <c r="O1207" i="15"/>
  <c r="Q1207" i="15"/>
  <c r="V1207" i="15"/>
  <c r="G1221" i="15"/>
  <c r="M1221" i="15" s="1"/>
  <c r="I1221" i="15"/>
  <c r="K1221" i="15"/>
  <c r="O1221" i="15"/>
  <c r="Q1221" i="15"/>
  <c r="V1221" i="15"/>
  <c r="G1235" i="15"/>
  <c r="I1235" i="15"/>
  <c r="K1235" i="15"/>
  <c r="M1235" i="15"/>
  <c r="O1235" i="15"/>
  <c r="Q1235" i="15"/>
  <c r="V1235" i="15"/>
  <c r="G1259" i="15"/>
  <c r="M1259" i="15" s="1"/>
  <c r="I1259" i="15"/>
  <c r="K1259" i="15"/>
  <c r="O1259" i="15"/>
  <c r="Q1259" i="15"/>
  <c r="V1259" i="15"/>
  <c r="G1276" i="15"/>
  <c r="M1276" i="15" s="1"/>
  <c r="I1276" i="15"/>
  <c r="K1276" i="15"/>
  <c r="O1276" i="15"/>
  <c r="Q1276" i="15"/>
  <c r="V1276" i="15"/>
  <c r="G1278" i="15"/>
  <c r="M1278" i="15" s="1"/>
  <c r="I1278" i="15"/>
  <c r="K1278" i="15"/>
  <c r="O1278" i="15"/>
  <c r="Q1278" i="15"/>
  <c r="V1278" i="15"/>
  <c r="G1282" i="15"/>
  <c r="I1282" i="15"/>
  <c r="K1282" i="15"/>
  <c r="M1282" i="15"/>
  <c r="O1282" i="15"/>
  <c r="Q1282" i="15"/>
  <c r="V1282" i="15"/>
  <c r="G1292" i="15"/>
  <c r="M1292" i="15" s="1"/>
  <c r="I1292" i="15"/>
  <c r="K1292" i="15"/>
  <c r="O1292" i="15"/>
  <c r="Q1292" i="15"/>
  <c r="V1292" i="15"/>
  <c r="G1301" i="15"/>
  <c r="M1301" i="15" s="1"/>
  <c r="I1301" i="15"/>
  <c r="K1301" i="15"/>
  <c r="O1301" i="15"/>
  <c r="Q1301" i="15"/>
  <c r="V1301" i="15"/>
  <c r="G1302" i="15"/>
  <c r="M1302" i="15" s="1"/>
  <c r="I1302" i="15"/>
  <c r="K1302" i="15"/>
  <c r="O1302" i="15"/>
  <c r="Q1302" i="15"/>
  <c r="V1302" i="15"/>
  <c r="G1311" i="15"/>
  <c r="M1311" i="15" s="1"/>
  <c r="I1311" i="15"/>
  <c r="K1311" i="15"/>
  <c r="O1311" i="15"/>
  <c r="Q1311" i="15"/>
  <c r="V1311" i="15"/>
  <c r="G1326" i="15"/>
  <c r="M1326" i="15" s="1"/>
  <c r="I1326" i="15"/>
  <c r="K1326" i="15"/>
  <c r="O1326" i="15"/>
  <c r="Q1326" i="15"/>
  <c r="V1326" i="15"/>
  <c r="G1341" i="15"/>
  <c r="I1341" i="15"/>
  <c r="K1341" i="15"/>
  <c r="M1341" i="15"/>
  <c r="O1341" i="15"/>
  <c r="Q1341" i="15"/>
  <c r="V1341" i="15"/>
  <c r="G1352" i="15"/>
  <c r="M1352" i="15" s="1"/>
  <c r="I1352" i="15"/>
  <c r="K1352" i="15"/>
  <c r="O1352" i="15"/>
  <c r="Q1352" i="15"/>
  <c r="V1352" i="15"/>
  <c r="G1357" i="15"/>
  <c r="M1357" i="15" s="1"/>
  <c r="I1357" i="15"/>
  <c r="K1357" i="15"/>
  <c r="O1357" i="15"/>
  <c r="Q1357" i="15"/>
  <c r="V1357" i="15"/>
  <c r="G1360" i="15"/>
  <c r="M1360" i="15" s="1"/>
  <c r="I1360" i="15"/>
  <c r="K1360" i="15"/>
  <c r="O1360" i="15"/>
  <c r="Q1360" i="15"/>
  <c r="V1360" i="15"/>
  <c r="G1397" i="15"/>
  <c r="I1397" i="15"/>
  <c r="K1397" i="15"/>
  <c r="O1397" i="15"/>
  <c r="Q1397" i="15"/>
  <c r="V1397" i="15"/>
  <c r="G1398" i="15"/>
  <c r="I1398" i="15"/>
  <c r="K1398" i="15"/>
  <c r="M1398" i="15"/>
  <c r="O1398" i="15"/>
  <c r="Q1398" i="15"/>
  <c r="V1398" i="15"/>
  <c r="G1399" i="15"/>
  <c r="M1399" i="15" s="1"/>
  <c r="I1399" i="15"/>
  <c r="K1399" i="15"/>
  <c r="O1399" i="15"/>
  <c r="Q1399" i="15"/>
  <c r="V1399" i="15"/>
  <c r="G1421" i="15"/>
  <c r="M1421" i="15" s="1"/>
  <c r="I1421" i="15"/>
  <c r="K1421" i="15"/>
  <c r="O1421" i="15"/>
  <c r="Q1421" i="15"/>
  <c r="V1421" i="15"/>
  <c r="G1422" i="15"/>
  <c r="M1422" i="15" s="1"/>
  <c r="I1422" i="15"/>
  <c r="K1422" i="15"/>
  <c r="O1422" i="15"/>
  <c r="Q1422" i="15"/>
  <c r="V1422" i="15"/>
  <c r="G1440" i="15"/>
  <c r="I1440" i="15"/>
  <c r="K1440" i="15"/>
  <c r="M1440" i="15"/>
  <c r="O1440" i="15"/>
  <c r="Q1440" i="15"/>
  <c r="V1440" i="15"/>
  <c r="G1459" i="15"/>
  <c r="M1459" i="15" s="1"/>
  <c r="I1459" i="15"/>
  <c r="K1459" i="15"/>
  <c r="O1459" i="15"/>
  <c r="Q1459" i="15"/>
  <c r="V1459" i="15"/>
  <c r="G1482" i="15"/>
  <c r="M1482" i="15" s="1"/>
  <c r="I1482" i="15"/>
  <c r="K1482" i="15"/>
  <c r="O1482" i="15"/>
  <c r="Q1482" i="15"/>
  <c r="V1482" i="15"/>
  <c r="G1484" i="15"/>
  <c r="M1484" i="15" s="1"/>
  <c r="I1484" i="15"/>
  <c r="K1484" i="15"/>
  <c r="O1484" i="15"/>
  <c r="Q1484" i="15"/>
  <c r="V1484" i="15"/>
  <c r="G1503" i="15"/>
  <c r="G1483" i="15" s="1"/>
  <c r="I152" i="1" s="1"/>
  <c r="I1503" i="15"/>
  <c r="K1503" i="15"/>
  <c r="O1503" i="15"/>
  <c r="Q1503" i="15"/>
  <c r="V1503" i="15"/>
  <c r="G1509" i="15"/>
  <c r="M1509" i="15" s="1"/>
  <c r="I1509" i="15"/>
  <c r="K1509" i="15"/>
  <c r="O1509" i="15"/>
  <c r="Q1509" i="15"/>
  <c r="V1509" i="15"/>
  <c r="G1533" i="15"/>
  <c r="I1533" i="15"/>
  <c r="I1532" i="15" s="1"/>
  <c r="K1533" i="15"/>
  <c r="M1533" i="15"/>
  <c r="O1533" i="15"/>
  <c r="Q1533" i="15"/>
  <c r="V1533" i="15"/>
  <c r="G1578" i="15"/>
  <c r="I1578" i="15"/>
  <c r="K1578" i="15"/>
  <c r="O1578" i="15"/>
  <c r="Q1578" i="15"/>
  <c r="V1578" i="15"/>
  <c r="G1622" i="15"/>
  <c r="M1622" i="15" s="1"/>
  <c r="I1622" i="15"/>
  <c r="K1622" i="15"/>
  <c r="O1622" i="15"/>
  <c r="Q1622" i="15"/>
  <c r="V1622" i="15"/>
  <c r="G1626" i="15"/>
  <c r="M1626" i="15" s="1"/>
  <c r="I1626" i="15"/>
  <c r="K1626" i="15"/>
  <c r="O1626" i="15"/>
  <c r="Q1626" i="15"/>
  <c r="V1626" i="15"/>
  <c r="G1628" i="15"/>
  <c r="I1628" i="15"/>
  <c r="K1628" i="15"/>
  <c r="O1628" i="15"/>
  <c r="Q1628" i="15"/>
  <c r="V1628" i="15"/>
  <c r="G1630" i="15"/>
  <c r="M1630" i="15" s="1"/>
  <c r="I1630" i="15"/>
  <c r="K1630" i="15"/>
  <c r="O1630" i="15"/>
  <c r="Q1630" i="15"/>
  <c r="V1630" i="15"/>
  <c r="G1632" i="15"/>
  <c r="M1632" i="15" s="1"/>
  <c r="I1632" i="15"/>
  <c r="K1632" i="15"/>
  <c r="O1632" i="15"/>
  <c r="Q1632" i="15"/>
  <c r="V1632" i="15"/>
  <c r="G1634" i="15"/>
  <c r="M1634" i="15" s="1"/>
  <c r="I1634" i="15"/>
  <c r="K1634" i="15"/>
  <c r="O1634" i="15"/>
  <c r="Q1634" i="15"/>
  <c r="V1634" i="15"/>
  <c r="G1636" i="15"/>
  <c r="M1636" i="15" s="1"/>
  <c r="I1636" i="15"/>
  <c r="K1636" i="15"/>
  <c r="O1636" i="15"/>
  <c r="Q1636" i="15"/>
  <c r="V1636" i="15"/>
  <c r="G1638" i="15"/>
  <c r="M1638" i="15" s="1"/>
  <c r="I1638" i="15"/>
  <c r="K1638" i="15"/>
  <c r="O1638" i="15"/>
  <c r="Q1638" i="15"/>
  <c r="V1638" i="15"/>
  <c r="G1639" i="15"/>
  <c r="M1639" i="15" s="1"/>
  <c r="I1639" i="15"/>
  <c r="K1639" i="15"/>
  <c r="O1639" i="15"/>
  <c r="Q1639" i="15"/>
  <c r="V1639" i="15"/>
  <c r="G1640" i="15"/>
  <c r="M1640" i="15" s="1"/>
  <c r="I1640" i="15"/>
  <c r="K1640" i="15"/>
  <c r="O1640" i="15"/>
  <c r="Q1640" i="15"/>
  <c r="V1640" i="15"/>
  <c r="G1641" i="15"/>
  <c r="M1641" i="15" s="1"/>
  <c r="I1641" i="15"/>
  <c r="K1641" i="15"/>
  <c r="O1641" i="15"/>
  <c r="Q1641" i="15"/>
  <c r="V1641" i="15"/>
  <c r="G1642" i="15"/>
  <c r="M1642" i="15" s="1"/>
  <c r="I1642" i="15"/>
  <c r="K1642" i="15"/>
  <c r="O1642" i="15"/>
  <c r="Q1642" i="15"/>
  <c r="V1642" i="15"/>
  <c r="G1643" i="15"/>
  <c r="M1643" i="15" s="1"/>
  <c r="I1643" i="15"/>
  <c r="K1643" i="15"/>
  <c r="O1643" i="15"/>
  <c r="Q1643" i="15"/>
  <c r="V1643" i="15"/>
  <c r="G1644" i="15"/>
  <c r="I1644" i="15"/>
  <c r="K1644" i="15"/>
  <c r="M1644" i="15"/>
  <c r="O1644" i="15"/>
  <c r="Q1644" i="15"/>
  <c r="V1644" i="15"/>
  <c r="G1645" i="15"/>
  <c r="M1645" i="15" s="1"/>
  <c r="I1645" i="15"/>
  <c r="K1645" i="15"/>
  <c r="O1645" i="15"/>
  <c r="Q1645" i="15"/>
  <c r="V1645" i="15"/>
  <c r="G1646" i="15"/>
  <c r="M1646" i="15" s="1"/>
  <c r="I1646" i="15"/>
  <c r="K1646" i="15"/>
  <c r="O1646" i="15"/>
  <c r="Q1646" i="15"/>
  <c r="V1646" i="15"/>
  <c r="G1647" i="15"/>
  <c r="M1647" i="15" s="1"/>
  <c r="I1647" i="15"/>
  <c r="K1647" i="15"/>
  <c r="O1647" i="15"/>
  <c r="Q1647" i="15"/>
  <c r="V1647" i="15"/>
  <c r="G1648" i="15"/>
  <c r="M1648" i="15" s="1"/>
  <c r="I1648" i="15"/>
  <c r="K1648" i="15"/>
  <c r="O1648" i="15"/>
  <c r="Q1648" i="15"/>
  <c r="V1648" i="15"/>
  <c r="G1649" i="15"/>
  <c r="M1649" i="15" s="1"/>
  <c r="I1649" i="15"/>
  <c r="K1649" i="15"/>
  <c r="O1649" i="15"/>
  <c r="Q1649" i="15"/>
  <c r="V1649" i="15"/>
  <c r="I1650" i="15"/>
  <c r="G1651" i="15"/>
  <c r="G1650" i="15" s="1"/>
  <c r="I156" i="1" s="1"/>
  <c r="I1651" i="15"/>
  <c r="K1651" i="15"/>
  <c r="K1650" i="15" s="1"/>
  <c r="O1651" i="15"/>
  <c r="O1650" i="15" s="1"/>
  <c r="Q1651" i="15"/>
  <c r="Q1650" i="15" s="1"/>
  <c r="V1651" i="15"/>
  <c r="V1650" i="15" s="1"/>
  <c r="G1653" i="15"/>
  <c r="I1653" i="15"/>
  <c r="K1653" i="15"/>
  <c r="O1653" i="15"/>
  <c r="Q1653" i="15"/>
  <c r="V1653" i="15"/>
  <c r="G1654" i="15"/>
  <c r="M1654" i="15" s="1"/>
  <c r="I1654" i="15"/>
  <c r="K1654" i="15"/>
  <c r="O1654" i="15"/>
  <c r="Q1654" i="15"/>
  <c r="V1654" i="15"/>
  <c r="G1655" i="15"/>
  <c r="M1655" i="15" s="1"/>
  <c r="I1655" i="15"/>
  <c r="K1655" i="15"/>
  <c r="O1655" i="15"/>
  <c r="Q1655" i="15"/>
  <c r="V1655" i="15"/>
  <c r="G1656" i="15"/>
  <c r="M1656" i="15" s="1"/>
  <c r="I1656" i="15"/>
  <c r="K1656" i="15"/>
  <c r="O1656" i="15"/>
  <c r="Q1656" i="15"/>
  <c r="V1656" i="15"/>
  <c r="G1657" i="15"/>
  <c r="M1657" i="15" s="1"/>
  <c r="I1657" i="15"/>
  <c r="K1657" i="15"/>
  <c r="O1657" i="15"/>
  <c r="Q1657" i="15"/>
  <c r="V1657" i="15"/>
  <c r="G1658" i="15"/>
  <c r="M1658" i="15" s="1"/>
  <c r="I1658" i="15"/>
  <c r="K1658" i="15"/>
  <c r="O1658" i="15"/>
  <c r="Q1658" i="15"/>
  <c r="V1658" i="15"/>
  <c r="G1659" i="15"/>
  <c r="M1659" i="15" s="1"/>
  <c r="I1659" i="15"/>
  <c r="K1659" i="15"/>
  <c r="O1659" i="15"/>
  <c r="Q1659" i="15"/>
  <c r="V1659" i="15"/>
  <c r="G1660" i="15"/>
  <c r="I1660" i="15"/>
  <c r="K1660" i="15"/>
  <c r="M1660" i="15"/>
  <c r="O1660" i="15"/>
  <c r="Q1660" i="15"/>
  <c r="V1660" i="15"/>
  <c r="G1661" i="15"/>
  <c r="M1661" i="15" s="1"/>
  <c r="I1661" i="15"/>
  <c r="K1661" i="15"/>
  <c r="O1661" i="15"/>
  <c r="Q1661" i="15"/>
  <c r="V1661" i="15"/>
  <c r="G1663" i="15"/>
  <c r="I1663" i="15"/>
  <c r="K1663" i="15"/>
  <c r="O1663" i="15"/>
  <c r="Q1663" i="15"/>
  <c r="V1663" i="15"/>
  <c r="G1664" i="15"/>
  <c r="M1664" i="15" s="1"/>
  <c r="I1664" i="15"/>
  <c r="K1664" i="15"/>
  <c r="O1664" i="15"/>
  <c r="Q1664" i="15"/>
  <c r="V1664" i="15"/>
  <c r="G1665" i="15"/>
  <c r="M1665" i="15" s="1"/>
  <c r="I1665" i="15"/>
  <c r="K1665" i="15"/>
  <c r="O1665" i="15"/>
  <c r="Q1665" i="15"/>
  <c r="V1665" i="15"/>
  <c r="G1667" i="15"/>
  <c r="I1667" i="15"/>
  <c r="K1667" i="15"/>
  <c r="O1667" i="15"/>
  <c r="Q1667" i="15"/>
  <c r="V1667" i="15"/>
  <c r="G1669" i="15"/>
  <c r="M1669" i="15" s="1"/>
  <c r="I1669" i="15"/>
  <c r="I1666" i="15" s="1"/>
  <c r="K1669" i="15"/>
  <c r="O1669" i="15"/>
  <c r="Q1669" i="15"/>
  <c r="V1669" i="15"/>
  <c r="G1671" i="15"/>
  <c r="M1671" i="15" s="1"/>
  <c r="I1671" i="15"/>
  <c r="K1671" i="15"/>
  <c r="O1671" i="15"/>
  <c r="Q1671" i="15"/>
  <c r="V1671" i="15"/>
  <c r="G1673" i="15"/>
  <c r="M1673" i="15" s="1"/>
  <c r="I1673" i="15"/>
  <c r="K1673" i="15"/>
  <c r="O1673" i="15"/>
  <c r="Q1673" i="15"/>
  <c r="V1673" i="15"/>
  <c r="G1675" i="15"/>
  <c r="M1675" i="15" s="1"/>
  <c r="I1675" i="15"/>
  <c r="K1675" i="15"/>
  <c r="O1675" i="15"/>
  <c r="Q1675" i="15"/>
  <c r="V1675" i="15"/>
  <c r="AE1678" i="15"/>
  <c r="F46" i="1" s="1"/>
  <c r="G9" i="14"/>
  <c r="M9" i="14" s="1"/>
  <c r="I9" i="14"/>
  <c r="K9" i="14"/>
  <c r="O9" i="14"/>
  <c r="Q9" i="14"/>
  <c r="V9" i="14"/>
  <c r="G10" i="14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6" i="14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9" i="14"/>
  <c r="M59" i="14" s="1"/>
  <c r="I59" i="14"/>
  <c r="K59" i="14"/>
  <c r="O59" i="14"/>
  <c r="Q59" i="14"/>
  <c r="V59" i="14"/>
  <c r="G60" i="14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I111" i="14"/>
  <c r="K111" i="14"/>
  <c r="M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1" i="14"/>
  <c r="M121" i="14" s="1"/>
  <c r="I121" i="14"/>
  <c r="K121" i="14"/>
  <c r="O121" i="14"/>
  <c r="Q121" i="14"/>
  <c r="V121" i="14"/>
  <c r="G122" i="14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I125" i="14"/>
  <c r="K125" i="14"/>
  <c r="M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I133" i="14"/>
  <c r="K133" i="14"/>
  <c r="M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I143" i="14"/>
  <c r="K143" i="14"/>
  <c r="M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1" i="14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I154" i="14"/>
  <c r="K154" i="14"/>
  <c r="M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9" i="14"/>
  <c r="I159" i="14"/>
  <c r="K159" i="14"/>
  <c r="O159" i="14"/>
  <c r="O158" i="14" s="1"/>
  <c r="Q159" i="14"/>
  <c r="V159" i="14"/>
  <c r="V158" i="14" s="1"/>
  <c r="G160" i="14"/>
  <c r="M160" i="14" s="1"/>
  <c r="I160" i="14"/>
  <c r="K160" i="14"/>
  <c r="O160" i="14"/>
  <c r="Q160" i="14"/>
  <c r="Q158" i="14" s="1"/>
  <c r="V160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I164" i="14"/>
  <c r="K164" i="14"/>
  <c r="M164" i="14"/>
  <c r="O164" i="14"/>
  <c r="Q164" i="14"/>
  <c r="V164" i="14"/>
  <c r="G165" i="14"/>
  <c r="M165" i="14" s="1"/>
  <c r="I165" i="14"/>
  <c r="K165" i="14"/>
  <c r="O165" i="14"/>
  <c r="Q165" i="14"/>
  <c r="V165" i="14"/>
  <c r="G166" i="14"/>
  <c r="M166" i="14" s="1"/>
  <c r="I166" i="14"/>
  <c r="K166" i="14"/>
  <c r="O166" i="14"/>
  <c r="Q166" i="14"/>
  <c r="V166" i="14"/>
  <c r="AE168" i="14"/>
  <c r="F44" i="1" s="1"/>
  <c r="G9" i="13"/>
  <c r="G8" i="13" s="1"/>
  <c r="I9" i="13"/>
  <c r="I8" i="13" s="1"/>
  <c r="K9" i="13"/>
  <c r="K8" i="13" s="1"/>
  <c r="M9" i="13"/>
  <c r="M8" i="13" s="1"/>
  <c r="O9" i="13"/>
  <c r="O8" i="13" s="1"/>
  <c r="Q9" i="13"/>
  <c r="Q8" i="13" s="1"/>
  <c r="V9" i="13"/>
  <c r="V8" i="13" s="1"/>
  <c r="G10" i="13"/>
  <c r="I78" i="1" s="1"/>
  <c r="G11" i="13"/>
  <c r="I11" i="13"/>
  <c r="I10" i="13" s="1"/>
  <c r="K11" i="13"/>
  <c r="K10" i="13" s="1"/>
  <c r="M11" i="13"/>
  <c r="M10" i="13" s="1"/>
  <c r="O11" i="13"/>
  <c r="O10" i="13" s="1"/>
  <c r="Q11" i="13"/>
  <c r="Q10" i="13" s="1"/>
  <c r="V11" i="13"/>
  <c r="V10" i="13" s="1"/>
  <c r="G13" i="13"/>
  <c r="M13" i="13" s="1"/>
  <c r="I13" i="13"/>
  <c r="K13" i="13"/>
  <c r="O13" i="13"/>
  <c r="Q13" i="13"/>
  <c r="V13" i="13"/>
  <c r="G14" i="13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6" i="13"/>
  <c r="G25" i="13" s="1"/>
  <c r="I94" i="1" s="1"/>
  <c r="I26" i="13"/>
  <c r="I25" i="13" s="1"/>
  <c r="K26" i="13"/>
  <c r="K25" i="13" s="1"/>
  <c r="O26" i="13"/>
  <c r="O25" i="13" s="1"/>
  <c r="Q26" i="13"/>
  <c r="Q25" i="13" s="1"/>
  <c r="V26" i="13"/>
  <c r="V25" i="13" s="1"/>
  <c r="G28" i="13"/>
  <c r="I28" i="13"/>
  <c r="K28" i="13"/>
  <c r="O28" i="13"/>
  <c r="Q28" i="13"/>
  <c r="V28" i="13"/>
  <c r="V27" i="13" s="1"/>
  <c r="G29" i="13"/>
  <c r="M29" i="13" s="1"/>
  <c r="I29" i="13"/>
  <c r="I27" i="13" s="1"/>
  <c r="K29" i="13"/>
  <c r="O29" i="13"/>
  <c r="Q29" i="13"/>
  <c r="V29" i="13"/>
  <c r="O30" i="13"/>
  <c r="G31" i="13"/>
  <c r="M31" i="13" s="1"/>
  <c r="M30" i="13" s="1"/>
  <c r="I31" i="13"/>
  <c r="I30" i="13" s="1"/>
  <c r="K31" i="13"/>
  <c r="K30" i="13" s="1"/>
  <c r="O31" i="13"/>
  <c r="Q31" i="13"/>
  <c r="Q30" i="13" s="1"/>
  <c r="V31" i="13"/>
  <c r="V30" i="13" s="1"/>
  <c r="G33" i="13"/>
  <c r="M33" i="13" s="1"/>
  <c r="I33" i="13"/>
  <c r="K33" i="13"/>
  <c r="O33" i="13"/>
  <c r="Q33" i="13"/>
  <c r="V33" i="13"/>
  <c r="G34" i="13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8" i="13"/>
  <c r="I48" i="13"/>
  <c r="K48" i="13"/>
  <c r="K47" i="13" s="1"/>
  <c r="O48" i="13"/>
  <c r="O47" i="13" s="1"/>
  <c r="Q48" i="13"/>
  <c r="V48" i="13"/>
  <c r="G49" i="13"/>
  <c r="M49" i="13" s="1"/>
  <c r="I49" i="13"/>
  <c r="I47" i="13" s="1"/>
  <c r="K49" i="13"/>
  <c r="O49" i="13"/>
  <c r="Q49" i="13"/>
  <c r="V49" i="13"/>
  <c r="G51" i="13"/>
  <c r="M51" i="13" s="1"/>
  <c r="I51" i="13"/>
  <c r="K51" i="13"/>
  <c r="O51" i="13"/>
  <c r="Q51" i="13"/>
  <c r="V51" i="13"/>
  <c r="G52" i="13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8" i="13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6" i="13"/>
  <c r="I66" i="13"/>
  <c r="K66" i="13"/>
  <c r="O66" i="13"/>
  <c r="Q66" i="13"/>
  <c r="V66" i="13"/>
  <c r="V64" i="13" s="1"/>
  <c r="G68" i="13"/>
  <c r="I68" i="13"/>
  <c r="K68" i="13"/>
  <c r="O68" i="13"/>
  <c r="O67" i="13" s="1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AE73" i="13"/>
  <c r="F43" i="1" s="1"/>
  <c r="BA436" i="12"/>
  <c r="BA434" i="12"/>
  <c r="BA432" i="12"/>
  <c r="BA430" i="12"/>
  <c r="BA416" i="12"/>
  <c r="BA415" i="12"/>
  <c r="BA403" i="12"/>
  <c r="BA402" i="12"/>
  <c r="BA401" i="12"/>
  <c r="BA396" i="12"/>
  <c r="BA395" i="12"/>
  <c r="BA394" i="12"/>
  <c r="BA386" i="12"/>
  <c r="BA376" i="12"/>
  <c r="BA375" i="12"/>
  <c r="BA366" i="12"/>
  <c r="BA365" i="12"/>
  <c r="BA336" i="12"/>
  <c r="BA275" i="12"/>
  <c r="BA232" i="12"/>
  <c r="BA174" i="12"/>
  <c r="BA168" i="12"/>
  <c r="BA163" i="12"/>
  <c r="BA159" i="12"/>
  <c r="BA51" i="12"/>
  <c r="BA41" i="12"/>
  <c r="BA36" i="12"/>
  <c r="G9" i="12"/>
  <c r="M9" i="12" s="1"/>
  <c r="I9" i="12"/>
  <c r="K9" i="12"/>
  <c r="O9" i="12"/>
  <c r="Q9" i="12"/>
  <c r="V9" i="12"/>
  <c r="G17" i="12"/>
  <c r="M17" i="12" s="1"/>
  <c r="I17" i="12"/>
  <c r="K17" i="12"/>
  <c r="O17" i="12"/>
  <c r="Q17" i="12"/>
  <c r="V17" i="12"/>
  <c r="G23" i="12"/>
  <c r="I23" i="12"/>
  <c r="K23" i="12"/>
  <c r="O23" i="12"/>
  <c r="Q23" i="12"/>
  <c r="V23" i="12"/>
  <c r="G29" i="12"/>
  <c r="M29" i="12" s="1"/>
  <c r="I29" i="12"/>
  <c r="K29" i="12"/>
  <c r="O29" i="12"/>
  <c r="Q29" i="12"/>
  <c r="V29" i="12"/>
  <c r="G35" i="12"/>
  <c r="I35" i="12"/>
  <c r="K35" i="12"/>
  <c r="M35" i="12"/>
  <c r="O35" i="12"/>
  <c r="Q35" i="12"/>
  <c r="V35" i="12"/>
  <c r="G40" i="12"/>
  <c r="M40" i="12" s="1"/>
  <c r="I40" i="12"/>
  <c r="K40" i="12"/>
  <c r="O40" i="12"/>
  <c r="Q40" i="12"/>
  <c r="V40" i="12"/>
  <c r="G46" i="12"/>
  <c r="M46" i="12" s="1"/>
  <c r="I46" i="12"/>
  <c r="K46" i="12"/>
  <c r="O46" i="12"/>
  <c r="Q46" i="12"/>
  <c r="V46" i="12"/>
  <c r="G50" i="12"/>
  <c r="M50" i="12" s="1"/>
  <c r="I50" i="12"/>
  <c r="K50" i="12"/>
  <c r="O50" i="12"/>
  <c r="Q50" i="12"/>
  <c r="V50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2" i="12"/>
  <c r="M62" i="12" s="1"/>
  <c r="I62" i="12"/>
  <c r="K62" i="12"/>
  <c r="O62" i="12"/>
  <c r="Q62" i="12"/>
  <c r="V62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77" i="12"/>
  <c r="M77" i="12" s="1"/>
  <c r="I77" i="12"/>
  <c r="K77" i="12"/>
  <c r="O77" i="12"/>
  <c r="Q77" i="12"/>
  <c r="V77" i="12"/>
  <c r="G85" i="12"/>
  <c r="M85" i="12" s="1"/>
  <c r="I85" i="12"/>
  <c r="K85" i="12"/>
  <c r="O85" i="12"/>
  <c r="Q85" i="12"/>
  <c r="V85" i="12"/>
  <c r="G89" i="12"/>
  <c r="M89" i="12" s="1"/>
  <c r="I89" i="12"/>
  <c r="K89" i="12"/>
  <c r="O89" i="12"/>
  <c r="Q89" i="12"/>
  <c r="V89" i="12"/>
  <c r="G93" i="12"/>
  <c r="G92" i="12" s="1"/>
  <c r="I93" i="12"/>
  <c r="I92" i="12" s="1"/>
  <c r="K93" i="12"/>
  <c r="K92" i="12" s="1"/>
  <c r="O93" i="12"/>
  <c r="O92" i="12" s="1"/>
  <c r="Q93" i="12"/>
  <c r="Q92" i="12" s="1"/>
  <c r="V93" i="12"/>
  <c r="V92" i="12" s="1"/>
  <c r="G96" i="12"/>
  <c r="I96" i="12"/>
  <c r="K96" i="12"/>
  <c r="O96" i="12"/>
  <c r="Q96" i="12"/>
  <c r="V96" i="12"/>
  <c r="G100" i="12"/>
  <c r="M100" i="12" s="1"/>
  <c r="I100" i="12"/>
  <c r="K100" i="12"/>
  <c r="O100" i="12"/>
  <c r="Q100" i="12"/>
  <c r="V100" i="12"/>
  <c r="G104" i="12"/>
  <c r="M104" i="12" s="1"/>
  <c r="I104" i="12"/>
  <c r="K104" i="12"/>
  <c r="O104" i="12"/>
  <c r="Q104" i="12"/>
  <c r="V104" i="12"/>
  <c r="G107" i="12"/>
  <c r="I107" i="12"/>
  <c r="K107" i="12"/>
  <c r="O107" i="12"/>
  <c r="Q107" i="12"/>
  <c r="V107" i="12"/>
  <c r="G112" i="12"/>
  <c r="M112" i="12" s="1"/>
  <c r="I112" i="12"/>
  <c r="K112" i="12"/>
  <c r="O112" i="12"/>
  <c r="Q112" i="12"/>
  <c r="V112" i="12"/>
  <c r="G118" i="12"/>
  <c r="M118" i="12" s="1"/>
  <c r="I118" i="12"/>
  <c r="K118" i="12"/>
  <c r="O118" i="12"/>
  <c r="Q118" i="12"/>
  <c r="V118" i="12"/>
  <c r="G122" i="12"/>
  <c r="M122" i="12" s="1"/>
  <c r="I122" i="12"/>
  <c r="K122" i="12"/>
  <c r="O122" i="12"/>
  <c r="Q122" i="12"/>
  <c r="V122" i="12"/>
  <c r="G128" i="12"/>
  <c r="M128" i="12" s="1"/>
  <c r="I128" i="12"/>
  <c r="K128" i="12"/>
  <c r="O128" i="12"/>
  <c r="Q128" i="12"/>
  <c r="V128" i="12"/>
  <c r="G133" i="12"/>
  <c r="M133" i="12" s="1"/>
  <c r="I133" i="12"/>
  <c r="K133" i="12"/>
  <c r="O133" i="12"/>
  <c r="Q133" i="12"/>
  <c r="V133" i="12"/>
  <c r="G139" i="12"/>
  <c r="I139" i="12"/>
  <c r="K139" i="12"/>
  <c r="M139" i="12"/>
  <c r="O139" i="12"/>
  <c r="Q139" i="12"/>
  <c r="V139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1" i="12"/>
  <c r="M151" i="12" s="1"/>
  <c r="I151" i="12"/>
  <c r="K151" i="12"/>
  <c r="O151" i="12"/>
  <c r="Q151" i="12"/>
  <c r="V151" i="12"/>
  <c r="G155" i="12"/>
  <c r="M155" i="12" s="1"/>
  <c r="I155" i="12"/>
  <c r="K155" i="12"/>
  <c r="O155" i="12"/>
  <c r="Q155" i="12"/>
  <c r="V155" i="12"/>
  <c r="G158" i="12"/>
  <c r="M158" i="12" s="1"/>
  <c r="I158" i="12"/>
  <c r="K158" i="12"/>
  <c r="O158" i="12"/>
  <c r="Q158" i="12"/>
  <c r="V158" i="12"/>
  <c r="G162" i="12"/>
  <c r="M162" i="12" s="1"/>
  <c r="I162" i="12"/>
  <c r="K162" i="12"/>
  <c r="O162" i="12"/>
  <c r="Q162" i="12"/>
  <c r="V162" i="12"/>
  <c r="G167" i="12"/>
  <c r="M167" i="12" s="1"/>
  <c r="I167" i="12"/>
  <c r="K167" i="12"/>
  <c r="O167" i="12"/>
  <c r="Q167" i="12"/>
  <c r="V167" i="12"/>
  <c r="G173" i="12"/>
  <c r="I173" i="12"/>
  <c r="K173" i="12"/>
  <c r="M173" i="12"/>
  <c r="O173" i="12"/>
  <c r="Q173" i="12"/>
  <c r="V173" i="12"/>
  <c r="G183" i="12"/>
  <c r="I183" i="12"/>
  <c r="K183" i="12"/>
  <c r="M183" i="12"/>
  <c r="O183" i="12"/>
  <c r="Q183" i="12"/>
  <c r="V183" i="12"/>
  <c r="G185" i="12"/>
  <c r="M185" i="12" s="1"/>
  <c r="I185" i="12"/>
  <c r="K185" i="12"/>
  <c r="O185" i="12"/>
  <c r="Q185" i="12"/>
  <c r="V185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I196" i="12"/>
  <c r="K196" i="12"/>
  <c r="M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3" i="12"/>
  <c r="M203" i="12" s="1"/>
  <c r="I203" i="12"/>
  <c r="K203" i="12"/>
  <c r="O203" i="12"/>
  <c r="Q203" i="12"/>
  <c r="V203" i="12"/>
  <c r="G207" i="12"/>
  <c r="M207" i="12" s="1"/>
  <c r="I207" i="12"/>
  <c r="K207" i="12"/>
  <c r="O207" i="12"/>
  <c r="Q207" i="12"/>
  <c r="V207" i="12"/>
  <c r="G210" i="12"/>
  <c r="M210" i="12" s="1"/>
  <c r="I210" i="12"/>
  <c r="K210" i="12"/>
  <c r="O210" i="12"/>
  <c r="Q210" i="12"/>
  <c r="V210" i="12"/>
  <c r="G213" i="12"/>
  <c r="M213" i="12" s="1"/>
  <c r="I213" i="12"/>
  <c r="K213" i="12"/>
  <c r="O213" i="12"/>
  <c r="Q213" i="12"/>
  <c r="V213" i="12"/>
  <c r="G216" i="12"/>
  <c r="I216" i="12"/>
  <c r="K216" i="12"/>
  <c r="M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1" i="12"/>
  <c r="I231" i="12"/>
  <c r="K231" i="12"/>
  <c r="M231" i="12"/>
  <c r="O231" i="12"/>
  <c r="Q231" i="12"/>
  <c r="V231" i="12"/>
  <c r="G237" i="12"/>
  <c r="M237" i="12" s="1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G247" i="12"/>
  <c r="M247" i="12" s="1"/>
  <c r="I247" i="12"/>
  <c r="K247" i="12"/>
  <c r="O247" i="12"/>
  <c r="Q247" i="12"/>
  <c r="V247" i="12"/>
  <c r="G250" i="12"/>
  <c r="M250" i="12" s="1"/>
  <c r="I250" i="12"/>
  <c r="K250" i="12"/>
  <c r="O250" i="12"/>
  <c r="Q250" i="12"/>
  <c r="V250" i="12"/>
  <c r="G252" i="12"/>
  <c r="M252" i="12" s="1"/>
  <c r="I252" i="12"/>
  <c r="K252" i="12"/>
  <c r="O252" i="12"/>
  <c r="Q252" i="12"/>
  <c r="V252" i="12"/>
  <c r="G259" i="12"/>
  <c r="M259" i="12" s="1"/>
  <c r="I259" i="12"/>
  <c r="K259" i="12"/>
  <c r="O259" i="12"/>
  <c r="Q259" i="12"/>
  <c r="V259" i="12"/>
  <c r="G265" i="12"/>
  <c r="I265" i="12"/>
  <c r="K265" i="12"/>
  <c r="M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4" i="12"/>
  <c r="M274" i="12" s="1"/>
  <c r="I274" i="12"/>
  <c r="K274" i="12"/>
  <c r="O274" i="12"/>
  <c r="Q274" i="12"/>
  <c r="V274" i="12"/>
  <c r="G277" i="12"/>
  <c r="M277" i="12" s="1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3" i="12"/>
  <c r="I283" i="12"/>
  <c r="K283" i="12"/>
  <c r="M283" i="12"/>
  <c r="O283" i="12"/>
  <c r="Q283" i="12"/>
  <c r="V283" i="12"/>
  <c r="G286" i="12"/>
  <c r="M286" i="12" s="1"/>
  <c r="I286" i="12"/>
  <c r="K286" i="12"/>
  <c r="O286" i="12"/>
  <c r="Q286" i="12"/>
  <c r="V286" i="12"/>
  <c r="G289" i="12"/>
  <c r="M289" i="12" s="1"/>
  <c r="I289" i="12"/>
  <c r="K289" i="12"/>
  <c r="O289" i="12"/>
  <c r="Q289" i="12"/>
  <c r="V289" i="12"/>
  <c r="G291" i="12"/>
  <c r="M291" i="12" s="1"/>
  <c r="I291" i="12"/>
  <c r="K291" i="12"/>
  <c r="O291" i="12"/>
  <c r="Q291" i="12"/>
  <c r="V291" i="12"/>
  <c r="G293" i="12"/>
  <c r="M293" i="12" s="1"/>
  <c r="I293" i="12"/>
  <c r="K293" i="12"/>
  <c r="O293" i="12"/>
  <c r="Q293" i="12"/>
  <c r="V293" i="12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O301" i="12"/>
  <c r="Q301" i="12"/>
  <c r="V301" i="12"/>
  <c r="G303" i="12"/>
  <c r="M303" i="12" s="1"/>
  <c r="I303" i="12"/>
  <c r="K303" i="12"/>
  <c r="O303" i="12"/>
  <c r="Q303" i="12"/>
  <c r="V303" i="12"/>
  <c r="G306" i="12"/>
  <c r="I306" i="12"/>
  <c r="K306" i="12"/>
  <c r="O306" i="12"/>
  <c r="Q306" i="12"/>
  <c r="V306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15" i="12"/>
  <c r="M315" i="12" s="1"/>
  <c r="I315" i="12"/>
  <c r="K315" i="12"/>
  <c r="O315" i="12"/>
  <c r="Q315" i="12"/>
  <c r="V315" i="12"/>
  <c r="G316" i="12"/>
  <c r="M316" i="12" s="1"/>
  <c r="I316" i="12"/>
  <c r="K316" i="12"/>
  <c r="O316" i="12"/>
  <c r="Q316" i="12"/>
  <c r="V316" i="12"/>
  <c r="G317" i="12"/>
  <c r="M317" i="12" s="1"/>
  <c r="I317" i="12"/>
  <c r="K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1" i="12"/>
  <c r="I321" i="12"/>
  <c r="K321" i="12"/>
  <c r="O321" i="12"/>
  <c r="Q321" i="12"/>
  <c r="V321" i="12"/>
  <c r="G325" i="12"/>
  <c r="M325" i="12" s="1"/>
  <c r="I325" i="12"/>
  <c r="K325" i="12"/>
  <c r="O325" i="12"/>
  <c r="Q325" i="12"/>
  <c r="V325" i="12"/>
  <c r="G329" i="12"/>
  <c r="M329" i="12" s="1"/>
  <c r="I329" i="12"/>
  <c r="K329" i="12"/>
  <c r="O329" i="12"/>
  <c r="Q329" i="12"/>
  <c r="V329" i="12"/>
  <c r="G335" i="12"/>
  <c r="M335" i="12" s="1"/>
  <c r="I335" i="12"/>
  <c r="K335" i="12"/>
  <c r="O335" i="12"/>
  <c r="Q335" i="12"/>
  <c r="V335" i="12"/>
  <c r="G340" i="12"/>
  <c r="M340" i="12" s="1"/>
  <c r="I340" i="12"/>
  <c r="K340" i="12"/>
  <c r="O340" i="12"/>
  <c r="Q340" i="12"/>
  <c r="V340" i="12"/>
  <c r="G344" i="12"/>
  <c r="I344" i="12"/>
  <c r="K344" i="12"/>
  <c r="M344" i="12"/>
  <c r="O344" i="12"/>
  <c r="Q344" i="12"/>
  <c r="V344" i="12"/>
  <c r="G348" i="12"/>
  <c r="M348" i="12" s="1"/>
  <c r="I348" i="12"/>
  <c r="K348" i="12"/>
  <c r="O348" i="12"/>
  <c r="Q348" i="12"/>
  <c r="V348" i="12"/>
  <c r="G352" i="12"/>
  <c r="M352" i="12" s="1"/>
  <c r="I352" i="12"/>
  <c r="K352" i="12"/>
  <c r="O352" i="12"/>
  <c r="Q352" i="12"/>
  <c r="V352" i="12"/>
  <c r="G356" i="12"/>
  <c r="M356" i="12" s="1"/>
  <c r="I356" i="12"/>
  <c r="K356" i="12"/>
  <c r="O356" i="12"/>
  <c r="Q356" i="12"/>
  <c r="V356" i="12"/>
  <c r="G359" i="12"/>
  <c r="M359" i="12" s="1"/>
  <c r="I359" i="12"/>
  <c r="K359" i="12"/>
  <c r="O359" i="12"/>
  <c r="Q359" i="12"/>
  <c r="V359" i="12"/>
  <c r="G361" i="12"/>
  <c r="M361" i="12" s="1"/>
  <c r="I361" i="12"/>
  <c r="K361" i="12"/>
  <c r="O361" i="12"/>
  <c r="Q361" i="12"/>
  <c r="V361" i="12"/>
  <c r="G364" i="12"/>
  <c r="I364" i="12"/>
  <c r="K364" i="12"/>
  <c r="O364" i="12"/>
  <c r="Q364" i="12"/>
  <c r="V364" i="12"/>
  <c r="G374" i="12"/>
  <c r="I374" i="12"/>
  <c r="K374" i="12"/>
  <c r="M374" i="12"/>
  <c r="O374" i="12"/>
  <c r="Q374" i="12"/>
  <c r="V374" i="12"/>
  <c r="G384" i="12"/>
  <c r="M384" i="12" s="1"/>
  <c r="I384" i="12"/>
  <c r="K384" i="12"/>
  <c r="O384" i="12"/>
  <c r="Q384" i="12"/>
  <c r="V384" i="12"/>
  <c r="G392" i="12"/>
  <c r="M392" i="12" s="1"/>
  <c r="I392" i="12"/>
  <c r="K392" i="12"/>
  <c r="O392" i="12"/>
  <c r="Q392" i="12"/>
  <c r="V392" i="12"/>
  <c r="G399" i="12"/>
  <c r="M399" i="12" s="1"/>
  <c r="I399" i="12"/>
  <c r="K399" i="12"/>
  <c r="O399" i="12"/>
  <c r="Q399" i="12"/>
  <c r="V399" i="12"/>
  <c r="G406" i="12"/>
  <c r="M406" i="12" s="1"/>
  <c r="I406" i="12"/>
  <c r="K406" i="12"/>
  <c r="O406" i="12"/>
  <c r="Q406" i="12"/>
  <c r="V406" i="12"/>
  <c r="G414" i="12"/>
  <c r="M414" i="12" s="1"/>
  <c r="I414" i="12"/>
  <c r="K414" i="12"/>
  <c r="O414" i="12"/>
  <c r="Q414" i="12"/>
  <c r="V414" i="12"/>
  <c r="G429" i="12"/>
  <c r="I429" i="12"/>
  <c r="K429" i="12"/>
  <c r="O429" i="12"/>
  <c r="Q429" i="12"/>
  <c r="V429" i="12"/>
  <c r="G431" i="12"/>
  <c r="M431" i="12" s="1"/>
  <c r="I431" i="12"/>
  <c r="K431" i="12"/>
  <c r="O431" i="12"/>
  <c r="Q431" i="12"/>
  <c r="V431" i="12"/>
  <c r="G433" i="12"/>
  <c r="M433" i="12" s="1"/>
  <c r="I433" i="12"/>
  <c r="K433" i="12"/>
  <c r="O433" i="12"/>
  <c r="Q433" i="12"/>
  <c r="V433" i="12"/>
  <c r="G435" i="12"/>
  <c r="I435" i="12"/>
  <c r="K435" i="12"/>
  <c r="M435" i="12"/>
  <c r="O435" i="12"/>
  <c r="Q435" i="12"/>
  <c r="V435" i="12"/>
  <c r="G437" i="12"/>
  <c r="M437" i="12" s="1"/>
  <c r="I437" i="12"/>
  <c r="K437" i="12"/>
  <c r="O437" i="12"/>
  <c r="Q437" i="12"/>
  <c r="V437" i="12"/>
  <c r="AE440" i="12"/>
  <c r="I20" i="1"/>
  <c r="H40" i="1"/>
  <c r="I40" i="1" s="1"/>
  <c r="V15" i="18" l="1"/>
  <c r="G10" i="18"/>
  <c r="I81" i="1" s="1"/>
  <c r="I101" i="19"/>
  <c r="V49" i="21"/>
  <c r="G22" i="22"/>
  <c r="I91" i="1" s="1"/>
  <c r="I185" i="23"/>
  <c r="O83" i="23"/>
  <c r="I8" i="23"/>
  <c r="V8" i="27"/>
  <c r="Q67" i="13"/>
  <c r="G1662" i="15"/>
  <c r="G437" i="15"/>
  <c r="I303" i="15"/>
  <c r="O31" i="25"/>
  <c r="V70" i="26"/>
  <c r="G50" i="13"/>
  <c r="I116" i="1" s="1"/>
  <c r="AF440" i="12"/>
  <c r="G42" i="1" s="1"/>
  <c r="Q47" i="13"/>
  <c r="V12" i="13"/>
  <c r="K882" i="15"/>
  <c r="I882" i="15"/>
  <c r="O85" i="16"/>
  <c r="G174" i="17"/>
  <c r="V128" i="18"/>
  <c r="Q15" i="18"/>
  <c r="O15" i="18"/>
  <c r="K8" i="19"/>
  <c r="G46" i="20"/>
  <c r="O14" i="22"/>
  <c r="M111" i="23"/>
  <c r="M110" i="23" s="1"/>
  <c r="Q60" i="23"/>
  <c r="Q27" i="13"/>
  <c r="K27" i="13"/>
  <c r="G158" i="14"/>
  <c r="I109" i="1" s="1"/>
  <c r="I138" i="1"/>
  <c r="G303" i="15"/>
  <c r="I131" i="1" s="1"/>
  <c r="M9" i="16"/>
  <c r="M8" i="16" s="1"/>
  <c r="I174" i="17"/>
  <c r="K115" i="18"/>
  <c r="G108" i="19"/>
  <c r="I110" i="1" s="1"/>
  <c r="K180" i="23"/>
  <c r="G180" i="23"/>
  <c r="I154" i="1" s="1"/>
  <c r="K123" i="23"/>
  <c r="V96" i="23"/>
  <c r="Q76" i="23"/>
  <c r="O76" i="23"/>
  <c r="K64" i="26"/>
  <c r="V363" i="12"/>
  <c r="I57" i="13"/>
  <c r="G430" i="15"/>
  <c r="I134" i="1" s="1"/>
  <c r="Q128" i="18"/>
  <c r="O128" i="18"/>
  <c r="O185" i="23"/>
  <c r="K76" i="23"/>
  <c r="K26" i="25"/>
  <c r="I1625" i="15"/>
  <c r="K101" i="19"/>
  <c r="O37" i="21"/>
  <c r="Q8" i="23"/>
  <c r="F57" i="1"/>
  <c r="I95" i="12"/>
  <c r="O8" i="14"/>
  <c r="I1483" i="15"/>
  <c r="K962" i="15"/>
  <c r="I962" i="15"/>
  <c r="Q8" i="19"/>
  <c r="G82" i="26"/>
  <c r="I108" i="1" s="1"/>
  <c r="K53" i="26"/>
  <c r="F59" i="1"/>
  <c r="K64" i="13"/>
  <c r="V882" i="15"/>
  <c r="K437" i="15"/>
  <c r="I437" i="15"/>
  <c r="Q174" i="17"/>
  <c r="O174" i="17"/>
  <c r="G128" i="18"/>
  <c r="I122" i="1" s="1"/>
  <c r="Q115" i="18"/>
  <c r="O43" i="21"/>
  <c r="Q180" i="23"/>
  <c r="I76" i="23"/>
  <c r="Q64" i="26"/>
  <c r="F61" i="1"/>
  <c r="I71" i="1"/>
  <c r="V305" i="12"/>
  <c r="K1625" i="15"/>
  <c r="O320" i="12"/>
  <c r="I106" i="12"/>
  <c r="Q363" i="12"/>
  <c r="O363" i="12"/>
  <c r="K320" i="12"/>
  <c r="Q230" i="12"/>
  <c r="Q202" i="12"/>
  <c r="G106" i="12"/>
  <c r="I129" i="1" s="1"/>
  <c r="Q95" i="12"/>
  <c r="O95" i="12"/>
  <c r="K67" i="13"/>
  <c r="G64" i="13"/>
  <c r="I121" i="1" s="1"/>
  <c r="Q50" i="13"/>
  <c r="Q32" i="13"/>
  <c r="G30" i="13"/>
  <c r="I107" i="1" s="1"/>
  <c r="V161" i="14"/>
  <c r="V150" i="14"/>
  <c r="K120" i="14"/>
  <c r="O58" i="14"/>
  <c r="I58" i="14"/>
  <c r="V8" i="12"/>
  <c r="K363" i="12"/>
  <c r="Q305" i="12"/>
  <c r="O305" i="12"/>
  <c r="V230" i="12"/>
  <c r="V202" i="12"/>
  <c r="K95" i="12"/>
  <c r="O8" i="12"/>
  <c r="V57" i="13"/>
  <c r="V50" i="13"/>
  <c r="V32" i="13"/>
  <c r="O12" i="13"/>
  <c r="K58" i="14"/>
  <c r="I15" i="14"/>
  <c r="Q8" i="14"/>
  <c r="V1666" i="15"/>
  <c r="G1625" i="15"/>
  <c r="I155" i="1" s="1"/>
  <c r="G320" i="12"/>
  <c r="K305" i="12"/>
  <c r="V106" i="12"/>
  <c r="K8" i="12"/>
  <c r="I8" i="12"/>
  <c r="G67" i="13"/>
  <c r="I123" i="1" s="1"/>
  <c r="Q64" i="13"/>
  <c r="G47" i="13"/>
  <c r="I113" i="1" s="1"/>
  <c r="O27" i="13"/>
  <c r="K12" i="13"/>
  <c r="I12" i="13"/>
  <c r="O161" i="14"/>
  <c r="I158" i="14"/>
  <c r="G120" i="14"/>
  <c r="V8" i="14"/>
  <c r="F39" i="1"/>
  <c r="F42" i="1"/>
  <c r="F41" i="1"/>
  <c r="Q320" i="12"/>
  <c r="G363" i="12"/>
  <c r="I320" i="12"/>
  <c r="O230" i="12"/>
  <c r="O202" i="12"/>
  <c r="Q106" i="12"/>
  <c r="G95" i="12"/>
  <c r="M23" i="12"/>
  <c r="M8" i="12" s="1"/>
  <c r="I67" i="13"/>
  <c r="Q57" i="13"/>
  <c r="O57" i="13"/>
  <c r="O50" i="13"/>
  <c r="O32" i="13"/>
  <c r="K150" i="14"/>
  <c r="V140" i="14"/>
  <c r="V15" i="14"/>
  <c r="V1359" i="15"/>
  <c r="G305" i="12"/>
  <c r="K230" i="12"/>
  <c r="I230" i="12"/>
  <c r="K202" i="12"/>
  <c r="I202" i="12"/>
  <c r="O106" i="12"/>
  <c r="K57" i="13"/>
  <c r="K50" i="13"/>
  <c r="I50" i="13"/>
  <c r="K32" i="13"/>
  <c r="I32" i="13"/>
  <c r="G12" i="13"/>
  <c r="I86" i="1" s="1"/>
  <c r="I363" i="12"/>
  <c r="V320" i="12"/>
  <c r="I305" i="12"/>
  <c r="M107" i="12"/>
  <c r="V67" i="13"/>
  <c r="O64" i="13"/>
  <c r="V47" i="13"/>
  <c r="G27" i="13"/>
  <c r="I99" i="1" s="1"/>
  <c r="G150" i="14"/>
  <c r="V120" i="14"/>
  <c r="Q58" i="14"/>
  <c r="O15" i="14"/>
  <c r="K1483" i="15"/>
  <c r="O1359" i="15"/>
  <c r="I1165" i="15"/>
  <c r="Q882" i="15"/>
  <c r="K106" i="12"/>
  <c r="V95" i="12"/>
  <c r="Q8" i="12"/>
  <c r="I64" i="13"/>
  <c r="G57" i="13"/>
  <c r="I119" i="1" s="1"/>
  <c r="G32" i="13"/>
  <c r="I112" i="1" s="1"/>
  <c r="Q12" i="13"/>
  <c r="K140" i="14"/>
  <c r="V58" i="14"/>
  <c r="Q15" i="14"/>
  <c r="AF1678" i="15"/>
  <c r="K1662" i="15"/>
  <c r="K1652" i="15"/>
  <c r="Q1532" i="15"/>
  <c r="G1532" i="15"/>
  <c r="I153" i="1" s="1"/>
  <c r="Q1165" i="15"/>
  <c r="V977" i="15"/>
  <c r="K977" i="15"/>
  <c r="Q962" i="15"/>
  <c r="K931" i="15"/>
  <c r="K474" i="15"/>
  <c r="K268" i="15"/>
  <c r="I268" i="15"/>
  <c r="G32" i="15"/>
  <c r="Q8" i="15"/>
  <c r="V85" i="16"/>
  <c r="V35" i="16"/>
  <c r="O10" i="16"/>
  <c r="K149" i="17"/>
  <c r="O131" i="18"/>
  <c r="I128" i="18"/>
  <c r="V101" i="18"/>
  <c r="Q93" i="18"/>
  <c r="O93" i="18"/>
  <c r="Q57" i="18"/>
  <c r="O57" i="18"/>
  <c r="K41" i="18"/>
  <c r="V18" i="18"/>
  <c r="V83" i="19"/>
  <c r="AF58" i="21"/>
  <c r="G53" i="1" s="1"/>
  <c r="H53" i="1" s="1"/>
  <c r="I53" i="1" s="1"/>
  <c r="M11" i="21"/>
  <c r="Q8" i="21"/>
  <c r="F45" i="1"/>
  <c r="G1666" i="15"/>
  <c r="Q1662" i="15"/>
  <c r="O1662" i="15"/>
  <c r="V1652" i="15"/>
  <c r="O1625" i="15"/>
  <c r="O1483" i="15"/>
  <c r="Q1359" i="15"/>
  <c r="Q877" i="15"/>
  <c r="O877" i="15"/>
  <c r="Q430" i="15"/>
  <c r="O430" i="15"/>
  <c r="O303" i="15"/>
  <c r="O105" i="15"/>
  <c r="V8" i="15"/>
  <c r="G66" i="16"/>
  <c r="I144" i="1" s="1"/>
  <c r="K10" i="16"/>
  <c r="I10" i="16"/>
  <c r="O8" i="17"/>
  <c r="V131" i="18"/>
  <c r="K131" i="18"/>
  <c r="I131" i="18"/>
  <c r="Q121" i="18"/>
  <c r="Q101" i="18"/>
  <c r="K93" i="18"/>
  <c r="V65" i="18"/>
  <c r="K57" i="18"/>
  <c r="O10" i="18"/>
  <c r="Q24" i="22"/>
  <c r="I154" i="23"/>
  <c r="M12" i="24"/>
  <c r="AF61" i="24"/>
  <c r="Q8" i="24"/>
  <c r="I8" i="26"/>
  <c r="F63" i="1"/>
  <c r="G474" i="15"/>
  <c r="I136" i="1" s="1"/>
  <c r="Q437" i="15"/>
  <c r="K430" i="15"/>
  <c r="K303" i="15"/>
  <c r="G268" i="15"/>
  <c r="K105" i="15"/>
  <c r="I105" i="15"/>
  <c r="Q32" i="15"/>
  <c r="I66" i="16"/>
  <c r="O35" i="16"/>
  <c r="G149" i="17"/>
  <c r="I79" i="1" s="1"/>
  <c r="K8" i="17"/>
  <c r="I8" i="17"/>
  <c r="O101" i="18"/>
  <c r="K35" i="19"/>
  <c r="G8" i="22"/>
  <c r="AF77" i="22"/>
  <c r="G54" i="1" s="1"/>
  <c r="H54" i="1" s="1"/>
  <c r="I54" i="1" s="1"/>
  <c r="K8" i="26"/>
  <c r="Q161" i="14"/>
  <c r="K158" i="14"/>
  <c r="O140" i="14"/>
  <c r="Q1652" i="15"/>
  <c r="O1652" i="15"/>
  <c r="V1532" i="15"/>
  <c r="O962" i="15"/>
  <c r="I887" i="15"/>
  <c r="I474" i="15"/>
  <c r="V32" i="15"/>
  <c r="O8" i="15"/>
  <c r="K85" i="16"/>
  <c r="I85" i="16"/>
  <c r="K35" i="16"/>
  <c r="I35" i="16"/>
  <c r="G10" i="16"/>
  <c r="AF178" i="17"/>
  <c r="G48" i="1" s="1"/>
  <c r="H48" i="1" s="1"/>
  <c r="I48" i="1" s="1"/>
  <c r="I149" i="17"/>
  <c r="V115" i="18"/>
  <c r="G93" i="18"/>
  <c r="I115" i="1" s="1"/>
  <c r="Q65" i="18"/>
  <c r="O65" i="18"/>
  <c r="G57" i="18"/>
  <c r="I105" i="1" s="1"/>
  <c r="K18" i="18"/>
  <c r="I18" i="18"/>
  <c r="V75" i="19"/>
  <c r="AF58" i="20"/>
  <c r="M17" i="20"/>
  <c r="Q8" i="20"/>
  <c r="K52" i="21"/>
  <c r="I8" i="21"/>
  <c r="Q31" i="25"/>
  <c r="F51" i="1"/>
  <c r="Q268" i="15"/>
  <c r="G105" i="15"/>
  <c r="K8" i="15"/>
  <c r="I8" i="15"/>
  <c r="V66" i="16"/>
  <c r="G8" i="17"/>
  <c r="O121" i="18"/>
  <c r="K101" i="18"/>
  <c r="I93" i="18"/>
  <c r="K65" i="18"/>
  <c r="I57" i="18"/>
  <c r="AF114" i="19"/>
  <c r="G50" i="1" s="1"/>
  <c r="H50" i="1" s="1"/>
  <c r="I50" i="1" s="1"/>
  <c r="K8" i="21"/>
  <c r="I24" i="22"/>
  <c r="I8" i="24"/>
  <c r="I64" i="26"/>
  <c r="O24" i="27"/>
  <c r="K15" i="14"/>
  <c r="K8" i="14"/>
  <c r="I8" i="14"/>
  <c r="I1662" i="15"/>
  <c r="O1532" i="15"/>
  <c r="K1359" i="15"/>
  <c r="I1359" i="15"/>
  <c r="V931" i="15"/>
  <c r="O882" i="15"/>
  <c r="I877" i="15"/>
  <c r="V474" i="15"/>
  <c r="O437" i="15"/>
  <c r="I430" i="15"/>
  <c r="V268" i="15"/>
  <c r="O32" i="15"/>
  <c r="G85" i="16"/>
  <c r="G35" i="16"/>
  <c r="I143" i="1" s="1"/>
  <c r="Q10" i="16"/>
  <c r="V149" i="17"/>
  <c r="Q131" i="18"/>
  <c r="K128" i="18"/>
  <c r="K121" i="18"/>
  <c r="I121" i="18"/>
  <c r="O115" i="18"/>
  <c r="I101" i="18"/>
  <c r="V41" i="18"/>
  <c r="G83" i="19"/>
  <c r="I104" i="1" s="1"/>
  <c r="K24" i="22"/>
  <c r="Q154" i="23"/>
  <c r="I60" i="23"/>
  <c r="K8" i="24"/>
  <c r="AF88" i="26"/>
  <c r="AF38" i="27"/>
  <c r="M9" i="27"/>
  <c r="Q1666" i="15"/>
  <c r="O1666" i="15"/>
  <c r="G1652" i="15"/>
  <c r="Q1625" i="15"/>
  <c r="K1532" i="15"/>
  <c r="Q1483" i="15"/>
  <c r="Q303" i="15"/>
  <c r="Q105" i="15"/>
  <c r="K32" i="15"/>
  <c r="I32" i="15"/>
  <c r="G8" i="15"/>
  <c r="Q66" i="16"/>
  <c r="O66" i="16"/>
  <c r="V10" i="16"/>
  <c r="Q8" i="17"/>
  <c r="I115" i="18"/>
  <c r="G101" i="18"/>
  <c r="I117" i="1" s="1"/>
  <c r="V93" i="18"/>
  <c r="G65" i="18"/>
  <c r="I111" i="1" s="1"/>
  <c r="V57" i="18"/>
  <c r="G16" i="19"/>
  <c r="I8" i="20"/>
  <c r="G55" i="23"/>
  <c r="V51" i="25"/>
  <c r="I31" i="25"/>
  <c r="K8" i="25"/>
  <c r="Q8" i="26"/>
  <c r="K161" i="14"/>
  <c r="I161" i="14"/>
  <c r="Q150" i="14"/>
  <c r="O150" i="14"/>
  <c r="O120" i="14"/>
  <c r="G58" i="14"/>
  <c r="G15" i="14"/>
  <c r="G8" i="14"/>
  <c r="K1666" i="15"/>
  <c r="V1662" i="15"/>
  <c r="I1652" i="15"/>
  <c r="V1625" i="15"/>
  <c r="V1483" i="15"/>
  <c r="G1359" i="15"/>
  <c r="I151" i="1" s="1"/>
  <c r="O977" i="15"/>
  <c r="O931" i="15"/>
  <c r="Q887" i="15"/>
  <c r="V877" i="15"/>
  <c r="Q474" i="15"/>
  <c r="O474" i="15"/>
  <c r="V430" i="15"/>
  <c r="V303" i="15"/>
  <c r="O268" i="15"/>
  <c r="V105" i="15"/>
  <c r="Q85" i="16"/>
  <c r="K66" i="16"/>
  <c r="Q35" i="16"/>
  <c r="K174" i="17"/>
  <c r="Q149" i="17"/>
  <c r="O149" i="17"/>
  <c r="V8" i="17"/>
  <c r="AF137" i="18"/>
  <c r="G49" i="1" s="1"/>
  <c r="H49" i="1" s="1"/>
  <c r="I49" i="1" s="1"/>
  <c r="I65" i="18"/>
  <c r="I8" i="19"/>
  <c r="K8" i="20"/>
  <c r="I37" i="21"/>
  <c r="V20" i="23"/>
  <c r="G28" i="24"/>
  <c r="G41" i="18"/>
  <c r="I101" i="1" s="1"/>
  <c r="G18" i="18"/>
  <c r="I93" i="1" s="1"/>
  <c r="V101" i="19"/>
  <c r="Q83" i="19"/>
  <c r="O83" i="19"/>
  <c r="G75" i="19"/>
  <c r="V35" i="19"/>
  <c r="O16" i="19"/>
  <c r="Q46" i="20"/>
  <c r="O46" i="20"/>
  <c r="I52" i="21"/>
  <c r="V8" i="21"/>
  <c r="V24" i="22"/>
  <c r="Q14" i="22"/>
  <c r="V8" i="22"/>
  <c r="K196" i="23"/>
  <c r="I196" i="23"/>
  <c r="O189" i="23"/>
  <c r="V180" i="23"/>
  <c r="K83" i="23"/>
  <c r="I83" i="23"/>
  <c r="V8" i="23"/>
  <c r="V49" i="24"/>
  <c r="Q28" i="24"/>
  <c r="O28" i="24"/>
  <c r="V8" i="24"/>
  <c r="V8" i="25"/>
  <c r="Q79" i="26"/>
  <c r="O79" i="26"/>
  <c r="G70" i="26"/>
  <c r="I95" i="1" s="1"/>
  <c r="K24" i="27"/>
  <c r="I24" i="27"/>
  <c r="I41" i="18"/>
  <c r="Q10" i="18"/>
  <c r="G8" i="18"/>
  <c r="Q108" i="19"/>
  <c r="K83" i="19"/>
  <c r="I75" i="19"/>
  <c r="K16" i="19"/>
  <c r="I16" i="19"/>
  <c r="G8" i="19"/>
  <c r="K46" i="20"/>
  <c r="G8" i="20"/>
  <c r="G58" i="20" s="1"/>
  <c r="G52" i="21"/>
  <c r="I102" i="1" s="1"/>
  <c r="Q49" i="21"/>
  <c r="V43" i="21"/>
  <c r="V37" i="21"/>
  <c r="G71" i="22"/>
  <c r="I98" i="1" s="1"/>
  <c r="V14" i="22"/>
  <c r="Q8" i="22"/>
  <c r="V189" i="23"/>
  <c r="K189" i="23"/>
  <c r="M181" i="23"/>
  <c r="O133" i="23"/>
  <c r="O96" i="23"/>
  <c r="G60" i="23"/>
  <c r="I130" i="1" s="1"/>
  <c r="O20" i="23"/>
  <c r="Q49" i="24"/>
  <c r="K28" i="24"/>
  <c r="O51" i="25"/>
  <c r="V31" i="25"/>
  <c r="G26" i="25"/>
  <c r="Q82" i="26"/>
  <c r="K79" i="26"/>
  <c r="G64" i="26"/>
  <c r="I88" i="1" s="1"/>
  <c r="G53" i="26"/>
  <c r="I85" i="1" s="1"/>
  <c r="G8" i="26"/>
  <c r="O8" i="27"/>
  <c r="Q18" i="18"/>
  <c r="K15" i="18"/>
  <c r="V10" i="18"/>
  <c r="V108" i="19"/>
  <c r="Q101" i="19"/>
  <c r="O101" i="19"/>
  <c r="Q35" i="19"/>
  <c r="O35" i="19"/>
  <c r="Q43" i="21"/>
  <c r="O8" i="21"/>
  <c r="I71" i="22"/>
  <c r="O24" i="22"/>
  <c r="G196" i="23"/>
  <c r="V185" i="23"/>
  <c r="I146" i="23"/>
  <c r="K133" i="23"/>
  <c r="Q123" i="23"/>
  <c r="Q113" i="23"/>
  <c r="K96" i="23"/>
  <c r="I96" i="23"/>
  <c r="G83" i="23"/>
  <c r="I135" i="1" s="1"/>
  <c r="K20" i="23"/>
  <c r="I20" i="23"/>
  <c r="O8" i="23"/>
  <c r="O49" i="24"/>
  <c r="O8" i="24"/>
  <c r="K51" i="25"/>
  <c r="I51" i="25"/>
  <c r="I26" i="25"/>
  <c r="Q8" i="25"/>
  <c r="O8" i="25"/>
  <c r="V82" i="26"/>
  <c r="Q70" i="26"/>
  <c r="I53" i="26"/>
  <c r="G24" i="27"/>
  <c r="I84" i="1" s="1"/>
  <c r="K8" i="27"/>
  <c r="I8" i="27"/>
  <c r="O108" i="19"/>
  <c r="I83" i="19"/>
  <c r="V8" i="19"/>
  <c r="I46" i="20"/>
  <c r="V8" i="20"/>
  <c r="Q52" i="21"/>
  <c r="K43" i="21"/>
  <c r="K37" i="21"/>
  <c r="V71" i="22"/>
  <c r="K14" i="22"/>
  <c r="I14" i="22"/>
  <c r="O8" i="22"/>
  <c r="Q196" i="23"/>
  <c r="Q185" i="23"/>
  <c r="V146" i="23"/>
  <c r="G96" i="23"/>
  <c r="Q83" i="23"/>
  <c r="V60" i="23"/>
  <c r="G20" i="23"/>
  <c r="K49" i="24"/>
  <c r="I28" i="24"/>
  <c r="K31" i="25"/>
  <c r="V26" i="25"/>
  <c r="O82" i="26"/>
  <c r="I79" i="26"/>
  <c r="V64" i="26"/>
  <c r="V53" i="26"/>
  <c r="V8" i="26"/>
  <c r="Q24" i="27"/>
  <c r="G8" i="27"/>
  <c r="Q41" i="18"/>
  <c r="O41" i="18"/>
  <c r="O18" i="18"/>
  <c r="I15" i="18"/>
  <c r="K10" i="18"/>
  <c r="I10" i="18"/>
  <c r="K108" i="19"/>
  <c r="I108" i="19"/>
  <c r="G101" i="19"/>
  <c r="Q75" i="19"/>
  <c r="O75" i="19"/>
  <c r="G35" i="19"/>
  <c r="Q16" i="19"/>
  <c r="O52" i="21"/>
  <c r="K49" i="21"/>
  <c r="I49" i="21"/>
  <c r="I43" i="21"/>
  <c r="G8" i="21"/>
  <c r="G24" i="22"/>
  <c r="I96" i="1" s="1"/>
  <c r="K8" i="22"/>
  <c r="I8" i="22"/>
  <c r="V196" i="23"/>
  <c r="K185" i="23"/>
  <c r="V83" i="23"/>
  <c r="G8" i="23"/>
  <c r="I49" i="24"/>
  <c r="G8" i="24"/>
  <c r="G61" i="24" s="1"/>
  <c r="G8" i="25"/>
  <c r="K82" i="26"/>
  <c r="I82" i="26"/>
  <c r="O70" i="26"/>
  <c r="V24" i="27"/>
  <c r="I35" i="19"/>
  <c r="V16" i="19"/>
  <c r="O8" i="19"/>
  <c r="V46" i="20"/>
  <c r="O8" i="20"/>
  <c r="G43" i="21"/>
  <c r="I87" i="1" s="1"/>
  <c r="G37" i="21"/>
  <c r="I80" i="1" s="1"/>
  <c r="Q71" i="22"/>
  <c r="O71" i="22"/>
  <c r="G14" i="22"/>
  <c r="I82" i="1" s="1"/>
  <c r="O146" i="23"/>
  <c r="I123" i="23"/>
  <c r="K113" i="23"/>
  <c r="I113" i="23"/>
  <c r="Q96" i="23"/>
  <c r="O60" i="23"/>
  <c r="Q20" i="23"/>
  <c r="G49" i="24"/>
  <c r="V28" i="24"/>
  <c r="Q51" i="25"/>
  <c r="G31" i="25"/>
  <c r="Q26" i="25"/>
  <c r="O26" i="25"/>
  <c r="I8" i="25"/>
  <c r="V79" i="26"/>
  <c r="K70" i="26"/>
  <c r="I70" i="26"/>
  <c r="O64" i="26"/>
  <c r="Q53" i="26"/>
  <c r="O53" i="26"/>
  <c r="O8" i="26"/>
  <c r="Q8" i="27"/>
  <c r="M26" i="27"/>
  <c r="M24" i="27" s="1"/>
  <c r="M10" i="27"/>
  <c r="M8" i="27" s="1"/>
  <c r="M84" i="26"/>
  <c r="M82" i="26" s="1"/>
  <c r="M80" i="26"/>
  <c r="M79" i="26" s="1"/>
  <c r="M72" i="26"/>
  <c r="M70" i="26" s="1"/>
  <c r="M66" i="26"/>
  <c r="M64" i="26" s="1"/>
  <c r="M54" i="26"/>
  <c r="M53" i="26" s="1"/>
  <c r="M11" i="26"/>
  <c r="M8" i="26" s="1"/>
  <c r="M51" i="25"/>
  <c r="G51" i="25"/>
  <c r="AF63" i="25"/>
  <c r="M32" i="25"/>
  <c r="M31" i="25" s="1"/>
  <c r="M27" i="25"/>
  <c r="M26" i="25" s="1"/>
  <c r="M9" i="25"/>
  <c r="M8" i="25" s="1"/>
  <c r="M49" i="24"/>
  <c r="M47" i="24"/>
  <c r="M46" i="24" s="1"/>
  <c r="M29" i="24"/>
  <c r="M28" i="24" s="1"/>
  <c r="M26" i="24"/>
  <c r="M25" i="24" s="1"/>
  <c r="M10" i="24"/>
  <c r="AF208" i="23"/>
  <c r="G55" i="1" s="1"/>
  <c r="H55" i="1" s="1"/>
  <c r="I55" i="1" s="1"/>
  <c r="M199" i="23"/>
  <c r="M196" i="23" s="1"/>
  <c r="G189" i="23"/>
  <c r="I159" i="1" s="1"/>
  <c r="M180" i="23"/>
  <c r="K154" i="23"/>
  <c r="G154" i="23"/>
  <c r="M155" i="23"/>
  <c r="M154" i="23" s="1"/>
  <c r="K146" i="23"/>
  <c r="G146" i="23"/>
  <c r="M147" i="23"/>
  <c r="M146" i="23" s="1"/>
  <c r="Q133" i="23"/>
  <c r="M133" i="23"/>
  <c r="I133" i="23"/>
  <c r="V123" i="23"/>
  <c r="O123" i="23"/>
  <c r="V113" i="23"/>
  <c r="O113" i="23"/>
  <c r="Q189" i="23"/>
  <c r="M189" i="23"/>
  <c r="I189" i="23"/>
  <c r="G185" i="23"/>
  <c r="I158" i="1" s="1"/>
  <c r="I18" i="1" s="1"/>
  <c r="M186" i="23"/>
  <c r="M185" i="23" s="1"/>
  <c r="V154" i="23"/>
  <c r="O154" i="23"/>
  <c r="G133" i="23"/>
  <c r="G123" i="23"/>
  <c r="M124" i="23"/>
  <c r="M123" i="23" s="1"/>
  <c r="G113" i="23"/>
  <c r="M116" i="23"/>
  <c r="M113" i="23" s="1"/>
  <c r="M96" i="23"/>
  <c r="M101" i="23"/>
  <c r="M88" i="23"/>
  <c r="M83" i="23" s="1"/>
  <c r="M77" i="23"/>
  <c r="M76" i="23" s="1"/>
  <c r="M65" i="23"/>
  <c r="M60" i="23" s="1"/>
  <c r="M23" i="23"/>
  <c r="M20" i="23" s="1"/>
  <c r="M12" i="23"/>
  <c r="M8" i="23" s="1"/>
  <c r="M72" i="22"/>
  <c r="M71" i="22" s="1"/>
  <c r="M26" i="22"/>
  <c r="M24" i="22" s="1"/>
  <c r="M16" i="22"/>
  <c r="M14" i="22" s="1"/>
  <c r="M10" i="22"/>
  <c r="M8" i="22" s="1"/>
  <c r="M49" i="21"/>
  <c r="M52" i="21"/>
  <c r="G49" i="21"/>
  <c r="I97" i="1" s="1"/>
  <c r="M44" i="21"/>
  <c r="M43" i="21" s="1"/>
  <c r="M38" i="21"/>
  <c r="M37" i="21" s="1"/>
  <c r="M10" i="21"/>
  <c r="M47" i="20"/>
  <c r="M46" i="20" s="1"/>
  <c r="M44" i="20"/>
  <c r="M43" i="20" s="1"/>
  <c r="M11" i="20"/>
  <c r="M8" i="20" s="1"/>
  <c r="M110" i="19"/>
  <c r="M108" i="19" s="1"/>
  <c r="M102" i="19"/>
  <c r="M101" i="19" s="1"/>
  <c r="M84" i="19"/>
  <c r="M83" i="19" s="1"/>
  <c r="M76" i="19"/>
  <c r="M75" i="19" s="1"/>
  <c r="M36" i="19"/>
  <c r="M35" i="19" s="1"/>
  <c r="M18" i="19"/>
  <c r="M16" i="19" s="1"/>
  <c r="M10" i="19"/>
  <c r="M8" i="19" s="1"/>
  <c r="M133" i="18"/>
  <c r="M131" i="18" s="1"/>
  <c r="G131" i="18"/>
  <c r="I124" i="1" s="1"/>
  <c r="M115" i="18"/>
  <c r="M121" i="18"/>
  <c r="M101" i="18"/>
  <c r="G121" i="18"/>
  <c r="I120" i="1" s="1"/>
  <c r="G115" i="18"/>
  <c r="I118" i="1" s="1"/>
  <c r="M94" i="18"/>
  <c r="M93" i="18" s="1"/>
  <c r="M66" i="18"/>
  <c r="M65" i="18" s="1"/>
  <c r="M58" i="18"/>
  <c r="M57" i="18" s="1"/>
  <c r="M42" i="18"/>
  <c r="M41" i="18" s="1"/>
  <c r="M20" i="18"/>
  <c r="M18" i="18" s="1"/>
  <c r="M16" i="18"/>
  <c r="M15" i="18" s="1"/>
  <c r="M12" i="18"/>
  <c r="M10" i="18" s="1"/>
  <c r="M129" i="18"/>
  <c r="M128" i="18" s="1"/>
  <c r="M175" i="17"/>
  <c r="M174" i="17" s="1"/>
  <c r="M150" i="17"/>
  <c r="M149" i="17" s="1"/>
  <c r="M11" i="17"/>
  <c r="M8" i="17" s="1"/>
  <c r="AF97" i="16"/>
  <c r="G47" i="1" s="1"/>
  <c r="H47" i="1" s="1"/>
  <c r="I47" i="1" s="1"/>
  <c r="M88" i="16"/>
  <c r="M85" i="16" s="1"/>
  <c r="M67" i="16"/>
  <c r="M66" i="16" s="1"/>
  <c r="M37" i="16"/>
  <c r="M35" i="16" s="1"/>
  <c r="M13" i="16"/>
  <c r="M10" i="16" s="1"/>
  <c r="M1667" i="15"/>
  <c r="M1666" i="15" s="1"/>
  <c r="M1663" i="15"/>
  <c r="M1662" i="15" s="1"/>
  <c r="M1653" i="15"/>
  <c r="M1652" i="15" s="1"/>
  <c r="M1651" i="15"/>
  <c r="M1650" i="15" s="1"/>
  <c r="M1628" i="15"/>
  <c r="M1625" i="15" s="1"/>
  <c r="M1578" i="15"/>
  <c r="M1532" i="15" s="1"/>
  <c r="M1503" i="15"/>
  <c r="M1483" i="15" s="1"/>
  <c r="M1397" i="15"/>
  <c r="M1359" i="15" s="1"/>
  <c r="K1165" i="15"/>
  <c r="G1165" i="15"/>
  <c r="I150" i="1" s="1"/>
  <c r="M1166" i="15"/>
  <c r="M1165" i="15" s="1"/>
  <c r="Q977" i="15"/>
  <c r="M977" i="15"/>
  <c r="I977" i="15"/>
  <c r="M962" i="15"/>
  <c r="G931" i="15"/>
  <c r="I147" i="1" s="1"/>
  <c r="V887" i="15"/>
  <c r="O887" i="15"/>
  <c r="M882" i="15"/>
  <c r="G877" i="15"/>
  <c r="I142" i="1" s="1"/>
  <c r="M878" i="15"/>
  <c r="M877" i="15" s="1"/>
  <c r="K695" i="15"/>
  <c r="G695" i="15"/>
  <c r="I141" i="1" s="1"/>
  <c r="M696" i="15"/>
  <c r="M695" i="15" s="1"/>
  <c r="V632" i="15"/>
  <c r="O632" i="15"/>
  <c r="V1165" i="15"/>
  <c r="O1165" i="15"/>
  <c r="G977" i="15"/>
  <c r="G962" i="15"/>
  <c r="Q931" i="15"/>
  <c r="M931" i="15"/>
  <c r="I931" i="15"/>
  <c r="K887" i="15"/>
  <c r="G887" i="15"/>
  <c r="M888" i="15"/>
  <c r="M887" i="15" s="1"/>
  <c r="G882" i="15"/>
  <c r="I145" i="1" s="1"/>
  <c r="Q695" i="15"/>
  <c r="I695" i="15"/>
  <c r="K632" i="15"/>
  <c r="G632" i="15"/>
  <c r="I140" i="1" s="1"/>
  <c r="K516" i="15"/>
  <c r="G516" i="15"/>
  <c r="I139" i="1" s="1"/>
  <c r="M105" i="15"/>
  <c r="M8" i="15"/>
  <c r="V695" i="15"/>
  <c r="O695" i="15"/>
  <c r="Q632" i="15"/>
  <c r="M632" i="15"/>
  <c r="I632" i="15"/>
  <c r="Q516" i="15"/>
  <c r="I516" i="15"/>
  <c r="V516" i="15"/>
  <c r="O516" i="15"/>
  <c r="M517" i="15"/>
  <c r="M516" i="15" s="1"/>
  <c r="M515" i="15"/>
  <c r="M514" i="15" s="1"/>
  <c r="M475" i="15"/>
  <c r="M474" i="15" s="1"/>
  <c r="M463" i="15"/>
  <c r="M437" i="15" s="1"/>
  <c r="M431" i="15"/>
  <c r="M430" i="15" s="1"/>
  <c r="M325" i="15"/>
  <c r="M303" i="15" s="1"/>
  <c r="M273" i="15"/>
  <c r="M268" i="15" s="1"/>
  <c r="M109" i="15"/>
  <c r="M36" i="15"/>
  <c r="M32" i="15" s="1"/>
  <c r="M12" i="15"/>
  <c r="M161" i="14"/>
  <c r="G161" i="14"/>
  <c r="I114" i="1" s="1"/>
  <c r="G140" i="14"/>
  <c r="I100" i="1" s="1"/>
  <c r="AF168" i="14"/>
  <c r="G44" i="1" s="1"/>
  <c r="H44" i="1" s="1"/>
  <c r="I44" i="1" s="1"/>
  <c r="M159" i="14"/>
  <c r="M158" i="14" s="1"/>
  <c r="M151" i="14"/>
  <c r="M150" i="14" s="1"/>
  <c r="I150" i="14"/>
  <c r="Q140" i="14"/>
  <c r="M140" i="14"/>
  <c r="I140" i="14"/>
  <c r="Q120" i="14"/>
  <c r="I120" i="14"/>
  <c r="M122" i="14"/>
  <c r="M120" i="14" s="1"/>
  <c r="M60" i="14"/>
  <c r="M58" i="14" s="1"/>
  <c r="M16" i="14"/>
  <c r="M15" i="14" s="1"/>
  <c r="M10" i="14"/>
  <c r="M8" i="14" s="1"/>
  <c r="AF73" i="13"/>
  <c r="G43" i="1" s="1"/>
  <c r="H43" i="1" s="1"/>
  <c r="I43" i="1" s="1"/>
  <c r="M68" i="13"/>
  <c r="M67" i="13" s="1"/>
  <c r="M66" i="13"/>
  <c r="M64" i="13" s="1"/>
  <c r="M58" i="13"/>
  <c r="M57" i="13" s="1"/>
  <c r="M52" i="13"/>
  <c r="M50" i="13" s="1"/>
  <c r="M48" i="13"/>
  <c r="M47" i="13" s="1"/>
  <c r="M34" i="13"/>
  <c r="M32" i="13" s="1"/>
  <c r="M28" i="13"/>
  <c r="M27" i="13" s="1"/>
  <c r="M26" i="13"/>
  <c r="M25" i="13" s="1"/>
  <c r="M14" i="13"/>
  <c r="M12" i="13" s="1"/>
  <c r="Q428" i="12"/>
  <c r="I428" i="12"/>
  <c r="V428" i="12"/>
  <c r="O428" i="12"/>
  <c r="M106" i="12"/>
  <c r="K428" i="12"/>
  <c r="G428" i="12"/>
  <c r="I160" i="1" s="1"/>
  <c r="I19" i="1" s="1"/>
  <c r="M230" i="12"/>
  <c r="M202" i="12"/>
  <c r="G230" i="12"/>
  <c r="I133" i="1" s="1"/>
  <c r="G202" i="12"/>
  <c r="G8" i="12"/>
  <c r="M429" i="12"/>
  <c r="M428" i="12" s="1"/>
  <c r="M364" i="12"/>
  <c r="M363" i="12" s="1"/>
  <c r="M321" i="12"/>
  <c r="M320" i="12" s="1"/>
  <c r="M306" i="12"/>
  <c r="M305" i="12" s="1"/>
  <c r="M96" i="12"/>
  <c r="M95" i="12" s="1"/>
  <c r="M93" i="12"/>
  <c r="M92" i="12" s="1"/>
  <c r="J28" i="1"/>
  <c r="J26" i="1"/>
  <c r="G38" i="1"/>
  <c r="F38" i="1"/>
  <c r="J23" i="1"/>
  <c r="J24" i="1"/>
  <c r="J25" i="1"/>
  <c r="J27" i="1"/>
  <c r="E24" i="1"/>
  <c r="E26" i="1"/>
  <c r="H42" i="1" l="1"/>
  <c r="I42" i="1" s="1"/>
  <c r="I146" i="1"/>
  <c r="I126" i="1"/>
  <c r="G97" i="16"/>
  <c r="I17" i="1"/>
  <c r="G63" i="25"/>
  <c r="G88" i="26"/>
  <c r="I74" i="1"/>
  <c r="I72" i="1"/>
  <c r="G137" i="18"/>
  <c r="I128" i="1"/>
  <c r="I149" i="1"/>
  <c r="I75" i="1"/>
  <c r="I16" i="1" s="1"/>
  <c r="I21" i="1" s="1"/>
  <c r="G168" i="14"/>
  <c r="G1678" i="15"/>
  <c r="G178" i="17"/>
  <c r="I77" i="1"/>
  <c r="I106" i="1"/>
  <c r="F64" i="1"/>
  <c r="G58" i="21"/>
  <c r="I73" i="1"/>
  <c r="G114" i="19"/>
  <c r="I83" i="1"/>
  <c r="G77" i="22"/>
  <c r="G73" i="13"/>
  <c r="I125" i="1"/>
  <c r="G440" i="12"/>
  <c r="I90" i="1"/>
  <c r="I92" i="1"/>
  <c r="G208" i="23"/>
  <c r="I132" i="1"/>
  <c r="M8" i="24"/>
  <c r="G59" i="1"/>
  <c r="H59" i="1" s="1"/>
  <c r="I59" i="1" s="1"/>
  <c r="G58" i="1"/>
  <c r="H58" i="1" s="1"/>
  <c r="I58" i="1" s="1"/>
  <c r="G38" i="27"/>
  <c r="I76" i="1"/>
  <c r="G41" i="1"/>
  <c r="H41" i="1" s="1"/>
  <c r="I41" i="1" s="1"/>
  <c r="I148" i="1"/>
  <c r="M8" i="21"/>
  <c r="G63" i="1"/>
  <c r="H63" i="1" s="1"/>
  <c r="I63" i="1" s="1"/>
  <c r="G62" i="1"/>
  <c r="H62" i="1" s="1"/>
  <c r="I62" i="1" s="1"/>
  <c r="I127" i="1"/>
  <c r="G52" i="1"/>
  <c r="H52" i="1" s="1"/>
  <c r="I52" i="1" s="1"/>
  <c r="G51" i="1"/>
  <c r="H51" i="1" s="1"/>
  <c r="I51" i="1" s="1"/>
  <c r="G56" i="1"/>
  <c r="H56" i="1" s="1"/>
  <c r="I56" i="1" s="1"/>
  <c r="G57" i="1"/>
  <c r="H57" i="1" s="1"/>
  <c r="I57" i="1" s="1"/>
  <c r="I137" i="1"/>
  <c r="I157" i="1"/>
  <c r="G60" i="1"/>
  <c r="H60" i="1" s="1"/>
  <c r="I60" i="1" s="1"/>
  <c r="G61" i="1"/>
  <c r="H61" i="1" s="1"/>
  <c r="I61" i="1" s="1"/>
  <c r="G46" i="1"/>
  <c r="H46" i="1" s="1"/>
  <c r="I46" i="1" s="1"/>
  <c r="G45" i="1"/>
  <c r="H45" i="1" s="1"/>
  <c r="I45" i="1" s="1"/>
  <c r="G39" i="1"/>
  <c r="G23" i="1" l="1"/>
  <c r="A23" i="1" s="1"/>
  <c r="G24" i="1" s="1"/>
  <c r="G64" i="1"/>
  <c r="G25" i="1" s="1"/>
  <c r="A25" i="1" s="1"/>
  <c r="H39" i="1"/>
  <c r="H64" i="1" s="1"/>
  <c r="I161" i="1"/>
  <c r="A24" i="1" l="1"/>
  <c r="G26" i="1"/>
  <c r="A27" i="1" s="1"/>
  <c r="A26" i="1"/>
  <c r="J160" i="1"/>
  <c r="J151" i="1"/>
  <c r="J154" i="1"/>
  <c r="J141" i="1"/>
  <c r="J128" i="1"/>
  <c r="J129" i="1"/>
  <c r="J117" i="1"/>
  <c r="J108" i="1"/>
  <c r="J105" i="1"/>
  <c r="J98" i="1"/>
  <c r="J76" i="1"/>
  <c r="J81" i="1"/>
  <c r="J100" i="1"/>
  <c r="J96" i="1"/>
  <c r="J83" i="1"/>
  <c r="J74" i="1"/>
  <c r="J144" i="1"/>
  <c r="J84" i="1"/>
  <c r="J155" i="1"/>
  <c r="J152" i="1"/>
  <c r="J136" i="1"/>
  <c r="J135" i="1"/>
  <c r="J127" i="1"/>
  <c r="J110" i="1"/>
  <c r="J103" i="1"/>
  <c r="J73" i="1"/>
  <c r="J147" i="1"/>
  <c r="J142" i="1"/>
  <c r="J133" i="1"/>
  <c r="J125" i="1"/>
  <c r="J118" i="1"/>
  <c r="J111" i="1"/>
  <c r="J101" i="1"/>
  <c r="J82" i="1"/>
  <c r="J87" i="1"/>
  <c r="J149" i="1"/>
  <c r="J138" i="1"/>
  <c r="J115" i="1"/>
  <c r="J86" i="1"/>
  <c r="J120" i="1"/>
  <c r="J150" i="1"/>
  <c r="J94" i="1"/>
  <c r="J106" i="1"/>
  <c r="J156" i="1"/>
  <c r="J112" i="1"/>
  <c r="J89" i="1"/>
  <c r="J153" i="1"/>
  <c r="J148" i="1"/>
  <c r="J140" i="1"/>
  <c r="J131" i="1"/>
  <c r="J121" i="1"/>
  <c r="J116" i="1"/>
  <c r="J109" i="1"/>
  <c r="J99" i="1"/>
  <c r="J92" i="1"/>
  <c r="J78" i="1"/>
  <c r="J77" i="1"/>
  <c r="J145" i="1"/>
  <c r="J123" i="1"/>
  <c r="J113" i="1"/>
  <c r="J90" i="1"/>
  <c r="J75" i="1"/>
  <c r="J119" i="1"/>
  <c r="J143" i="1"/>
  <c r="J139" i="1"/>
  <c r="J132" i="1"/>
  <c r="J130" i="1"/>
  <c r="J124" i="1"/>
  <c r="J104" i="1"/>
  <c r="J102" i="1"/>
  <c r="J97" i="1"/>
  <c r="J72" i="1"/>
  <c r="J85" i="1"/>
  <c r="J91" i="1"/>
  <c r="J157" i="1"/>
  <c r="J158" i="1"/>
  <c r="J146" i="1"/>
  <c r="J114" i="1"/>
  <c r="J93" i="1"/>
  <c r="J71" i="1"/>
  <c r="J137" i="1"/>
  <c r="J126" i="1"/>
  <c r="J122" i="1"/>
  <c r="J95" i="1"/>
  <c r="J88" i="1"/>
  <c r="J79" i="1"/>
  <c r="J159" i="1"/>
  <c r="J134" i="1"/>
  <c r="J107" i="1"/>
  <c r="J80" i="1"/>
  <c r="I39" i="1"/>
  <c r="I64" i="1" s="1"/>
  <c r="G28" i="1"/>
  <c r="J161" i="1" l="1"/>
  <c r="A29" i="1"/>
  <c r="G29" i="1"/>
  <c r="G27" i="1" s="1"/>
  <c r="J63" i="1"/>
  <c r="J42" i="1"/>
  <c r="J49" i="1"/>
  <c r="J56" i="1"/>
  <c r="J53" i="1"/>
  <c r="J60" i="1"/>
  <c r="J50" i="1"/>
  <c r="J52" i="1"/>
  <c r="J46" i="1"/>
  <c r="J57" i="1"/>
  <c r="J39" i="1"/>
  <c r="J64" i="1" s="1"/>
  <c r="J58" i="1"/>
  <c r="J40" i="1"/>
  <c r="J48" i="1"/>
  <c r="J55" i="1"/>
  <c r="J47" i="1"/>
  <c r="J54" i="1"/>
  <c r="J61" i="1"/>
  <c r="J43" i="1"/>
  <c r="J45" i="1"/>
  <c r="J62" i="1"/>
  <c r="J44" i="1"/>
  <c r="J51" i="1"/>
  <c r="J41" i="1"/>
  <c r="J5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<sst xmlns="http://schemas.openxmlformats.org/spreadsheetml/2006/main" count="14930" uniqueCount="3139">
  <si>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</si>
  <si>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</si>
  <si>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</si>
  <si>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</si>
  <si>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</si>
  <si>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</si>
  <si>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</si>
  <si>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</si>
  <si>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</si>
  <si>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</si>
  <si>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</si>
  <si>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</si>
  <si>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</si>
  <si>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</si>
  <si>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</si>
  <si>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</si>
  <si>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</si>
  <si>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</si>
  <si>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</si>
  <si>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</si>
  <si>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</si>
  <si>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</si>
  <si>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</si>
  <si>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</si>
  <si>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</si>
  <si>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</si>
  <si>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</si>
  <si>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</si>
  <si>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</si>
  <si>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</si>
  <si>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</si>
  <si>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</si>
  <si>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</si>
  <si>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</si>
  <si>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</si>
  <si>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</si>
  <si>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</si>
  <si>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</si>
  <si>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</si>
  <si>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</si>
  <si>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</si>
  <si>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</si>
  <si>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</si>
  <si>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1906</t>
  </si>
  <si>
    <t>1284 - Modernizace ÚAN Zvonařka, Brno - DPS</t>
  </si>
  <si>
    <t>ČSAD Brno holding, a.s.</t>
  </si>
  <si>
    <t>Zvonařka 512/2</t>
  </si>
  <si>
    <t>Brno-Trnitá</t>
  </si>
  <si>
    <t>60200</t>
  </si>
  <si>
    <t>46347151</t>
  </si>
  <si>
    <t>CZ46347151</t>
  </si>
  <si>
    <t>Stavba</t>
  </si>
  <si>
    <t>Stavební objekt</t>
  </si>
  <si>
    <t>SO 01.1 - úpravy</t>
  </si>
  <si>
    <t>Stavební úpravy - stávající nádražní budova</t>
  </si>
  <si>
    <t>D.1.1</t>
  </si>
  <si>
    <t>Stavební úpravy</t>
  </si>
  <si>
    <t>D.1.4.4 - SIL</t>
  </si>
  <si>
    <t>Silnoproudá elektrotechnika</t>
  </si>
  <si>
    <t>D.1.4.5 - SLP</t>
  </si>
  <si>
    <t>Slaboproudá elektrotechnika</t>
  </si>
  <si>
    <t>SO 01.2</t>
  </si>
  <si>
    <t>Stavební úpravy - výpravní hala</t>
  </si>
  <si>
    <t>Architektonicko-stavební řešení</t>
  </si>
  <si>
    <t>D.1.4</t>
  </si>
  <si>
    <t>Zdravotechnické instalace</t>
  </si>
  <si>
    <t>D.1.5</t>
  </si>
  <si>
    <t>Vzduchotechnika</t>
  </si>
  <si>
    <t>D.1.6</t>
  </si>
  <si>
    <t>Elektroinstalace - silnoproud</t>
  </si>
  <si>
    <t>D.1.7</t>
  </si>
  <si>
    <t>Elektroinstalace - slaboproud</t>
  </si>
  <si>
    <t>SO 01.3</t>
  </si>
  <si>
    <t>Odstavné plochy na střeše objektu</t>
  </si>
  <si>
    <t>Úpravy dopravního značení na střeše</t>
  </si>
  <si>
    <t>D.1.4.4</t>
  </si>
  <si>
    <t>D.1.4.5</t>
  </si>
  <si>
    <t>VYT</t>
  </si>
  <si>
    <t>Výtah vč. výtahové šachty a základu</t>
  </si>
  <si>
    <t>SO 10</t>
  </si>
  <si>
    <t>Kanalizace splašková</t>
  </si>
  <si>
    <t>01</t>
  </si>
  <si>
    <t>SO 11</t>
  </si>
  <si>
    <t>Areálový vodovod</t>
  </si>
  <si>
    <t>SO 12</t>
  </si>
  <si>
    <t>Areálové rozvody NN</t>
  </si>
  <si>
    <t>D1.4.4</t>
  </si>
  <si>
    <t>SO 13</t>
  </si>
  <si>
    <t>Venkovní rozvody</t>
  </si>
  <si>
    <t>Celkem za stavbu</t>
  </si>
  <si>
    <t>CZK</t>
  </si>
  <si>
    <t>Rekapitulace dílů</t>
  </si>
  <si>
    <t>Typ dílu</t>
  </si>
  <si>
    <t>_01</t>
  </si>
  <si>
    <t>Demontáže - dodávka včetně montáže</t>
  </si>
  <si>
    <t>Demontáže včetně montáže</t>
  </si>
  <si>
    <t>Elektroinstalace</t>
  </si>
  <si>
    <t>Elektroinstalace - dodávka včetně montáže</t>
  </si>
  <si>
    <t>Kamerový systém CCTV</t>
  </si>
  <si>
    <t>Parkovací systém</t>
  </si>
  <si>
    <t>Větrání haly</t>
  </si>
  <si>
    <t>_02</t>
  </si>
  <si>
    <t>Chlazení a dílčí vytápění haly</t>
  </si>
  <si>
    <t>Ostatní</t>
  </si>
  <si>
    <t>Rozvaděče NN</t>
  </si>
  <si>
    <t>Strukturovaná kabeláž SK</t>
  </si>
  <si>
    <t>Systém ozvučení MR</t>
  </si>
  <si>
    <t>Zemní práce</t>
  </si>
  <si>
    <t>Zemní práce - dodávka včetně montáže</t>
  </si>
  <si>
    <t>_03</t>
  </si>
  <si>
    <t>Nosný systém, trubkování - dodávka včetně montáže</t>
  </si>
  <si>
    <t>Ostatní - dodávka včetně montáže</t>
  </si>
  <si>
    <t>Podlahové vytápění</t>
  </si>
  <si>
    <t>_04</t>
  </si>
  <si>
    <t>Informační systém</t>
  </si>
  <si>
    <t>Nosný systém, trubkování</t>
  </si>
  <si>
    <t>Nosný systém, trubkování - montáž včetně montáže</t>
  </si>
  <si>
    <t>Ostatní - montáž včetně montáže</t>
  </si>
  <si>
    <t>Revize a zkoušky</t>
  </si>
  <si>
    <t>_05</t>
  </si>
  <si>
    <t>Osvětlení - dodávka včetně montáže</t>
  </si>
  <si>
    <t>Přístroje</t>
  </si>
  <si>
    <t>Revize a zkoušky - dodávka včetně montáže</t>
  </si>
  <si>
    <t>Sig. pro zdravotně tělesně postižené</t>
  </si>
  <si>
    <t>_06</t>
  </si>
  <si>
    <t>Kabely</t>
  </si>
  <si>
    <t>Osvětlení - montáž včetně montáže</t>
  </si>
  <si>
    <t>Revize a zkoušky - montáž včetně montáže</t>
  </si>
  <si>
    <t>_07</t>
  </si>
  <si>
    <t>Demontáže stávající elektroinstalace</t>
  </si>
  <si>
    <t>Osvětlení</t>
  </si>
  <si>
    <t>Rozvaděče NN - dodávka včetně montáže</t>
  </si>
  <si>
    <t>_08</t>
  </si>
  <si>
    <t>Kabely - dodávka včetně montáže</t>
  </si>
  <si>
    <t>Uzemnění</t>
  </si>
  <si>
    <t>_09</t>
  </si>
  <si>
    <t>Uzemnění - dodávka včetně montáže</t>
  </si>
  <si>
    <t>Vyrovnání potenciálu</t>
  </si>
  <si>
    <t>_10</t>
  </si>
  <si>
    <t>_11</t>
  </si>
  <si>
    <t>_12</t>
  </si>
  <si>
    <t>_13</t>
  </si>
  <si>
    <t>1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</si>
  <si>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</si>
  <si>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</si>
  <si>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</si>
  <si>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</si>
  <si>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</si>
  <si>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</si>
  <si>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</si>
  <si>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</si>
  <si>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</si>
  <si>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</si>
  <si>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</si>
  <si>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</si>
  <si>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</si>
  <si>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</si>
  <si>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</si>
  <si>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konstrukce, bourání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</si>
  <si>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</si>
  <si>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</si>
  <si>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</si>
  <si>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</si>
  <si>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</si>
  <si>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</si>
  <si>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</si>
  <si>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</si>
  <si>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</si>
  <si>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</si>
  <si>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</si>
  <si>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</si>
  <si>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</si>
  <si>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</si>
  <si>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</si>
  <si>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</si>
  <si>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</si>
  <si>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</si>
  <si>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</si>
  <si>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</si>
  <si>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</si>
  <si>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</si>
  <si>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736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</si>
  <si>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</si>
  <si>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</si>
  <si>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</si>
  <si>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</si>
  <si>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</si>
  <si>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</si>
  <si>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</si>
  <si>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</si>
  <si>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</si>
  <si>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</si>
  <si>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</si>
  <si>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</si>
  <si>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</si>
  <si>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</si>
  <si>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</si>
  <si>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</si>
  <si>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</si>
  <si>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</si>
  <si>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799</t>
  </si>
  <si>
    <t>7995</t>
  </si>
  <si>
    <t>Certifikovaný záchytný a zádržný systém</t>
  </si>
  <si>
    <t>7996</t>
  </si>
  <si>
    <t>Mobiliář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</si>
  <si>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</si>
  <si>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</si>
  <si>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</si>
  <si>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</si>
  <si>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</si>
  <si>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</si>
  <si>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</si>
  <si>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</si>
  <si>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</si>
  <si>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</si>
  <si>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</si>
  <si>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</si>
  <si>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</si>
  <si>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</si>
  <si>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</si>
  <si>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</si>
  <si>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</si>
  <si>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</si>
  <si>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</si>
  <si>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</si>
  <si>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</si>
  <si>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</si>
  <si>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</si>
  <si>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</si>
  <si>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</si>
  <si>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</si>
  <si>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</si>
  <si>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</si>
  <si>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</si>
  <si>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</si>
  <si>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</si>
  <si>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</si>
  <si>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</si>
  <si>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</si>
  <si>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</si>
  <si>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113107620R00</t>
  </si>
  <si>
    <t>Odstranění podkladů nebo krytů z kameniva hrubého drceného, v ploše jednotlivě nad 50 m2, tloušťka vrstvy 200 mm</t>
  </si>
  <si>
    <t>m2</t>
  </si>
  <si>
    <t>822-1</t>
  </si>
  <si>
    <t>RTS 19/ II</t>
  </si>
  <si>
    <t>RTS 18/ I</t>
  </si>
  <si>
    <t>Práce</t>
  </si>
  <si>
    <t>POL1_1</t>
  </si>
  <si>
    <t xml:space="preserve">viz D1.1. SO 01.1 - stavební úpravy - nádražní budova  přílohy 1284 03 04 01-04 08 : </t>
  </si>
  <si>
    <t>VV</t>
  </si>
  <si>
    <t xml:space="preserve">Výměra spočítaná pomocí Autocadu v příslušné příloze : </t>
  </si>
  <si>
    <t/>
  </si>
  <si>
    <t xml:space="preserve">Odstranění podkladních vrstev - ŠD200mm : </t>
  </si>
  <si>
    <t>prostory zvýšeného prahu, uličních vpustí a u nové budovy : 1338,00</t>
  </si>
  <si>
    <t xml:space="preserve">Demolice chodníkových ploch - ŠD200mm : </t>
  </si>
  <si>
    <t>prostory při nové odbavovací budově : 816,80</t>
  </si>
  <si>
    <t>113108410R00</t>
  </si>
  <si>
    <t>Odstranění podkladů nebo krytů živičných, v ploše jednotlivě nad 50 m2, tloušťka vrstvy 100 mm</t>
  </si>
  <si>
    <t xml:space="preserve">Demolice chodníkových ploch AB 80mm : </t>
  </si>
  <si>
    <t>demolice ploch při nové odbavovací budově, při rozebíraných obrubách a uličních vpustech : 2164</t>
  </si>
  <si>
    <t>113109415R00</t>
  </si>
  <si>
    <t>Odstranění podkladů nebo krytů z betonu prostého, v ploše jednotlivě nad 50 m2, tloušťka vrstvy 150 mm</t>
  </si>
  <si>
    <t xml:space="preserve">Demolice chodníkových ploch SC110mm : </t>
  </si>
  <si>
    <t>Demolice ploch při nové odbavovací budově : 816,80</t>
  </si>
  <si>
    <t>113109430R00</t>
  </si>
  <si>
    <t>Odstranění podkladů nebo krytů z betonu prostého, v ploše jednotlivě nad 50 m2, tloušťka vrstvy 300 mm</t>
  </si>
  <si>
    <t xml:space="preserve">Odstranění podkladních vrstev SC150mm : </t>
  </si>
  <si>
    <t>113151313R00</t>
  </si>
  <si>
    <t>Odstranění podkladu, krytu frézováním povrch živičný, plochy přes 500 m2 na jednom objektu nebo při provádění pruhu šířky přes  750 mm s překážkami v trase, tloušťky 40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</si>
  <si>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</si>
  <si>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</si>
  <si>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frézování veškerých AB ploch : 5806,00+2164,00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</si>
  <si>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</si>
  <si>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</si>
  <si>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</si>
  <si>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</si>
  <si>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Demolice obrub betonových 120-150/250/1000mm : 1939,00</t>
  </si>
  <si>
    <t>122201102R00</t>
  </si>
  <si>
    <t>Odkopávky a  prokopávky nezapažené v hornině 3_x000D_
 přes 100 do 1 000 m3</t>
  </si>
  <si>
    <t>m3</t>
  </si>
  <si>
    <t>800-1</t>
  </si>
  <si>
    <t>s přehozením výkopku na vzdálenost do 3 m nebo s naložením na dopravní prostředek,</t>
  </si>
  <si>
    <t>Výměra spočítaná pomocí Autocadu v příslušné příloze : 182,00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</si>
  <si>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</si>
  <si>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</si>
  <si>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</si>
  <si>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výkop pro UV : 26*1*1*1,50</t>
  </si>
  <si>
    <t>139601103R00</t>
  </si>
  <si>
    <t>Ruční výkop jam, rýh a šachet v hornině 4</t>
  </si>
  <si>
    <t>POL1_</t>
  </si>
  <si>
    <t>s přehozením na vzdálenost do 5 m nebo s naložením na ruční dopravní prostředek</t>
  </si>
  <si>
    <t>Patky pro nové sloupky : 0,40*0,40*0,20*14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</si>
  <si>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</si>
  <si>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</si>
  <si>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</si>
  <si>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Vytěžená zemina : </t>
  </si>
  <si>
    <t>Odkopávky : 182,00</t>
  </si>
  <si>
    <t>Hloubení šachet : 39,00</t>
  </si>
  <si>
    <t>162701109R00</t>
  </si>
  <si>
    <t>Vodorovné přemístění výkopku příplatek k ceně za každých dalších i započatých 1 000 m přes 10 000 m_x000D_
 z horniny 1 až 4</t>
  </si>
  <si>
    <t>221,00*10</t>
  </si>
  <si>
    <t>171201201R00</t>
  </si>
  <si>
    <t>Uložení sypaniny na dočasnou skládku tak, že na 1 m2 plochy připadá přes 2 m3 výkopku nebo ornice</t>
  </si>
  <si>
    <t>221,00</t>
  </si>
  <si>
    <t>174101101R00</t>
  </si>
  <si>
    <t>Zásyp sypaninou se zhutněním jam, šachet, rýh nebo kolem objektů v těchto vykopávkách</t>
  </si>
  <si>
    <t>z jakékoliv horniny s uložením výkopku po vrstvách,</t>
  </si>
  <si>
    <t>nová uliční přípojka : 11*0,6*2-(11*3,14*0,125*0,125)</t>
  </si>
  <si>
    <t>výkop pro UV : 26*(1*1*1,5 - (0,6*0,6*1,5))</t>
  </si>
  <si>
    <t>zásypy na stavbě : 150,00</t>
  </si>
  <si>
    <t>7,00</t>
  </si>
  <si>
    <t>181102302R00</t>
  </si>
  <si>
    <t>Úprava pláně na stavbách dálnic v zářezech se zhutněním</t>
  </si>
  <si>
    <t>v zářezech i násypech,</t>
  </si>
  <si>
    <t>Konstrukce A - plná asfaltobetonová konstrukce vnitroareálové komunikace : 113,40</t>
  </si>
  <si>
    <t>Konstrukce C - chodníkové plochy z bet. dlažby velkoformátové : 1358,90</t>
  </si>
  <si>
    <t>Konstrukce B - cementobetonová vnitroareálová komunikace : 215,60</t>
  </si>
  <si>
    <t>Konstrukce D - rampa zvýšeného prahu : 129,36</t>
  </si>
  <si>
    <t>199000005R00</t>
  </si>
  <si>
    <t>Poplatky za skládku zeminy 1- 4</t>
  </si>
  <si>
    <t>t</t>
  </si>
  <si>
    <t xml:space="preserve">Zemina a kamení (17 05 04) : </t>
  </si>
  <si>
    <t xml:space="preserve">Počítaná hmotnost zeminy 1,9t/m3. : </t>
  </si>
  <si>
    <t>Objem*přepočet na tuny : 221,00*1,9</t>
  </si>
  <si>
    <t>x009</t>
  </si>
  <si>
    <t>Nákup vhodné zeminy do aktivní zónu včetně naložení a dopravy</t>
  </si>
  <si>
    <t>Vlastní</t>
  </si>
  <si>
    <t>Indiv</t>
  </si>
  <si>
    <t>Specifikace</t>
  </si>
  <si>
    <t>POL3_0</t>
  </si>
  <si>
    <t>nová uliční přípojka : 11*0,6*2 - (11*3,14*0,125*0,125)</t>
  </si>
  <si>
    <t>275313611R00</t>
  </si>
  <si>
    <t>Beton základových patek prostý třídy C 16/20</t>
  </si>
  <si>
    <t>801-1</t>
  </si>
  <si>
    <t>Patky pro nové sloupky : 0,40*0,40*0,40*14</t>
  </si>
  <si>
    <t>434121426R00</t>
  </si>
  <si>
    <t>Osazení schodišťových stupňů železobetonových na desku drsných</t>
  </si>
  <si>
    <t>s vyspárováním styčných spár, s provizorním dřevěným zábradlím a dočasným zakrytím stupnic prkny</t>
  </si>
  <si>
    <t>Výměra spočítaná pomocí Autocadu v příslušné příloze : 20,50</t>
  </si>
  <si>
    <t>451459777R00</t>
  </si>
  <si>
    <t>Podklad nebo lože pod dlažbu (přídlažbu) z malty cementové_x000D_
 příplatek za další 1cm malty cementové nad 5 cm</t>
  </si>
  <si>
    <t>v ploše vodorovné nebo ve sklonu do 1:5</t>
  </si>
  <si>
    <t xml:space="preserve">Příplatek pro lože plošné dlažby 596841223 : </t>
  </si>
  <si>
    <t>tl. 30 mm : (1358,9+2719,5)*3</t>
  </si>
  <si>
    <t>x005</t>
  </si>
  <si>
    <t>Stupeň betonový 400/150/1200</t>
  </si>
  <si>
    <t>kus</t>
  </si>
  <si>
    <t>17</t>
  </si>
  <si>
    <t>564851111R00</t>
  </si>
  <si>
    <t>Podklad ze štěrkodrti s rozprostřením a zhutněním frakce 0-63 mm, tloušťka po zhutnění 150 mm</t>
  </si>
  <si>
    <t>Konstrukce B : 215,60</t>
  </si>
  <si>
    <t>Konstrukce C : 1358,90</t>
  </si>
  <si>
    <t>564861113R00</t>
  </si>
  <si>
    <t>Podklad ze štěrkodrti s rozprostřením a zhutněním frakce 0-63 mm, tloušťka po zhutnění 220 mm</t>
  </si>
  <si>
    <t>Konstrukce A : 113,40</t>
  </si>
  <si>
    <t>Konstrukce D : 129,36</t>
  </si>
  <si>
    <t>565131211R00</t>
  </si>
  <si>
    <t>Podklad z kameniva obaleného asfaltem ACP 16+, v pruhu šířky přes 3 m, třídy 1, tloušťka po zhutnění 50 mm</t>
  </si>
  <si>
    <t>s rozprostřením a zhutněním</t>
  </si>
  <si>
    <t>Výměra spočítaná pomocí Autocadu v příslušné příloze : 835,70+113,40</t>
  </si>
  <si>
    <t>567122111R00</t>
  </si>
  <si>
    <t>Podklad z kameniva zpevněného cementem KZC 1, tloušťka po zhutnění 120 mm</t>
  </si>
  <si>
    <t>bez dilatačních spár, s rozprostřením a zhutněním, ošetřením povrchu podkladu vodou</t>
  </si>
  <si>
    <t>567122113R00</t>
  </si>
  <si>
    <t>Podklad z kameniva zpevněného cementem KZC 1, tloušťka po zhutnění 140 mm</t>
  </si>
  <si>
    <t>567122114R00</t>
  </si>
  <si>
    <t>Podklad z kameniva zpevněného cementem KZC 1, tloušťka po zhutnění 150 mm</t>
  </si>
  <si>
    <t>567132114R00</t>
  </si>
  <si>
    <t>Podklad z kameniva zpevněného cementem KZC 1, tloušťka po zhutnění 190 mm</t>
  </si>
  <si>
    <t>573191111R00</t>
  </si>
  <si>
    <t>Nátěr infiltrační kationaktivní emulzí v množství 1 kg/m2</t>
  </si>
  <si>
    <t>Výměra spočítaná pomocí Autocadu v příslušné příloze : 113,40</t>
  </si>
  <si>
    <t>573211112R00</t>
  </si>
  <si>
    <t>Postřik živičný spojovací bez posypu kamenivem z asfaltu silničního, v množství 0,2 kg/m2</t>
  </si>
  <si>
    <t>Výměra spočítaná pomocí Autocadu v příslušné příloze : 5385,34+835,70</t>
  </si>
  <si>
    <t>576111223R00</t>
  </si>
  <si>
    <t>Koberec asfaltový mastixový střední AKMS, tloušťka po zhutnění 40 mm, v pruhu šířky přes 3 m</t>
  </si>
  <si>
    <t>Výměra spočítaná pomocí Autocadu v příslušné příloze : 5385,34+835,70+113,40</t>
  </si>
  <si>
    <t>577152223R00</t>
  </si>
  <si>
    <t>Beton asfaltový s rozprostřením a zhutněním v pruhu šířky přes 3 m, ACL 22, tloušťky 60 mm, plochy přes 1000 m2</t>
  </si>
  <si>
    <t>581240005R00</t>
  </si>
  <si>
    <t xml:space="preserve">Kryt cementobetonový dvouvrstvý pozemních komunikací skupiny 1 a 2, tloušťky 250 mm </t>
  </si>
  <si>
    <t>položení dvouvrstvého cementobetonového krytu, zavibrování kluzných trnů a kotev, řezání a výplň příčných a podélných spár a ochranný parotěsný postřik.</t>
  </si>
  <si>
    <t>Výměra spočítaná pomocí Autocadu v příslušné příloze : 215,60</t>
  </si>
  <si>
    <t>591241111R00</t>
  </si>
  <si>
    <t>Kladení dlažby z kostek drobných z kamene, do lože z cementové malty tloušťky 50 mm</t>
  </si>
  <si>
    <t>s provedením lože do 50 mm, s vyplněním spár, s dvojím beraněním a se smetením přebytečného materiálu na krajnici</t>
  </si>
  <si>
    <t>žulová kostka řezaná 10/10/10 cm šedá : 129,36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</si>
  <si>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</si>
  <si>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</si>
  <si>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</si>
  <si>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reliéfní dlažba pro nevidomé kontrastní barvy (signální + varovný pás) : 85,92+258,24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</si>
  <si>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</si>
  <si>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</si>
  <si>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</si>
  <si>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Betonová dlažba probarvená 600x800x80 : 321,51</t>
  </si>
  <si>
    <t>Betonová dlažba bílá s vidit. kamenivem 600/800/80 : 2804,54</t>
  </si>
  <si>
    <t>Betonová dlažba antracitová s vidit. kamenivem 600/800/80 : 453,61</t>
  </si>
  <si>
    <t>Betonová dlažba středně šedá  200x200x80 : 30,50</t>
  </si>
  <si>
    <t>Betonová dlažba bílá s viditelnou strukturou kameniva 200x200x80 : 15,00</t>
  </si>
  <si>
    <t>Betonová dlažba bílá s viditelnou struktutou drobného kameniva 100/100/60 : 61,17</t>
  </si>
  <si>
    <t>592123150Rpol</t>
  </si>
  <si>
    <t>Dlaždice betonová s podélnými drážkami 40 x 40 x 8 cm, 20 x 20 x 8 cm</t>
  </si>
  <si>
    <t xml:space="preserve">m2    </t>
  </si>
  <si>
    <t>čistá výměra bez prořezu : 258,24</t>
  </si>
  <si>
    <t>592451157R</t>
  </si>
  <si>
    <t>dlažba betonová dvouvrstvá, skladebná; obdélník; dlaždice pro nevidomé; šedá; l = 200 mm; š = 100 mm; tl. 80,0 mm</t>
  </si>
  <si>
    <t>SPCM</t>
  </si>
  <si>
    <t xml:space="preserve">reliéfní dlažba pro nevidomé kontrastní barvy (signální + varovný pás) : </t>
  </si>
  <si>
    <t>čistá výměra bez prořezu : 85,92</t>
  </si>
  <si>
    <t>x003</t>
  </si>
  <si>
    <t>Velkoformátová dlažba 600/800/80 probarvená</t>
  </si>
  <si>
    <t>čistá výměra bez prořezu : 321,51</t>
  </si>
  <si>
    <t>x010</t>
  </si>
  <si>
    <t>Velkoformátová dlažba 600/800/80 bílá s viditelnou strukturou drobného kameniva</t>
  </si>
  <si>
    <t>POL3_</t>
  </si>
  <si>
    <t>bez prořezu : 2804,54</t>
  </si>
  <si>
    <t>x015</t>
  </si>
  <si>
    <t>Velkoformátová dlažba 600/800/80 antracitová s viditelnou strukturou drobného kameniva</t>
  </si>
  <si>
    <t>čistá výměra bez prořezu : 453,61</t>
  </si>
  <si>
    <t>x020</t>
  </si>
  <si>
    <t>Betonová dlažba bílá s viditelnou strukturou kameniva 100/100/60</t>
  </si>
  <si>
    <t>čistá výměra bez prořezu : 61,17</t>
  </si>
  <si>
    <t>x021</t>
  </si>
  <si>
    <t>Betonová dlažba středně šedá 200x200x80</t>
  </si>
  <si>
    <t>čistá výměra bez prořezu : 30,50</t>
  </si>
  <si>
    <t>x022</t>
  </si>
  <si>
    <t>Betonová dlažba bílá s viditelnou strukturou kameniva 200x200x80</t>
  </si>
  <si>
    <t>čistá výměra bez prořezu : 15,00</t>
  </si>
  <si>
    <t>x023</t>
  </si>
  <si>
    <t>Žulová kostka řezaná 10/10/10 cm šedá</t>
  </si>
  <si>
    <t>čistá výměra bez prořezu : 129,36</t>
  </si>
  <si>
    <t>895941111R00</t>
  </si>
  <si>
    <t>Zřízení vpusti kanalizační uliční z betonových dílců_x000D_
 typ UV - 50 normální</t>
  </si>
  <si>
    <t>827-1</t>
  </si>
  <si>
    <t>včetně zřízení lože ze štěrkopísku,</t>
  </si>
  <si>
    <t>Výměra spočítaná pomocí Autocadu v příslušné příloze : 15</t>
  </si>
  <si>
    <t>899203211</t>
  </si>
  <si>
    <t>Demontáž mříží litinových včetně rámů, hmotnosti jednotlivě přes 100 do 150 Kg</t>
  </si>
  <si>
    <t>Výměra spočítaná pomocí Autocadu v příslušné příloze : 26</t>
  </si>
  <si>
    <t>x002</t>
  </si>
  <si>
    <t>Odstranění uličních vpustí</t>
  </si>
  <si>
    <t>x007</t>
  </si>
  <si>
    <t>Oprava přípojek UV bezvýkopovou tehnologií</t>
  </si>
  <si>
    <t>Výměra spočítaná pomocí Autocadu v příslušné příloze : 4,50*3+11,5+11+3+11,8+11,2+3,2+4,6+5,1+7,1+5,7+7,1+4,7+5,1+12,9+11,7+3,2+3,3+12,9+11,1+4,8+4,8+7,3+5,7</t>
  </si>
  <si>
    <t>55340374R</t>
  </si>
  <si>
    <t>rám s mříží uliční vpusti; mříž litina; rám beton; rozměr 500/500/160 mm; únosnost D 400 kN</t>
  </si>
  <si>
    <t>15</t>
  </si>
  <si>
    <t>55343925Rpol</t>
  </si>
  <si>
    <t>A4 koš pozink. DIN 4052 vysoký pro rám 500/300</t>
  </si>
  <si>
    <t>592238520Rpol</t>
  </si>
  <si>
    <t>TBV-Q 450/330/50 PVC UN dno s výtokem PP DN 150</t>
  </si>
  <si>
    <t>59223864Rpol</t>
  </si>
  <si>
    <t>TBV-Q 390/60/13 vyrovnávací prstenec</t>
  </si>
  <si>
    <t>592238711R</t>
  </si>
  <si>
    <t>skruž betonová uliční vpusti, horní; kruhová; l = 570 mm; d = 450 mm</t>
  </si>
  <si>
    <t>592238712R</t>
  </si>
  <si>
    <t>skruž betonová uliční vpusti, středová; kruhová; l = 295 mm; d = 450 mm</t>
  </si>
  <si>
    <t>592238760Rpol</t>
  </si>
  <si>
    <t>rám zabetonovaný pro uliční vpusti 500/500 mm</t>
  </si>
  <si>
    <t>915492111R00</t>
  </si>
  <si>
    <t>Vyznačení dopravních pásů nebo pruhů deskami šířky 500 mm</t>
  </si>
  <si>
    <t>se zřízením lože, deskami z bílého betonu 25/50/10 cm do lože z betonu prostého B 7,5 tl. 10 až 15 cm</t>
  </si>
  <si>
    <t>Přídlažba z betonových desek 500/250/100mm : 861,50</t>
  </si>
  <si>
    <t>915711111R00</t>
  </si>
  <si>
    <t>Vodorovné značení krytů stříkané barvou, dělicích čar šířky 120 mm</t>
  </si>
  <si>
    <t>(42,7*0,125+1,2)*44</t>
  </si>
  <si>
    <t>915711121R00</t>
  </si>
  <si>
    <t>Vodorovné značení krytů plastem nehlučné, dělicích čar šířky 120 mm</t>
  </si>
  <si>
    <t>(42,7*0,125)*39+96,3*0,125</t>
  </si>
  <si>
    <t>915721121R00</t>
  </si>
  <si>
    <t>Vodorovné značení krytů plastem nehlučné, stopčar, zeber, stínů, šipek, nápisů, přechodů apod.</t>
  </si>
  <si>
    <t>nápis BUS cca 1m2 : 39*2*1</t>
  </si>
  <si>
    <t>přechod pro chodce : (7*4*0,5)*7</t>
  </si>
  <si>
    <t>915791111R00</t>
  </si>
  <si>
    <t>Předznačení pro vodorovné značení pro dělící čáry, vodící proužky</t>
  </si>
  <si>
    <t>stříkané barvou nebo prováděné z nátěrových hmot</t>
  </si>
  <si>
    <t>287,65+220,20</t>
  </si>
  <si>
    <t>915791112R00</t>
  </si>
  <si>
    <t xml:space="preserve">Předznačení pro vodorovné značení pro stopčáry, zebry,stíny, šipky, nápisy, přechody 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</si>
  <si>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</si>
  <si>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</si>
  <si>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</si>
  <si>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Betonový obrubník 120/150/250/1000mm : 135+116,75*6+20+7+18,8+81,7</t>
  </si>
  <si>
    <t>Betonový obrubník 100/250/1000mm : 7,7*7*4</t>
  </si>
  <si>
    <t>917882111R00</t>
  </si>
  <si>
    <t>Osazení silničního nebo chodníkového obrubníku zastávkového, s boční opěrou z betonu prostého, do lože z betonu prostého C 12/15</t>
  </si>
  <si>
    <t>Kasselský betonový obrubník (vč. náměhových dílů), pro výšku podstupnice 200mm : 55,3*7+36,2*9</t>
  </si>
  <si>
    <t>979082213R00</t>
  </si>
  <si>
    <t>Vodorovná doprava suti po suchu u do 1 km</t>
  </si>
  <si>
    <t>Komunikace : 3128,342-183,78-562,31</t>
  </si>
  <si>
    <t>979082219R00</t>
  </si>
  <si>
    <t>Vodorovná doprava suti po suchu Příplatek za dopravu suti po suchu za další 1 km</t>
  </si>
  <si>
    <t>Komunikace : 19*(3128,342-183,78-562,31)</t>
  </si>
  <si>
    <t>979084213R00</t>
  </si>
  <si>
    <t>Vodorovná doprava vybouraných hmot po suchu Vodorovná doprava vybour. hmot po suchu do 1 km</t>
  </si>
  <si>
    <t>Komunikace : 183,78+562,31</t>
  </si>
  <si>
    <t>998225111R00</t>
  </si>
  <si>
    <t>Přesun hmot komunikací a letišť, kryt živičný jakékoliv délky objektu</t>
  </si>
  <si>
    <t>vodorovně do 200 m</t>
  </si>
  <si>
    <t>581,565</t>
  </si>
  <si>
    <t>979084419R00</t>
  </si>
  <si>
    <t>Vodorovná doprava po suchu nebo naložení Příplatek za dopravu hmot za každý další 1 km</t>
  </si>
  <si>
    <t>831-2</t>
  </si>
  <si>
    <t>vybouraných hmot se složením a hrubým urovnáním nebo přeložením na jiný dopravní prostředek, nebo nakládání na dopravní prostředek pro vodorovnou dopravu,</t>
  </si>
  <si>
    <t>Komunikace : 19*(183,78+562,31)</t>
  </si>
  <si>
    <t>979990103R00</t>
  </si>
  <si>
    <t>Poplatek za skládku beton do 30x30 cm</t>
  </si>
  <si>
    <t>801-3</t>
  </si>
  <si>
    <t>183,78+562,31</t>
  </si>
  <si>
    <t>979990112R00</t>
  </si>
  <si>
    <t xml:space="preserve">Poplatek za skládku obalovaný asfalt </t>
  </si>
  <si>
    <t>812,94+391,684</t>
  </si>
  <si>
    <t>9799901</t>
  </si>
  <si>
    <t>Poplatek za uložení stavebního odpadu na skládce (skládkovné) z kameniva</t>
  </si>
  <si>
    <t>2566,032-812,94</t>
  </si>
  <si>
    <t>9985114111</t>
  </si>
  <si>
    <t>Štěrbinový odvodňovací betonový žlab se základem zbetonu prostého s obetonováním rozměru 220x260 mm, (mikroštěrbinový) bez vnitřního spádu</t>
  </si>
  <si>
    <t>Výměra spočítaná pomocí Autocadu v příslušné příloze : 41,30</t>
  </si>
  <si>
    <t>592162116.AR</t>
  </si>
  <si>
    <t>přídlažba silniční; beton; l = 500 mm; š = 250 mm; h = 80 mm; bílá</t>
  </si>
  <si>
    <t xml:space="preserve">Poznámka k položce:spotřeba: 2 kus/m : </t>
  </si>
  <si>
    <t>čistá výměra bez prořezu : 861,50*2</t>
  </si>
  <si>
    <t>59217120R</t>
  </si>
  <si>
    <t>obrubník silniční bezbariérový, přechodový levý; materiál beton; l = 1003,0 mm; š = 400,0 mm; výškový rozsah h = 250 až 310 mm</t>
  </si>
  <si>
    <t>RTS 19/ I</t>
  </si>
  <si>
    <t>16</t>
  </si>
  <si>
    <t>59217121R</t>
  </si>
  <si>
    <t>59217123R</t>
  </si>
  <si>
    <t>obrubník silniční přímý, bezbariérový; materiál beton; l = 1003,0 mm; š = 400,0 mm; h = 330,0 mm</t>
  </si>
  <si>
    <t>51*7+32,*9-11</t>
  </si>
  <si>
    <t>59217125R</t>
  </si>
  <si>
    <t>obrubník silniční bezbariérový, náběhový pravý; materiál beton; l = 1003,0 mm; š = 400,0 mm; výškový rozsah h = 310 až 330 mm</t>
  </si>
  <si>
    <t>59217126R</t>
  </si>
  <si>
    <t>obrubník silniční bezbariérový, náběhový levý; materiál beton; l = 1003,0 mm; š = 400,0 mm; výškový rozsah h = 310 až 330 mm</t>
  </si>
  <si>
    <t>59217421R</t>
  </si>
  <si>
    <t>obrubník chodníkový materiál beton; l = 1000,0 mm; š = 100,0 mm; h = 250,0 mm; barva šedá</t>
  </si>
  <si>
    <t>čistá výměra bez prořezu : 7,7*7*4</t>
  </si>
  <si>
    <t>592175040Rpol</t>
  </si>
  <si>
    <t>obrubník betonový přírodní, 100x15/12x25 cm</t>
  </si>
  <si>
    <t>čistá výměra bez prořezu : 135+116,75*6+20+7+18,8+81,7</t>
  </si>
  <si>
    <t>592175049Rpol</t>
  </si>
  <si>
    <t>Odvodňovací obrubník bezbariérový betonový přímý, 400x33x100 cm šedý</t>
  </si>
  <si>
    <t>čistá výměra bez prořezu : 11</t>
  </si>
  <si>
    <t>961044111R00</t>
  </si>
  <si>
    <t>Bourání základů z betonu prostého</t>
  </si>
  <si>
    <t>nebo vybourání otvorů průřezové plochy přes 4 m2 v základech,</t>
  </si>
  <si>
    <t>Elektrošachty na nástupištích 60x60x90 : 0,90*0,90*1,20*16</t>
  </si>
  <si>
    <t>-0,60*0,60*0,90*16</t>
  </si>
  <si>
    <t>965042221R00</t>
  </si>
  <si>
    <t>Bourání podkladů pod dlažby nebo litých celistvých dlažeb a mazanin  betonových nebo z litého asfaltu, tloušťky přes 100 mm, plochy do 1 m2</t>
  </si>
  <si>
    <t>970241200R00</t>
  </si>
  <si>
    <t>Řezání prostého betonu hloubka řezu 200 mm</t>
  </si>
  <si>
    <t>Patky pro nové sloupky : (0,40+0,40)*2*14</t>
  </si>
  <si>
    <t>96101Rpol</t>
  </si>
  <si>
    <t>Demontáž označníku nástupiště, vč. zajištění vývodu kabelů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</si>
  <si>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</si>
  <si>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</si>
  <si>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</si>
  <si>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</si>
  <si>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</si>
  <si>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</si>
  <si>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</si>
  <si>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</si>
  <si>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</si>
  <si>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</si>
  <si>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979990163R00</t>
  </si>
  <si>
    <t>Poplatek za skládku plast+sklo</t>
  </si>
  <si>
    <t>979951111R00</t>
  </si>
  <si>
    <t>Výkup kovů - železný šrot tl. do 4 mm</t>
  </si>
  <si>
    <t>TR 72 : 165,00*8,40/1000</t>
  </si>
  <si>
    <t>TR 55 : 165,00*2*4,25/1000</t>
  </si>
  <si>
    <t>TR 55 : 1,00*66*4,25/1000</t>
  </si>
  <si>
    <t>767995102R00</t>
  </si>
  <si>
    <t>Výroba a montáž atypických kovovových doplňků staveb hmotnosti přes 5 do 10 kg</t>
  </si>
  <si>
    <t>kg</t>
  </si>
  <si>
    <t>800-767</t>
  </si>
  <si>
    <t xml:space="preserve">Z02 : </t>
  </si>
  <si>
    <t>Doplnění sloupků zábradlí : 0,93*4,25*2*7</t>
  </si>
  <si>
    <t>Dýnko : 2*1,50*7</t>
  </si>
  <si>
    <t>767991923R00</t>
  </si>
  <si>
    <t>Opravy ostatní řezání plechu tl. do 4 mm</t>
  </si>
  <si>
    <t xml:space="preserve">Stávající zábradlí : </t>
  </si>
  <si>
    <t>vodorovné trubky : 50*3*3,14*0,10</t>
  </si>
  <si>
    <t>3*3*7*3,14*0,10</t>
  </si>
  <si>
    <t>2*3*3,14*0,10</t>
  </si>
  <si>
    <t>svislé trubky : (33+14+7)*3,14*0,10</t>
  </si>
  <si>
    <t>979086213R00</t>
  </si>
  <si>
    <t xml:space="preserve">Vodorovná doprava po suchu nebo naložení nakládání vybouraných hmot na dopravní prostředky pro vodorovnou dopravu,  </t>
  </si>
  <si>
    <t>TR 72 : 165,00*8,40/1000*19</t>
  </si>
  <si>
    <t>TR 55 : 165,00*2*4,25/1000*19</t>
  </si>
  <si>
    <t>TR 55 : 1,00*66*4,25/1000*19</t>
  </si>
  <si>
    <t>TR 72 : 165,00*8,40/1000*2</t>
  </si>
  <si>
    <t>TR 55 : 165,00*2*4,25/1000*2</t>
  </si>
  <si>
    <t>TR 55 : 1,00*66*4,25/1000*2</t>
  </si>
  <si>
    <t>14120812R</t>
  </si>
  <si>
    <t>trubka bezešvá hladká kruhová 11353; svařitelnost zaručená; vnější průměr 57,0 mm; tloušťka stěny 3,2 mm</t>
  </si>
  <si>
    <t>Z02 : 0,93*2*7</t>
  </si>
  <si>
    <t>Koeficient: 0,10</t>
  </si>
  <si>
    <t>55283832R</t>
  </si>
  <si>
    <t>dýnko</t>
  </si>
  <si>
    <t>Z02 : 2*7</t>
  </si>
  <si>
    <t>998767201R00</t>
  </si>
  <si>
    <t>Přesun hmot pro kovové stavební doplňk. konstrukce v objektech výšky do 6 m</t>
  </si>
  <si>
    <t>Přesun hmot</t>
  </si>
  <si>
    <t>POL7_</t>
  </si>
  <si>
    <t>50 m vodorovně</t>
  </si>
  <si>
    <t>7996-K01</t>
  </si>
  <si>
    <t>D+M odpadkový koš celoocelový, objem nádoby 55 l, podrobnosti ve výpisu mobiliáře K01</t>
  </si>
  <si>
    <t>Charakter konstrukce: svařovaná ocelová konstrukce z ohýbaných plechů, bez popelníku a zhášeče cigaret</t>
  </si>
  <si>
    <t>POP</t>
  </si>
  <si>
    <t>Materiál: 	nosná kostra -svařenec z výpalků z ocelového plechu</t>
  </si>
  <si>
    <t xml:space="preserve">	opláštění - ocelový plech</t>
  </si>
  <si>
    <t xml:space="preserve">	vnitřní nádoba - ohýbaný pozinkovaný plech tloušťky 0,8 mm, objem 55 l</t>
  </si>
  <si>
    <t>Barevnost: konstrukce i opláštění: RAL 7024, barva piktogramu bílá</t>
  </si>
  <si>
    <t>Kotvení:	kotvení pod dlažbu do betonového základu pomocí závitových tyčí M10</t>
  </si>
  <si>
    <t>Orientační rozměr (DxŠxV): 430x260x985 mm</t>
  </si>
  <si>
    <t>Hmotnost: 44 kg</t>
  </si>
  <si>
    <t>7996-K02</t>
  </si>
  <si>
    <t>D+M odpadkový koš na tříděný odpad celoocelový, objem nádob 3x 32 l, podrobnosti ve výpisu mobiliáře K02</t>
  </si>
  <si>
    <t xml:space="preserve">	vnitřní nádoby - ohýbaný pozinkovaný plech tloušťky 0,8 mm, objem 3x 32 l</t>
  </si>
  <si>
    <t>Kotvení:	kotvení pod dlažbu do betonového základu pomocí závitových tyčí M 10</t>
  </si>
  <si>
    <t>Orientační rozměr (DxŠxV):	945x260x985 mm</t>
  </si>
  <si>
    <t>Hmotnost: 82,2 kg</t>
  </si>
  <si>
    <t>7996-L01</t>
  </si>
  <si>
    <t>D+M lavička bez opěradla délky 2 m, ocelová konstrukce z ohýbaných trub o průměru 18 mm, podrobnosti ve výpisu mobiliáře L01</t>
  </si>
  <si>
    <t>Hmotnost: 33 kg (1 ks)</t>
  </si>
  <si>
    <t>7996-L02</t>
  </si>
  <si>
    <t>D+M lavička repasovaná, délky 1,6 m</t>
  </si>
  <si>
    <t>Orientační rozměr (DxŠxV): 1600x500x390 mm</t>
  </si>
  <si>
    <t>7996-L03</t>
  </si>
  <si>
    <t>D+M lavička repasovaná, délky 0,8 m</t>
  </si>
  <si>
    <t>Orientační rozměr (DxŠxV): 800x500x390 mm</t>
  </si>
  <si>
    <t>7996-S01</t>
  </si>
  <si>
    <t>D+M stojan na kola celoocelový</t>
  </si>
  <si>
    <t>Hmotnost: 18 kg</t>
  </si>
  <si>
    <t>7996-V01</t>
  </si>
  <si>
    <t>D+M venkovní stůl se čtyřmi židličkami, podrobnosti ve výpisu mobiliáře V01</t>
  </si>
  <si>
    <t>Charakter konstrukce: ocelová konstrukce z trubky spojená s deskou z vysokotlakého laminátu (HPL deska) pomocí šroubových spojů z nerezu.</t>
  </si>
  <si>
    <t>Materiál:	sedák a deska stolu - HPL deska</t>
  </si>
  <si>
    <t xml:space="preserve">	Stolek: konstrukce z ocelové trubky, trubky obdélníkového průřezu a výpalků z plechu</t>
  </si>
  <si>
    <t xml:space="preserve">	Stolička: konstrukce z ocelové trubky a výpalků z plechu</t>
  </si>
  <si>
    <t>Kotvení:	kotvení pod dlažbu do betonového základu pomocí závitových tyčí M8</t>
  </si>
  <si>
    <t>Barevnost: Ocelová konstrukce RAL 7024</t>
  </si>
  <si>
    <t xml:space="preserve">	  HPL deska černá</t>
  </si>
  <si>
    <t>Orientační rozměr: Stolička: v 450mm, O 300mm</t>
  </si>
  <si>
    <t xml:space="preserve">	  Stolička cca 5 kg</t>
  </si>
  <si>
    <t>Celkem jeden komplet cca 29 kg</t>
  </si>
  <si>
    <t>005121010R</t>
  </si>
  <si>
    <t>Vybudování zařízení staveniště</t>
  </si>
  <si>
    <t>Soubor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</si>
  <si>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</si>
  <si>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</si>
  <si>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</si>
  <si>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</si>
  <si>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</si>
  <si>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</si>
  <si>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</si>
  <si>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</si>
  <si>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</si>
  <si>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</si>
  <si>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</si>
  <si>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</si>
  <si>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</si>
  <si>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</si>
  <si>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</si>
  <si>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SUM</t>
  </si>
  <si>
    <t>Povrchová úprava:	ocelová konstrukce je opatřena ochrannou vrstvou zinku a práškovým vypalovacím lakem</t>
  </si>
  <si>
    <t>Charakter konstrukce: struktura ohýbaného potrubí o průměru 18 mm</t>
  </si>
  <si>
    <t>Povrchová úprava: ocelová konstrukce je opatřena ochrannou vrstvou žárového zinku a práškovým antracitovým (RAL 7024) vypalovacím lakem "</t>
  </si>
  <si>
    <t>Materiál: 13 ohýbaných trub průměru 18 mm s přivařenými patkami pro možnost kotvení</t>
  </si>
  <si>
    <t>Sedák: ohýbané trubky průměru 18 mm, plocha o rozměru 2000x440 mm</t>
  </si>
  <si>
    <t>Kotvení: kotvení na dlažbu pomocí mechanických nebo chemických kotev M8</t>
  </si>
  <si>
    <t>Orientační rozměr (DxŠxV): 2000x460x450 mm</t>
  </si>
  <si>
    <t>Charakter konstrukce: Ocelová ohýbaná konstrukce se sedákem z dřevěných lamel</t>
  </si>
  <si>
    <t>Povrchová úprava:Stávající ocelová konstrukce je opatřena novým syntetickým nátěrem - barva antracitová RAL 7024"</t>
  </si>
  <si>
    <t>Materiál: Ohýbaná ocelová pásovina sloužící pro zavěšení lavičky a nesoucí sedák tvořený lamelami z masivního dřeva - buk</t>
  </si>
  <si>
    <t>Sedák: Nově vyrobené lamely z masivního dřeva, ošetřeno lazurou vhodnou pro exteriér, barva - přírodní dřevo</t>
  </si>
  <si>
    <t>Kotvení: Zavěšení na konstrukci zábradlí</t>
  </si>
  <si>
    <t>Charakter konstrukce: ocelová konstrukce z L profilu</t>
  </si>
  <si>
    <t>Povrchová úprava:	ochranná vrstva zinku a práškový vypalovací lak RAL 7024</t>
  </si>
  <si>
    <t>Vybavení: stojan doplněn podélný pryžovým pásem zabraňujícím poškození rámu opřeného kola</t>
  </si>
  <si>
    <t>Materiál: svařenec z ocelového L profilu 60x60x6 mm a plechových výpalků tl. 10 mm</t>
  </si>
  <si>
    <t>kotvení pod dlažbu do betonového základu pomocí závitových tyčí M12</t>
  </si>
  <si>
    <t>"Orientační rozměr (DxŠxV):	600x60x1005 mm"</t>
  </si>
  <si>
    <t xml:space="preserve">                               Stolek: v 760mm, O 650mm</t>
  </si>
  <si>
    <t>Hmotnost: Stolek cca 9 kg</t>
  </si>
  <si>
    <t>END</t>
  </si>
  <si>
    <t>Pol__01</t>
  </si>
  <si>
    <t>Provizorní zavěšení stávajících kabelů</t>
  </si>
  <si>
    <t>Pol__02</t>
  </si>
  <si>
    <t>Demontáž stávajících žlabů do 500mm</t>
  </si>
  <si>
    <t>Pol__03</t>
  </si>
  <si>
    <t>Kabelový žlab 60x75x0,75 pozink, komplet s víkem, závěs po 3m</t>
  </si>
  <si>
    <t>Pol__04</t>
  </si>
  <si>
    <t>Kabelový žlab 60x200x0,75 pozink, komplet s víkem, závěs po 3m</t>
  </si>
  <si>
    <t>Pol__05</t>
  </si>
  <si>
    <t>Kabelový žlab 60x400x1,00 pozink, komplet s víkem, závěs po 3m</t>
  </si>
  <si>
    <t>Pol__06</t>
  </si>
  <si>
    <t>Stoupací kabel. žebřík 500mm s víkem, včetně úchytů ke kulatému sloupu</t>
  </si>
  <si>
    <t>Pol__07</t>
  </si>
  <si>
    <t>příchytka třmen. pro 1 kab. 28-34mm, pozink</t>
  </si>
  <si>
    <t>ks</t>
  </si>
  <si>
    <t>Pol__08</t>
  </si>
  <si>
    <t>příchytka třme. pro 1 kab. 52-58mm, pozink</t>
  </si>
  <si>
    <t>Pol__09</t>
  </si>
  <si>
    <t>trubka tuhá 20 sv. šedá, vč. příchytky, spojky...</t>
  </si>
  <si>
    <t>Pol__10</t>
  </si>
  <si>
    <t>trubka ohebná 20 sv. šedá</t>
  </si>
  <si>
    <t>Pol__11</t>
  </si>
  <si>
    <t>trubka tuhá 32 sv. šedá, vč. příchytky, spojky...</t>
  </si>
  <si>
    <t>Pol__12</t>
  </si>
  <si>
    <t>tubka ohebná 32 sv. šedá</t>
  </si>
  <si>
    <t>Pol__13</t>
  </si>
  <si>
    <t>Krabice na povrch 2,5mm2,IP65,šedá,bezhalog.(80x80x52mm)</t>
  </si>
  <si>
    <t>Pol__14</t>
  </si>
  <si>
    <t>Krabice  na povrch 4mm2,IP65,šedá,bezhalog.(93x93x55mm)</t>
  </si>
  <si>
    <t>Pol__15</t>
  </si>
  <si>
    <t>příplatek za ztíženou montáž a uložení stávajících kabelů do nového žlabu</t>
  </si>
  <si>
    <t>Pol__16</t>
  </si>
  <si>
    <t>Pol__17</t>
  </si>
  <si>
    <t>řídící systém (včetně softwaru, programování, zprovoznění, vizualizace)</t>
  </si>
  <si>
    <t>Pol__18</t>
  </si>
  <si>
    <t>Spolupráce s programátorem</t>
  </si>
  <si>
    <t>hod</t>
  </si>
  <si>
    <t>Pol__19</t>
  </si>
  <si>
    <t>CYKY-J 3x1.5</t>
  </si>
  <si>
    <t>Pol__20</t>
  </si>
  <si>
    <t>CYKY-J 3x2.5</t>
  </si>
  <si>
    <t>Pol__21</t>
  </si>
  <si>
    <t>CYKY-J 5x1.5</t>
  </si>
  <si>
    <t>Pol__22</t>
  </si>
  <si>
    <t>CYKY-J 5x2.5</t>
  </si>
  <si>
    <t>Pol__23</t>
  </si>
  <si>
    <t>CYKY-J 3x4</t>
  </si>
  <si>
    <t>Pol__24</t>
  </si>
  <si>
    <t>NYM-O 2x1.5 šedý pro DALI</t>
  </si>
  <si>
    <t>Pol__25</t>
  </si>
  <si>
    <t>Ukončení vodiče do 2,5mm2</t>
  </si>
  <si>
    <t>Pol__26</t>
  </si>
  <si>
    <t>Ukončení vodiče do 4mm2</t>
  </si>
  <si>
    <t>Pol__27</t>
  </si>
  <si>
    <t>Vázací pásek 140x3,6 černý</t>
  </si>
  <si>
    <t>Pol__28</t>
  </si>
  <si>
    <t>Vázací pásek 280x3,6 černý</t>
  </si>
  <si>
    <t>Pol__29</t>
  </si>
  <si>
    <t>Vázací pásek 450x7,5 černý</t>
  </si>
  <si>
    <t>Pol__30</t>
  </si>
  <si>
    <t>3x1-2,5 krabicová svorka</t>
  </si>
  <si>
    <t>Pol__31</t>
  </si>
  <si>
    <t>4x1-2,5 krabicová svorka</t>
  </si>
  <si>
    <t>Pol__32</t>
  </si>
  <si>
    <t>5x1-2,5 krabicová svorka</t>
  </si>
  <si>
    <t>Pol__33</t>
  </si>
  <si>
    <t>Svařování zem. pásku (elektroda)</t>
  </si>
  <si>
    <t>Pol__34</t>
  </si>
  <si>
    <t>drát 10 mm (0,62 kg/m)</t>
  </si>
  <si>
    <t>Pol__35</t>
  </si>
  <si>
    <t>Koordinace s ostatními profesemi</t>
  </si>
  <si>
    <t>Pol__36</t>
  </si>
  <si>
    <t>Stavební přípomoce</t>
  </si>
  <si>
    <t>Pol__37</t>
  </si>
  <si>
    <t>Ekologická likvidace odpadu</t>
  </si>
  <si>
    <t>Pol__38</t>
  </si>
  <si>
    <t>Zařízení staveniště</t>
  </si>
  <si>
    <t>Pol__39</t>
  </si>
  <si>
    <t>lešení</t>
  </si>
  <si>
    <t>Pol__40</t>
  </si>
  <si>
    <t>samohybná plošina nůžková do 10m</t>
  </si>
  <si>
    <t>dní</t>
  </si>
  <si>
    <t>Pol__41</t>
  </si>
  <si>
    <t>Demontáž stávajícího zařízení</t>
  </si>
  <si>
    <t>Pol__42</t>
  </si>
  <si>
    <t>Úprava stávajícího zařízení</t>
  </si>
  <si>
    <t>Pol__43</t>
  </si>
  <si>
    <t>Úprava stávajícího rozvaděče</t>
  </si>
  <si>
    <t>Pol__44</t>
  </si>
  <si>
    <t>Zabezpečení pracoviště</t>
  </si>
  <si>
    <t>Pol__45</t>
  </si>
  <si>
    <t>Vyhledání připojovacího místa</t>
  </si>
  <si>
    <t>Pol__46</t>
  </si>
  <si>
    <t>Spolupráce s dodavatelem při zapojování a zkouškách</t>
  </si>
  <si>
    <t>Pol__47</t>
  </si>
  <si>
    <t>Výchozí revize NN</t>
  </si>
  <si>
    <t>Pol__48</t>
  </si>
  <si>
    <t>Dokumentace skutečného provedení stavby</t>
  </si>
  <si>
    <t>Pol__49</t>
  </si>
  <si>
    <t>Příprava ke komplexní zkoušce</t>
  </si>
  <si>
    <t>Pol__50</t>
  </si>
  <si>
    <t>Zaučení obsluhy</t>
  </si>
  <si>
    <t>Pol__51</t>
  </si>
  <si>
    <t>Pol__52</t>
  </si>
  <si>
    <t>Spolupráce s revizním technikem</t>
  </si>
  <si>
    <t>Nádraž. budova - CYKY-O 2x2.5</t>
  </si>
  <si>
    <t>Nádraž. budova - Trubka pevná pr. 25mm</t>
  </si>
  <si>
    <t>Nádraž. budova - Trubka ohebná pr. 25mm</t>
  </si>
  <si>
    <t>Nádraž. budova - Krabice,šedá,bezhalog.(110x110x67mm)</t>
  </si>
  <si>
    <t>Nádraž. budova - Drobný elektroinstalační materiál</t>
  </si>
  <si>
    <t>Nádraž. budova - výkresová dokumentace</t>
  </si>
  <si>
    <t>Nádraž. budova - Pasivní sloupcový reproduktor 60W, 120x8cm, včetně nastavitel. kloubového držáku</t>
  </si>
  <si>
    <t>Nádraž. budova - Připevnění na stropní konstrukci - atyp</t>
  </si>
  <si>
    <t>Nádraž. budova - CYKY-O 2x4</t>
  </si>
  <si>
    <t>Nádraž. budova - mikrofonní kabel PVC 6x2x0,8</t>
  </si>
  <si>
    <t>Nádraž. budova - Trubka pevná pr. 32mm</t>
  </si>
  <si>
    <t>Nádraž. budova - Trubka ohebná pr. 32mm</t>
  </si>
  <si>
    <t>Nádraž. budova - Krabice ,IP65,.(140x140x79mm)</t>
  </si>
  <si>
    <t>Nádraž. budova - revize zařízení</t>
  </si>
  <si>
    <t>Nádraž. budova - zaškolení obsluhy</t>
  </si>
  <si>
    <t xml:space="preserve">hod   </t>
  </si>
  <si>
    <t>Nádraž. budova - oživení, odzkoušení, nastavení zařízení</t>
  </si>
  <si>
    <t>Velín - RACK H600xŠ600 15U</t>
  </si>
  <si>
    <t>Velín - Ventilátor s termostatem, 30W, 2 ventilátory, vrchní/spodní</t>
  </si>
  <si>
    <t>Velín - police hloubky 450mm - čtyřbodové uchycení</t>
  </si>
  <si>
    <t>Velín - 8 kanálový DSP procesor, maticový směšovač systému, RJ-45, připojení 4 mikrofonů</t>
  </si>
  <si>
    <t>Velín - 4 kanálový digitální zesilovač 4x125W, 100V, zapojený v modu 2x250W</t>
  </si>
  <si>
    <t>Velín - Propojovací kabeláž</t>
  </si>
  <si>
    <t>Pol__53</t>
  </si>
  <si>
    <t>Velín - Slepý panel, 1U</t>
  </si>
  <si>
    <t>Pol__54</t>
  </si>
  <si>
    <t>Velín - Slepý panel, 2U</t>
  </si>
  <si>
    <t>Pol__55</t>
  </si>
  <si>
    <t>Velín - Sada 20 šroubů pro 19" stojany</t>
  </si>
  <si>
    <t>Pol__56</t>
  </si>
  <si>
    <t>Velín - Sada koleček pro 19" skříň</t>
  </si>
  <si>
    <t>Pol__57</t>
  </si>
  <si>
    <t>Velín - Rozvodný panel, max. 6A, 5x220V, ochrana III. stupně</t>
  </si>
  <si>
    <t>Pol__58</t>
  </si>
  <si>
    <t>Velín - 8 zónová stanice hlasatele</t>
  </si>
  <si>
    <t>Pol__59</t>
  </si>
  <si>
    <t>Velín - Skříňkový reproduktor 6W, bílý, s regulátorem</t>
  </si>
  <si>
    <t>Pol__60</t>
  </si>
  <si>
    <t>Velín - Trubka pevná pr. 25mm</t>
  </si>
  <si>
    <t>Pol__61</t>
  </si>
  <si>
    <t>Velín - Trubka ohebná pr. 25mm</t>
  </si>
  <si>
    <t>Pol__62</t>
  </si>
  <si>
    <t>Velín - Trubka pevná pr. 32mm</t>
  </si>
  <si>
    <t>Pol__63</t>
  </si>
  <si>
    <t>Velín - Trubka ohebná pr. 32mm</t>
  </si>
  <si>
    <t>Pol__64</t>
  </si>
  <si>
    <t>Velín - Krabice ,IP65,.(140x140x79mm)</t>
  </si>
  <si>
    <t>Pol__65</t>
  </si>
  <si>
    <t>Velín - CYKY-O 2x2.5</t>
  </si>
  <si>
    <t>Pol__66</t>
  </si>
  <si>
    <t>Velín - mikrofonní kabel PVC 6x2x0,8</t>
  </si>
  <si>
    <t>Pol__67</t>
  </si>
  <si>
    <t>Velín - Přepěťová ochrana</t>
  </si>
  <si>
    <t>Pol__68</t>
  </si>
  <si>
    <t>Velín - Patch kabel, UTP 2m, cat 6</t>
  </si>
  <si>
    <t>Pol__69</t>
  </si>
  <si>
    <t>Velín - Drobný elektroinstalační materiál</t>
  </si>
  <si>
    <t>Pol__70</t>
  </si>
  <si>
    <t>Velín - revize zařízení</t>
  </si>
  <si>
    <t>Pol__71</t>
  </si>
  <si>
    <t>Velín - výkresová dokumentace</t>
  </si>
  <si>
    <t>Pol__72</t>
  </si>
  <si>
    <t>Velín - zaškolení obsluhy</t>
  </si>
  <si>
    <t>Pol__73</t>
  </si>
  <si>
    <t>Velín - oživení, odzkoušení, nastavení zařízení</t>
  </si>
  <si>
    <t>Pol__074</t>
  </si>
  <si>
    <t>Nádraž. budova - 19"venkovní rozvaděč, IP65 šedý</t>
  </si>
  <si>
    <t>Pol__075</t>
  </si>
  <si>
    <t>Nádraž. budova - ventilátorová jednotka -1 ventilátor</t>
  </si>
  <si>
    <t>Pol__076</t>
  </si>
  <si>
    <t>Nádraž. budova - termostat pro ventilátorovou jednotku</t>
  </si>
  <si>
    <t>Pol__077</t>
  </si>
  <si>
    <t>Nádraž. budova - zásuvkový panel 19" , 2U, 5 zás.230V, přepěť. ochr.</t>
  </si>
  <si>
    <t>Pol__078</t>
  </si>
  <si>
    <t>Nádraž. budova - FO modulární industrial patch panel</t>
  </si>
  <si>
    <t>Pol__079</t>
  </si>
  <si>
    <t>Nádraž. budova - Čelo pro modular industrial patch panel</t>
  </si>
  <si>
    <t>Pol__080</t>
  </si>
  <si>
    <t>Nádraž. budova - Optický adapter SC</t>
  </si>
  <si>
    <t>Pol__081</t>
  </si>
  <si>
    <t>Nádraž. budova - Vláknový Pigtail 9/125, L=1,5 M</t>
  </si>
  <si>
    <t>Pol__082</t>
  </si>
  <si>
    <t>Nádraž. budova - Optický patchcord Duplex SC-LC 2m</t>
  </si>
  <si>
    <t>Pol__083</t>
  </si>
  <si>
    <t>Nádraž. budova - patch panel 19" 24portový UTP modulární (složený) cat.6</t>
  </si>
  <si>
    <t>Pol__084</t>
  </si>
  <si>
    <t>Nádraž. budova - plastový organizér 19" s krytem  1U přední provedení</t>
  </si>
  <si>
    <t>Pol__085</t>
  </si>
  <si>
    <t>Pol__086</t>
  </si>
  <si>
    <t>Nádraž. budova - Gbic SFP-LX/LC-EEC, průmyslové provedení</t>
  </si>
  <si>
    <t>Pol__087</t>
  </si>
  <si>
    <t>Nádraž. budova - DIN lišta 50 cm</t>
  </si>
  <si>
    <t>Pol__088</t>
  </si>
  <si>
    <t>Nádraž. budova - Patch kabel, UTP 2m, cat 6</t>
  </si>
  <si>
    <t>Pol__089</t>
  </si>
  <si>
    <t>Nádraž. budova - FO kabel SM 9/125, 12vl.</t>
  </si>
  <si>
    <t>Pol__090</t>
  </si>
  <si>
    <t>Nádraž. budova - FO kabel SM 9/125, 24vl.</t>
  </si>
  <si>
    <t>Pol__091</t>
  </si>
  <si>
    <t>Nádraž. budova - UTP 4 pár, cat.6</t>
  </si>
  <si>
    <t>Pol__092</t>
  </si>
  <si>
    <t>Nádraž. budova - UTP 4 pár, cat.6, PE</t>
  </si>
  <si>
    <t>Pol__093</t>
  </si>
  <si>
    <t>Pol__094</t>
  </si>
  <si>
    <t>Pol__095</t>
  </si>
  <si>
    <t>Nádraž. budova - Průmyslový RJ-45 konektor</t>
  </si>
  <si>
    <t>Pol__096</t>
  </si>
  <si>
    <t>Nádraž. budova - Přepěťová ochrana RJ45, PoE</t>
  </si>
  <si>
    <t>Pol__097</t>
  </si>
  <si>
    <t>Nádraž. budova - Box pro přepěťovou ochranu</t>
  </si>
  <si>
    <t>Pol__098</t>
  </si>
  <si>
    <t>Nádraž. budova - Měření datových zásuvek</t>
  </si>
  <si>
    <t>Pol__099</t>
  </si>
  <si>
    <t>Nádraž. budova - Měření optických portů</t>
  </si>
  <si>
    <t>Pol__100</t>
  </si>
  <si>
    <t>Pol__101</t>
  </si>
  <si>
    <t>Pol__102</t>
  </si>
  <si>
    <t>Pol__103</t>
  </si>
  <si>
    <t>Pol__104</t>
  </si>
  <si>
    <t>Pol__105</t>
  </si>
  <si>
    <t>Velín - RACK H800xŠ800 42U</t>
  </si>
  <si>
    <t>Pol__106</t>
  </si>
  <si>
    <t>Velín - ventilátorová jednotka -2 ventilátory</t>
  </si>
  <si>
    <t>Pol__107</t>
  </si>
  <si>
    <t>Velín - termostat pro ventilátorovou jednotku</t>
  </si>
  <si>
    <t>Pol__108</t>
  </si>
  <si>
    <t>Velín - zásuvkový panel 19" , 2U, 5 zás.230V, přepěť. ochr.</t>
  </si>
  <si>
    <t>Pol__109</t>
  </si>
  <si>
    <t>Pol__110</t>
  </si>
  <si>
    <t>Velín - 19" optická vana výsuvná 1U bez čela</t>
  </si>
  <si>
    <t>Pol__111</t>
  </si>
  <si>
    <t>Velín - Panel 24 pro 19' Optická vana černá</t>
  </si>
  <si>
    <t>Pol__112</t>
  </si>
  <si>
    <t>Velín - Optický adapter SC</t>
  </si>
  <si>
    <t>Pol__113</t>
  </si>
  <si>
    <t>Velín - Vláknový Pigtail 9/125, L=1,5 M</t>
  </si>
  <si>
    <t>Pol__114</t>
  </si>
  <si>
    <t>Velín - Optický patchcord Duplex SC-LC 2m</t>
  </si>
  <si>
    <t>Pol__115</t>
  </si>
  <si>
    <t>Velín - patch panel 19" 24portový UTP modulární (složený) cat.6</t>
  </si>
  <si>
    <t>Pol__116</t>
  </si>
  <si>
    <t>Velín - plastový organizér 19" s krytem  1U přední provedení</t>
  </si>
  <si>
    <t>Pol__117</t>
  </si>
  <si>
    <t>Pol__118</t>
  </si>
  <si>
    <t>Velín - Gbic SFP-LX/LC-EEC, průmyslové provedení</t>
  </si>
  <si>
    <t>Pol__119</t>
  </si>
  <si>
    <t>Velín - Server-1.6GHz / 8GB / 8x 2.5" 2TB SATA-SAS / DVD / 550W, 2U</t>
  </si>
  <si>
    <t>Pol__120</t>
  </si>
  <si>
    <t>Velín - Server SW, diagnostika sítě SW</t>
  </si>
  <si>
    <t>Pol__121</t>
  </si>
  <si>
    <t>Pol__122</t>
  </si>
  <si>
    <t>Pol__123</t>
  </si>
  <si>
    <t>Velín - Patch kabel, UTP 3m, cat 6</t>
  </si>
  <si>
    <t>Pol__124</t>
  </si>
  <si>
    <t>Velín - zásuvka 2 x RJ45 UTP Cat.6</t>
  </si>
  <si>
    <t>Pol__125</t>
  </si>
  <si>
    <t>Velín - Krabice do parapetního žlabu</t>
  </si>
  <si>
    <t>Pol__126</t>
  </si>
  <si>
    <t>Velín - UTP 4 pár, cat.6</t>
  </si>
  <si>
    <t>Pol__127</t>
  </si>
  <si>
    <t>Velín - Měření datových zásuvek</t>
  </si>
  <si>
    <t>Pol__128</t>
  </si>
  <si>
    <t>Velín - Měření optických portů</t>
  </si>
  <si>
    <t>Pol__129</t>
  </si>
  <si>
    <t>Pol__130</t>
  </si>
  <si>
    <t>Pol__131</t>
  </si>
  <si>
    <t>Pol__132</t>
  </si>
  <si>
    <t>Pol__133</t>
  </si>
  <si>
    <t>Velín - UPS výkon 3kVA/2,7kW, RJ-45, USB, 2U</t>
  </si>
  <si>
    <t>Pol__134</t>
  </si>
  <si>
    <t>Nádraž. budova - Inf. jednostranný panel LED, 3 řádky, rozlišení diod min 30x160 LED, vč.držáku</t>
  </si>
  <si>
    <t>Pol__135</t>
  </si>
  <si>
    <t>Nádraž. budova - Informační panel LED-směrový, 4 rádky, rozlišení diod min 48x160 LED, vč.držáku</t>
  </si>
  <si>
    <t>Pol__136</t>
  </si>
  <si>
    <t>Nádraž. budova - Velkoplošný jednostranný informační panel LED, 6 řádků, 60x240 LED, vč.držáku</t>
  </si>
  <si>
    <t>Pol__137</t>
  </si>
  <si>
    <t>Pol__138</t>
  </si>
  <si>
    <t>Pol__139</t>
  </si>
  <si>
    <t>Pol__140</t>
  </si>
  <si>
    <t>Pol__141</t>
  </si>
  <si>
    <t>Pol__142</t>
  </si>
  <si>
    <t>Velín - Server pro řízení IS,přisluš.,včetně softwarového vybavení</t>
  </si>
  <si>
    <t>Pol__143</t>
  </si>
  <si>
    <t>Velín - PC-např. i7, RAM 8GB RAM, HDD 2TB, DVD, WiFi, USB, Win 10, přisluš.</t>
  </si>
  <si>
    <t>Pol__144</t>
  </si>
  <si>
    <t>Velín - HDMI kabel 2m</t>
  </si>
  <si>
    <t>Pol__145</t>
  </si>
  <si>
    <t>Velín - Monitor 24", 1xHDMI,1920x1080</t>
  </si>
  <si>
    <t>Pol__146</t>
  </si>
  <si>
    <t>Pol__147</t>
  </si>
  <si>
    <t>Pol__148</t>
  </si>
  <si>
    <t>Pol__149</t>
  </si>
  <si>
    <t>Pol__150</t>
  </si>
  <si>
    <t>Pol__151</t>
  </si>
  <si>
    <t>Pol__152</t>
  </si>
  <si>
    <t>Velín - Software informačního systému</t>
  </si>
  <si>
    <t>Pol__153</t>
  </si>
  <si>
    <t>Velín - USB stolní čtečka pro zadávání čipů dlouhého dosahu</t>
  </si>
  <si>
    <t>Pol__154</t>
  </si>
  <si>
    <t>Velín - PC Datový server, pro parkovací systém s příslušenstvím s OS Windows10</t>
  </si>
  <si>
    <t>Pol__155</t>
  </si>
  <si>
    <t>Velín - Záložní zdroj NN230V/50Hz pro server</t>
  </si>
  <si>
    <t>Pol__156</t>
  </si>
  <si>
    <t>Velín - Základní SW licence pro technologii parkovacího systému pro až 5 zařízení</t>
  </si>
  <si>
    <t>Pol__157</t>
  </si>
  <si>
    <t>Velín - parkovací systém - oživení, zaškolení, konfirurace</t>
  </si>
  <si>
    <t>Pol__158</t>
  </si>
  <si>
    <t>Pol__159</t>
  </si>
  <si>
    <t>Pol__160</t>
  </si>
  <si>
    <t>Pol__161</t>
  </si>
  <si>
    <t>Pol__162</t>
  </si>
  <si>
    <t>Nádraž. budova - Kabelový žlab 60x100x0,75 komplet bez víka,strop, uchycení, vč.příslušenství</t>
  </si>
  <si>
    <t>Pol__163</t>
  </si>
  <si>
    <t>Nádraž. budova - Kabelový žlab 60x200x0,75 komplet bez víka,strop, uchycení, vč.příslušenství</t>
  </si>
  <si>
    <t>Pol__164</t>
  </si>
  <si>
    <t>Nádraž. budova - Víko žlabu 100</t>
  </si>
  <si>
    <t>Pol__165</t>
  </si>
  <si>
    <t>Nádraž. budova - Víko žlabu 200</t>
  </si>
  <si>
    <t>Pol__166</t>
  </si>
  <si>
    <t>Velín - Elektroinstalační profil LV 130x40 mm</t>
  </si>
  <si>
    <t>Pol__167</t>
  </si>
  <si>
    <t>Velín - Kabelový žlab 125/50 na závitov.beton, komplet, bez vík</t>
  </si>
  <si>
    <t>Pol__168</t>
  </si>
  <si>
    <t>Velín - Elektroinstalační profil LHD 40x40mm</t>
  </si>
  <si>
    <t>Pol__169</t>
  </si>
  <si>
    <t>Nádraž. budova - Demontáže stávající elektroinstalace</t>
  </si>
  <si>
    <t>Pol__170</t>
  </si>
  <si>
    <t>Velín - Demontáže stávající elektroinstalace</t>
  </si>
  <si>
    <t>Pol__171</t>
  </si>
  <si>
    <t>Pol__172</t>
  </si>
  <si>
    <t>Samohybná plošina nůžková do 10m</t>
  </si>
  <si>
    <t>Pol__173</t>
  </si>
  <si>
    <t>Pol__174</t>
  </si>
  <si>
    <t>Pol__175</t>
  </si>
  <si>
    <t>Lešení</t>
  </si>
  <si>
    <t>113107640R00</t>
  </si>
  <si>
    <t>Odstranění podkladů nebo krytů z kameniva hrubého drceného, v ploše jednotlivě nad 50 m2, tloušťka vrstvy 400 mm</t>
  </si>
  <si>
    <t>RTS 18/ II</t>
  </si>
  <si>
    <t>Stávající pochozí plocha : (93,30+87,20)/2*(4,60+6,80)/2</t>
  </si>
  <si>
    <t>Stávající konstrukce vozovky : (80,10+79,60)/2*(6,35+7,50)/2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</si>
  <si>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</si>
  <si>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</si>
  <si>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</si>
  <si>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Základy : (87,20+11,63+74,60+8,92)*0,60*0,20</t>
  </si>
  <si>
    <t>0,35*0,60*0,20*32</t>
  </si>
  <si>
    <t>Základ  pro střechu : (0,73+14,40+0,75)*0,60*0,20</t>
  </si>
  <si>
    <t>(0,55+11,04+0,55)*0,60*0,20</t>
  </si>
  <si>
    <t>Drenáž : (14,40+11,05)*0,60*0,60</t>
  </si>
  <si>
    <t>Vsakovací pero : 15,00*0,60*0,60*2</t>
  </si>
  <si>
    <t>132301119R00</t>
  </si>
  <si>
    <t xml:space="preserve">Hloubení rýh šířky do 60 cm příplatek za lepivost, v hornině 4,  </t>
  </si>
  <si>
    <t>50 % : 46,5504*0,50</t>
  </si>
  <si>
    <t>46,5504*10</t>
  </si>
  <si>
    <t>181201102R00</t>
  </si>
  <si>
    <t>Úprava pláně v násypech v hornině 1 až 4, se zhutněním</t>
  </si>
  <si>
    <t>vyrovnání výškových rozdílů, plochy vodorovné a plochy do sklonu 1 : 5,</t>
  </si>
  <si>
    <t>Měřeno programem CAD : 659,00</t>
  </si>
  <si>
    <t>199000002R00</t>
  </si>
  <si>
    <t>Poplatky za skládku horniny 1- 4</t>
  </si>
  <si>
    <t>212312111R00</t>
  </si>
  <si>
    <t>Lože pro trativody z betonu prostého</t>
  </si>
  <si>
    <t>800-2</t>
  </si>
  <si>
    <t>Včetně vyčištění dna rýh.</t>
  </si>
  <si>
    <t>Dle výkazu  projektanta : 3,00</t>
  </si>
  <si>
    <t>212571121R00</t>
  </si>
  <si>
    <t>Výplň trativodů kamenivem drobným, těženým</t>
  </si>
  <si>
    <t>do rýh bez zhutnění s úpravou povrchu výplně,</t>
  </si>
  <si>
    <t>212755114RX1</t>
  </si>
  <si>
    <t>Trativody z drenážních trubek bez lože vnitřního průměru 10 cm</t>
  </si>
  <si>
    <t>RTS 17/ II</t>
  </si>
  <si>
    <t>Drenáž : (14,40+11,05)</t>
  </si>
  <si>
    <t>Vsakovací pero : 15,00*2</t>
  </si>
  <si>
    <t>212971110R00</t>
  </si>
  <si>
    <t xml:space="preserve">Zřízení opláštění odvod. trativodů z geotextilie o sklonu do 2,5,  </t>
  </si>
  <si>
    <t>v rýze nebo v zářezu se stěnami,</t>
  </si>
  <si>
    <t>Drenáž : (14,40+11,05)*(0,60+0,60)*2</t>
  </si>
  <si>
    <t>Vsakovací pero : 15,00*(0,60+0,60)*2*2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</si>
  <si>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</si>
  <si>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</si>
  <si>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</si>
  <si>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Hutnění původního terénu : (90,00+80,00)/2*11,00</t>
  </si>
  <si>
    <t>273313511R00</t>
  </si>
  <si>
    <t>Beton základových desek prostý třídy C 12/15</t>
  </si>
  <si>
    <t>dodávka a uložení betonu do připravené konstrukce,</t>
  </si>
  <si>
    <t>Měřeno programem CAD : 659,00*0,05</t>
  </si>
  <si>
    <t>Pod základy : (777,00-659,00)*0,05</t>
  </si>
  <si>
    <t>273321611R00</t>
  </si>
  <si>
    <t>Beton základových desek železový třídy C 30/37</t>
  </si>
  <si>
    <t>bez dodávky a uložení výztuže</t>
  </si>
  <si>
    <t>Dle výkazu  projektanta : 156,00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</si>
  <si>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</si>
  <si>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</si>
  <si>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</si>
  <si>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Dle výkazu  projektanta : 43,00+5,00</t>
  </si>
  <si>
    <t>273351216R00</t>
  </si>
  <si>
    <t>Bednění stěn základových desek odstranění</t>
  </si>
  <si>
    <t>Položka pořadí 15 : 48,00000</t>
  </si>
  <si>
    <t>273361921R00</t>
  </si>
  <si>
    <t>Výztuž základových desek ze svařovaných sítí</t>
  </si>
  <si>
    <t>včetně distančních prvků</t>
  </si>
  <si>
    <t xml:space="preserve">Dle výkazu  projektanta : </t>
  </si>
  <si>
    <t>139,00 kg/m3 - 84 % KARI SÍTĚ : 156,00*0,139*0,84</t>
  </si>
  <si>
    <t>273361821R00</t>
  </si>
  <si>
    <t>Výztuž základových desek z betonářské oceli 10 505(R)</t>
  </si>
  <si>
    <t>139,00 kg/m3 - 84 % KARI SÍTĚ : 156,00*0,139*0,16</t>
  </si>
  <si>
    <t>Opatření proti bludným proudům : 0,37</t>
  </si>
  <si>
    <t>274321611R00</t>
  </si>
  <si>
    <t>Beton základových pasů železový třídy C 30/37</t>
  </si>
  <si>
    <t>včetně dodávky a uložení betonu, bez výztuže</t>
  </si>
  <si>
    <t>Pasy : 59,50</t>
  </si>
  <si>
    <t>Prahy : 3,20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</si>
  <si>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</si>
  <si>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</si>
  <si>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</si>
  <si>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Pasy : 194,00</t>
  </si>
  <si>
    <t>Prahy : 19,00</t>
  </si>
  <si>
    <t>274351216R00</t>
  </si>
  <si>
    <t>Bednění stěn základových pasů odstranění</t>
  </si>
  <si>
    <t>Položka pořadí 20 : 213,00000</t>
  </si>
  <si>
    <t>274361821R00</t>
  </si>
  <si>
    <t>Výztuž základových pasů z betonářské oceli 10 505 (R)</t>
  </si>
  <si>
    <t xml:space="preserve">Dle výkazu  projektanta 115 kg/m3 : </t>
  </si>
  <si>
    <t>Pasy : 59,50*0,115</t>
  </si>
  <si>
    <t>Prahy : 3,20*0,115</t>
  </si>
  <si>
    <t>Výztuž kotvení desek : 0,044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</si>
  <si>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</si>
  <si>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</si>
  <si>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</si>
  <si>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Měřeno programem CAD : 659,00*0,30</t>
  </si>
  <si>
    <t>2901</t>
  </si>
  <si>
    <t>D+M nerezová ocelová deska se závitem pro kontrolu bludných proudů</t>
  </si>
  <si>
    <t>Dle výkazu  projektanta : 6</t>
  </si>
  <si>
    <t>229940010RA0</t>
  </si>
  <si>
    <t>Mikropiloty trubkové včetně injektáže D 80 mm</t>
  </si>
  <si>
    <t>AP-HSV</t>
  </si>
  <si>
    <t>Agregovaná položka</t>
  </si>
  <si>
    <t>POL2_</t>
  </si>
  <si>
    <t>z oceli 11 523, hlava mikropiloty navařená nebo našroubovaná a zajištěná svarem, injektování s dvojitým obturátorem tlakem 0,60 MPa, zřízení a odstranění pomocné konstrukce ze dřeva.</t>
  </si>
  <si>
    <t>Včetně vyčištění vrtu, dodání a výrobu cementové zálivky, sestavení mikropiloty a veškerých úprav po injektování.</t>
  </si>
  <si>
    <t>Dle výkazu  projektanta : 9,70*74</t>
  </si>
  <si>
    <t>9,70*8</t>
  </si>
  <si>
    <t>9,70*2</t>
  </si>
  <si>
    <t>69366198R</t>
  </si>
  <si>
    <t>geotextilie PP; funkce separační, ochranná, výztužná, filtrační; plošná hmotnost 300 g/m2; zpevněná oboustranně</t>
  </si>
  <si>
    <t>311271665R00</t>
  </si>
  <si>
    <t>Zdivo nosné z kvádrů vápenopískových tloušťky 300 mm, charakteristická pevnost v tlaku fk = 6,6 Mpa</t>
  </si>
  <si>
    <t>s pomocným lešením o výšce podlahy do 1900 mm a pro zatížení 1,5 kPa,</t>
  </si>
  <si>
    <t>Blok 114 - 119 : 3,75*0,22</t>
  </si>
  <si>
    <t>342012221R00</t>
  </si>
  <si>
    <t>Příčky z desek sádrokartonových jednoduché opláštění, jednoduchá konstrukce CW 75 tloušťka příčky 100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</si>
  <si>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</si>
  <si>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Blok 103 - 113 : 0,50*3,25</t>
  </si>
  <si>
    <t>(2,20+0,50+2,20+1,80+1,15)*3,95</t>
  </si>
  <si>
    <t>1,10*1,10</t>
  </si>
  <si>
    <t>(1,10+0,90)*2*0,18</t>
  </si>
  <si>
    <t>Blok 114 - 119 : 0,50*3,25*2</t>
  </si>
  <si>
    <t>(2,15-0,50+1,50+0,10+2,25-0,50)*3,95</t>
  </si>
  <si>
    <t>bezp. stěna : -1,80*3,95</t>
  </si>
  <si>
    <t>-(2,15-0,50)*3,95</t>
  </si>
  <si>
    <t>-0,50*3,25</t>
  </si>
  <si>
    <t>Blok 120 - 122 : (1,55+1,50-0,50-0,50)*3,95</t>
  </si>
  <si>
    <t>0,50*3,25*2</t>
  </si>
  <si>
    <t>Blok 124 - 127 : 0,50*3,25*3</t>
  </si>
  <si>
    <t>(4,33-1,00+1,80-0,50)*3,95</t>
  </si>
  <si>
    <t>Odpočet otvorů : -0,80*2,15</t>
  </si>
  <si>
    <t>342012223R00</t>
  </si>
  <si>
    <t>Příčky z desek sádrokartonových jednoduché opláštění, jednoduchá konstrukce CW 75 tloušťka příčky 100 mm, desky impregnované, tloušťky 12,5 mm, tloušťka izolace 50 mm, požární odolnost EI 30</t>
  </si>
  <si>
    <t>Blok 103 - 113 : 0,50*3,25*7</t>
  </si>
  <si>
    <t>(1,35-0,50+0,30+1,80-0,50+1,80-0,50+0,10+1,10+0,10+0,90+0,10+1,80+1,80+2,25-0,50+0,15+1,65+1,15-0,50+2,25-0,50)*3,95</t>
  </si>
  <si>
    <t>Odpočet otvorů : -0,80*2,15*3</t>
  </si>
  <si>
    <t>-1,00*2,15*2</t>
  </si>
  <si>
    <t>(2,00-0,50+0,10+2,40+2,15-0,50)*3,95</t>
  </si>
  <si>
    <t>Odpočet otvorů : -0,90*2,15</t>
  </si>
  <si>
    <t>-1,00*2,15</t>
  </si>
  <si>
    <t>Blok 124 - 127 : 0,50*3,25*2</t>
  </si>
  <si>
    <t>(1,80-0,50+1,80-0,50)*3,95</t>
  </si>
  <si>
    <t>342013321R00</t>
  </si>
  <si>
    <t>Příčky z desek sádrokartonových dvojité opláštění, jednoduchá konstrukce CW 100 tloušťka příčky 150 mm, desky standard, tloušťky 12,5 mm, tloušťka izolace 80 mm, požární odolnost EI 60</t>
  </si>
  <si>
    <t>Blok 114 - 119 : (4,50+5,90+4,00)*3,40</t>
  </si>
  <si>
    <t>(4,00+4,90+3,50)*0,55</t>
  </si>
  <si>
    <t>vodorovná část : (4,35+4,90+3,85)*0,50</t>
  </si>
  <si>
    <t>Odpočet otvorů : -3,20*2,20</t>
  </si>
  <si>
    <t>-3,25*2,10</t>
  </si>
  <si>
    <t>-1,65*1,10</t>
  </si>
  <si>
    <t>-1,60*2,10</t>
  </si>
  <si>
    <t>bezp. stěna : -1,80*3,40</t>
  </si>
  <si>
    <t>-1,80*0,55</t>
  </si>
  <si>
    <t>vodorovná část : -1,80*0,50</t>
  </si>
  <si>
    <t>Blok 120, 122 - obvodové stěny : (6,40+4,50)*2*3,40</t>
  </si>
  <si>
    <t>(5,40+3,50)*2*0,55</t>
  </si>
  <si>
    <t>vodorovná část : (6,10+3,50)*2*0,50</t>
  </si>
  <si>
    <t>Odpočet otvorů : -2,40*1,50</t>
  </si>
  <si>
    <t>-0,80*2,15</t>
  </si>
  <si>
    <t>-0,90*2,15</t>
  </si>
  <si>
    <t>Blok 124 - 127 - obvodové stěny : (2,65+6,10+4,80+4,25+0,18+0,40)*3,40</t>
  </si>
  <si>
    <t>(2,15+5,10+3,80+3,75)*0,55</t>
  </si>
  <si>
    <t>vodorovná část : (2,50+5,10+4,50+3,75)*0,50</t>
  </si>
  <si>
    <t>Odpočet otvorů : -0,70*2,10</t>
  </si>
  <si>
    <t>-3,20*2,10</t>
  </si>
  <si>
    <t>-3,70*2,10</t>
  </si>
  <si>
    <t>-2,75*2,10</t>
  </si>
  <si>
    <t>342013323R00</t>
  </si>
  <si>
    <t>Příčky z desek sádrokartonových dvojité opláštění, jednoduchá konstrukce CW 100 tloušťka příčky 150 mm, desky impregnované, tloušťky 12,5 mm, tloušťka izolace 80 mm, požární odolnost EI 60</t>
  </si>
  <si>
    <t>Blok 103 - 113 - obvodové stěny : (8,80+5,40)*2*3,40</t>
  </si>
  <si>
    <t>(7,80+4,40)*2*0,55</t>
  </si>
  <si>
    <t>vodorovná část : (8,50+4,40)*2*0,50</t>
  </si>
  <si>
    <t>Odpočet otvorů : -0,80*2,15*5</t>
  </si>
  <si>
    <t>-1,35*2,40</t>
  </si>
  <si>
    <t>-0,65*0,65</t>
  </si>
  <si>
    <t>vnitřní stěny : (4,70-0,50)*3,95</t>
  </si>
  <si>
    <t>0,50*3,25</t>
  </si>
  <si>
    <t>Blok 114 - 119 - obvodové stěny : (4,80+2,25+4,30)*3,40</t>
  </si>
  <si>
    <t>(4,30+4,90+3,80)*0,55</t>
  </si>
  <si>
    <t>vodorovná část : (4,65+1,75+3,65)*0,50</t>
  </si>
  <si>
    <t>3,65*0,65</t>
  </si>
  <si>
    <t>Odpočet otvorů : -1,00*2,15</t>
  </si>
  <si>
    <t>vnitřní stěny : (2,15-0,50)*3,95</t>
  </si>
  <si>
    <t>bezp příčka : -(2,15-0,50)*3,95</t>
  </si>
  <si>
    <t>Blok 124 - 126 - obvodové stěny : (2,00+2,00)*3,95</t>
  </si>
  <si>
    <t>(1,50+1,50)*0,55</t>
  </si>
  <si>
    <t>vodorovná část : (1,85+1,50)*0,50</t>
  </si>
  <si>
    <t>342084251R00</t>
  </si>
  <si>
    <t>Bezpečnostní příčky opláštěné sádrokartonovými deskami dvojitá ocelová konstrukce CW 50, bezp. třída BT 3, _x000D_
 tloušťka příčky 155 mm, tl. sádrokartonových desek 12,5 mm, standard, tl. izolace 50+50 mm, požární odolnost EI 60</t>
  </si>
  <si>
    <t xml:space="preserve">Číslo místnosti : </t>
  </si>
  <si>
    <t>117 : 0,50*3,25*2</t>
  </si>
  <si>
    <t>(1,80+2,15-0,50+1,80)*3,95</t>
  </si>
  <si>
    <t>1,50*0,50</t>
  </si>
  <si>
    <t>Odpočet otvorů : -0,80*2,15*2</t>
  </si>
  <si>
    <t>342084253R00</t>
  </si>
  <si>
    <t>Bezpečnostní příčky opláštěné sádrokartonovými deskami dvojitá ocelová konstrukce CW 50, bezp. třída BT 3, _x000D_
 tloušťka příčky 155 mm, tl. sádrokartonových desek 12,5 mm, impregnované, tl. izolace 50+50 mm, požární odolnost EI 60</t>
  </si>
  <si>
    <t>118 : (2,15-0,50)*3,95</t>
  </si>
  <si>
    <t>342091012R00</t>
  </si>
  <si>
    <t>Úpravy, doplňkové práce a příplatky pro sádrokartonové a sádrovláknité příčky příplatky za zřízení otvoru do 4 m2, OK 1x CW, 2x opláštění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</si>
  <si>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</si>
  <si>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</si>
  <si>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</si>
  <si>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Blok 103 - 113 : 1</t>
  </si>
  <si>
    <t>Blok 114 - 119 : 2</t>
  </si>
  <si>
    <t>Blok 120 - 122 : 1</t>
  </si>
  <si>
    <t>342091043R00</t>
  </si>
  <si>
    <t>Úpravy, doplňkové práce a příplatky pro sádrokartonové a sádrovláknité příčky příplatky za nestandardní povrchovou úpravu Q3</t>
  </si>
  <si>
    <t xml:space="preserve">Stěny : </t>
  </si>
  <si>
    <t>Blok 103 - 113 : (8,80+5,70)*2*(3,95+0,50)</t>
  </si>
  <si>
    <t>Blok 114 - 119 : (8,80+6,20)*2*(3,95+0,50)</t>
  </si>
  <si>
    <t>Blok 120 - 122 : (6,40+4,80)*(3,95+0,50)</t>
  </si>
  <si>
    <t>Blok 124 - 127 : (6,40+4,80)*2*(3,95+0,50)</t>
  </si>
  <si>
    <t>-0,70*2,10</t>
  </si>
  <si>
    <t xml:space="preserve">Stropy : </t>
  </si>
  <si>
    <t>Hala - rovný podhled : 249,20</t>
  </si>
  <si>
    <t>Hala - čela : 26,20</t>
  </si>
  <si>
    <t>Hala - odstupňovaný podhled : 205,50</t>
  </si>
  <si>
    <t>342090121R00</t>
  </si>
  <si>
    <t>Úprava nosné konstrukce a opláštění SDK příčky pro zřízení otvoru pro dveře jednokřídlé, při hmotnosti jednoho křídla do 25 kg, v SDK příčce z R-CW a R-UW profilů š. 75 mm, 1 x opláštěné</t>
  </si>
  <si>
    <t>Blok 103 - 113 : 5</t>
  </si>
  <si>
    <t>Blok 114 - 119 : 3</t>
  </si>
  <si>
    <t>Blok 124 - 127 : 2</t>
  </si>
  <si>
    <t>342090132R00</t>
  </si>
  <si>
    <t>Úprava nosné konstrukce a opláštění SDK příčky pro zřízení otvoru pro dveře jednokřídlé, při hmotnosti jednoho křídla do 25 kg, v SDK příčce z R-CW a R-UW profilů š. 100 mm, 2 x opláštěné</t>
  </si>
  <si>
    <t>Blok 103 - 113 : 7</t>
  </si>
  <si>
    <t>Blok 114 - 119 : 1+1</t>
  </si>
  <si>
    <t>Blok 124 - 126 : 1+1</t>
  </si>
  <si>
    <t>342271327R00</t>
  </si>
  <si>
    <t>Příčky z cihel a tvárnic nepálených příčky z cihel vápenopískových tloušťky 150 mm</t>
  </si>
  <si>
    <t>včetně pomocného lešení</t>
  </si>
  <si>
    <t>Blok 103 - 113 : (8,80+5,30)*2*0,22</t>
  </si>
  <si>
    <t>Blok 114 - 119 : (8,80+5,90)*2*0,22</t>
  </si>
  <si>
    <t>-3,75*0,22</t>
  </si>
  <si>
    <t>Blok 120 - 122 : (6,40+4,50)*2*0,22</t>
  </si>
  <si>
    <t>Blok 124 - 127 : (6,40+4,50)*2*0,22</t>
  </si>
  <si>
    <t>347051222R00</t>
  </si>
  <si>
    <t>Stěny šachet opláštěné sádrokartonovými deskami, 2x CW 50 mm tloušťka stěny 75 mm, 2x opláštěná, tloušťka desky 12,5 mm, protipožární, tl. izolace 50 mm, požární odolnost EI 45</t>
  </si>
  <si>
    <t>s úpravou rohů, koutů a hran konstrukcí, přebroušení a tmelení spár,</t>
  </si>
  <si>
    <t>Blok 114 - 119 : 0,50*3,25</t>
  </si>
  <si>
    <t>(3,65-0,50)*3,95</t>
  </si>
  <si>
    <t>3,65*3,25</t>
  </si>
  <si>
    <t>347051224R00</t>
  </si>
  <si>
    <t>Stěny šachet opláštěné sádrokartonovými deskami, 2x CW 50 mm tloušťka stěny 75 mm, 2x opláštěná, tloušťka desky 12,5 mm, protipožární impregnovaná, tl. izolace 50 mm, požární odolnost EI 45</t>
  </si>
  <si>
    <t>Blok 103 - 113 : 0,50*3,25*3</t>
  </si>
  <si>
    <t>0,40*3,95*3</t>
  </si>
  <si>
    <t>4,70*3,25</t>
  </si>
  <si>
    <t>Blok 124 - 127 : 0,90*3,25</t>
  </si>
  <si>
    <t>416022121R00</t>
  </si>
  <si>
    <t xml:space="preserve">Podhledy na kovové konstrukci opláštěné deskami sádrokartonovými dvouúrovňový křížový rošt z profilů CD zavěšený 1x deska, tloušťky 12,5 mm, standard,  </t>
  </si>
  <si>
    <t>Hala : 249,20</t>
  </si>
  <si>
    <t>416093111R00</t>
  </si>
  <si>
    <t>Doplňkové práce čelo podhledu SDK výšky do 200 mm, z desek standard, tloušťky 12,5 mm</t>
  </si>
  <si>
    <t>bez dodávky izolace</t>
  </si>
  <si>
    <t>Hala : 26,20</t>
  </si>
  <si>
    <t>410444888Rpol</t>
  </si>
  <si>
    <t>D+M kovový podhled z galvanizované oceli 800x800/1600 mm, polozapuštěná hrana, rošt podhledu je dvouúrovňový křížový, podrobný popis ve výkrese podhledů</t>
  </si>
  <si>
    <t>Hala : 190,00</t>
  </si>
  <si>
    <t>410444889Rpol</t>
  </si>
  <si>
    <t>Obvodová lišta kolem kovového podhledu, podrobný popis ve výkreseu podhledů</t>
  </si>
  <si>
    <t xml:space="preserve">m     </t>
  </si>
  <si>
    <t>Hala : 523,60</t>
  </si>
  <si>
    <t>416021121R99</t>
  </si>
  <si>
    <t>Podhledy SDK, kovová.kce CD. 1x deska RB 12,5 mm, pouze rošt, slouží jako nosná kce pro kovový podhled</t>
  </si>
  <si>
    <t>Kalkul</t>
  </si>
  <si>
    <t>41602112R-R3</t>
  </si>
  <si>
    <t>Atypický samonosný podhled, SDK desky impregnované 1x 12,5 mm</t>
  </si>
  <si>
    <t xml:space="preserve">Blok 103 - 113 : </t>
  </si>
  <si>
    <t>102 : 0,70*1,35</t>
  </si>
  <si>
    <t xml:space="preserve">Blok 114 - 119 : </t>
  </si>
  <si>
    <t>119 : (0,55+3,20+0,60)*0,60</t>
  </si>
  <si>
    <t>(0,55+3,20+0,60)*0,55</t>
  </si>
  <si>
    <t>2,50*0,55</t>
  </si>
  <si>
    <t>2,50*0,60</t>
  </si>
  <si>
    <t xml:space="preserve">Blok 124 - 127 : </t>
  </si>
  <si>
    <t>124 : (0,80+2,80+0,55)*0,60*2</t>
  </si>
  <si>
    <t>3,30*0,80</t>
  </si>
  <si>
    <t>3,30*0,55</t>
  </si>
  <si>
    <t>416022121R09</t>
  </si>
  <si>
    <t>Podhledy SDK,ocel.dvouúrov.křížový rošt,1x RB 12,5 - do oblouka, odstupňovaný strop</t>
  </si>
  <si>
    <t>Hala : 205,50</t>
  </si>
  <si>
    <t>631312711RM1</t>
  </si>
  <si>
    <t xml:space="preserve">Mazanina z betonu prostého tl. přes 50 do 80 mm třídy C 25/30,  </t>
  </si>
  <si>
    <t>(z kameniva) hlazená dřevěným hladítkem</t>
  </si>
  <si>
    <t>Včetně vytvoření dilatačních spár, bez zaplnění.</t>
  </si>
  <si>
    <t xml:space="preserve">Skladba FL-1.3 : </t>
  </si>
  <si>
    <t>104 : 2,40*0,076</t>
  </si>
  <si>
    <t>105 : 1,40*0,076</t>
  </si>
  <si>
    <t>106 : 1,50*0,076</t>
  </si>
  <si>
    <t>107 : 4,00*0,076</t>
  </si>
  <si>
    <t>108 : 1,60*0,076</t>
  </si>
  <si>
    <t>109 : 1,40*0,076</t>
  </si>
  <si>
    <t>110 : 4,90*0,076</t>
  </si>
  <si>
    <t>111 : 13,40*0,076</t>
  </si>
  <si>
    <t>112 : 2,00*0,076</t>
  </si>
  <si>
    <t>113 : 5,40*0,076</t>
  </si>
  <si>
    <t>114 : 4,30*0,076</t>
  </si>
  <si>
    <t>115 : 13,50*0,076</t>
  </si>
  <si>
    <t>116 : 5,20*0,076</t>
  </si>
  <si>
    <t>126 : 1,70*0,076</t>
  </si>
  <si>
    <t>127 : 1,50*0,076</t>
  </si>
  <si>
    <t>128 : 1,80*1,35*0,076</t>
  </si>
  <si>
    <t>631315611RM1</t>
  </si>
  <si>
    <t xml:space="preserve">Mazanina z betonu prostého tl. přes 120 do 240 mm třídy C 16/20 ,  </t>
  </si>
  <si>
    <t>Skladba R2 - náběh na střechu : 27,20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</si>
  <si>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</si>
  <si>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</si>
  <si>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</si>
  <si>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 xml:space="preserve">Skladby FL-1.1, FL-1.2 : </t>
  </si>
  <si>
    <t>101a : 71,70*0,076</t>
  </si>
  <si>
    <t>101b : 29,90*0,076</t>
  </si>
  <si>
    <t>102 : 14,50*0,076</t>
  </si>
  <si>
    <t>103 : 2,70*0,076</t>
  </si>
  <si>
    <t>117 : 5,00*0,076</t>
  </si>
  <si>
    <t>118 : 3,20*0,076</t>
  </si>
  <si>
    <t>119 : 15,90*0,076</t>
  </si>
  <si>
    <t>120 : 24,90*0,076</t>
  </si>
  <si>
    <t>121 : 13,40*0,076</t>
  </si>
  <si>
    <t>122 : 2,20*0,076</t>
  </si>
  <si>
    <t>123 : 307,40*0,076</t>
  </si>
  <si>
    <t>124 : 18,50*0,076</t>
  </si>
  <si>
    <t>125 : 1,90*0,076</t>
  </si>
  <si>
    <t>128 : (12,70-1,80*1,35)*0,076</t>
  </si>
  <si>
    <t>129a : 76,00*0,076</t>
  </si>
  <si>
    <t>129b : 29,20*0,076</t>
  </si>
  <si>
    <t>631312711RT6</t>
  </si>
  <si>
    <t>Mazanina z betonu vyztuženého tl. přes 50 do 80 mm třídy C 25/30, výztuž polypropylenovými vlákny,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</si>
  <si>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</si>
  <si>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631361921RT5</t>
  </si>
  <si>
    <t>Výztuž mazanin z betonů a z lehkých betonů ze svařovaných sítí průměr drátu 6 mm, velikost oka 150/150 mm</t>
  </si>
  <si>
    <t>101a : 71,70*0,0033*1,10</t>
  </si>
  <si>
    <t>101b : 29,90*0,0033*1,10</t>
  </si>
  <si>
    <t>102 : 14,50*0,0033*1,10</t>
  </si>
  <si>
    <t>103 : 2,70*0,0033*1,10</t>
  </si>
  <si>
    <t>117 : 5,00*0,0033*1,10</t>
  </si>
  <si>
    <t>118 : 3,20*0,0033*1,10</t>
  </si>
  <si>
    <t>119 : 15,90*0,0033*1,10</t>
  </si>
  <si>
    <t>120 : 24,90*0,0033*1,10</t>
  </si>
  <si>
    <t>121 : 13,40*0,0033*1,10</t>
  </si>
  <si>
    <t>122 : 2,20*0,0033*1,10</t>
  </si>
  <si>
    <t>123 : 307,40*0,0033*1,10</t>
  </si>
  <si>
    <t>124 : 18,50*0,0033*1,10</t>
  </si>
  <si>
    <t>125 : 1,90*0,0033*1,10</t>
  </si>
  <si>
    <t>128 : (12,70-1,80*1,35)*0,0033*1,10</t>
  </si>
  <si>
    <t>129a : 76,00*0,0033*1,10</t>
  </si>
  <si>
    <t>129b : 29,20*0,0033*1,10</t>
  </si>
  <si>
    <t>104 : 2,40*0,0033*1,10</t>
  </si>
  <si>
    <t>105 : 1,40*0,0033*1,10</t>
  </si>
  <si>
    <t>106 : 1,50*0,0033*1,10</t>
  </si>
  <si>
    <t>107 : 4,00*0,0033*1,10</t>
  </si>
  <si>
    <t>108 : 1,60*0,0033*1,10</t>
  </si>
  <si>
    <t>109 : 1,40*0,0033*1,10</t>
  </si>
  <si>
    <t>110 : 4,90*0,0033*1,10</t>
  </si>
  <si>
    <t>111 : 13,40*0,0033*1,10</t>
  </si>
  <si>
    <t>112 : 2,00*0,0033*1,10</t>
  </si>
  <si>
    <t>113 : 5,40*0,0033*1,10</t>
  </si>
  <si>
    <t>114 : 4,30*0,0033*1,10</t>
  </si>
  <si>
    <t>115 : 13,50*0,0033*1,10</t>
  </si>
  <si>
    <t>116 : 5,20*0,0033*1,10</t>
  </si>
  <si>
    <t>126 : 1,70*0,0033*1,10</t>
  </si>
  <si>
    <t>127 : 1,50*0,0033*1,10</t>
  </si>
  <si>
    <t>128 : 1,80*1,35*0,0033*1,10</t>
  </si>
  <si>
    <t>632418150RVX</t>
  </si>
  <si>
    <t>Potěr ze SMS Baumit, ruční zpracování, tl. 70 mm, Cementový potěr E 300</t>
  </si>
  <si>
    <t>Střecha R1B : 267,70</t>
  </si>
  <si>
    <t>931961115R00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</si>
  <si>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</si>
  <si>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</si>
  <si>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Náběh na střechu : (11,10+14,40)*0,30</t>
  </si>
  <si>
    <t>Stávající sloupy : 3,14*0,52*1,20*7</t>
  </si>
  <si>
    <t>941955001R00</t>
  </si>
  <si>
    <t>Lešení lehké pracovní pomocné pomocné, o výšce lešeňové podlahy do 1,2 m</t>
  </si>
  <si>
    <t>800-3</t>
  </si>
  <si>
    <t xml:space="preserve">Skladby FL-1.1, FL-1.2, FL-1.3 : </t>
  </si>
  <si>
    <t>101b : 29,90</t>
  </si>
  <si>
    <t>103 : 2,70</t>
  </si>
  <si>
    <t>104 : 2,40</t>
  </si>
  <si>
    <t>105 : 1,40</t>
  </si>
  <si>
    <t>108 : 1,60</t>
  </si>
  <si>
    <t>109 : 1,40</t>
  </si>
  <si>
    <t>110 : 4,90</t>
  </si>
  <si>
    <t>111 : 13,40</t>
  </si>
  <si>
    <t>112 : 2,00</t>
  </si>
  <si>
    <t>113 : 5,40</t>
  </si>
  <si>
    <t>114 : 4,30</t>
  </si>
  <si>
    <t>115 : 13,50</t>
  </si>
  <si>
    <t>116 : 5,20</t>
  </si>
  <si>
    <t>117 : 5,00</t>
  </si>
  <si>
    <t>118 : 3,20</t>
  </si>
  <si>
    <t>119 : 15,90</t>
  </si>
  <si>
    <t>122 : 2,20</t>
  </si>
  <si>
    <t>124 : 18,50</t>
  </si>
  <si>
    <t>125 : 1,90</t>
  </si>
  <si>
    <t>126 : 1,70</t>
  </si>
  <si>
    <t>127 : 1,50</t>
  </si>
  <si>
    <t>129b : 29,20</t>
  </si>
  <si>
    <t>941955002R00</t>
  </si>
  <si>
    <t>Lešení lehké pracovní pomocné pomocné, o výšce lešeňové podlahy přes 1,2 do 1,9 m</t>
  </si>
  <si>
    <t>101a : 71,70</t>
  </si>
  <si>
    <t>102 : 14,50</t>
  </si>
  <si>
    <t>106 : 1,50</t>
  </si>
  <si>
    <t>120 : 24,90</t>
  </si>
  <si>
    <t>121 : 13,40</t>
  </si>
  <si>
    <t>123 : 307,40</t>
  </si>
  <si>
    <t>128 : 12,70</t>
  </si>
  <si>
    <t>129a : 76,00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</si>
  <si>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</si>
  <si>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</si>
  <si>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107 : 4,00</t>
  </si>
  <si>
    <t>953941312R00</t>
  </si>
  <si>
    <t>Osazení předmětů na hmoždinky osazení hasicího přístroje</t>
  </si>
  <si>
    <t>95398109Rpol</t>
  </si>
  <si>
    <t>Chemické kotvy do betonu, M 12, vč. matice, podložky</t>
  </si>
  <si>
    <t>95398110Rpol</t>
  </si>
  <si>
    <t>Chemické kotvy do betonu, M 20, vč. matice, podložky</t>
  </si>
  <si>
    <t>Dle výkazu  projektanta : 192</t>
  </si>
  <si>
    <t>44984124R</t>
  </si>
  <si>
    <t>přístoj hasicí práškový; PG6PDC; výtlačný prostředek dusík; náplň 6 kg; dostřik 5 m; doba činnosti 23 s</t>
  </si>
  <si>
    <t>998014011R00</t>
  </si>
  <si>
    <t>Přesun hmot, budovy mont. jednopodl. s pláštěm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</si>
  <si>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</si>
  <si>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</si>
  <si>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</si>
  <si>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FL-1.1, FL-1.2, FL-1.3 : (87,21+74,61)/2*9,60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</si>
  <si>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</si>
  <si>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</si>
  <si>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Dle výkazu  projektanta : 121,92</t>
  </si>
  <si>
    <t>711141559RY2</t>
  </si>
  <si>
    <t>Provedení izolace proti zemní vlhkosti pásy přitavením vodorovná, 1 vrstva, s dodávkou izolačního pásu se skleněnou nebo polyesterovou vložkou, s minerálním posypem</t>
  </si>
  <si>
    <t>711142559RY2</t>
  </si>
  <si>
    <t>Provedení izolace proti zemní vlhkosti pásy přitavením svislá, 1 vrstva, s dodávkou izolačního pásu se skleněnou nebo polyesterovou vložkou, s minerálním posypem</t>
  </si>
  <si>
    <t>711212000RU1</t>
  </si>
  <si>
    <t>Izolace proti netlakové vodě - nátěry a stěrky nátěr podkladní pod hydroizolační stěrky</t>
  </si>
  <si>
    <t>(1,80+3,50)*2*0,20</t>
  </si>
  <si>
    <t>(1,60+0,90)*2*0,20</t>
  </si>
  <si>
    <t>(1,35+1,15)*2*0,20</t>
  </si>
  <si>
    <t>(1,80+2,20)*2*0,20</t>
  </si>
  <si>
    <t>(1,80+0,90)*2*0,20</t>
  </si>
  <si>
    <t>(2,20+2,25)*2*0,20</t>
  </si>
  <si>
    <t>(4,70+2,80)*2*0,20</t>
  </si>
  <si>
    <t>(1,80+1,10)*2*0,20</t>
  </si>
  <si>
    <t>(2,40+2,25)*2*0,20</t>
  </si>
  <si>
    <t>(2,00+2,15)*2*0,20</t>
  </si>
  <si>
    <t>(3,70+3,65)*2*0,20</t>
  </si>
  <si>
    <t>(2,40+2,15)*2*0,20</t>
  </si>
  <si>
    <t>(1,65+0,90)*2*0,20</t>
  </si>
  <si>
    <t>128 : 1,80*1,35</t>
  </si>
  <si>
    <t>(1,80+1,35)*2*0,20</t>
  </si>
  <si>
    <t>711212001RT2</t>
  </si>
  <si>
    <t>Izolace proti netlakové vodě - nátěry a stěrky nátěr hydroizolační proti vlhkosti</t>
  </si>
  <si>
    <t>711212601RT2</t>
  </si>
  <si>
    <t>Izolace proti netlakové vodě - nátěry a stěrky doplňky_x000D_
 těsnicí pás do spoje podlaha stěna š 100 mm</t>
  </si>
  <si>
    <t xml:space="preserve">104 : </t>
  </si>
  <si>
    <t>(1,80+3,50)*2</t>
  </si>
  <si>
    <t xml:space="preserve">105 : </t>
  </si>
  <si>
    <t>(1,60+0,90)*2</t>
  </si>
  <si>
    <t xml:space="preserve">106 : </t>
  </si>
  <si>
    <t>(1,35+1,15)*2</t>
  </si>
  <si>
    <t xml:space="preserve">107 : </t>
  </si>
  <si>
    <t>(1,80+2,20)*2</t>
  </si>
  <si>
    <t xml:space="preserve">108 : </t>
  </si>
  <si>
    <t>(1,80+0,90)*2</t>
  </si>
  <si>
    <t xml:space="preserve">109 : </t>
  </si>
  <si>
    <t xml:space="preserve">110 : </t>
  </si>
  <si>
    <t>(2,20+2,25)*2</t>
  </si>
  <si>
    <t xml:space="preserve">111 : </t>
  </si>
  <si>
    <t>(4,70+2,80)*2</t>
  </si>
  <si>
    <t xml:space="preserve">112 : </t>
  </si>
  <si>
    <t>(1,80+1,10)*2</t>
  </si>
  <si>
    <t xml:space="preserve">113 : </t>
  </si>
  <si>
    <t>(2,40+2,25)*2</t>
  </si>
  <si>
    <t xml:space="preserve">114 : </t>
  </si>
  <si>
    <t>(2,00+2,15)*2</t>
  </si>
  <si>
    <t xml:space="preserve">115 : </t>
  </si>
  <si>
    <t>(3,70+3,65)*2</t>
  </si>
  <si>
    <t xml:space="preserve">116 : </t>
  </si>
  <si>
    <t>(2,40+2,15)*2</t>
  </si>
  <si>
    <t xml:space="preserve">126 : </t>
  </si>
  <si>
    <t xml:space="preserve">127 : </t>
  </si>
  <si>
    <t>(1,65+0,90)*2</t>
  </si>
  <si>
    <t xml:space="preserve">128 : </t>
  </si>
  <si>
    <t>(1,80+1,35)*2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</si>
  <si>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</si>
  <si>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</si>
  <si>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</si>
  <si>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712351111RT2</t>
  </si>
  <si>
    <t>Povlakové krytiny střech do 10° samolepicími pásy 1 vrstva, včetně dodávky samolepicího asfaltového pásu</t>
  </si>
  <si>
    <t>Střecha R1A : 592,10</t>
  </si>
  <si>
    <t>Pod oplechování čela - separace : 205,30</t>
  </si>
  <si>
    <t>Sokl u náběhu střechy - DET 06 : 39,60</t>
  </si>
  <si>
    <t>712372121RU1</t>
  </si>
  <si>
    <t>Povlakové krytiny střech do 10° termoplasty kotvené do profilovaného plechu nebo do bednění, 4 kotvy/m2, tl. izolace do 250 mm, bez dodávky fólie, bez rozlišení tloušťky fólie</t>
  </si>
  <si>
    <t>včetně ukotvení k podkladu hmoždinkami, svaření všech spojů a překrytí kotev fólií.</t>
  </si>
  <si>
    <t>vytažení na oplechování střechy : 57,00*0,10*2</t>
  </si>
  <si>
    <t>712378102RT3</t>
  </si>
  <si>
    <t>Doplňkové konstrukce k povlakovým krytinám z fólií komínek odvětrání střešního souvrství, průměr 110 mm, s manžetou z fólie z měkčeného PVC</t>
  </si>
  <si>
    <t>včetně dodávek výrobků</t>
  </si>
  <si>
    <t>Osazení a ukotvení komínku, přitavení těsnicí manžety.</t>
  </si>
  <si>
    <t>O/17a : 2</t>
  </si>
  <si>
    <t>712378104RT5</t>
  </si>
  <si>
    <t>Doplňkové konstrukce k povlakovým krytinám z fólií prostup pro kabely, průměr 125 mm, s manžetou z fólie z měkčeného PVC</t>
  </si>
  <si>
    <t>Osazení a ukotvení prostupu, utěsnění PU pěnou, přitavení límce a doplnění zálivkovou hmotou.</t>
  </si>
  <si>
    <t>O/16b : 3</t>
  </si>
  <si>
    <t>712391171RT1</t>
  </si>
  <si>
    <t>Povlakové krytiny střech do 10° ostatní textilie podkladní, 1 vrstva, bez dodávky textílie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</si>
  <si>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</si>
  <si>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</si>
  <si>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</si>
  <si>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712491172RT1</t>
  </si>
  <si>
    <t>Povlaková krytina střech do 30° ostatní textilie ochranná, 1 vrstva, bez dodávky textílie</t>
  </si>
  <si>
    <t>Střecha R1B : 267,70*2</t>
  </si>
  <si>
    <t>Sokl u náběhu střechy - DET 06 : 39,60*2</t>
  </si>
  <si>
    <t>712378104RTX</t>
  </si>
  <si>
    <t>Prostup pro kabely s manžetou PVC, průměr prostupu 200 mm</t>
  </si>
  <si>
    <t>O/16a : 3</t>
  </si>
  <si>
    <t>283220012R</t>
  </si>
  <si>
    <t>fólie izolační střešní hydroizolační; tloušťka 1,50 mm; plošná hmotnost 1 850 g/m2; PVC-P, PES výztuž; µ = 15 000,0</t>
  </si>
  <si>
    <t>Koeficient: 0,13</t>
  </si>
  <si>
    <t>283220022R</t>
  </si>
  <si>
    <t>fólie izolační střešní hydroizolační; tloušťka 1,50 mm; plošná hmotnost 1 800 g/m2; PVC-P, skelná výztuž; µ = 15 000,0</t>
  </si>
  <si>
    <t>31174148R</t>
  </si>
  <si>
    <t>prvek upevňovací kombinovaný šroub; šroub s teleskopem do dřeva a prof.plechu; podl.50-145,šroub 4,8x130 mm; mater. podložky-polyamid; tl. izolace 250 mm; využitelná délka dříku 145 mm; délka šroubu 130 mm</t>
  </si>
  <si>
    <t xml:space="preserve">Pro střechy R1b : </t>
  </si>
  <si>
    <t>Střecha R1B : 267,70*4,2</t>
  </si>
  <si>
    <t>Sokl u náběhu střechy - DET 06 : 39,60*4,2</t>
  </si>
  <si>
    <t>67390990R</t>
  </si>
  <si>
    <t>geotextilie PE; funkce drenážní, separační, ochranná; plošná hmotnost 900 g/m2; tl. při 20 kPa 5,00 mm; tl. při 2 kPa 6,00 mm; tl. při 200 kPa 3,00 mm</t>
  </si>
  <si>
    <t>998712201R00</t>
  </si>
  <si>
    <t>Přesun hmot pro povlakové krytiny v objektech výšky do 6 m</t>
  </si>
  <si>
    <t>713121111RT1</t>
  </si>
  <si>
    <t>Montáž tepelné izolace podlah  jednovrstvá, bez dodávky materiálu</t>
  </si>
  <si>
    <t>800-713</t>
  </si>
  <si>
    <t>Kolem fasády : (85,60+73,60)*0,23</t>
  </si>
  <si>
    <t>713121121RT1</t>
  </si>
  <si>
    <t>Montáž tepelné izolace podlah  dvouvrstvá, bez dodávky materiálu</t>
  </si>
  <si>
    <t>713131131RT1</t>
  </si>
  <si>
    <t>Montáž tepelné izolace stěn lepením</t>
  </si>
  <si>
    <t>Očištění povrchu stěny od prachu, nařezání izolačních desek na požadovaný rozměr, nanesení lepicího tmelu, osazení desek.</t>
  </si>
  <si>
    <t xml:space="preserve">Střecha R1A, R1B : </t>
  </si>
  <si>
    <t>XPS 80 : 49,41</t>
  </si>
  <si>
    <t xml:space="preserve">Sokl kolem fasády - DET 01 : </t>
  </si>
  <si>
    <t>XPS 60 : 159,20</t>
  </si>
  <si>
    <t xml:space="preserve">Sokl u náběhu střechy - DET 06 : </t>
  </si>
  <si>
    <t>XPS 160 : 39,60*0,16</t>
  </si>
  <si>
    <t>713141151R00</t>
  </si>
  <si>
    <t>Montáž tepelné izolace střech na plný podklad kladená na sucho, jednovrstvá</t>
  </si>
  <si>
    <t xml:space="preserve">2 vrstvy - rovný EPS a spádové klíny : </t>
  </si>
  <si>
    <t>Střecha R1A : 592,10*2</t>
  </si>
  <si>
    <t xml:space="preserve">2 vrstvy : </t>
  </si>
  <si>
    <t>713191100RT9</t>
  </si>
  <si>
    <t>Izolace tepelné běžných konstrukcí - doplňky položení izolační fólie, včetně dodávky materiálu</t>
  </si>
  <si>
    <t>713191221R00</t>
  </si>
  <si>
    <t>Izolace tepelné běžných konstrukcí - doplňky obložení stěn pásky 100 mm, včetně dodávky materiálu</t>
  </si>
  <si>
    <t>104 : (1,80+3,50)*2</t>
  </si>
  <si>
    <t>105 : (1,60+0,90)*2</t>
  </si>
  <si>
    <t>106 : (1,35+1,15)*2</t>
  </si>
  <si>
    <t>107 : (1,80+2,20)*2</t>
  </si>
  <si>
    <t>108 : (1,80+0,90)*2</t>
  </si>
  <si>
    <t>109 : (1,80+0,90)*2</t>
  </si>
  <si>
    <t>110 : (2,20+2,25)*2</t>
  </si>
  <si>
    <t>111 : (4,70+2,80)*2</t>
  </si>
  <si>
    <t>112 : (1,80+1,10)*2</t>
  </si>
  <si>
    <t>113 : (2,40+2,25)*2</t>
  </si>
  <si>
    <t>114 : (2,00+2,15)*2</t>
  </si>
  <si>
    <t>115 : (3,70+3,65)*2</t>
  </si>
  <si>
    <t>116 : (2,40+2,15)*2</t>
  </si>
  <si>
    <t>126 : (1,80+0,90)*2</t>
  </si>
  <si>
    <t>127 : (1,65+0,90)*2</t>
  </si>
  <si>
    <t>128 : (1,80+1,35)*2</t>
  </si>
  <si>
    <t>Kolem kostek : (8,00+5,70)*2</t>
  </si>
  <si>
    <t>(8,80+6,20)*2</t>
  </si>
  <si>
    <t>(6,40+4,80)*2</t>
  </si>
  <si>
    <t>102 : 0,70+1,35+0,70</t>
  </si>
  <si>
    <t>103 : (1,50+1,80)*2</t>
  </si>
  <si>
    <t>117 : (2,25+2,15)*2</t>
  </si>
  <si>
    <t>118 : (1,50+2,15)*2</t>
  </si>
  <si>
    <t>119 : (4,35+3,65)*2</t>
  </si>
  <si>
    <t>120 : (6,10+4,50)*2</t>
  </si>
  <si>
    <t>122 : (1,50+1,45)*2</t>
  </si>
  <si>
    <t>124 : (4,30+4,65)*2</t>
  </si>
  <si>
    <t>125 : (1,85+1,05)*2</t>
  </si>
  <si>
    <t>7131831RPUR</t>
  </si>
  <si>
    <t>D+M PUR izolace stříkaná do konstrukce střechy na Z profily</t>
  </si>
  <si>
    <t>Vyříznutí otvoru v podkladu pro osazení stroje na foukání izolace, foukání a dodávka izolace. Zapravení vyřezaného otvoru.</t>
  </si>
  <si>
    <t>Střecha R1A, R1B : 1,01</t>
  </si>
  <si>
    <t>28375460R</t>
  </si>
  <si>
    <t>deska izolační tepelně izol.; extrudovaný polystyren; povrch hladký; součinitel tepelné vodivosti 0,035 W/mK; obj. hmotnost 40,00 kg/m3</t>
  </si>
  <si>
    <t>XPS 80 : 49,41*0,08</t>
  </si>
  <si>
    <t>XPS 60 : 159,20*0,06</t>
  </si>
  <si>
    <t>Koeficient: 0,02</t>
  </si>
  <si>
    <t>28375705R</t>
  </si>
  <si>
    <t>deska izolační stabilizovaná; pěnový polystyren; rovná hrana; součinitel tepelné vodivosti 0,035 W/mK; obj. hmotnost 25,00 kg/m3</t>
  </si>
  <si>
    <t>101a : 71,70*0,15</t>
  </si>
  <si>
    <t>101b : 29,90*0,15</t>
  </si>
  <si>
    <t>102 : 14,50*0,15</t>
  </si>
  <si>
    <t>103 : 2,70*0,15</t>
  </si>
  <si>
    <t>104 : 2,40*0,15</t>
  </si>
  <si>
    <t>105 : 1,40*0,15</t>
  </si>
  <si>
    <t>106 : 1,50*0,15</t>
  </si>
  <si>
    <t>107 : 4,00*0,15</t>
  </si>
  <si>
    <t>108 : 1,60*0,15</t>
  </si>
  <si>
    <t>109 : 1,40*0,15</t>
  </si>
  <si>
    <t>110 : 4,90*0,15</t>
  </si>
  <si>
    <t>111 : 13,40*0,15</t>
  </si>
  <si>
    <t>112 : 2,00*0,15</t>
  </si>
  <si>
    <t>113 : 5,40*0,15</t>
  </si>
  <si>
    <t>114 : 4,30*0,15</t>
  </si>
  <si>
    <t>115 : 13,50*0,15</t>
  </si>
  <si>
    <t>116 : 5,20*0,15</t>
  </si>
  <si>
    <t>117 : 5,00*0,15</t>
  </si>
  <si>
    <t>118 : 3,20*0,15</t>
  </si>
  <si>
    <t>119 : 15,90*0,15</t>
  </si>
  <si>
    <t>120 : 24,90*0,15</t>
  </si>
  <si>
    <t>121 : 13,40*0,15</t>
  </si>
  <si>
    <t>122 : 2,20*0,15</t>
  </si>
  <si>
    <t>123 : 307,40*0,15</t>
  </si>
  <si>
    <t>124 : 18,50*0,15</t>
  </si>
  <si>
    <t>125 : 1,90*0,15</t>
  </si>
  <si>
    <t>126 : 1,70*0,15</t>
  </si>
  <si>
    <t>127 : 1,50*0,15</t>
  </si>
  <si>
    <t>128 : 12,70*0,15</t>
  </si>
  <si>
    <t>129a : 76,00*0,15</t>
  </si>
  <si>
    <t>129b : 29,20*0,15</t>
  </si>
  <si>
    <t>Kolem fasády : (85,60+73,60)*0,23*0,16</t>
  </si>
  <si>
    <t>Střecha R1A : 592,10*0,10</t>
  </si>
  <si>
    <t>Střecha R1B : 267,70*0,24</t>
  </si>
  <si>
    <t>28375972R</t>
  </si>
  <si>
    <t>deska spádová, klín EPS 150; pěnový polystyren; součinitel tepelné vodivosti 0,035 W/mK</t>
  </si>
  <si>
    <t>Střecha R1A : 592,10*(0,09+0,14)/2</t>
  </si>
  <si>
    <t>998713201R00</t>
  </si>
  <si>
    <t>Přesun hmot pro izolace tepelné v objektech výšky do 6 m</t>
  </si>
  <si>
    <t>721231114R00</t>
  </si>
  <si>
    <t>Střešní vtoky vtok pro střechu s povlakovou krytinou, střecha zateplená, výška izolace do 300 mm, D 75, 110, 125 mm, včetně dodávky materiálu</t>
  </si>
  <si>
    <t>800-721</t>
  </si>
  <si>
    <t>O/18a : 3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</si>
  <si>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</si>
  <si>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</si>
  <si>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</si>
  <si>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73621121Rpol</t>
  </si>
  <si>
    <t>Vytápění, rohože 100 W/m2, plocha nad 10 m2</t>
  </si>
  <si>
    <t>Skladba FL 1.1 : 126,40</t>
  </si>
  <si>
    <t>998736201R00</t>
  </si>
  <si>
    <t>Přesun hmot pro podlahové vytápění v objektech výšky do 6 m</t>
  </si>
  <si>
    <t>800-731</t>
  </si>
  <si>
    <t>762332110R00</t>
  </si>
  <si>
    <t>Vázané konstrukce krovů montáž_x000D_
 střech pultových, sedlových, valbových, stanových čtvercového nebo obdélníkového půdorysu z řeziva, průřezové plochy do 120 cm2</t>
  </si>
  <si>
    <t>800-762</t>
  </si>
  <si>
    <t>Lať 60x40 mm : 72,80</t>
  </si>
  <si>
    <t>762395000R00</t>
  </si>
  <si>
    <t>Spojovací a ochranné prostředky svory, prkna, hřebíky, pásová ocel, vruty, impregnace</t>
  </si>
  <si>
    <t>Lať 60x40 mm : 72,80*0,04*0,06</t>
  </si>
  <si>
    <t>762441112R00</t>
  </si>
  <si>
    <t>Obložení atiky montáž z dřevoštěpkových desek, 1 vrstva, šroubováním</t>
  </si>
  <si>
    <t>OSB 25 mm : 186,80</t>
  </si>
  <si>
    <t>OSB 2x 12 mm : 45,50*2</t>
  </si>
  <si>
    <t>OSB 12 mm : 124,40</t>
  </si>
  <si>
    <t>Sokl kolem fasády - DET 01 : 35,82</t>
  </si>
  <si>
    <t>762495000R00</t>
  </si>
  <si>
    <t>Spojovací a ochranné prostředky hřebíky, vruty</t>
  </si>
  <si>
    <t>OSB 2x 12 mm : 45,50</t>
  </si>
  <si>
    <t>762501Rpol</t>
  </si>
  <si>
    <t>D+M žebro atiky (0,3 m2 OSB 25 + 1,5 m lať 60x40) vč. ochranného nátěru, spojovacích a kotevních prvků</t>
  </si>
  <si>
    <t>Dle výkazu  projektanta - T/03 : 330</t>
  </si>
  <si>
    <t>60511080R</t>
  </si>
  <si>
    <t>řezivo SM; tl = 18 až 32 mm; l = 4 000 až 6 000 mm; jakost I; středové</t>
  </si>
  <si>
    <t xml:space="preserve">Přípočet ztratného ve výši 10 % : </t>
  </si>
  <si>
    <t>60725032R</t>
  </si>
  <si>
    <t>deska dřevoštěpková třívrstvá pro prostředí vlhké; strana nebroušená; hrana rovná; tl = 12,0 mm</t>
  </si>
  <si>
    <t>60725035R</t>
  </si>
  <si>
    <t>deska dřevoštěpková třívrstvá pro prostředí vlhké; strana nebroušená; hrana rovná; tl = 22,0 mm</t>
  </si>
  <si>
    <t>607250361R</t>
  </si>
  <si>
    <t>deska dřevoštěpková třívrstvá pro prostředí vlhké; strana nebroušená; hrana rovná; tl = 25,0 mm</t>
  </si>
  <si>
    <t>998762202R00</t>
  </si>
  <si>
    <t>Přesun hmot pro konstrukce tesařské v objektech výšky do 12 m</t>
  </si>
  <si>
    <t>712378008R00</t>
  </si>
  <si>
    <t>Doplňkové konstrukce k povlakovým krytinám z fólií pásek, RŠ 50 mm, z pozinkovaného plechu s povrchovou úpravou PVC</t>
  </si>
  <si>
    <t>Úprava délky a připevnění pásku natloukacími hmoždinkami včetně dodávky pásku.</t>
  </si>
  <si>
    <t>K/01d : 2,5</t>
  </si>
  <si>
    <t>764774401R00</t>
  </si>
  <si>
    <t xml:space="preserve">Krytina falcovaná ze svitků šířky 500 mm na objektech výšky do 8 m, z hliníkového lakovaného plechu tl. 0,7 mm, sklon střechy do 30°, dodávka a montáž </t>
  </si>
  <si>
    <t>800-764</t>
  </si>
  <si>
    <t>s úpravou krytiny u okapů, prostupů a výčnělků</t>
  </si>
  <si>
    <t>včetně těsnícího tmelu, příponek, spojovacího materiálu a pomocného lešení.</t>
  </si>
  <si>
    <t>Oplechování čela budovy se stojatou drážkou - K02 : 205,30</t>
  </si>
  <si>
    <t>71237800Rpol</t>
  </si>
  <si>
    <t>Ukončovací lišta poplastovaná, plech tl. 0,6 mm,  RŠ 200 mm</t>
  </si>
  <si>
    <t>Úprava délky a připevnění rohové lišty natloukacími hmoždinkami včetně dodávky lišty.</t>
  </si>
  <si>
    <t>K/01a : 129,60</t>
  </si>
  <si>
    <t>K/01b : 48,20</t>
  </si>
  <si>
    <t>71237801Rpol</t>
  </si>
  <si>
    <t>Koutová lišta poplastovaná, plech tl. 0,6 mm,  RŠ 50 mm</t>
  </si>
  <si>
    <t>K/01c : 66,10</t>
  </si>
  <si>
    <t>764205Rpol</t>
  </si>
  <si>
    <t>D+M kompozitní deska tl. 4 mm, vč. spojovacího materiálu</t>
  </si>
  <si>
    <t>Spodní část čela střechy - K/05 : 58,26</t>
  </si>
  <si>
    <t>76433122Rpol</t>
  </si>
  <si>
    <t>Příponková lišta z Pz plechu, rš 200 mm, tl. plechu 2 mm</t>
  </si>
  <si>
    <t xml:space="preserve">Příponka průběžná : </t>
  </si>
  <si>
    <t>K/04a : 129,60</t>
  </si>
  <si>
    <t>K/04b : 48,20</t>
  </si>
  <si>
    <t>76433132Rpol</t>
  </si>
  <si>
    <t>Lemování z Al plechu zdí, tvrdá krytina, rš 250 mm</t>
  </si>
  <si>
    <t>K/03a : 129,60</t>
  </si>
  <si>
    <t>K/03b : 32,20</t>
  </si>
  <si>
    <t>76433133Rpol</t>
  </si>
  <si>
    <t>D+M nerezový zrcadlový ploech tl. 1 mm, kotveno lepením na příčku</t>
  </si>
  <si>
    <t>K/06 : 129,00</t>
  </si>
  <si>
    <t>998764201R00</t>
  </si>
  <si>
    <t>Přesun hmot pro konstrukce klempířské v objektech výšky do 6 m</t>
  </si>
  <si>
    <t>766-T/01</t>
  </si>
  <si>
    <t>D+M dělicí sanitární příčky do WC s dveřmi, výška 2 m</t>
  </si>
  <si>
    <t>T/01 : 4,70*2,00</t>
  </si>
  <si>
    <t>1,15*2,00*3</t>
  </si>
  <si>
    <t>Mezisoučet</t>
  </si>
  <si>
    <t>T/02 : 3,65*2,00</t>
  </si>
  <si>
    <t>1,15*2,00*2</t>
  </si>
  <si>
    <t>766-T/04</t>
  </si>
  <si>
    <t>D+M kuchyňka v m.č. 1.22</t>
  </si>
  <si>
    <t>SOKL V = 100mm, POD LEDNICI DO SOKLU OSADIT VĚTRACÍ MŘÍŽKU 500x80</t>
  </si>
  <si>
    <t>KUCHYŇSKÁ DESKA TL. 40 mm</t>
  </si>
  <si>
    <t>MATERIÁL LAMINO - BARVA, DEKOR SESTAVY A ÚCHYTKY: DLE VÝBĚRU ARCHITEKTA</t>
  </si>
  <si>
    <t>998766201R00</t>
  </si>
  <si>
    <t>Přesun hmot pro konstrukce truhlářské v objektech výšky do 6 m</t>
  </si>
  <si>
    <t>800-766</t>
  </si>
  <si>
    <t>767392112R00</t>
  </si>
  <si>
    <t>Montáž krytiny střech plechem tvarovaným šroubováním</t>
  </si>
  <si>
    <t>Dle výkazu  projektanta : 68,00*9,20</t>
  </si>
  <si>
    <t>2*11,00*9,20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</si>
  <si>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</si>
  <si>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</si>
  <si>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128 : 1,85*1,35</t>
  </si>
  <si>
    <t>767586201RT1</t>
  </si>
  <si>
    <t>Montáž podhledů lamelových a kazetových Podhledy podhled minerální, s rovnou hranou</t>
  </si>
  <si>
    <t>767995101R00</t>
  </si>
  <si>
    <t>Výroba a montáž atypických kovovových doplňků staveb hmotnosti do 5 kg</t>
  </si>
  <si>
    <t>Spojovací materiál : 37,70</t>
  </si>
  <si>
    <t>TR42,4x2,9 : 1368,10</t>
  </si>
  <si>
    <t>P8 : 45,80</t>
  </si>
  <si>
    <t>P10 : 740,70</t>
  </si>
  <si>
    <t>P15 : 360,60</t>
  </si>
  <si>
    <t xml:space="preserve">Ostatní materiál - rámy VZT a žaluzie : </t>
  </si>
  <si>
    <t>P10 : 90,00</t>
  </si>
  <si>
    <t xml:space="preserve">Ostatní materiál : </t>
  </si>
  <si>
    <t>Pomocné Z profily 100x50x20x20x2 - 250 m : 1000,00</t>
  </si>
  <si>
    <t>Ocelové plechy do prahu : 153,10</t>
  </si>
  <si>
    <t>767995104R00</t>
  </si>
  <si>
    <t>Výroba a montáž atypických kovovových doplňků staveb hmotnosti přes 20 do 50 kg</t>
  </si>
  <si>
    <t>IPE 140 : 2072,10</t>
  </si>
  <si>
    <t>UPE 180 : 3084,70-1815,60-518,50</t>
  </si>
  <si>
    <t>P20 : 791,30</t>
  </si>
  <si>
    <t>JAKL 100x100x4 - 82 m : 1050,00</t>
  </si>
  <si>
    <t>JAKL 150x100x4 - 15 m : 240,00</t>
  </si>
  <si>
    <t>767995105R00</t>
  </si>
  <si>
    <t>Výroba a montáž atypických kovovových doplňků staveb hmotnosti přes 50 do 100 kg</t>
  </si>
  <si>
    <t>HEA 240 : 8904,70-3811,00-381,10-306,60-164,70-109,10</t>
  </si>
  <si>
    <t>IPE 160 : 3640,30</t>
  </si>
  <si>
    <t>UPE 180 : 518,50</t>
  </si>
  <si>
    <t>767995106R00</t>
  </si>
  <si>
    <t>Výroba a montáž atypických kovovových doplňků staveb hmotnosti přes 100 do 250 kg</t>
  </si>
  <si>
    <t>HEA 240 : 164,70+109,10</t>
  </si>
  <si>
    <t>TROBD 200x120x7 : 2697,10</t>
  </si>
  <si>
    <t>TROBD 200x120x10 : 1644,90</t>
  </si>
  <si>
    <t>UPE 180 : 1815,60</t>
  </si>
  <si>
    <t>767995107R00</t>
  </si>
  <si>
    <t>Výroba a montáž atypických kovovových doplňků staveb hmotnosti přes 250 do 500 kg</t>
  </si>
  <si>
    <t>HEA 240 : 381,10*10</t>
  </si>
  <si>
    <t>381,10+306,6</t>
  </si>
  <si>
    <t>766-D/101</t>
  </si>
  <si>
    <t>D+M dveře vnitřní kovové 800x2100 mm, bez polodrážky, ocelová zárubeň, povrchová úprava RAL, vč. kování, podrobnosti ve výpisu vnitřních dveří D/101</t>
  </si>
  <si>
    <t>766-D/102</t>
  </si>
  <si>
    <t>D+M dveře vnitřní kovové 800x2100 mm, bez polodrážky, ocelová zárubeň, povrchová úprava RAL, vč. kování, podrobnosti ve výpisu vnitřních dveří D/102</t>
  </si>
  <si>
    <t>766-D/103</t>
  </si>
  <si>
    <t>D+M dveře vnitřní kovové 700x2100 mm, bez polodrážky, ocelová zárubeň, povrchová úprava RAL, vč. kování, podrobnosti ve výpisu vnitřních dveří D/103</t>
  </si>
  <si>
    <t>766-D/104</t>
  </si>
  <si>
    <t>D+M dveře vnitřní kovové 700x2100 mm, bez polodrážky, ocelová zárubeň, povrchová úprava RAL, vč. kování, podrobnosti ve výpisu vnitřních dveří D/104</t>
  </si>
  <si>
    <t>766-D/105</t>
  </si>
  <si>
    <t>D+M dveře vnitřní kovové 900x2100 mm, bez polodrážky, ocelová zárubeň, povrchová úprava RAL, vč. kování, podrobnosti ve výpisu vnitřních dveří D/105</t>
  </si>
  <si>
    <t>766-D/106</t>
  </si>
  <si>
    <t>D+M dveře vnitřní kovové 800x2100 mm, bez polodrážky, ocelová zárubeň, povrchová úprava RAL, vč. kování, podrobnosti ve výpisu vnitřních dveří D/106</t>
  </si>
  <si>
    <t>766-D/107</t>
  </si>
  <si>
    <t>D+M dveře vnitřní kovové 700x2100 mm, bez polodrážky, ocelová zárubeň, povrchová úprava RAL, vč. kování, podrobnosti ve výpisu vnitřních dveří D/107</t>
  </si>
  <si>
    <t>766-D/108</t>
  </si>
  <si>
    <t>D+M dveře vnitřní kovové 800x2100 mm, bez polodrážky, ocelová zárubeň, povrchová úprava RAL, vč. kování, podrobnosti ve výpisu vnitřních dveří D/108</t>
  </si>
  <si>
    <t>766-D/109</t>
  </si>
  <si>
    <t>D+M dveře vnitřní kovové 700x2100 mm, bez polodrážky, ocelová zárubeň, povrchová úprava RAL, vč. kování, podrobnosti ve výpisu vnitřních dveří D/109</t>
  </si>
  <si>
    <t>766-D/110</t>
  </si>
  <si>
    <t>D+M dveře vnitřní kovové 900x2100 mm, bez polodrážky, ocelová zárubeň, povrchová úprava RAL, vč. kování, podrobnosti ve výpisu vnitřních dveří D/110</t>
  </si>
  <si>
    <t>766-D/111</t>
  </si>
  <si>
    <t>D+M dveře vnitřní kovové 800x2100 mm, bez polodrážky, ocelová zárubeň, povrchová úprava RAL, vč. kování, podrobnosti ve výpisu vnitřních dveří D/110</t>
  </si>
  <si>
    <t>766-D/112</t>
  </si>
  <si>
    <t>D+M dveře vnitřní kovové 900x2100 mm, bez polodrážky, ocelová zárubeň, povrchová úprava RAL, vč. kování, podrobnosti ve výpisu vnitřních dveří D/101</t>
  </si>
  <si>
    <t>766-D/113</t>
  </si>
  <si>
    <t>D+M dveře vnitřní kovové 700x2100 mm, bez polodrážky, ocelová zárubeň, povrchová úprava RAL, vč. kování, bezpečnostní RC3, podrobnosti ve výpisu vnitřních dveří D/113</t>
  </si>
  <si>
    <t>766-D/114</t>
  </si>
  <si>
    <t>D+M dveře vnitřní kovové 700x2100 mm, bez polodrážky, ocelová zárubeň, povrchová úprava RAL, vč. kování, bezpečnostní RC3, podrobnosti ve výpisu vnitřních dveří D/114</t>
  </si>
  <si>
    <t>766-D/115</t>
  </si>
  <si>
    <t>D+M dveře vnitřní kovové 900x2100 mm, bez polodrážky, ocelová zárubeň, povrchová úprava RAL, vč. kování, podrobnosti ve výpisu vnitřních dveří D/115</t>
  </si>
  <si>
    <t>766-D/116</t>
  </si>
  <si>
    <t>D+M dveře vnitřní kovové 800x2100 mm, bez polodrážky, ocelová zárubeň, povrchová úprava RAL, vč. kování, podrobnosti ve výpisu vnitřních dveří D/116</t>
  </si>
  <si>
    <t>766-D/117</t>
  </si>
  <si>
    <t>D+M dveře vnitřní kovové 800x2100 mm, bez polodrážky, ocelová zárubeň, povrchová úprava RAL, vč. kování, podrobnosti ve výpisu vnitřních dveří D/117</t>
  </si>
  <si>
    <t>766-D/118</t>
  </si>
  <si>
    <t>D+M dveře vnitřní kovové 800x2100 mm, bez polodrážky, ocelová zárubeň, povrchová úprava RAL, vč. kování, podrobnosti ve výpisu vnitřních dveří D/118</t>
  </si>
  <si>
    <t>766-D/119</t>
  </si>
  <si>
    <t>D+M dveře vnitřní kovové 900x2100 mm, bez polodrážky, ocelová zárubeň, povrchová úprava RAL, vč. kování, podrobnosti ve výpisu vnitřních dveří D/119</t>
  </si>
  <si>
    <t>766-D/120</t>
  </si>
  <si>
    <t>D+M dveře vnitřní kovové 700x2100 mm, bez polodrážky, ocelová zárubeň, povrchová úprava RAL, vč. kování, podrobnosti ve výpisu vnitřních dveří D/120</t>
  </si>
  <si>
    <t>766-D/121</t>
  </si>
  <si>
    <t>D+M dveře vnitřní kovové 700x2100 mm, bez polodrážky, ocelová zárubeň, povrchová úprava RAL, vč. kování, podrobnosti ve výpisu vnitřních dveří D/121</t>
  </si>
  <si>
    <t>7675861Rpol</t>
  </si>
  <si>
    <t>Samonosný kovový kazetový podhled vč. roštu</t>
  </si>
  <si>
    <t>Dodávka a montáž obvodového profilu, pomocného profilu a zavěšovacího prvku.</t>
  </si>
  <si>
    <t>119 : 3,20*2,50</t>
  </si>
  <si>
    <t>124 : 4,30*3,30</t>
  </si>
  <si>
    <t>767-Oi/01</t>
  </si>
  <si>
    <t>D+M systémová bezrámová prosklená stěna 3200x2100 mm, bezpečnostní sklo kalené s leštěnou hranou, podrobnosti ve výpisu prosklených ploch</t>
  </si>
  <si>
    <t>767-Oi/02</t>
  </si>
  <si>
    <t>D+M okno hliníkové pevné 1650 x 1100 mm, do směnárny, bezpečnostní neprůstřelné sklo, podrobnosti ve výpisu prosklených ploch</t>
  </si>
  <si>
    <t>767-Oi/03</t>
  </si>
  <si>
    <t>D+M systémová bezrámová prosklená stěna 1600x2100 mm, bezpečnostní sklo kalené s leštěnou hranou, podrobnosti ve výpisu prosklených ploch</t>
  </si>
  <si>
    <t>767-Z/01a</t>
  </si>
  <si>
    <t>D+M rolovací mříž 3250 x 2100 mm, vč všech systémových doplňků, vč. elektromotoru, podrobnosti ve výpisu zámečnických prvků</t>
  </si>
  <si>
    <t>767-Z/01b</t>
  </si>
  <si>
    <t>D+M rolovací mříž 2400 x 1400 mm, vč všech systémových doplňků, vč. elektromotoru, vč. 5 ks klíčů, podrobnosti ve výpisu zámečnických prvků</t>
  </si>
  <si>
    <t>767-Z/01c</t>
  </si>
  <si>
    <t>D+M rolovací mříž 3700 x 2100 mm, vč všech systémových doplňků, vč. elektromotoru, podrobnosti ve výpisu zámečnických prvků</t>
  </si>
  <si>
    <t>124 : 1</t>
  </si>
  <si>
    <t>767-Z/01d</t>
  </si>
  <si>
    <t>D+M rolovací mříž 2900 x 2100 mm, vč všech systémových doplňků, vč. elektromotoru, podrobnosti ve výpisu zámečnických prvků</t>
  </si>
  <si>
    <t>767-Z/02</t>
  </si>
  <si>
    <t>D+M dveře hliníkové 1950x2175 mm automatické zasklené izol.bezpeč. dvojsklem  v prosklené fasádě, podrobnosti ve výpisu zámečnických prvků</t>
  </si>
  <si>
    <t>767-Z/03</t>
  </si>
  <si>
    <t>D+M uzavřený profil jackl 80x80x4 mm, dl. 2 m, nosná konstrukce pro VZT jednotku, vč. nátěru, podrobnosti ve výpisu zámečnických prvků</t>
  </si>
  <si>
    <t>767-Z/04</t>
  </si>
  <si>
    <t>D+M sloupkopříčková hliníková fasáda vč. 6 ks dvoukřídlých otevítavých dveří, podrobnosti ve výkrese prosklené fasády</t>
  </si>
  <si>
    <t>kpl</t>
  </si>
  <si>
    <t>767-Z/05 + Z/06</t>
  </si>
  <si>
    <t>D+M zábrana přístupu na střechu, viz výpis prvků Z05 + Z06</t>
  </si>
  <si>
    <t>nerezový profil kruhového průřezu Ř 50mm tl. 2 mm, nerezové sloupky kruhového průřezu Ř 40mm, tl. 3 mm</t>
  </si>
  <si>
    <t>nerezové sloupky kotvené přes přírubu pod dlažbu do kostrukce střechy, nerezová ocel kartáčovaný povrch, vysokofrekvenční svařování, broušené svary,</t>
  </si>
  <si>
    <t>celková hmotnost cca 124 kg, mechanické kotvy do betonu 51 ks</t>
  </si>
  <si>
    <t>0R</t>
  </si>
  <si>
    <t>materiál drobný</t>
  </si>
  <si>
    <t xml:space="preserve">t     </t>
  </si>
  <si>
    <t>Dle výkazu  projektanta : 37,70/1000</t>
  </si>
  <si>
    <t>13383425R</t>
  </si>
  <si>
    <t>tyč ocelová profilová válcovaná za tepla 11375 (S 235JR); průřez IPE; výška 140 mm</t>
  </si>
  <si>
    <t>IPE 140 : 2072,10/1000</t>
  </si>
  <si>
    <t>Koeficient: 0,15</t>
  </si>
  <si>
    <t>13383430R</t>
  </si>
  <si>
    <t>tyč ocelová profilová válcovaná za tepla 11375 (S 235JR); průřez IPE; výška 160 mm</t>
  </si>
  <si>
    <t>IPE 160 : 3640,30/1000</t>
  </si>
  <si>
    <t>1338349RXX</t>
  </si>
  <si>
    <t>Pomocný Z profil do střešní kce - Z 100x50x20x20x2,0, 11375</t>
  </si>
  <si>
    <t>1000,00/1000</t>
  </si>
  <si>
    <t>134853156T</t>
  </si>
  <si>
    <t>Tyč průřezu UPE 180 hrubé, jakost oceli S235, 11375</t>
  </si>
  <si>
    <t>UPE 180 : 3084,70/1000</t>
  </si>
  <si>
    <t>13486325R</t>
  </si>
  <si>
    <t>tyč ocelová profilová válcovaná za tepla 11375 (S235JR); průřez HEA; výška 240 mm</t>
  </si>
  <si>
    <t>HEA 240 : 8904,70/1000</t>
  </si>
  <si>
    <t>13611224R</t>
  </si>
  <si>
    <t>plech ocelový válcovaný za tepla 11375 (S235JR); povrch hladký; tl.  8,00 mm</t>
  </si>
  <si>
    <t>P8 : 45,80/1000</t>
  </si>
  <si>
    <t>13611228R</t>
  </si>
  <si>
    <t>plech ocelový válcovaný za tepla 11375 (S235JR); povrch hladký; tl.  10,00 mm</t>
  </si>
  <si>
    <t>P10 : 740,70/1000</t>
  </si>
  <si>
    <t>P10 : 90/1000</t>
  </si>
  <si>
    <t xml:space="preserve">Ocelové plechy do prahu : </t>
  </si>
  <si>
    <t>Dle výkazu  projektanta : 153,10/1000</t>
  </si>
  <si>
    <t>13611238R</t>
  </si>
  <si>
    <t>plech ocelový válcovaný za tepla 11375 (S235JR); povrch hladký; tl.  15,00 mm</t>
  </si>
  <si>
    <t>P15 : 360,60/1000</t>
  </si>
  <si>
    <t>13611248R</t>
  </si>
  <si>
    <t>plech ocelový válcovaný za tepla 11375 (S235JR); povrch hladký; tl.  20,00 mm</t>
  </si>
  <si>
    <t>P20 : 791,30/1000</t>
  </si>
  <si>
    <t>14115290Rpol</t>
  </si>
  <si>
    <t>Trubky bezešvé hladké jakost 11353.1 D 42,4x2,9 mm</t>
  </si>
  <si>
    <t>TR 42,4x2,9 : 484,30</t>
  </si>
  <si>
    <t>14587296R</t>
  </si>
  <si>
    <t>profil ocelový tenkostěnný uzavřený svařovaný jak. S235; čtvercový; tl = 4,00 mm; a = 100,0 mm; b = 100,0 mm</t>
  </si>
  <si>
    <t>JAKL 100x100x4 - 82 m : 1050,00/1000</t>
  </si>
  <si>
    <t>14587797TT</t>
  </si>
  <si>
    <t>Profil obdélník. uzavř.svařovaný S355  200x120x7 mm</t>
  </si>
  <si>
    <t>TROBD 200x120x7 : 2697,10/1000</t>
  </si>
  <si>
    <t>14587798TT</t>
  </si>
  <si>
    <t>Profil obdélník. uzavř.svařovaný S355  200x120x10 mm</t>
  </si>
  <si>
    <t>TROBD 200x120x10 : 1644,90/1000</t>
  </si>
  <si>
    <t>1458779Rpol</t>
  </si>
  <si>
    <t>Profil obdélník. uzavř.svařovaný S235  150x100x4 mm</t>
  </si>
  <si>
    <t>JAKL 150x100x4 - 15 m : 240,00/1000</t>
  </si>
  <si>
    <t xml:space="preserve">Koeficient: </t>
  </si>
  <si>
    <t>15483001</t>
  </si>
  <si>
    <t>Trapézový plech TR 50x260x0,88 pozink</t>
  </si>
  <si>
    <t>Dle výkazu  projektanta : 990,00</t>
  </si>
  <si>
    <t>771101210RT1</t>
  </si>
  <si>
    <t>Příprava podkladu pod dlažby penetrace podkladu pod dlažby</t>
  </si>
  <si>
    <t>800-771</t>
  </si>
  <si>
    <t>771475014RU7</t>
  </si>
  <si>
    <t>Montáž soklíků z dlaždic keramických výšky 100 mm, soklíků vodorovných, kladených do flexibilního tmele</t>
  </si>
  <si>
    <t>103 : (1,80+1,50)*2-0,80</t>
  </si>
  <si>
    <t>106 : (1,15+1,35)*2-0,80</t>
  </si>
  <si>
    <t>107 : (1,80+2,20)*2-0,80</t>
  </si>
  <si>
    <t>117 : (2,25+2,15)*2-0,80-1,60+0,10+0,10</t>
  </si>
  <si>
    <t>118 : (1,50+2,15)*2-0,80*2</t>
  </si>
  <si>
    <t>125 : (1,85+1,05)*2-0,80</t>
  </si>
  <si>
    <t>771575118RT1</t>
  </si>
  <si>
    <t>Montáž podlah vnitřních z dlaždic keramických 600 x 600 mm, režných nebo glazovaných, hladkých, kladených do flexibilního tmele</t>
  </si>
  <si>
    <t>115 : 12,40</t>
  </si>
  <si>
    <t>119 : 15,40</t>
  </si>
  <si>
    <t>771575109RT1</t>
  </si>
  <si>
    <t>Montáž podlah z dlaždic keramických 300 x 300 mm, režných nebo glazovaných, hladkých, kladených do flexibilního tmele</t>
  </si>
  <si>
    <t>771578011RT1</t>
  </si>
  <si>
    <t>Zvláštní úpravy spár spára podlaha-stěna silikonem</t>
  </si>
  <si>
    <t>vč. dodávky a montáže silikonu.</t>
  </si>
  <si>
    <t>104 : (1,35+1,80)*2-0,80*2</t>
  </si>
  <si>
    <t>105 : (1,60+0,90)*2-0,80</t>
  </si>
  <si>
    <t>108 : (1,80+0,90)*2-0,80-0,90</t>
  </si>
  <si>
    <t>109 : (1,60+0,90)*2-0,80</t>
  </si>
  <si>
    <t>110 : (2,20+2,25)*2-1,00*3</t>
  </si>
  <si>
    <t>111 : (4,70+2,80)*2-0,90-0,80</t>
  </si>
  <si>
    <t>112 : (1,80+1,10)*2-0,80</t>
  </si>
  <si>
    <t>113 : (2,40+2,25)*2-1,00</t>
  </si>
  <si>
    <t>114 : (2,15+2,00)*2-1,00*2-0,90</t>
  </si>
  <si>
    <t>115 : (3,70+3,35)*2-0,90</t>
  </si>
  <si>
    <t>116 : (2,40+2,15)*2-1,00</t>
  </si>
  <si>
    <t>122 : (1,50+1,45)*2-0,80</t>
  </si>
  <si>
    <t>126 : (1,85+0,90)*2-0,80</t>
  </si>
  <si>
    <t>127 : (1,65+0,90)*2-0,80</t>
  </si>
  <si>
    <t>128 : (1,85+1,35)*2-0,80-0,70</t>
  </si>
  <si>
    <t>128 : 4,80-0,70</t>
  </si>
  <si>
    <t>Hala : (8,80+5,70)*2</t>
  </si>
  <si>
    <t>84,50+12,75+72,30+10,20</t>
  </si>
  <si>
    <t>771579791R00</t>
  </si>
  <si>
    <t>Příplatky k položkám montáže podlah keramických příplatek za plochu podlah keramických do 5 m2 jednotlivě</t>
  </si>
  <si>
    <t>771579792R00</t>
  </si>
  <si>
    <t>Příplatky k položkám montáže podlah keramických příplatek za podlahy keramické v omezeném prostoru</t>
  </si>
  <si>
    <t>Snížený prostor : 6,00*10,00*2</t>
  </si>
  <si>
    <t>77123021Rpol</t>
  </si>
  <si>
    <t>Kladení dlažby teracové do TM, vel. 400 x 400 mm</t>
  </si>
  <si>
    <t>Skladba R2 : 60,30</t>
  </si>
  <si>
    <t>771575119RTX</t>
  </si>
  <si>
    <t>Montáž podlah keram.,hladké, tmel, nad 60x60 cm, vč. dodávky lepidla a spárovací hmoty</t>
  </si>
  <si>
    <t>123 : 308,70</t>
  </si>
  <si>
    <t>128 : 12,70-1,80*1,35</t>
  </si>
  <si>
    <t>771601</t>
  </si>
  <si>
    <t>D+M soklík nerez v. 50 mm</t>
  </si>
  <si>
    <t>101, 102, 119, 120, 123, 124, 129 : (8,80+5,70)*2-0,80*5-1,00</t>
  </si>
  <si>
    <t>(8,80+6,20)*2-3,20-3,25-1,60-0,90-1,00</t>
  </si>
  <si>
    <t>(4,35+3,65)*2-3,20-3,25</t>
  </si>
  <si>
    <t>(6,10+4,50)*2-0,90</t>
  </si>
  <si>
    <t>(6,40+4,80)*2-0,80-0,90</t>
  </si>
  <si>
    <t>(6,40+4,80)*2-3,70-2,75-0,80-4,80-3,20</t>
  </si>
  <si>
    <t>(4,30+4,65)*2-2,75-3,70-3,20</t>
  </si>
  <si>
    <t>77188Rpol</t>
  </si>
  <si>
    <t>Řezání dlažby okolo stávajících sloupů vodním paprskem, obloukový řez</t>
  </si>
  <si>
    <t>597620T</t>
  </si>
  <si>
    <t>Sokl Taurus 29,8 x 8 cm</t>
  </si>
  <si>
    <t>597642030R</t>
  </si>
  <si>
    <t>dlažba keramická š = 300 mm; l = 300 mm; h = 9,0 mm; povrch matný; pro interiér i exteriér</t>
  </si>
  <si>
    <t>597642070Rpol</t>
  </si>
  <si>
    <t>Dlažba 598x598x10 mm</t>
  </si>
  <si>
    <t>59764207Rpol</t>
  </si>
  <si>
    <t>Dlažba 800x800x12 mm</t>
  </si>
  <si>
    <t>771888Rpol</t>
  </si>
  <si>
    <t>Dlažba na střechu R1b a náběh R2 - tl. 20 mm - výroba na zakázku</t>
  </si>
  <si>
    <t>998771201R00</t>
  </si>
  <si>
    <t>Přesun hmot pro podlahy z dlaždic v objektech výšky do 6 m</t>
  </si>
  <si>
    <t>781101210RT1</t>
  </si>
  <si>
    <t>Příprava podkladu pod obklady penetrace podkladu pod obklady</t>
  </si>
  <si>
    <t>102 - kuchyňka v bloku 103 -113 : (0,70+1,35+0,70)*0,60</t>
  </si>
  <si>
    <t>104 - C : (1,35+1,80)*2*2,20</t>
  </si>
  <si>
    <t>105 - C : (1,60+0,90)*2*2,20</t>
  </si>
  <si>
    <t>108 - C : (1,80+0,90)*2*2,20</t>
  </si>
  <si>
    <t>109 - C : (1,60+0,90)*2*2,20</t>
  </si>
  <si>
    <t>110 - B : (2,20+2,25)*2*2,20</t>
  </si>
  <si>
    <t>Odpočet otvorů : -1,00*2,15*3</t>
  </si>
  <si>
    <t>111 - B : (4,70+2,80)*2*2,20</t>
  </si>
  <si>
    <t>112 - B : (1,80+1,10)*2*2,20</t>
  </si>
  <si>
    <t>113 - B : (2,40+2,25)*2*2,20</t>
  </si>
  <si>
    <t>114 - B : (2,15+2,00)*2*2,20</t>
  </si>
  <si>
    <t>Odpočet otvorů : -1,00*2,15*2</t>
  </si>
  <si>
    <t>115 - B : (3,70+3,35)*2*2,20</t>
  </si>
  <si>
    <t>116 -  B : (2,40+2,15)*2*2,20</t>
  </si>
  <si>
    <t>122 - C : (1,50+1,45)*2*2,20</t>
  </si>
  <si>
    <t>126 - C : (1,85+0,90)*2*2,20</t>
  </si>
  <si>
    <t>127 - C : (1,65+0,90)*2*2,20</t>
  </si>
  <si>
    <t>128 - C : (1,85+1,35)*2*2,20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</si>
  <si>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</si>
  <si>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</si>
  <si>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</si>
  <si>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</si>
  <si>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781415013RT1</t>
  </si>
  <si>
    <t>Montáž obkladů vnitřních z obkládaček pórovinových montáž obkladů vnitřních  z obkladaček pórovinových do tmele  , 150 x 150 mm, lepených do flexibilního tmele</t>
  </si>
  <si>
    <t>102 - kuchyňka v bloku 103 -113 - C : (0,70+1,35+0,70)*0,60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</si>
  <si>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</si>
  <si>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</si>
  <si>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781475120RT1</t>
  </si>
  <si>
    <t>Montáž obkladů vnitřních z dlaždic keramických 300 x 600 mm,  , kladených do flexibilního tmele</t>
  </si>
  <si>
    <t>59764206R</t>
  </si>
  <si>
    <t>dlažba keramická š = 300 mm; l = 600 mm; h = 9,0 mm; povrch matný; pro interiér i exteriér</t>
  </si>
  <si>
    <t>115 - B : (3,70+3,65)*2*2,20</t>
  </si>
  <si>
    <t>59781345R</t>
  </si>
  <si>
    <t>obklad keramický š = 148 mm; l = 148 mm; h = 6,0 mm; pro interiér; barva bílá; mat</t>
  </si>
  <si>
    <t>998781201R00</t>
  </si>
  <si>
    <t>Přesun hmot pro obklady keramické v objektech výšky do 6 m</t>
  </si>
  <si>
    <t>783125230R00</t>
  </si>
  <si>
    <t>Nátěry ocelových konstrukcí syntetické C+CC ocelové konstrukce lehké + velmi lehké, jednonásobné + 2x email</t>
  </si>
  <si>
    <t>800-783</t>
  </si>
  <si>
    <t>na vzduchu schnoucí</t>
  </si>
  <si>
    <t>HEA 240 : 202,312</t>
  </si>
  <si>
    <t>IPE 140 : 88,507</t>
  </si>
  <si>
    <t>IPE 160 : 143,539</t>
  </si>
  <si>
    <t>TR 42,4x2,9 : 64,51</t>
  </si>
  <si>
    <t>TROBD 200x120x7 : 51,328</t>
  </si>
  <si>
    <t>TROBD 200x120x10 : 21,814</t>
  </si>
  <si>
    <t>UPR 180 : 99,588</t>
  </si>
  <si>
    <t>P8 : 1,771</t>
  </si>
  <si>
    <t>P10 : 20,936</t>
  </si>
  <si>
    <t>P15 : 6,925</t>
  </si>
  <si>
    <t>P20 : 11,104</t>
  </si>
  <si>
    <t>Prořez všech prvků : 57,00</t>
  </si>
  <si>
    <t>Ostatní kce - rámy VZT : 0,10*4*82</t>
  </si>
  <si>
    <t>(0,15+0,10)*2*15</t>
  </si>
  <si>
    <t>0,25*0,25*2*18</t>
  </si>
  <si>
    <t>0,52*250</t>
  </si>
  <si>
    <t>783782205R00</t>
  </si>
  <si>
    <t>Nátěry tesařských konstrukcí ochranné fungicidní+ biocidní (proti plísním, houbám a hmyzu), dvojnásobné</t>
  </si>
  <si>
    <t>protihnilobné, protiplísňové proti ohni a škůdcům</t>
  </si>
  <si>
    <t>včetně montáže, dodávky a demontáže lešení.</t>
  </si>
  <si>
    <t>Lať 60x40 mm : 72,80*(0,04+0,06)*2</t>
  </si>
  <si>
    <t>783851212R00</t>
  </si>
  <si>
    <t>Nátěry omítek a betonů epoxidové, epoxidehtové a epoxiesterové epoxidové, omítky stěn, dvojnásobné+1x email+1x tmel</t>
  </si>
  <si>
    <t xml:space="preserve">Stěny - hala povrch Q3 : </t>
  </si>
  <si>
    <t>Blok 103 - 113 :  (8,80+5,70)*2*(3,95+0,50)</t>
  </si>
  <si>
    <t>Odpočet otvorů :  -0,80*2,15*5</t>
  </si>
  <si>
    <t>Blok 120 - 122 : (6,40+4,80)*2*(3,95+0,50)</t>
  </si>
  <si>
    <t>784191101R00</t>
  </si>
  <si>
    <t>Příprava povrchu Penetrace (napouštění) podkladu disperzní, jednonásobná</t>
  </si>
  <si>
    <t>800-784</t>
  </si>
  <si>
    <t xml:space="preserve">Stropy - povrch Q3 : </t>
  </si>
  <si>
    <t xml:space="preserve">Povrch Q2 : </t>
  </si>
  <si>
    <t>102 : (0,70+1,35+0,70)*2,40</t>
  </si>
  <si>
    <t>1,35*0,70</t>
  </si>
  <si>
    <t>103 : (1,80+1,50)*2*2,20</t>
  </si>
  <si>
    <t>106 : (1,15+1,35)*2*(3,95+0,50)</t>
  </si>
  <si>
    <t>1,15*0,50</t>
  </si>
  <si>
    <t>107 : (1,80+2,20)*2*(3,95+0,50)</t>
  </si>
  <si>
    <t>1,80*0,50</t>
  </si>
  <si>
    <t>117 : (2,25+2,15)*2*2,70</t>
  </si>
  <si>
    <t>Odpočet otvorů : -1,65*1,10</t>
  </si>
  <si>
    <t>Přípočet ostění : (2,10+1,60+2,10)*0,15</t>
  </si>
  <si>
    <t>118 : (1,50+2,15)*2*2,70</t>
  </si>
  <si>
    <t>119 : (4,35+3,65)*2*2,70</t>
  </si>
  <si>
    <t>Odpočet otvorů : -3,25*2,10</t>
  </si>
  <si>
    <t>-3,20*2,20</t>
  </si>
  <si>
    <t>Přípočet ostění : (2,10+3,25+2,10)*0,15</t>
  </si>
  <si>
    <t>(2,20+3,20+2,20)*0,15</t>
  </si>
  <si>
    <t>120 : (6,10+4,50)*2*(3,95+0,50)</t>
  </si>
  <si>
    <t>(2,45+6,10+3,44+4,50)*0,50</t>
  </si>
  <si>
    <t>Přípočet ostění : (1,50+2,40+1,50)*0,15</t>
  </si>
  <si>
    <t>124 : (4,50+4,15)*2*2,70</t>
  </si>
  <si>
    <t>Odpočet otvorů : -2,75*2,10</t>
  </si>
  <si>
    <t>Přípočet ostění : (2,10+2,75+2,10)*0,15</t>
  </si>
  <si>
    <t>(2,10+3,70+2,10)*0,15</t>
  </si>
  <si>
    <t>(2,10+3,20+2,10)*0,15</t>
  </si>
  <si>
    <t>125 : (1,85+1,05)*2*2,20</t>
  </si>
  <si>
    <t>Nad úrovní odskoku ze strany haly : 108,99</t>
  </si>
  <si>
    <t>784195412R00</t>
  </si>
  <si>
    <t>Malby z malířských směsí otěruvzdorných,  , bělost 92 %, dvojnásobné</t>
  </si>
  <si>
    <t>784195422R00</t>
  </si>
  <si>
    <t>Malby z malířských směsí otěruvzdorných,  , barevné, dvojnásobné</t>
  </si>
  <si>
    <t>Nad úrovní odskoku ze strany haly : 1155,71-1046,72</t>
  </si>
  <si>
    <t>722254201RT4</t>
  </si>
  <si>
    <t>Požární příslušenství hydrantový systém D 25, box s plnými dveřmi, stálotvará hadice, průměr 19/30</t>
  </si>
  <si>
    <t>O/01 : 2</t>
  </si>
  <si>
    <t>725291123R00</t>
  </si>
  <si>
    <t>Invalidní program madlo jednoduché pevné, rozměr 500 mm, nerez</t>
  </si>
  <si>
    <t>soubor</t>
  </si>
  <si>
    <t>O/15 : 2</t>
  </si>
  <si>
    <t>776971210R00</t>
  </si>
  <si>
    <t>Čisticí zóny a rohože textilní rohož, z PVC/PP, tloušťky 10 mm</t>
  </si>
  <si>
    <t>800-775</t>
  </si>
  <si>
    <t>O/04 : 1,95*1,20*6</t>
  </si>
  <si>
    <t>776972117R00</t>
  </si>
  <si>
    <t>Čisticí zóny a rohože vstupní rohož, z Al profilůspojených nerewzovým lankema odděleny pryžovými mezikroužky, tloušťky 17 mm</t>
  </si>
  <si>
    <t>O/03 : 3,20*1,60*2</t>
  </si>
  <si>
    <t>776976101R00</t>
  </si>
  <si>
    <t xml:space="preserve">Čisticí zóny a rohože rám z profilu L, z hliníku,  </t>
  </si>
  <si>
    <t>O/03 : (3,20+1,60)*2*2</t>
  </si>
  <si>
    <t>776976420R00</t>
  </si>
  <si>
    <t>Čisticí zóny a rohože lišta k rohožím, z pryže, šířky 20 mm</t>
  </si>
  <si>
    <t>O/04 : (1,95+1,20)*2*6</t>
  </si>
  <si>
    <t>799950</t>
  </si>
  <si>
    <t>Systém generálního klíče</t>
  </si>
  <si>
    <t>799-O/02</t>
  </si>
  <si>
    <t>D+M přebalovací pult, tvrzený plast, nosnost 120 kg, rozměr v zavřeném stavu 914x565x102 mm, v otevřeném stavu 914x565x519 mm</t>
  </si>
  <si>
    <t>799-O/05</t>
  </si>
  <si>
    <t>D+M sestava turniket (1 ks) + motorická branka (1 ks) + zábradlí (3 ks), podrobnosti ve výpisu ostatních výrobků</t>
  </si>
  <si>
    <t xml:space="preserve">sada  </t>
  </si>
  <si>
    <t>799-O/06</t>
  </si>
  <si>
    <t>D+M automatický elektrický vysoušeč rukou, podrobnosti ve výpisu ostatních výrobků</t>
  </si>
  <si>
    <t>799-O/07</t>
  </si>
  <si>
    <t>D+M závěsný zásobník toaletního papíru, pro roli max. 19 cm, nerez mat, okénko pro kontrolu obsahu, uzamykatelný, podrobnosti ve výpisu ostatních výrobků</t>
  </si>
  <si>
    <t>799-O/08</t>
  </si>
  <si>
    <t>D+M závěsný hygienický odpadkový koš s víkem, obsah 27 l, nerez mat, uzamykatelný, podrobnosti ve výpisu ostatních výrobků</t>
  </si>
  <si>
    <t>799-O/09</t>
  </si>
  <si>
    <t>D+M WC štětka + držák - závěsná toaletní štětka, s krytkou, s vyjímatelnou nádobou, nerez mat</t>
  </si>
  <si>
    <t>799-O/10</t>
  </si>
  <si>
    <t>D+M nástěnný bodový háček, kotvený do dveří, chrom mat, podrobnosti ve výpisu ostatních výrobků</t>
  </si>
  <si>
    <t>799-O/11</t>
  </si>
  <si>
    <t>D+M nerez zrcadlo 1250x950 s dřevotřískou, atypové zrcadlo nerez vyleštěný do zrcadlového lesku, upevněné nalepením, podrobnosti ve výpisu ostatních výrobků</t>
  </si>
  <si>
    <t>799-O/12</t>
  </si>
  <si>
    <t>D+M nerez zrcadlo sklopné 405x625 pro ZTP atypové zrcadlo nerez vyleštěný do zrcadlového lesku, podrobnosti ve výpisu ostatních výrobků</t>
  </si>
  <si>
    <t>799-O/13</t>
  </si>
  <si>
    <t>D+M integrované nerez madlo nástěnné pro imobilní, vodorovná část 600 mm, svislá 700 mm, podrobnosti ve výpisu ostatních výrobků</t>
  </si>
  <si>
    <t>799-O/14</t>
  </si>
  <si>
    <t>D+M nerez invalidní madlo sklopné 813 mm, podrobnosti ve výpisu ostatních výrobků</t>
  </si>
  <si>
    <t>7995-O/19</t>
  </si>
  <si>
    <t>D+M záchytný a zádržný systém</t>
  </si>
  <si>
    <t>7996 - M 01</t>
  </si>
  <si>
    <t>Židle k infopultu, podstavec: pětiramenný hliníkový odlitek, loketní opěrky, viz výpis mobiliáře M 01, D+M</t>
  </si>
  <si>
    <t>7996 - M 02</t>
  </si>
  <si>
    <t>Rohový infopult atyp,  délka cca 7,9 m, ocelová konstrukce opláštěná kompaktními deskami, viz výpis mobiliáře M 02, D+M</t>
  </si>
  <si>
    <t>7996 - M 03</t>
  </si>
  <si>
    <t>Pult do směnárny atyp, ocelová konstrukce opláštěná kompaktními deskami, viz výpis mobiliáře M 03, D+M</t>
  </si>
  <si>
    <t>7996 - M 04</t>
  </si>
  <si>
    <t>Pult do úschovny zavazadel atyp, ocelová konstrukce opláštěná kompaktními deskami, viz výpis mobiliáře M 04, D+M</t>
  </si>
  <si>
    <t>7996 - M 05</t>
  </si>
  <si>
    <t>Policový regál do úschovny zavazadel atyp, ocelová konstrukce a police, viz výpis mobiliáře M 05, D+M</t>
  </si>
  <si>
    <t>7996 - M 06</t>
  </si>
  <si>
    <t>Sedací sestava tvořená čtvercovými a půlčtvercovými sedacími prvky s květináči, viz výpis mobiliáře M 06, D+M</t>
  </si>
  <si>
    <t>7996 - M 07</t>
  </si>
  <si>
    <t>Sedací sestava tvořená čtvercovými a půlčtvercovými sedacími prvky se stolkem, viz výpis mobiliáře M 07, D+M</t>
  </si>
  <si>
    <t>7996 - M 08</t>
  </si>
  <si>
    <t>Odpadkový koš na tříděný odpad celoocelový, objem nádob 3x 32 l, viz výpis mobiliáře M 09, D+M</t>
  </si>
  <si>
    <t>7996 - M 09</t>
  </si>
  <si>
    <t>Odpadkový koš celoocelový, objem nádoby 32 l, viz výpis mobiliáře M 09, D+M</t>
  </si>
  <si>
    <t>Včetně:</t>
  </si>
  <si>
    <t>KUCHYŇSKÁ SESTAVA - VESTAVNÁ LEDNICE A DŘEZOVÁ SKŘÍŇKA,</t>
  </si>
  <si>
    <t>831230110RAB</t>
  </si>
  <si>
    <t>Vodovodní přípojka z trub polyetylénových D 40-63, hloubka 1,2 m</t>
  </si>
  <si>
    <t>POL2_0</t>
  </si>
  <si>
    <t>721176102R00</t>
  </si>
  <si>
    <t>Potrubí HT připojovací D 40 x 1,8 mm</t>
  </si>
  <si>
    <t>POL1_0</t>
  </si>
  <si>
    <t>Odvod kondenzátu : 11,0+4+8+13+14+28</t>
  </si>
  <si>
    <t>721176103R00</t>
  </si>
  <si>
    <t>Potrubí HT připojovací D 50 x 1,8 mm</t>
  </si>
  <si>
    <t>721176104R00</t>
  </si>
  <si>
    <t>Potrubí HT připojovací D 75 x 1,9 mm</t>
  </si>
  <si>
    <t>721176115R00</t>
  </si>
  <si>
    <t>Potrubí HT odpadní svislé D 110 x 2,7 mm</t>
  </si>
  <si>
    <t>721176125R00</t>
  </si>
  <si>
    <t>Potrubí HT svodné (ležaté) v zemi D 110 x 2,7 mm</t>
  </si>
  <si>
    <t>721176126R00</t>
  </si>
  <si>
    <t>Potrubí HT svodné (ležaté) v zemi DN 125 x 3,1 mm</t>
  </si>
  <si>
    <t>721176127R00</t>
  </si>
  <si>
    <t>Potrubí HT svodné (ležaté) v zemi D 160 x 3,9 mm</t>
  </si>
  <si>
    <t>721176136R00</t>
  </si>
  <si>
    <t>Potrubí HT svodné  zavěšené D 125 x 3,1 mm</t>
  </si>
  <si>
    <t>721178126R00</t>
  </si>
  <si>
    <t>Čisticí kus HT pro potr.svislé D110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</si>
  <si>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</si>
  <si>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</si>
  <si>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</si>
  <si>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</si>
  <si>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</si>
  <si>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</si>
  <si>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721234116RT1</t>
  </si>
  <si>
    <t>Vtok střešní HL64, vodor. odtok, živičný pás, nerez mřížka bez el. ohřevu D 75/110</t>
  </si>
  <si>
    <t>721273150RT1</t>
  </si>
  <si>
    <t>Hlavice ventilační přivětrávací HL900, přivzdušňovací ventil HL900, D 50/75/110 mm</t>
  </si>
  <si>
    <t>721273200RT3</t>
  </si>
  <si>
    <t>Souprava ventilační střešní HL, souprava větrací hlavice PP HL810  D 110 mm</t>
  </si>
  <si>
    <t>721290111R00</t>
  </si>
  <si>
    <t>Zkouška těsnosti kanalizace vodou DN 125</t>
  </si>
  <si>
    <t>721290112R00</t>
  </si>
  <si>
    <t>Zkouška těsnosti kanalizace vodou DN 200</t>
  </si>
  <si>
    <t>721850Rpol</t>
  </si>
  <si>
    <t>D+M podpůrný žlábek pozink.vč. kotvících prvků, pro kondenz.potrubí</t>
  </si>
  <si>
    <t>998721101R00</t>
  </si>
  <si>
    <t>Přesun hmot pro vnitřní kanalizaci, výšky do 6 m</t>
  </si>
  <si>
    <t>28349015R</t>
  </si>
  <si>
    <t>Dvířka revizní plná 3040 rozměr 300x400 mm</t>
  </si>
  <si>
    <t>2865301</t>
  </si>
  <si>
    <t>Vpusť podlahová d 50 mm, celonerezová,odpad dolů, povrch matný</t>
  </si>
  <si>
    <t>28654741R</t>
  </si>
  <si>
    <t>HL136N sifon kondenzační DN 40  PP vodorovný odtok, stavební výška 95 mm</t>
  </si>
  <si>
    <t>5523180</t>
  </si>
  <si>
    <t>Podlahový žlab l = 1500 mm,vč.zápach.uzávěry, odpad d50, rošt lesklý dle specifikace</t>
  </si>
  <si>
    <t>722130235R00</t>
  </si>
  <si>
    <t>Potrubí z trub.závit.pozink.svařovan. 11343,DN 40</t>
  </si>
  <si>
    <t>722172312R00</t>
  </si>
  <si>
    <t>Potrubí z PPR, studená, D 25x3,5 mm, vč.zed.výpom.</t>
  </si>
  <si>
    <t>722172313R00</t>
  </si>
  <si>
    <t>Potrubí z PPR, studená, D 32x4,4 mm, vč.zed.výpom.</t>
  </si>
  <si>
    <t>722172314R00</t>
  </si>
  <si>
    <t>Potrubí z PPR, studená, D 40x5,5 mm, vč.zed.výpom.</t>
  </si>
  <si>
    <t>722172331R00</t>
  </si>
  <si>
    <t>Potrubí z PPR, teplá, D 20x3,4 mm, vč. zed. výpom.</t>
  </si>
  <si>
    <t>722172332R00</t>
  </si>
  <si>
    <t>Potrubí z PPR, teplá, D 25x4,2 mm, vč. zed. výpom.</t>
  </si>
  <si>
    <t>722181214RT7</t>
  </si>
  <si>
    <t>Izolace návleková tl. stěny 20 mm, vnitřní průměr 22 mm</t>
  </si>
  <si>
    <t>722181214RT8</t>
  </si>
  <si>
    <t>Izolace návleková  tl. stěny 20 mm, vnitřní průměr 25 mm</t>
  </si>
  <si>
    <t>722181214RU1</t>
  </si>
  <si>
    <t>Izolace návleková  tl. stěny 20 mm, vnitřní průměr 32 mm</t>
  </si>
  <si>
    <t>722181214RV9</t>
  </si>
  <si>
    <t>Izolace návleková tl. stěny 20 mm, vnitřní průměr 40 mm</t>
  </si>
  <si>
    <t>722190401R00</t>
  </si>
  <si>
    <t>Vyvedení a upevnění výpustek DN 15</t>
  </si>
  <si>
    <t>722254201RT3</t>
  </si>
  <si>
    <t>Hydrantový systém, box s plnými dveřmi, průměr 25/30, stálotvará hadice</t>
  </si>
  <si>
    <t>722264314R00</t>
  </si>
  <si>
    <t>Vodoměr bytový  DN 20x130 mm, Qn 2,5, teplá voda</t>
  </si>
  <si>
    <t>722265112R00</t>
  </si>
  <si>
    <t>Vodoměr domovní 420 DN20x165mm, Qn 2,5, studená voda</t>
  </si>
  <si>
    <t>722265117R00</t>
  </si>
  <si>
    <t>Vodoměr domovní SV  DN32x260mm, Qn 6,0</t>
  </si>
  <si>
    <t>722280106R00</t>
  </si>
  <si>
    <t>Tlaková zkouška vodovodního potrubí do DN 32</t>
  </si>
  <si>
    <t>722280108R00</t>
  </si>
  <si>
    <t>Tlaková zkouška vodovodního potrubí do DN 50</t>
  </si>
  <si>
    <t>722290234R00</t>
  </si>
  <si>
    <t>Proplach a dezinfekce vodovod.potrubí DN 80</t>
  </si>
  <si>
    <t>7226442</t>
  </si>
  <si>
    <t>D+M podpůrný žlábek pozink.vč.kotvících prvků</t>
  </si>
  <si>
    <t>7226587</t>
  </si>
  <si>
    <t>D+M potrubní oddělovač BA-DN40</t>
  </si>
  <si>
    <t>725814105R00</t>
  </si>
  <si>
    <t>Ventil rohový s filtrem  DN 15 x DN 10</t>
  </si>
  <si>
    <t>734233112R00</t>
  </si>
  <si>
    <t>Kohout kulový, vnitř.-vnitř.závit DN 20,PN35,mosaz</t>
  </si>
  <si>
    <t>734233113R00</t>
  </si>
  <si>
    <t>Kohout kulový, vnitř.-vnitř.závit DN 25,PN35,mosaz</t>
  </si>
  <si>
    <t>734233115R00</t>
  </si>
  <si>
    <t>Kohout kulový, vnitř.-vnitř.závit DN 40,PN35,mosaz</t>
  </si>
  <si>
    <t>734233116R00</t>
  </si>
  <si>
    <t>Kohout kulový, vnitř.-vnitř.závit DN 50,PN35 mosaz</t>
  </si>
  <si>
    <t>998722101R00</t>
  </si>
  <si>
    <t>Přesun hmot pro vnitřní vodovod, výšky do 6 m</t>
  </si>
  <si>
    <t>42610932R</t>
  </si>
  <si>
    <t>Čerpadlo cirkulační  RS 25/4,230 V</t>
  </si>
  <si>
    <t>48466413R</t>
  </si>
  <si>
    <t>Nádoba tlaková membránová 35litrů</t>
  </si>
  <si>
    <t>Izolace návleková tl. stěny 20 mm, vnitřní průměr 25 mm</t>
  </si>
  <si>
    <t>R-položka</t>
  </si>
  <si>
    <t>POL12_1</t>
  </si>
  <si>
    <t>Kohout kulový, vnitř.-vnitř.závit DN 25,PN16,mosaz</t>
  </si>
  <si>
    <t>725011</t>
  </si>
  <si>
    <t>Automat splachovač WC v předstěn.systému, s chrom.krytem</t>
  </si>
  <si>
    <t>725014141R00</t>
  </si>
  <si>
    <t>Klozet závěsný  ZTP + sedátko, bílý</t>
  </si>
  <si>
    <t>725014161R00</t>
  </si>
  <si>
    <t>Klozet závěsný včetně sedátka, hl.530 mm</t>
  </si>
  <si>
    <t>725017153R00</t>
  </si>
  <si>
    <t>Umyvadlo invalidní  64 x 55 cm, bílé</t>
  </si>
  <si>
    <t>725017162R00</t>
  </si>
  <si>
    <t>Umyvadlo na šrouby  55 x 45 cm, bílé</t>
  </si>
  <si>
    <t>725019101R00</t>
  </si>
  <si>
    <t>Výlevka stojící  s plastovou mřížkou a splachovače</t>
  </si>
  <si>
    <t>725044</t>
  </si>
  <si>
    <t>Opláštěný nerez.pult se 2 umyvadly1250mm, 2x otvor, pro baterii, vč.sifonu, dávk.mýdla</t>
  </si>
  <si>
    <t>725045</t>
  </si>
  <si>
    <t>Baterie senzor s napájecím zdrojem 230V/12V D+M</t>
  </si>
  <si>
    <t>725051</t>
  </si>
  <si>
    <t>Automat.nerezová pisoár s IQ čidlem, 12V+napájecí, zdroj</t>
  </si>
  <si>
    <t>Madlo rovné nerez Novaservis dl. 500 mm</t>
  </si>
  <si>
    <t>725291132R00</t>
  </si>
  <si>
    <t>Madlo dvojité pevné bílé Novaservis dl. 830 mm</t>
  </si>
  <si>
    <t>725291136R00</t>
  </si>
  <si>
    <t>Madlo dvojité sklopné bílé Novaservis dl. 830 mm</t>
  </si>
  <si>
    <t>725534112R00</t>
  </si>
  <si>
    <t>Ohřívač elektr. zásob. beztl. 10 litrů</t>
  </si>
  <si>
    <t>725534222R00</t>
  </si>
  <si>
    <t>Ohřívač elek. zásob. závěsný  50 litrů</t>
  </si>
  <si>
    <t>725534225R00</t>
  </si>
  <si>
    <t>Ohřívač elek. zásob. závěsný - 125 litrů</t>
  </si>
  <si>
    <t>725823121RT1</t>
  </si>
  <si>
    <t>Baterie umyvadlová stoján. ruční, vč. otvír.odpadu, standardní</t>
  </si>
  <si>
    <t>725860109R00</t>
  </si>
  <si>
    <t>Uzávěrka zápachová umyvadlová D 40</t>
  </si>
  <si>
    <t>998725101R00</t>
  </si>
  <si>
    <t>Přesun hmot pro zařizovací předměty, výšky do 6 m</t>
  </si>
  <si>
    <t>VZT jednotka v podstropním provedení, Vp=2800m3/h (dp=300Pa), Vo=2400m3/h (dp=300Pa),</t>
  </si>
  <si>
    <t>VZT jednotka v podstropním provedení, Vp=2800m3/h (dp=300Pa), Vo=2400m3/h (dp=300Pa),   s deskovým protiproudým rekuperátorem (účinnost 87%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t>
  </si>
  <si>
    <t>02</t>
  </si>
  <si>
    <t>Osazení externí rozvodnice a kabeláž pro propojení s VZT jednotkou (do 3bm)</t>
  </si>
  <si>
    <t>kp</t>
  </si>
  <si>
    <t>03</t>
  </si>
  <si>
    <t>Venkovní kondenzační jednotka pro VZT jednotku 1.1 - Qt=4,5kW, Qch=3,7kW, invertorem řízená jednotka, vč. sady s expanzním ventilem, řídícího boxu pro funkci tepelného čerpadla (topení / chlazení) a s</t>
  </si>
  <si>
    <t>Venkovní kondenzační jednotka pro VZT jednotku 1.1 - Qt=4,5kW, Qch=3,7kW, invertorem řízená jednotka vč. sady s expanzním ventilem, řídícího boxu pro funkci tepelného čerpadla (topení / chlazení) a s ovladačem.</t>
  </si>
  <si>
    <t>04</t>
  </si>
  <si>
    <t>Rám pro kondenzační jednotku pro uchycení na OK střechy nad halou, vč. izolátorů chvění, žárově, zinkované nebo s protikorozivním nátěrem</t>
  </si>
  <si>
    <t>05</t>
  </si>
  <si>
    <t>Průchodka pro Cu rozvod chladiva střechou haly</t>
  </si>
  <si>
    <t>06</t>
  </si>
  <si>
    <t>Rozvody Cu potrubí vč. chladiva R410, izolace, propojovacích kabelů</t>
  </si>
  <si>
    <t>bm</t>
  </si>
  <si>
    <t>07</t>
  </si>
  <si>
    <t>Rozvody Cu potrubí vč. chladiva R410, izolace, propojovacích kabelů a roštů pro vedení Cu potrubí po, střeše</t>
  </si>
  <si>
    <t>08</t>
  </si>
  <si>
    <t>VZT jednotka v podstropním provedení, Vp=2800m3/h (dp=300Pa), Vo=2700m3/h (dp=300Pa),   s deskovým, protiproudým rekuperátorem (účinnost 90% při zimních výpočtových hodnotách)</t>
  </si>
  <si>
    <t>VZT jednotka v podstropním provedení, Vp=2800m3/h (dp=300Pa), Vo=2700m3/h (dp=300Pa),   s deskovým protiproudým rekuperátorem (účinnost 90%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t>
  </si>
  <si>
    <t>09</t>
  </si>
  <si>
    <t>10</t>
  </si>
  <si>
    <t>11</t>
  </si>
  <si>
    <t>12</t>
  </si>
  <si>
    <t>13</t>
  </si>
  <si>
    <t>14</t>
  </si>
  <si>
    <t>VZT jednotka v podstropním provedení, Vp=2800m3/h (dp=300Pa), Vo=2700m3/h (dp=300Pa),   s deskovým, protiproudým rekuperátorem (účinnost 90% při zimních výpočtových hodnotách) s bypassem, s přívodním</t>
  </si>
  <si>
    <t>18</t>
  </si>
  <si>
    <t>19</t>
  </si>
  <si>
    <t>20</t>
  </si>
  <si>
    <t>21</t>
  </si>
  <si>
    <t>22</t>
  </si>
  <si>
    <t>Detektor kouře do VZT potrubí vč. trafa CTE12/15WDC a kabeláže na napojení MaR VZT jednotky.</t>
  </si>
  <si>
    <t>Detektor kouře do VZT potrubí vč. trafa CTE12/15WDC a kabeláže na napojení MaR VZT jednotky. Detektor kouře je určen k automatickému vypnutí vzduchotechnického zařízení v případě výskytu zplodin hoření v potrubním systému. Detektor se instaluje vně potrubí, do potrubí zasahují 2 odběrné trubky (standardně dlouhé 300 mm), které přivádí vzorek vzduchu k detektoru. Na výstupu je relé, které je sepnuto v případě, že je přivedeno napájecí napětí a není detekována přítomnost kouře. Detektor pravidelně provádí vnitřní autotest.</t>
  </si>
  <si>
    <t>23</t>
  </si>
  <si>
    <t>Zakrytí kouřového čidla proti povětrnostním vlivům</t>
  </si>
  <si>
    <t>24</t>
  </si>
  <si>
    <t>Horizontální dveřní clona bez ohřevu, s opláštěním, tři stupně vzduchového výkonu, pro šířku dveří, 2m, pro instalační výšku do 4m</t>
  </si>
  <si>
    <t>25</t>
  </si>
  <si>
    <t>vč. konzolí pro uchycení clony nade dveře</t>
  </si>
  <si>
    <t>26</t>
  </si>
  <si>
    <t>vč. ovladače a dveřního kontaktu a propojovacích kabelů</t>
  </si>
  <si>
    <t>27</t>
  </si>
  <si>
    <t>Diagonální ventilátor do kruhového potrubí d160, Vo=385m3/h (dp=140Pa), tříotáčkový ventilátor,, motor vybaven tepelnou pojistkou</t>
  </si>
  <si>
    <t>Diagonální ventilátor do kruhového potrubí d160, Vo=385m3/h (dp=140Pa), tříotáčkový ventilátor, motor vybaven tepelnou pojistkou. Skříň ventilátoru se skládá z montážní lišty s dvěma hrdly a motoru, který je s hrdly spojen rychloupínacími sponami. Konstrukce umožňuje demontáž motorové části bez nutnosti odpojit potrubí.</t>
  </si>
  <si>
    <t>28</t>
  </si>
  <si>
    <t>Zpětná klapka těsná RSKT 160</t>
  </si>
  <si>
    <t>29</t>
  </si>
  <si>
    <t>Buňkový tlumič hluku 500x500/1000 (2ks G 250x500x1000  s náběhem na obou koncích, v hygienickém -, voděodolném provedení)</t>
  </si>
  <si>
    <t>"Buňkový tlumič hluku 500x500/1000 (2ks G 250x500x1000  s náběhem na obou koncích, v hygienickém - voděodolném provedení), hlukový útlum tlumiče</t>
  </si>
  <si>
    <t>32 63 125 250 500 1000 2000 4000 8000 Hz</t>
  </si>
  <si>
    <t>12 16 25 32 44 48 42 33 21 dB. "</t>
  </si>
  <si>
    <t>30</t>
  </si>
  <si>
    <t>Buňkový tlumič hluku 500x500/1000 (2ks G 250x500x1000  s náběhem na obou koncích),</t>
  </si>
  <si>
    <t>"Buňkový tlumič hluku 500x500/1000 (2ks G 250x500x1000  s náběhem na obou koncích), hlukový útlum tlumiče</t>
  </si>
  <si>
    <t>31</t>
  </si>
  <si>
    <t>Buňkový tlumič hluku 400x500/1500 (2ks G 200x500x1500  s náběhem na obou koncích)</t>
  </si>
  <si>
    <t>"Buňkový tlumič hluku 400x500/1500 (2ks G 200x500x1500  s náběhem na obou koncích), hlukový útlum tlumiče</t>
  </si>
  <si>
    <t>7 11 15 24 38 41 37 25 15 dB. "</t>
  </si>
  <si>
    <t>32</t>
  </si>
  <si>
    <t>Buňkový tlumič hluku 1000x250/1500 (2ks G 250x500x1500  s náběhem na obou koncích)</t>
  </si>
  <si>
    <t>"Buňkový tlumič hluku 1000x250/1500 (2ks G 250x500x1500  s náběhem na obou koncích), hlukový útlum tlumiče</t>
  </si>
  <si>
    <t>8 13 17 26 37 40 36 22 14 dB."</t>
  </si>
  <si>
    <t>33</t>
  </si>
  <si>
    <t>Buňkový tlumič hluku 500x500/1500 (2ks G 250x500x1500  s náběhem na obou koncích)</t>
  </si>
  <si>
    <t>"Buňkový tlumič hluku 500x500/1500 (2ks G 250x500x1500  s náběhem na obou koncích), hlukový útlum tlumiče</t>
  </si>
  <si>
    <t>34</t>
  </si>
  <si>
    <t>Buňkový tlumič hluku 500x500/1000 (2ks G 250x500x1000  s náběhem na obou koncích)</t>
  </si>
  <si>
    <t>7 10 12 18 25 27 23 17 9 dB."</t>
  </si>
  <si>
    <t>35</t>
  </si>
  <si>
    <t>Buňkový tlumič hluku 200x500/1000 (1ks G 200x500x1000  s náběhem na obou koncích)</t>
  </si>
  <si>
    <t>"Buňkový tlumič hluku 200x500/1000 (1ks G 200x500x1000  s náběhem na obou koncích), hlukový útlum tlumiče</t>
  </si>
  <si>
    <t>6 9 12 19 26 28 24 18 10 dB."</t>
  </si>
  <si>
    <t>36</t>
  </si>
  <si>
    <t>Regulační klapkta těsná RKT 250x315 S, vč. servopohonu (230V) s havarijní funkcí</t>
  </si>
  <si>
    <t>37</t>
  </si>
  <si>
    <t>Kabeláž a propojení servopohonů na MaR VZT jednotky 1.1 - ovládání otvírání a uzavírání klapky s, chodem VZT jednotky</t>
  </si>
  <si>
    <t>38</t>
  </si>
  <si>
    <t>Regulační klapka RK 315x315 R s ručním ovládáním</t>
  </si>
  <si>
    <t>39</t>
  </si>
  <si>
    <t>Regulační klapkta těsná RKT 160x315 S, vč. servopohonu (230V) s havarijní funkcí</t>
  </si>
  <si>
    <t>40</t>
  </si>
  <si>
    <t>Kabeláž a propojení servopohonů na MaR VZT jednotky 1.3 - ovládání otvírání a uzavírání klapky s, chodem VZT jednotky</t>
  </si>
  <si>
    <t>41</t>
  </si>
  <si>
    <t>Pružná mažeta 400x280</t>
  </si>
  <si>
    <t>42</t>
  </si>
  <si>
    <t>Regulační klapkta těsná RKT 100 S, vč. servopohonu (230V) s havarijní funkcí</t>
  </si>
  <si>
    <t>43</t>
  </si>
  <si>
    <t>44</t>
  </si>
  <si>
    <t>Omezovací regulátor konstantního průtoku vzduchu d125 k zasunutí do potrubí</t>
  </si>
  <si>
    <t>Omezovací regulátor konstantního průtoku vzduchu d125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t>
  </si>
  <si>
    <t>45</t>
  </si>
  <si>
    <t>Omezovací regulátor konstantního průtoku vzduchu d250 k zasunutí do potrubí</t>
  </si>
  <si>
    <t>Omezovací regulátor konstantního průtoku vzduchu d250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t>
  </si>
  <si>
    <t>46</t>
  </si>
  <si>
    <t>Omezovací regulátor konstantního průtoku vzduchu d160 k zasunutí do potrubí</t>
  </si>
  <si>
    <t>Omezovací regulátor konstantního průtoku vzduchu d160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t>
  </si>
  <si>
    <t>47</t>
  </si>
  <si>
    <t>Vířivá vyúsť přívodní s nastavitelnými lamelami s čelní bílou deskou 300x8-S vč. plenum boxu s, horizontálním připojením d160</t>
  </si>
  <si>
    <t>Vířivá vyúsť přívodní s nastavitelnými lamelami s čelní bílou deskou 300x8-S vč. plenum boxu s horizontálním připojením d160.   Čelní deska je tvořena z nastavitelných lamel, které zajišťují rovnoměrný vířivý přívod vzduchu do větraného prostoru. Lamely lze jednotlivě natočit do libovolného úhlu a tím vytvořit požadovaný obraz proudění. Přestavení lamel se provádí z obytné zóny a není proto nutné demontovat čelní panel. Anemostaty jsou vhodné pro instalační výšku 2,4 – 4 m  a pracovní rozsah teplot ?T0 = ±10 K. Čelní čtvercová deska je vyrobena z pozinkovanéhovocelového plechu s práškovým nátěrem RAL9010.</t>
  </si>
  <si>
    <t>48</t>
  </si>
  <si>
    <t>Talířový ventil přívodní kovový d100 vč. sděře pro uchycení do podhledu</t>
  </si>
  <si>
    <t>49</t>
  </si>
  <si>
    <t>Vyústka čtyřhranná přívodní dvouřadá VK2 325x125, s nastavitelnými hliníkovými lamelami v, horizontálním a vertikálním směru a s regulací typu R1. Barva výustky RAL 9010.</t>
  </si>
  <si>
    <t>50</t>
  </si>
  <si>
    <t>Vyústka čtyřhranná přívodní dvouřadá VK2 625x225, s nastavitelnými hliníkovými lamelami v, horizontálním a vertikálním směru a s regulací typu R1. Barva výustky RAL 9010.</t>
  </si>
  <si>
    <t>51</t>
  </si>
  <si>
    <t>Vyústka čtyřhranná odvodní jednořadá VK1 625x525, s hliníkovými lamelami v horizontálním směru a s, regulací typu R1</t>
  </si>
  <si>
    <t>52</t>
  </si>
  <si>
    <t>Vyústka čtyřhranná odvodní jednořadá VK1 400x100, s hliníkovými lamelami v horizontálním směru a s, regulací typu R1. Barva výustky - černá.</t>
  </si>
  <si>
    <t>53</t>
  </si>
  <si>
    <t>Talířový ventil odvodní kovový bíle lakovaný d100 vč. sděře pro uchycení do podhledu</t>
  </si>
  <si>
    <t>54</t>
  </si>
  <si>
    <t>Talířový ventil odvodní kovový bíle lakovaný d160 vč. sděře pro uchycení do podhledu</t>
  </si>
  <si>
    <t>55</t>
  </si>
  <si>
    <t>Oboustranná neprůhledná hliníková mřížka 200x100 s pevnými lamelami vč. upínacího rámu</t>
  </si>
  <si>
    <t>Oboustranná neprůhledná hliníková mřížka 200x100 s pevnými lamelami vč. upínacího rámu. Dveřní mřížka je vyrobena z hliníkových profilů povrchově eloxovaných nebo s RAL 9010. Pevné lamely jsou v horizontálním provedení.</t>
  </si>
  <si>
    <t>56</t>
  </si>
  <si>
    <t>Oboustranná neprůhledná hliníková mřížka 300x200 s pevnými lamelami vč. upínacího rámu</t>
  </si>
  <si>
    <t>"</t>
  </si>
  <si>
    <t>57</t>
  </si>
  <si>
    <t>Ohebná hluktlumící hadice d107 typu SONO. Hadice s tepelnou a hlukovou izolací z vrstvy ekologické, nedráždivé minerální vaty tloušťky 25 mm, 16 kg/m3, parozábrana – zpevněný Al laminát</t>
  </si>
  <si>
    <t>Ohebná hluktlumící hadice d107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</si>
  <si>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58</t>
  </si>
  <si>
    <t>Ohebná hluktlumící hadice d127 typu SONO. Hadice s tepelnou a hlukovou izolací z vrstvy ekologické, nedráždivé minerální vaty tloušťky 25 mm, 16 kg/m3, parozábrana – zpevněný Al laminát</t>
  </si>
  <si>
    <t>Ohebná hluktlumící hadice d127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</si>
  <si>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59</t>
  </si>
  <si>
    <t>Talířový ventil přívodní kovový d125 vč. sděře pro uchycení do podhledu</t>
  </si>
  <si>
    <t>60</t>
  </si>
  <si>
    <t>Ohebná hluktlumící hadice d160 typu SONO. Hadice s tepelnou a hlukovou izolací z vrstvy ekologické, nedráždivé minerální vaty tloušťky 25 mm, 16 kg/m3, parozábrana – zpevněný Al laminát</t>
  </si>
  <si>
    <t>Ohebná hluktlumící hadice d160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</si>
  <si>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61</t>
  </si>
  <si>
    <t>Ohebná hluktlumící hadice d254 typu SONO. Hadice s tepelnou a hlukovou izolací z vrstvy ekologické, nedráždivé minerální vaty tloušťky 25 mm, 16 kg/m3, parozábrana – zpevněný Al laminát</t>
  </si>
  <si>
    <t>Ohebná hluktlumící hadice d254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</si>
  <si>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Ohebná hluktlumící hadice d406 typu SONO. Hadice s tepelnou a hlukovou izolací z vrstvy ekologické, nedráždivé minerální vaty tloušťky 25 mm, 16 kg/m3, parozábrana – zpevněný Al laminát</t>
  </si>
  <si>
    <t>Ohebná hluktlumící hadice d406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t>
  </si>
  <si>
    <t>Sací díl šikmý 500x500 vč. síta</t>
  </si>
  <si>
    <t>64</t>
  </si>
  <si>
    <t>Výfukový díl šikmý 500x500 vč. síta</t>
  </si>
  <si>
    <t>65</t>
  </si>
  <si>
    <t>Výfukový díl šikmý d160 vč. síta</t>
  </si>
  <si>
    <t>66</t>
  </si>
  <si>
    <t>Neobsazeno</t>
  </si>
  <si>
    <t>67</t>
  </si>
  <si>
    <t>Tepelná a hluková izolace z minerální vlny tl. 60mm s oplechováním</t>
  </si>
  <si>
    <t>68</t>
  </si>
  <si>
    <t>Tepelná a hluková izolace z minerální vlny tl. 40mm s oplechováním</t>
  </si>
  <si>
    <t>69</t>
  </si>
  <si>
    <t>Tepelná a hluková izolace z minerální vlny tl. 40mm s polepem Al folií</t>
  </si>
  <si>
    <t>70</t>
  </si>
  <si>
    <t>Čtyřhranné ocelové pozinkované potrubí, tvarovky a elementy sk. I spojované přírubovými lištami,, potrubí vč. spojů vodotěsné</t>
  </si>
  <si>
    <t>71</t>
  </si>
  <si>
    <t>Čtyřhranné ocelové pozinkované potrubí, tvarovky a elementy sk. I spojované přírubovými lištami</t>
  </si>
  <si>
    <t>72</t>
  </si>
  <si>
    <t>Kruhové potrubí těsné typu SAFE do d400 vč. tvarovek, třída těsnosti "D"</t>
  </si>
  <si>
    <t>73</t>
  </si>
  <si>
    <t>Nátěr VZT potrubí vedeného nad střechou objektu, základová barva + nátěr barvou RAL9002.</t>
  </si>
  <si>
    <t>74</t>
  </si>
  <si>
    <t>Spojovací, těsnící a závěsový materiál</t>
  </si>
  <si>
    <t>"Spojovací, těsnící a závěsový materiál, veškerý materiál potřebný pro:</t>
  </si>
  <si>
    <t>- zhotovení typizovaných závěsů pro vzt zařízení, potrubí a elementy</t>
  </si>
  <si>
    <t>- kotvení vzt zařízení, potrubí a elementů</t>
  </si>
  <si>
    <t>- spojování jednotlivých potrubních dílů a elementů</t>
  </si>
  <si>
    <t>- těsnění všech jednotlivých spojů</t>
  </si>
  <si>
    <t>- kompatibilní s materiálem vzt zařízení, potrubí a elementů"</t>
  </si>
  <si>
    <t>75</t>
  </si>
  <si>
    <t>Venkovní kondenzační jednotka systému VRV, Qch=33,5kW, Qt=33,5kW, s ekvitermní řízením vypařovací, teploty v rozsahu 6°C až 16°C, vč. karty přepínání topení/chlazení</t>
  </si>
  <si>
    <t>76</t>
  </si>
  <si>
    <t>77</t>
  </si>
  <si>
    <t>Vnitřní kazetová jednotka systému VRV, Qch=8kW, Qt=9kW vč. dekoračního panelu, čerpadla kondenzátu a, IF ovladače.</t>
  </si>
  <si>
    <t>78</t>
  </si>
  <si>
    <t>79</t>
  </si>
  <si>
    <t>80</t>
  </si>
  <si>
    <t>81</t>
  </si>
  <si>
    <t>82</t>
  </si>
  <si>
    <t>83</t>
  </si>
  <si>
    <t>84</t>
  </si>
  <si>
    <t>Vnitřní kazetová jednotka systému VRV, Qch=2,2kW, Qt=2,5kW vč. dekoračního panelu, čerpadla, kondenzátu a IF ovladače.</t>
  </si>
  <si>
    <t>85</t>
  </si>
  <si>
    <t>Vnitřní kazetová jednotka systému VRV, Qch=1,7kW, Qt=1,9kW vč. IF ovladače.</t>
  </si>
  <si>
    <t>86</t>
  </si>
  <si>
    <t>87</t>
  </si>
  <si>
    <t>88</t>
  </si>
  <si>
    <t>Rozvody Cu potrubí vč. chladiva R410, refnetů, izolace, propojovacích kabelů</t>
  </si>
  <si>
    <t>89</t>
  </si>
  <si>
    <t>- zhotovení závěsů pro KLM zařízení, potrubí a elementy</t>
  </si>
  <si>
    <t>- kotvení KLM zařízení, potrubí a elementů</t>
  </si>
  <si>
    <t>- těsnění všech jednotlivých spoj"</t>
  </si>
  <si>
    <t>90</t>
  </si>
  <si>
    <t>Doprava</t>
  </si>
  <si>
    <t>91</t>
  </si>
  <si>
    <t>Zaregulování</t>
  </si>
  <si>
    <t>"Oboustranná neprůhledná hliníková mřížka 300x200 s pevnými lamelami vč. upínacího rámu. Dveřní mřížka je vyrobena z hliníkových profilů povrchově eloxovaných nebo s RAL 9010. Pevné lamely jsou v horizontálním provedení.</t>
  </si>
  <si>
    <t>Kontrola beznapěťového stavu v objektu před demolicí</t>
  </si>
  <si>
    <t>Rozvaděč RSR602, plastová rozpojovací jistící lištová skříň, 5x pojistková lišta vel. 2, třmeny,, IP44, včetně usazení a betonování</t>
  </si>
  <si>
    <t>Rozvaděč RPVH, skříňový, oceloplechový, 1600x2100x400 (ŠxVxH), IP40/20</t>
  </si>
  <si>
    <t>UPS 5kVA/30minut, online, 230V, monitoring po síti LAN</t>
  </si>
  <si>
    <t>RACK 19" 42U, skříň - včetně polic a vniřní výbavy pro řídící systém osvětlení nádražní budovy</t>
  </si>
  <si>
    <t>Dodávku a montáž vyhřívání podlahy cca 126m2 (100W/m2) zajišťuje stavba</t>
  </si>
  <si>
    <t>Termostat dotykový, podlahové čidlo teploty, regulační systém, oživení</t>
  </si>
  <si>
    <t>Kabelový žlab 60x400x1,00 komplet, včetně závěsu, žárový pozink</t>
  </si>
  <si>
    <t>Kabelový žlab 60x200x0,75 komplet, včetně závěsu, žárový pozink</t>
  </si>
  <si>
    <t>Ocelové nosné konstrukce pro přístroje do 50kg</t>
  </si>
  <si>
    <t>Kabelový žebřík stoupací 400/110mm</t>
  </si>
  <si>
    <t>Kabelový žebřík stoupací 200/110mm</t>
  </si>
  <si>
    <t>Ocelové nosné konstrukce pro přístroje do100kg</t>
  </si>
  <si>
    <t>70x170mm, Parapetní žlaby, PVC, barva bílá, dvě komory, včetně uchycení</t>
  </si>
  <si>
    <t>70x170mm, Parapetní žlaby - vnitřní roh, PVC, bílý</t>
  </si>
  <si>
    <t>70x170mm, Parapetní žlaby - kryt odbočný, PVC, bílý</t>
  </si>
  <si>
    <t>70x170mm, Parapetní žlaby - kryt spojovací, PVC, bílý</t>
  </si>
  <si>
    <t>70x170mm, Parapetní žlaby - kryt koncový, PVC, bílý</t>
  </si>
  <si>
    <t>70x170mm, Parapetní žlaby - přepážka, PVC + stínění plechem do parapetního žlabu</t>
  </si>
  <si>
    <t>70x170mm, Parapetní žlaby - přístrojová krabice, PVC</t>
  </si>
  <si>
    <t>Dvouplášťová trubka 110mm, uložená v betonu</t>
  </si>
  <si>
    <t>Dvouplášťová trubka 90mm, uložená v betonu</t>
  </si>
  <si>
    <t>Trubka 32mm, s vysokou mechanickou pevností, uložená v betonu</t>
  </si>
  <si>
    <t>Trubka 32mm, ohebná</t>
  </si>
  <si>
    <t>Instalační trubka 25mm, sv. šedá, včetně příslušenství</t>
  </si>
  <si>
    <t>Instalační trubka ohebná 25mm, sv. šedá, včetně příslušenství</t>
  </si>
  <si>
    <t>Instalační trubka 20mm, sv. šedá, včetně příslušenství</t>
  </si>
  <si>
    <t>Instalační trubka ohebná 20mm, sv. šedá, včetně příslušenství</t>
  </si>
  <si>
    <t>Spojovací materiál</t>
  </si>
  <si>
    <t>Spínač jednopólový, zapuštěný, řazení č. 1, 230V, 10A, IP20</t>
  </si>
  <si>
    <t>Spínač jednopólový, zapuštěný, řazení č. 1, 230V, 10A, IP44</t>
  </si>
  <si>
    <t>Přepínač sériový, zapuštěný, řazení č. 5, 230V, 10A, IP20</t>
  </si>
  <si>
    <t>Tlačítko bez signálky, zapuštěné, 230V, 10A, IP20</t>
  </si>
  <si>
    <t>Snímač pohybu 180°, dosah 10m, IP55</t>
  </si>
  <si>
    <t>Multifunkční časové relé, montáž do instalační krabice</t>
  </si>
  <si>
    <t>Zásuvka jednonásobná 230V/16A, zapuštěná, IP20</t>
  </si>
  <si>
    <t>Zásuvka jednonásobná 230V/16A, zapuštěná, IP44</t>
  </si>
  <si>
    <t>Zásuvka jednonásobná 230V/16A, zapuštěná, IP20, s přep. ochranou typu 3</t>
  </si>
  <si>
    <t>Zdroj pro pisoár 230V/24V(12V)</t>
  </si>
  <si>
    <t>STOP tlačítko prosklené (CENTRAL/TOTAL STOP)</t>
  </si>
  <si>
    <t>Krabice univerzální - sádrokarton, 45mm</t>
  </si>
  <si>
    <t>Krabice prázdná, šedá, IP65, (cca 110x110x67mm)</t>
  </si>
  <si>
    <t>Krabice prázdná, šedá, IP65, (cca 140x140x79mm)</t>
  </si>
  <si>
    <t>Drobný elektroinstalační materiál</t>
  </si>
  <si>
    <t>CYKY-O 3x1,5</t>
  </si>
  <si>
    <t>CYKY-J 3x1,5</t>
  </si>
  <si>
    <t>CYKY-J 3x2,5</t>
  </si>
  <si>
    <t>CYKY-J 5x2,5</t>
  </si>
  <si>
    <t>CYKY-J 5x6</t>
  </si>
  <si>
    <t>Ukončení vodiče do 6mm2</t>
  </si>
  <si>
    <t>A_Svítidlo závěsné LED 14W, 1700lm, 4000K, Ra90, reflektor typu HU, trychtýřovitý pro zamezení oslnění, bílé provedení, délka závěsu 1m, 2,2  kg</t>
  </si>
  <si>
    <t>bezrámečkové provedení, opálový difusor, 4000K, 4472x62x76mm (dxšxv)</t>
  </si>
  <si>
    <t>AK_Svítidlo pro podporu růstu zeleně, LED 14W, 2000lm, 4000K, Ra90, reflektor typu HU, IP20</t>
  </si>
  <si>
    <t>bezrámečkové provedení, opálový difusosor, 4000K, 2348x62x76mm (dxšxv)</t>
  </si>
  <si>
    <t>A, AK.p_Příslušenství pro zavěšení</t>
  </si>
  <si>
    <t>bezrámečkové provedení, opálový difusosor, 4000K, max. délka 2634mm, 62x79mm</t>
  </si>
  <si>
    <t>B1_Svítidlo vestavné LED 9W, 1100lm ze svítidla, Ra83, 4000K, úhel vyzařování 50°, bílý rámeček, matný reflektor, IP54, UGR&lt;19, ON/OFF</t>
  </si>
  <si>
    <t>bílý rámeček, matný reflektor, IP54, UGR&lt;19, ON/OFF</t>
  </si>
  <si>
    <t>B2_Svítidlo vestavné LED 13W, 1400lm ze svítidla, Ra83, 4000K, úhel vyzařování 50°, bílý rámeček, matný reflektor, IP54, UGR&lt;19, ON/OFF</t>
  </si>
  <si>
    <t>B3_Svítidlo vestavné LED 9W, 1200lm ze svítidla, Ra83, 4000K, úhel vyzařování 30°, bílý rámeček, matný reflektor, IP54, UGR&lt;19, ON/OFF</t>
  </si>
  <si>
    <t>C_Svítidlo reflektorové LED 33/44W, power switch, 3260/3870lm ze svítidla, Ra90, 4000K,, úhel vyzařování 39°, bílé, ON/OFF</t>
  </si>
  <si>
    <t>úhel vyzařování 39°, bílé, ON/OFF</t>
  </si>
  <si>
    <t>C.p_Příslušenství pro zamezení oslnění</t>
  </si>
  <si>
    <t>C.p_Vestavná 4m lišta, bílá</t>
  </si>
  <si>
    <t>CV.p_Koncovka, bílá</t>
  </si>
  <si>
    <t>CV.p_Napáječ, bílý</t>
  </si>
  <si>
    <t>D1_Svítidlo závěsné LED 30W, 4600lm, Ra80, 4000K, opálový difusor, bílé, IP40,, hliníkové bezešvé tělo</t>
  </si>
  <si>
    <t>hliníkové bezešvé tělo</t>
  </si>
  <si>
    <t>D1.p_Příslušenství pro zavěšení</t>
  </si>
  <si>
    <t>N1_Svítidlo nouzové LED vestavné, &gt;500cd/m2, černé, IP20, SA/SE, man. test, doba záskoku 1h</t>
  </si>
  <si>
    <t>N2_Svítidlo nouzové LED přisazené, 2,3W, bílé, IP65, SA/SE, man. test, doba záskoku 3h</t>
  </si>
  <si>
    <t>N3_Svítidlo nouzové LED přisazené, 2,5W, bílé, IP40, SA/SE, man. test, doba záskoku 1,5h</t>
  </si>
  <si>
    <t>N4_Svítidlo nouzové LED vestavné, 261lm, bílé, IP20, SA/SE, man. test, doba záskoku 1h</t>
  </si>
  <si>
    <t>RP-S_CZ Recyklační poplatek - malé svítidlo</t>
  </si>
  <si>
    <t>RP-S_EU Recyklační poplatek - malé svítidlo</t>
  </si>
  <si>
    <t>Zemnící pásek 30x4 (0,95 kg/m)</t>
  </si>
  <si>
    <t>Svařování zemnícího pásku (elektroda)</t>
  </si>
  <si>
    <t>Tvarování montážního dílu</t>
  </si>
  <si>
    <t>Pol__74</t>
  </si>
  <si>
    <t>Drát 10mm (0,62 kg/m)</t>
  </si>
  <si>
    <t>Pol__75</t>
  </si>
  <si>
    <t>Ochrana svarů a uzemňovacích přívodů proti korozi asfaltovým nátěrem</t>
  </si>
  <si>
    <t>Pol__76</t>
  </si>
  <si>
    <t>Hlavní zemnící svorkovnice MET</t>
  </si>
  <si>
    <t>Pol__77</t>
  </si>
  <si>
    <t>Ekvipotenciální svorkovnice PA</t>
  </si>
  <si>
    <t>Pol__78</t>
  </si>
  <si>
    <t>Drát AlMgSi 8mm (0,135 kg/m)</t>
  </si>
  <si>
    <t>Pol__79</t>
  </si>
  <si>
    <t>Svorka spojovací s příložkou, křížová, připojovací</t>
  </si>
  <si>
    <t>Pol__80</t>
  </si>
  <si>
    <t>Zemnící svorka ZSA 16</t>
  </si>
  <si>
    <t>Pol__81</t>
  </si>
  <si>
    <t>H07 V-K (CYA) 1x6</t>
  </si>
  <si>
    <t>Pol__82</t>
  </si>
  <si>
    <t>H07 V-K (CYA) 1x16</t>
  </si>
  <si>
    <t>Pol__83</t>
  </si>
  <si>
    <t>H07 V-K (CYA) 1x70</t>
  </si>
  <si>
    <t>Pol__84</t>
  </si>
  <si>
    <t>H07 V-K (CYA) 1x120</t>
  </si>
  <si>
    <t>Pol__85</t>
  </si>
  <si>
    <t>Trubka tuhá 32mm, sv. šedá, včetně příslušenství</t>
  </si>
  <si>
    <t>Pol__86</t>
  </si>
  <si>
    <t>Trubka tuhá 40mm, sv. šedá, včetně příslušenství</t>
  </si>
  <si>
    <t>Pol__87</t>
  </si>
  <si>
    <t>Pol__88</t>
  </si>
  <si>
    <t>Ukončení vodiče do 16mm2</t>
  </si>
  <si>
    <t>Pol__89</t>
  </si>
  <si>
    <t>Ukončení vodiče do 70mm2</t>
  </si>
  <si>
    <t>Pol__90</t>
  </si>
  <si>
    <t>Ukončení vodiče do 120mm2</t>
  </si>
  <si>
    <t>Pol__91</t>
  </si>
  <si>
    <t>Pol__92</t>
  </si>
  <si>
    <t>Pol__93</t>
  </si>
  <si>
    <t>Pol__94</t>
  </si>
  <si>
    <t>Pol__95</t>
  </si>
  <si>
    <t>Pol__96</t>
  </si>
  <si>
    <t>Pol__97</t>
  </si>
  <si>
    <t>Pol__98</t>
  </si>
  <si>
    <t>Pol__99</t>
  </si>
  <si>
    <t>Kabel  2x2.5 - B2ca,s1, d0</t>
  </si>
  <si>
    <t>Trubka pevná pr. 25mm</t>
  </si>
  <si>
    <t>Trubka ohebná pr. 25mm</t>
  </si>
  <si>
    <t>Krabice,šedá,bezhalog.(110x110x67mm)</t>
  </si>
  <si>
    <t>Požární ucpávky</t>
  </si>
  <si>
    <t>výkresová dokumentace</t>
  </si>
  <si>
    <t>Stropní podhledový reproduktor 12 W, 100V, kovový, 220mm</t>
  </si>
  <si>
    <t>Stropní podhledový reproduktor 6 W, 100V, kovový, 220mm</t>
  </si>
  <si>
    <t>Protipožární kryt</t>
  </si>
  <si>
    <t>Regulátor hlasitosti max. 8W</t>
  </si>
  <si>
    <t>8 zónová stanice hlasatele</t>
  </si>
  <si>
    <t>CYKY-O 2x2.5</t>
  </si>
  <si>
    <t>CYKY-O 2x4</t>
  </si>
  <si>
    <t>mikrofonní kabel PVC 6x2x0,8</t>
  </si>
  <si>
    <t>KP 68 KRABICE UNIVERZÁLNÍ</t>
  </si>
  <si>
    <t>Krabice ,IP65,.(140x140x79mm)</t>
  </si>
  <si>
    <t>revize zařízení</t>
  </si>
  <si>
    <t>zaškolení obsluhy</t>
  </si>
  <si>
    <t>HOD</t>
  </si>
  <si>
    <t>oživení, odzkoušení, nastavení zařízení</t>
  </si>
  <si>
    <t>UPS výkon 2,2kVA/2,7kW, RJ-45, USB, 2U</t>
  </si>
  <si>
    <t>RACK H800xŠ800 42U</t>
  </si>
  <si>
    <t>ventilátorová jednotka -2 ventilátory</t>
  </si>
  <si>
    <t>termostat pro ventilátorovou jednotku</t>
  </si>
  <si>
    <t>zásuvkový panel 19" , 2U, 5 zás.230V, přepěť. ochr.</t>
  </si>
  <si>
    <t>police hloubky 450mm - čtyřbodové uchycení</t>
  </si>
  <si>
    <t>19" optická vana výsuvná 1U bez čela</t>
  </si>
  <si>
    <t>Panel 24 pro 19' Optická vana černá</t>
  </si>
  <si>
    <t>Optický adapter SC</t>
  </si>
  <si>
    <t>Vláknový Pigtail 9/125, L=1,5 M</t>
  </si>
  <si>
    <t>Optický patchcord Duplex SC-LC 2m</t>
  </si>
  <si>
    <t>patch panel 19" 24portový UTP modulární (složený) cat.6</t>
  </si>
  <si>
    <t>plastový organizér 19" s krytem  1U přední provedení</t>
  </si>
  <si>
    <t>Zdroj 48V, 240W na DIN lištu</t>
  </si>
  <si>
    <t>Gbic SFP-LX/LC-EEC, průmyslové provedení</t>
  </si>
  <si>
    <t>IP tel. Ústředna, 100 uživatelů, SW</t>
  </si>
  <si>
    <t>SW licence VoIP, 1 uživatel</t>
  </si>
  <si>
    <t>Switch 24x10/100 PoE Smart+ Switch, 1U</t>
  </si>
  <si>
    <t>IP telefon-Displej s úhlopříčkou 2,3",1x Gigabit LAN Port,zobraz 4 řadky, adapte</t>
  </si>
  <si>
    <t>WiFi router 802.11a/b/g/n/ac až 1267 Mbps, Dual-Band, 4x 5dBi antény, DLNA, 1x U</t>
  </si>
  <si>
    <t>Patch kabel, UTP 2m, cat 6</t>
  </si>
  <si>
    <t>Patch kabel, UTP 3m, cat 6</t>
  </si>
  <si>
    <t>zásuvka 2 x RJ45 UTP Cat.6</t>
  </si>
  <si>
    <t>modul UTP RJ45,cat.6</t>
  </si>
  <si>
    <t>Krabice do parapetního žlabu</t>
  </si>
  <si>
    <t>Pol__65a</t>
  </si>
  <si>
    <t>Parapetní žlab - dodávka silnoproudu</t>
  </si>
  <si>
    <t>UTP 4 pár, cat.6</t>
  </si>
  <si>
    <t>SYKFY 30x2x0,5</t>
  </si>
  <si>
    <t>Měření datových zásuvek</t>
  </si>
  <si>
    <t>Měření optických portů</t>
  </si>
  <si>
    <t>Velkoplošný panel - odjezd vlaků a autobusů 9 řádků vč. držáku</t>
  </si>
  <si>
    <t>Terminál u sestry-zákl.modul (na infopultu)</t>
  </si>
  <si>
    <t>Napaječ 1,5A/40W/24 V DC</t>
  </si>
  <si>
    <t>kabel k napaječi</t>
  </si>
  <si>
    <t>volací tlačítko</t>
  </si>
  <si>
    <t>volací tahové tlačítko</t>
  </si>
  <si>
    <t>vybavovací tlačítko</t>
  </si>
  <si>
    <t>signální lampa (bez akustické situace)</t>
  </si>
  <si>
    <t>žárovka čirá</t>
  </si>
  <si>
    <t>KO 125 E  KRABICE ODBOČNÁ s víčkem</t>
  </si>
  <si>
    <t>J-Y(St)Y 5x2x0,8</t>
  </si>
  <si>
    <t>Trubka ohebná pr. 20mm</t>
  </si>
  <si>
    <t>Kabelový žlab 300/35 na závitov, komplet, bez vík</t>
  </si>
  <si>
    <t>Kabelový žlab 200/35 na závitov, komplet, bez vík</t>
  </si>
  <si>
    <t>Kabelový žlab 150/35 na závitov, komplet, bez vík</t>
  </si>
  <si>
    <t>Držák kabelového svazku</t>
  </si>
  <si>
    <t>Trubka ohebná pr. 32mm-do betonu</t>
  </si>
  <si>
    <t>Elektroinstalační profil LV 130x40 mm</t>
  </si>
  <si>
    <t>914001111R00</t>
  </si>
  <si>
    <t xml:space="preserve">Osazení a montáž svislých dopravních značek sloupek, do betonového základu,  </t>
  </si>
  <si>
    <t>Výměra spočítána pomocí Autocadu v příslušné příloze : 4</t>
  </si>
  <si>
    <t>914001125R00</t>
  </si>
  <si>
    <t xml:space="preserve">Osazení a montáž svislých dopravních značek značka, na sloupek,sloup, konzolu nebo objekt,  </t>
  </si>
  <si>
    <t xml:space="preserve">Výměra spočítána pomocí Autocadu v příslušné příloze : </t>
  </si>
  <si>
    <t>IP12 : 2</t>
  </si>
  <si>
    <t>IP13D : 1</t>
  </si>
  <si>
    <t>B1 : 1</t>
  </si>
  <si>
    <t>E13 : 1</t>
  </si>
  <si>
    <t>126+(5*54)+(17*14)+13,5+3,5</t>
  </si>
  <si>
    <t>915712111R00</t>
  </si>
  <si>
    <t>Vodorovné značení krytů stříkané barvou, vodicích proužků šířky 250 mm</t>
  </si>
  <si>
    <t>11,5+11,5+10+75+11+5+75</t>
  </si>
  <si>
    <t>915712121R00</t>
  </si>
  <si>
    <t>Vodorovné značení krytů plastem nehlučné, dělicích čar šířky 250 mm</t>
  </si>
  <si>
    <t>915721111R00</t>
  </si>
  <si>
    <t>Vodorovné značení krytů stříkané barvou, stopčar, zeber, stínů, šipek, nápisů, přechodů apod.</t>
  </si>
  <si>
    <t>Výměra spočítána pomocí Autocadu v příslušné příloze : 126+(5*54)+(17*14)+13,5+3,5</t>
  </si>
  <si>
    <t>911381212Rpol</t>
  </si>
  <si>
    <t>Městská ochranná zábrana průběžná délky 1 m, výška 0,5 m, s plotovým dílcem</t>
  </si>
  <si>
    <t>Výměra spočítána pomocí Autocadu v příslušné příloze : 71+71</t>
  </si>
  <si>
    <t>911381213Rpol</t>
  </si>
  <si>
    <t>Městská ochranná zábrana koncová délky 1 m, výška 0,5 m, s plotovým dílcem</t>
  </si>
  <si>
    <t>Výměra spočítána pomocí Autocadu v příslušné příloze : 3+2</t>
  </si>
  <si>
    <t>40445159.AR</t>
  </si>
  <si>
    <t>značka dopravní silniční svislá; dodatková tabule E8; tvar obdélník; 500x150 mm; štít z pozink.plechu s dvoj.ohybem,retroref.folie I.tř.; záruka 7 let</t>
  </si>
  <si>
    <t>40445243R</t>
  </si>
  <si>
    <t>značka dopravní silniční svislá; informativní provozní IP8a-13d; tvar obdélník; 500x700 mm; pozink s dvoj.lisov.ohybem, reflexní folie tř.1; záruka 7 let</t>
  </si>
  <si>
    <t>40445321R</t>
  </si>
  <si>
    <t>značka dopravní silniční svislá; zákazová B1-B34; tvar kruh; 700 mm; FeZn prolis, retroreflexní fólie tř. 2</t>
  </si>
  <si>
    <t>404459504R</t>
  </si>
  <si>
    <t>příslušenství k dopr.značení sloupek Fe 60 pozinkovaný, délka 3500 mm</t>
  </si>
  <si>
    <t>404459534R</t>
  </si>
  <si>
    <t>příslušenství k dopr.značení upínací svorka na sloupek pr. 60 nebo 70 mm, včetně spojovacího materiálu</t>
  </si>
  <si>
    <t>40450205R</t>
  </si>
  <si>
    <t>příslušenství k dopr.značení plastové víčko na sloupek 60, pro zaslepení sloupku pr. 60 mm</t>
  </si>
  <si>
    <t>Úprava rozvaděče VO (výměna dvířek, nové vývodky …)</t>
  </si>
  <si>
    <t>Vrtání a utěsnění prostupu střechou</t>
  </si>
  <si>
    <t>Ocelová trubka závitová 40mm, žárově zinkovaná, včetně uchycení a příslušenství</t>
  </si>
  <si>
    <t>Chránička ohebná 32mm, PVC, UV stabilní, vysoká mechanická odolnost</t>
  </si>
  <si>
    <t>Stožár paticový ocelový 6m, žárově zinkovaný, elektrovýzbroj, povrchová úprava černá barva</t>
  </si>
  <si>
    <t>T výložník 180°, žárově zinkovaný, povrchová úprava černá barva</t>
  </si>
  <si>
    <t>Venkovní LED svítidlo, 29W, 3594lm, 4000K, IP66</t>
  </si>
  <si>
    <t>Průvleková chemická kotva do betonu M22/200</t>
  </si>
  <si>
    <t>1-CYKY-J 5x16</t>
  </si>
  <si>
    <t>Ukončení kabelu smršťovací záklopkou 5x16mm2</t>
  </si>
  <si>
    <t>CYKY-J 5x4</t>
  </si>
  <si>
    <t>Elektroinstalační trubka tuhá 32mm, světle šedá, včetně uchycení a příslušenství</t>
  </si>
  <si>
    <t>Chránička dvouplášťová korugovaná ohebná 40mm, HDPE, UV stabilní</t>
  </si>
  <si>
    <t>Krabice šedá, IP65, (93x93x55mm)</t>
  </si>
  <si>
    <t>Krabicová svorka 4x1-2,5</t>
  </si>
  <si>
    <t>Vázací pásek 360x4,8 černý</t>
  </si>
  <si>
    <t>Drát FeZn 10mm (0,62 kg/m)</t>
  </si>
  <si>
    <t>Svorka připojovací SP</t>
  </si>
  <si>
    <t>Ochranný nátěr gumosvaltem</t>
  </si>
  <si>
    <t>autoplošina do 20m</t>
  </si>
  <si>
    <t>Krabice,šedá, (110x110x67mm)</t>
  </si>
  <si>
    <t>Trubka kovová pevná pr.20mm pozink, závitová, vč. příslušenství</t>
  </si>
  <si>
    <t>Trubka ohebná kovová pr.20mm, vč. příslušenství</t>
  </si>
  <si>
    <t>Pol__10x</t>
  </si>
  <si>
    <t>Kabeláž v části Nádražní budova-etapa.I_SO01.1</t>
  </si>
  <si>
    <t>Pol__1x</t>
  </si>
  <si>
    <t>V části Nádražní budova-etapa.I_SO01.1</t>
  </si>
  <si>
    <t>Robustní automatická závora, nepřetržitý provoz, integ. semafor, do 2,5m, 0,9s.</t>
  </si>
  <si>
    <t>Automatická závora, nepřetržitý provoz, do 6m, doba chodu 5s.</t>
  </si>
  <si>
    <t>Kotevní sada závory</t>
  </si>
  <si>
    <t>Pol__19x</t>
  </si>
  <si>
    <t>Betonová patka není dodávkou projektu</t>
  </si>
  <si>
    <t>Rameno závory, delka 2,5m</t>
  </si>
  <si>
    <t>Rameno závory, delka 6m</t>
  </si>
  <si>
    <t>1-k.indukční det.vozildel (funkce přítomnosti, bezpečnostní, zavírací)</t>
  </si>
  <si>
    <t>Návin indukční smyčky ve vozovce</t>
  </si>
  <si>
    <t>Pol__23x</t>
  </si>
  <si>
    <t>Projekt nedodává asfaltování, betonování</t>
  </si>
  <si>
    <t>Vjezdový terminál, klimatizované vnitř.prostř.,vydavač.papir.karet s čar.kódem</t>
  </si>
  <si>
    <t>Grafický display 7" plnobarevný</t>
  </si>
  <si>
    <t>Výjezdový terminál, klimatizované vnitř.prostř.,automatické pohlcení karty</t>
  </si>
  <si>
    <t>Kontrolní terminál v univerzálním zvýšeném sloupku - pouze abonenti BUS, LAN roz</t>
  </si>
  <si>
    <t>Kotevní sada terminálu</t>
  </si>
  <si>
    <t>Pol__29x</t>
  </si>
  <si>
    <t>Převodník LAN pro terminál/pokladnu</t>
  </si>
  <si>
    <t>Automatická pokladna - LED 8" displej, čárový kód - motorová čtecí štěrbina s po</t>
  </si>
  <si>
    <t>Zastřešení pokladny - upevnění na skříň pokladny</t>
  </si>
  <si>
    <t>Placení VISA a MASTERCARD, s pinem i bez pinu, kontaktně, bezkontaktně - terminá</t>
  </si>
  <si>
    <t>Kotevní sada automatické pokladny</t>
  </si>
  <si>
    <t>Pol__34x</t>
  </si>
  <si>
    <t>Čtečka bezkontaktních karet pro parkovací systémy</t>
  </si>
  <si>
    <t>Bezkontaktní karta, zvýšená mechanická odolnost</t>
  </si>
  <si>
    <t>Tag pro umístění ve vozidle, dosah 15m, průchodnost signálu čelními skly.</t>
  </si>
  <si>
    <t>Čtečka aktivních karet dlouhého dosahu, čtecí vzdálenost až 15m pro vjezd abonen</t>
  </si>
  <si>
    <t>Sloupek k závoře pro čtečku s dlouhým dosahem, kotvení</t>
  </si>
  <si>
    <t>Wifi bridge pojítko, PoE, 16dBi, 5GHz, včetně konfigurace, konzola</t>
  </si>
  <si>
    <t>PoE napájecí modul</t>
  </si>
  <si>
    <t>trubka vlnitá s vn.PE-HD a vn.hladkou PE-LD vrstvou 50mm</t>
  </si>
  <si>
    <t>trubka vlnitá s vn.PE-HD a vn.hladkou PE-LD vrstvou 40mm</t>
  </si>
  <si>
    <t>Drážka v betonu</t>
  </si>
  <si>
    <t>UTP 4 pár, cat.6,  PE</t>
  </si>
  <si>
    <t>CYY 1x2.5 zz</t>
  </si>
  <si>
    <t>CYKY-O 3x1.5</t>
  </si>
  <si>
    <t>Konektory</t>
  </si>
  <si>
    <t>parkovací systém - konfigurace terminálu, pokladny</t>
  </si>
  <si>
    <t>Plošina včetně dopravy</t>
  </si>
  <si>
    <t>den</t>
  </si>
  <si>
    <t>Utěsnění trubek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</si>
  <si>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</si>
  <si>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</si>
  <si>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</si>
  <si>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2,80*2,80*1,65</t>
  </si>
  <si>
    <t>131201209R00</t>
  </si>
  <si>
    <t xml:space="preserve">Hloubení zapažených jam a zářezů příplatek za lepivost, v hornině 3,  </t>
  </si>
  <si>
    <t>12,936*10</t>
  </si>
  <si>
    <t>271571111R00</t>
  </si>
  <si>
    <t xml:space="preserve">Polštáře zhutněné pod základy štěrkopísek tříděný,  </t>
  </si>
  <si>
    <t>2,80*2,80*0,30</t>
  </si>
  <si>
    <t>2,80*2,80*0,05</t>
  </si>
  <si>
    <t>273323611R00</t>
  </si>
  <si>
    <t xml:space="preserve">Beton základových desek železový vodostavební třídy C 30/37, stupeň vlivu prostředí XD3, odolnost proti korozi způsobené chloridy </t>
  </si>
  <si>
    <t>2,60*2,60*0,30</t>
  </si>
  <si>
    <t>(2,80+2,80)*2*0,05</t>
  </si>
  <si>
    <t>(2,60+2,60)*2*0,30</t>
  </si>
  <si>
    <t>Včetně očištění, vytřídění a uložení bednicího materiálu.</t>
  </si>
  <si>
    <t>Dle výkazu  projektanta : 0,9104</t>
  </si>
  <si>
    <t>274323611R00</t>
  </si>
  <si>
    <t xml:space="preserve">Beton základových pasů železový vodostavební třídy C 30/37, stupeň vlivu prostředí XD3, odolnost proti korozi způsobené chloridy </t>
  </si>
  <si>
    <t>(2,60+2,00)*2*0,30*1,00</t>
  </si>
  <si>
    <t>(2,60+2,60)*2*1,00</t>
  </si>
  <si>
    <t>(2,00+2,00)*2*1,00</t>
  </si>
  <si>
    <t>V položce výztuž základových desek : 0</t>
  </si>
  <si>
    <t>8,70*4</t>
  </si>
  <si>
    <t>342211112RT0</t>
  </si>
  <si>
    <t>Stěny a příčky Příčky cementotřískové s ocelovou jednoduchou konstrukcí 1xCW, tl.75 mm, 1xopláštěné, deskami tl. 12 mm, tloušťka příčky 99 mm, bez izolace, -</t>
  </si>
  <si>
    <t>Požární odolnost EI 30 D1. Zvuková neprůzvučnost 44 dB.</t>
  </si>
  <si>
    <t xml:space="preserve">Obklad výtahové šachty : </t>
  </si>
  <si>
    <t>Dle výkazu  projektanta : 55,60</t>
  </si>
  <si>
    <t>602015187RT2</t>
  </si>
  <si>
    <t xml:space="preserve">Omítka stěn z hotových směsí vrchní tenkovrstvá, silikonová, rýhovaná, tloušťka vrstvy 2 mm,  </t>
  </si>
  <si>
    <t>po jednotlivých vrstvách</t>
  </si>
  <si>
    <t>602015191R00</t>
  </si>
  <si>
    <t>Omítka stěn z hotových směsí Doplňkové práce pro omítky stěn z hotových směsí_x000D_
 podkladní nátěr pod tenkovrstvé omítky</t>
  </si>
  <si>
    <t xml:space="preserve">Obklad výtahové šachty - pod silikonovou vrstvu : </t>
  </si>
  <si>
    <t>602015193R00</t>
  </si>
  <si>
    <t xml:space="preserve">Obklad výtahové šachty - pod lepidlo s perlinkou : </t>
  </si>
  <si>
    <t>622481211RU1</t>
  </si>
  <si>
    <t>Vyztužení povrchových úprav vnějších stěn stěrkou s výztužnou sklotextilní tkaninou, s dodávkou sítě a stěrkového tmelu</t>
  </si>
  <si>
    <t>631312131R00</t>
  </si>
  <si>
    <t>Doplnění mazanin betonem prostým o ploše jednotlivě přes 1 do 4 m2_x000D_
 tloušťky přes 80 mm</t>
  </si>
  <si>
    <t>801-4</t>
  </si>
  <si>
    <t>prostým betonem (s dodáním hmot) bez potěru,</t>
  </si>
  <si>
    <t>Otvor pro prostup střechou : 0,50*0,50*0,15*4</t>
  </si>
  <si>
    <t>631312141R00</t>
  </si>
  <si>
    <t>Doplnění mazanin betonem prostým rýh v dosavadních mazaninách</t>
  </si>
  <si>
    <t>20,00*0,10*0,10</t>
  </si>
  <si>
    <t>941941051R00</t>
  </si>
  <si>
    <t>Montáž lešení lehkého pracovního řadového s podlahami šířky od 1,20 do 1,50 m, výšky do 10 m</t>
  </si>
  <si>
    <t>včetně kotvení</t>
  </si>
  <si>
    <t>Včetně kotvení lešení.</t>
  </si>
  <si>
    <t>Kolem výtahu po střechou : (5,00+5,00)*2*5,30</t>
  </si>
  <si>
    <t>941941391R00</t>
  </si>
  <si>
    <t>Montáž lešení lehkého pracovního řadového s podlahami příplatek za každý další i započatý měsíc použití lešení_x000D_
 šířky od 1,20 do 1,50 m a výšky do 10 m</t>
  </si>
  <si>
    <t>941941851R00</t>
  </si>
  <si>
    <t>Demontáž lešení lehkého řadového s podlahami šířky přes 1,2 do 1,5 m, výšky do 10 m</t>
  </si>
  <si>
    <t>Kolem výtahu na střeše : 2,60*1,50*4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</si>
  <si>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</si>
  <si>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</si>
  <si>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</si>
  <si>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</si>
  <si>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</si>
  <si>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</si>
  <si>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963012520R00</t>
  </si>
  <si>
    <t>Bourání stropů z desek železobetonových z panelů šířky přes 300 mm a tloušťky přes 140 mm</t>
  </si>
  <si>
    <t>nebo panelů železobetonových prefabrikovaných s dutinami, včetně pomocného lešení o výšce podlahy do 1900 mm a pro zatížení do 1,5 kPa  (150 kg/m2),</t>
  </si>
  <si>
    <t>Otvor pro výtah - ve stropní desce : 2,50*2,50*0,15*2</t>
  </si>
  <si>
    <t>otvory ve střeše : 0,50*0,50*0,15*4</t>
  </si>
  <si>
    <t>970051130R00</t>
  </si>
  <si>
    <t>Jádrové vrtání, kruhové prostupy v železobetonu jádrové vrtání , do D 130 mm</t>
  </si>
  <si>
    <t>Otvor pro prostup střechou : 0,15*4</t>
  </si>
  <si>
    <t>970241100R00</t>
  </si>
  <si>
    <t>Řezání prostého betonu hloubka řezu 100 mm</t>
  </si>
  <si>
    <t>20,00*2</t>
  </si>
  <si>
    <t>970251150R00</t>
  </si>
  <si>
    <t>Řezání železobetonu hloubka řezu 150 mm</t>
  </si>
  <si>
    <t>Otvor pro výtah - ve stropní desce : 2,50*4*2</t>
  </si>
  <si>
    <t>otvor ve střeše : 0,50*4*4</t>
  </si>
  <si>
    <t>974042553R00</t>
  </si>
  <si>
    <t>Vysekání rýh v betonové a jiné monolitické dlažbě do hloubky 100 mm, šířky do 100 mm</t>
  </si>
  <si>
    <t>s betonovým podkladem,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</si>
  <si>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</si>
  <si>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</si>
  <si>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</si>
  <si>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712300832RT1</t>
  </si>
  <si>
    <t>Odstranění povlakové krytiny a mechu na střechách plochých do 10° povlakové krytiny_x000D_
 dvouvrstvé, z ploch jednotlivě do 10 m</t>
  </si>
  <si>
    <t>Otvor pro výtah - ve stropní desce : 2,50*2,50</t>
  </si>
  <si>
    <t>712341559RV1</t>
  </si>
  <si>
    <t>Povlakové krytiny střech do 10° pásy přitavením v celé ploše, 1 vrstva, včetně dodávky pásu izolačního z oxidovaného asfaltu natavitelného; nosná vložka skelná tkanina</t>
  </si>
  <si>
    <t>Otvory pro prostupovou tvarovku : 4,00</t>
  </si>
  <si>
    <t>712348104RT3</t>
  </si>
  <si>
    <t>Doplňkové konstrukce k povlakovým krytinám z asfaltových pásů Prostup pro kabely, průměru 110 mm, s manžetou z modifikovaného asfaltového pásu</t>
  </si>
  <si>
    <t>Osazení a ukotvení prostupu, utěsnění PU pěnou a přitavení límce.</t>
  </si>
  <si>
    <t>998712202R00</t>
  </si>
  <si>
    <t>Přesun hmot pro povlakové krytiny v objektech výšky přes 6 do 12 m</t>
  </si>
  <si>
    <t>762512115R00</t>
  </si>
  <si>
    <t>Položení podlah pod PVC montáž_x000D_
 desek cementotřískových na pero a drážku</t>
  </si>
  <si>
    <t>Střecha výtahové šachty : 1,82*1,91</t>
  </si>
  <si>
    <t>30985019.AR</t>
  </si>
  <si>
    <t>šroub ocel. pozink.; s vrtnou špicí; pr. 4,2; l = 13 mm</t>
  </si>
  <si>
    <t>1000 ks</t>
  </si>
  <si>
    <t>Střecha výtahové šachty : 0,1</t>
  </si>
  <si>
    <t>60725016R</t>
  </si>
  <si>
    <t>764292639R00</t>
  </si>
  <si>
    <t xml:space="preserve">Ostatní střešní prvky z titanzinkového plechu strukturní oddělovací vrstva s integrovanou pojistnou hydroizolací pro úžlabí,  ,  ,  </t>
  </si>
  <si>
    <t>včetně dodávky plechových tabulí, svitků a spojovacích prostředků.</t>
  </si>
  <si>
    <t>včetně dodávky strukturní dělící vrstvy z fólie.</t>
  </si>
  <si>
    <t>764211401R00</t>
  </si>
  <si>
    <t>Krytiny z titanzinkového plechu výroba a montáž hladké střešní krytiny s úpravou krytiny u okapů, prostupů a výčnělků_x000D_
 z tabulí velikosti 2000 x 1000 mm, sklon do 30°</t>
  </si>
  <si>
    <t>včetně spojovacích prostředků, zednické výpomoc a dodávky difuzní fólie.</t>
  </si>
  <si>
    <t>764291410R00</t>
  </si>
  <si>
    <t>Ostatní střešní prvky z titanzinkového plechu výroba a montáž _x000D_
 závětrné lišty, rš 250 mm</t>
  </si>
  <si>
    <t>včetně spojovacích prostředků a zednické výpomoci.</t>
  </si>
  <si>
    <t>Střecha výtahové šachty : (1,82+1,91)*2</t>
  </si>
  <si>
    <t>998764202R00</t>
  </si>
  <si>
    <t>Přesun hmot pro konstrukce klempířské v objektech výšky do 12 m</t>
  </si>
  <si>
    <t>766422343R00</t>
  </si>
  <si>
    <t>Montáž obložení podhledů jednoduchých, panely obkladovými, z aglomerovaných desek, velikosti přes 1,5 m2</t>
  </si>
  <si>
    <t>Strop výtahové šachty : 1,75*1,76</t>
  </si>
  <si>
    <t>59590740R</t>
  </si>
  <si>
    <t>deska cementotřísková l = 3 350 mm; š = 1 250 mm; tl. 18,0 mm; povrch hladký</t>
  </si>
  <si>
    <t>998766202R00</t>
  </si>
  <si>
    <t>Přesun hmot pro konstrukce truhlářské v objektech výšky do 12 m</t>
  </si>
  <si>
    <t>767137602R00</t>
  </si>
  <si>
    <t>Montáž stěn a příček z plechu Obložení stěn a příček plechem tvarovaným Zhotovení otvoru v obložení plechem ocelovým, o ploše přes 0,25 m2 do 0,5 m2</t>
  </si>
  <si>
    <t>Otvor pro prostup střechou : 4</t>
  </si>
  <si>
    <t>767392801R00</t>
  </si>
  <si>
    <t>Demontáž krytin střech z plechů nýtovaných</t>
  </si>
  <si>
    <t>Otvor pro výtah - ve stropní desce : 2,10*2,10</t>
  </si>
  <si>
    <t>767995103R00</t>
  </si>
  <si>
    <t>Výroba a montáž atypických kovovových doplňků staveb hmotnosti přes 10 do 20 kg</t>
  </si>
  <si>
    <t>Dle výkazu  projektanta - plech tl. 8 mm : 160</t>
  </si>
  <si>
    <t>HEA 160 : 2,83*4*31,20</t>
  </si>
  <si>
    <t>Otvor pro výtah - ve stropní desce - trapézový plech : 4,00*4</t>
  </si>
  <si>
    <t>767101</t>
  </si>
  <si>
    <t>D+M tahokov TR 42/12 se síťkou proti hmyzu</t>
  </si>
  <si>
    <t>Dle výkazu  projektanta : 1,60</t>
  </si>
  <si>
    <t>ohyby 20 % : 1,60*0,20</t>
  </si>
  <si>
    <t>767102</t>
  </si>
  <si>
    <t>D+M nerezový okopový plech tl. 1 mm</t>
  </si>
  <si>
    <t>Dle výkazu  projektanta : 6,40</t>
  </si>
  <si>
    <t>13388140R</t>
  </si>
  <si>
    <t>tyč ocelová profilová válcovaná za tepla 11375 (S 235JR); průřez HEA; výška 160 mm</t>
  </si>
  <si>
    <t>2,83*4*31,20/1000</t>
  </si>
  <si>
    <t>Dle výkazu  projektanta : 160,00/1000</t>
  </si>
  <si>
    <t>787101</t>
  </si>
  <si>
    <t>D+M zasklení výtahové šachty na nerezové lišty, zasklení bezpečnostním sklem</t>
  </si>
  <si>
    <t>Dle výkazu  projektanta : 22,40</t>
  </si>
  <si>
    <t>787102</t>
  </si>
  <si>
    <t>D+M protipožární prosklení výtahu v interiéru EI30</t>
  </si>
  <si>
    <t>M3301</t>
  </si>
  <si>
    <t>D+M trakční lanový výtah</t>
  </si>
  <si>
    <t>M3302</t>
  </si>
  <si>
    <t>D+M venkovní výtahová šachta - ocelová konstrukce vč. nátěru</t>
  </si>
  <si>
    <t>Dle výkazu  projektanta : 1394,00</t>
  </si>
  <si>
    <t>Včetně naložení na dopravní prostředek a složení na skládku, bez poplatku za skládku.</t>
  </si>
  <si>
    <t>979990001R00</t>
  </si>
  <si>
    <t>Poplatek za skládku stavební suti</t>
  </si>
  <si>
    <t>132201211R00</t>
  </si>
  <si>
    <t>Hloubení rýh šířky do 200 cm v hor.3 do 100 m3</t>
  </si>
  <si>
    <t>81*1,1*1,4</t>
  </si>
  <si>
    <t>132201219R00</t>
  </si>
  <si>
    <t>Příplatek za lepivost - hloubení rýh 200cm v hor.3</t>
  </si>
  <si>
    <t>151101102R00</t>
  </si>
  <si>
    <t>Pažení a rozepření stěn rýh - příložné - hl. do 4m</t>
  </si>
  <si>
    <t>81*1,4*2</t>
  </si>
  <si>
    <t>151101112R00</t>
  </si>
  <si>
    <t>Odstranění paženi stěn rýh - příložné - hl. do 4 m</t>
  </si>
  <si>
    <t>161101102R00</t>
  </si>
  <si>
    <t>Svislé přemístění výkopku z hor.1-4 do 4,0 m</t>
  </si>
  <si>
    <t>124,74</t>
  </si>
  <si>
    <t>162301102R00</t>
  </si>
  <si>
    <t>Vodorovné přemístění výkopku z hor.1-4 do 1000 m</t>
  </si>
  <si>
    <t>44,55+8,91</t>
  </si>
  <si>
    <t>460120061RT1</t>
  </si>
  <si>
    <t>Odvoz zeminy, odvoz zeminy včetně naložení</t>
  </si>
  <si>
    <t>174100010RAB</t>
  </si>
  <si>
    <t>Zásyp jam, rýh a šachet sypaninou, dovoz sypaniny ze vzdálenosti 500 m</t>
  </si>
  <si>
    <t>124,74-(44,55+8,91)</t>
  </si>
  <si>
    <t>175100020RAB</t>
  </si>
  <si>
    <t>Obsyp potrubí štěrkopískem, dovoz štěrkopísku ze vzdálenosti 5 km</t>
  </si>
  <si>
    <t>81*0,5*1,1</t>
  </si>
  <si>
    <t>451572111R00</t>
  </si>
  <si>
    <t>Lože pod potrubí z kameniva těženého 0 - 4 mm</t>
  </si>
  <si>
    <t>1,1*0,1*81</t>
  </si>
  <si>
    <t>592-24998A</t>
  </si>
  <si>
    <t>Šachtový poklop litina D 400 s rámem</t>
  </si>
  <si>
    <t>592-24999A</t>
  </si>
  <si>
    <t>Těsnění pro  DN 1000 Q.1</t>
  </si>
  <si>
    <t>871313121R00</t>
  </si>
  <si>
    <t>Montáž trub z tvrdého PVC, gumový kroužek, DN 150</t>
  </si>
  <si>
    <t>892575111R00</t>
  </si>
  <si>
    <t>Zabezpečení konců a zkouška vzduch. kan. DN do 200</t>
  </si>
  <si>
    <t>úsek</t>
  </si>
  <si>
    <t>892581111R00</t>
  </si>
  <si>
    <t>Zkouška těsnosti kanalizace DN do 300, vodou</t>
  </si>
  <si>
    <t>894411121R00</t>
  </si>
  <si>
    <t>Zřízení šachet z dílců, dno B 30, potrubí DN 150</t>
  </si>
  <si>
    <t>899104111R00</t>
  </si>
  <si>
    <t>Osazení poklopu s rámem nad 150 kg</t>
  </si>
  <si>
    <t>28616000.AR</t>
  </si>
  <si>
    <t>Trubka kanal. korug. d 160 mm PR 160/6  PP</t>
  </si>
  <si>
    <t>RTS 13/ II</t>
  </si>
  <si>
    <t>59224130R</t>
  </si>
  <si>
    <t>Deska přechodová TZK-Q 625/200/120/T</t>
  </si>
  <si>
    <t>59224175R</t>
  </si>
  <si>
    <t>Prstenec vyrovnávcí TBW-Q 625/60/120</t>
  </si>
  <si>
    <t>59224176R</t>
  </si>
  <si>
    <t>Prstenec vyrovnávací TBW-Q 625/80/120</t>
  </si>
  <si>
    <t>59224177R</t>
  </si>
  <si>
    <t>Prstenec vyrovnávcí TBW-Q 625/100/120</t>
  </si>
  <si>
    <t>59224366.AR</t>
  </si>
  <si>
    <t>Dno šachetní přímé TBZ-Q.1 100/75</t>
  </si>
  <si>
    <t>59224382R</t>
  </si>
  <si>
    <t>Skruž šachtová  TBS - Q 1000/500/120 SP D</t>
  </si>
  <si>
    <t>59224383R</t>
  </si>
  <si>
    <t>Skruž šachtová  TBS - Q 1000/250/120 SP D</t>
  </si>
  <si>
    <t>00511R</t>
  </si>
  <si>
    <t>Geodetické práce</t>
  </si>
  <si>
    <t>POL99_8</t>
  </si>
  <si>
    <t>998276101R00</t>
  </si>
  <si>
    <t>v otevřeném výkopu</t>
  </si>
  <si>
    <t>na vzdálenost 15 m od hrany výkopu nebo od okraje šachty</t>
  </si>
  <si>
    <t>Hloubení zapažených jam v hor.3 do 100 m3</t>
  </si>
  <si>
    <t>292*0,8*1,6</t>
  </si>
  <si>
    <t>151101101R00</t>
  </si>
  <si>
    <t>Pažení a rozepření stěn rýh - příložné - hl. do 2m</t>
  </si>
  <si>
    <t>292*1,6*2</t>
  </si>
  <si>
    <t>151101211R00</t>
  </si>
  <si>
    <t>Odstranění pažení stěn výkopu -  hl. do 4 m</t>
  </si>
  <si>
    <t>162201102R00</t>
  </si>
  <si>
    <t>Vodorovné přemístění výkopku z hor.1-4 do 50 m</t>
  </si>
  <si>
    <t>171201101R00</t>
  </si>
  <si>
    <t>Uložení sypaniny do násypů nezhutněných</t>
  </si>
  <si>
    <t>Zásyp jam, rýh, šachet se zhutněním</t>
  </si>
  <si>
    <t>373,76-23,36-93,44</t>
  </si>
  <si>
    <t>175101101R00</t>
  </si>
  <si>
    <t>Obsyp potrubí bez prohození sypaniny</t>
  </si>
  <si>
    <t>292*0,8*0,4</t>
  </si>
  <si>
    <t>175101109R00</t>
  </si>
  <si>
    <t>Příplatek za prohození sypaniny pro obsyp potrubí</t>
  </si>
  <si>
    <t>175200010RAB</t>
  </si>
  <si>
    <t>Obsyp objektu prohozenou zeminou, dovoz zeminy ze vzdálenosti 500 m</t>
  </si>
  <si>
    <t>451541111R00</t>
  </si>
  <si>
    <t>Lože pod potrubí ze štěrkodrtě 0 - 63 mm</t>
  </si>
  <si>
    <t>292*0,8*0,1</t>
  </si>
  <si>
    <t>452313121R00</t>
  </si>
  <si>
    <t>Bloky pro potrubí z betonu B 10</t>
  </si>
  <si>
    <t>452353101R00</t>
  </si>
  <si>
    <t>Bednění bloků pod potrubí</t>
  </si>
  <si>
    <t>422-11</t>
  </si>
  <si>
    <t>Folie výstražná na vodovod - modrá</t>
  </si>
  <si>
    <t>422-12</t>
  </si>
  <si>
    <t>Revize a TZ vodovod</t>
  </si>
  <si>
    <t>422-13</t>
  </si>
  <si>
    <t>Vývody a napojení signalizačního vodiče</t>
  </si>
  <si>
    <t>871241111R00</t>
  </si>
  <si>
    <t>Montáž trubek z tvrdého PVC ve výkopu 90 mm</t>
  </si>
  <si>
    <t>891241221R00</t>
  </si>
  <si>
    <t>Montáž vodovod. šoupátek šacht. kolečko DN 80</t>
  </si>
  <si>
    <t>891249111R00</t>
  </si>
  <si>
    <t>Montáž navrtávacích pasů DN 80</t>
  </si>
  <si>
    <t>892233111R00</t>
  </si>
  <si>
    <t>Desinfekce vodovodního potrubí DN 80</t>
  </si>
  <si>
    <t>892241111R00</t>
  </si>
  <si>
    <t>Tlaková zkouška vodovodního potrubí DN 80</t>
  </si>
  <si>
    <t>892372111R00</t>
  </si>
  <si>
    <t>Zabezpečení konců vodovod. potrubí do DN 300</t>
  </si>
  <si>
    <t>899401112R00</t>
  </si>
  <si>
    <t>Osazení poklopů litinových šoupátkových</t>
  </si>
  <si>
    <t>899712111R00</t>
  </si>
  <si>
    <t>Orientační tabulky na zdivu</t>
  </si>
  <si>
    <t>28613501R</t>
  </si>
  <si>
    <t>286135194R</t>
  </si>
  <si>
    <t>42217030R</t>
  </si>
  <si>
    <t>Ventil zpětný  DN 65 bez přepouš.</t>
  </si>
  <si>
    <t>RTS 12/ I</t>
  </si>
  <si>
    <t>42221970R</t>
  </si>
  <si>
    <t>Šoupátko S 35-111-516 DN 40 PN 16</t>
  </si>
  <si>
    <t>42273500R</t>
  </si>
  <si>
    <t>odstranění stávající napájecí skříně SR4</t>
  </si>
  <si>
    <t>Přeložky, napájecí rozvody</t>
  </si>
  <si>
    <t>240-AL, kab. spojka pro 4žil kabel AYKY vč.spojovačů</t>
  </si>
  <si>
    <t>16-Cu, kab. spojka pro 5žil kabel CYKY vč.spojovačů</t>
  </si>
  <si>
    <t>1-AYKY 3x240+120</t>
  </si>
  <si>
    <t>CYKY-J 5x16</t>
  </si>
  <si>
    <t>1-CYKY-J 3x185+95</t>
  </si>
  <si>
    <t>Ukončení kabelu smršťovací záklopkou 4x185mm2</t>
  </si>
  <si>
    <t>Stožár (žár. zinek/hliník) černá barva, antikorozní ochrana paty</t>
  </si>
  <si>
    <t>Osvětlení venkovní plochy</t>
  </si>
  <si>
    <t>stožárová svorkovnice IP54 - 1 pojistková</t>
  </si>
  <si>
    <t>pojistková vložka 10A</t>
  </si>
  <si>
    <t>LED svítidlo všesměrové, světelný tok svítidla 14600lm, výkon do 140W, min. IP55</t>
  </si>
  <si>
    <t>CYKYz-J 3x2.5</t>
  </si>
  <si>
    <t>Napájení semaforu parkovacího systému</t>
  </si>
  <si>
    <t>vedení v budově a ukončení v rozvaděči</t>
  </si>
  <si>
    <t>utěsnění průchodu do budovy</t>
  </si>
  <si>
    <t>objímkový závěs na stožár</t>
  </si>
  <si>
    <t>LAN konvertor opticko/elektrický 10/100/1000 BaseTX na single mode Fib</t>
  </si>
  <si>
    <t>Dálkové ovládání osvětlení a řídícího systému z velína</t>
  </si>
  <si>
    <t>optická kabeláž+ukončení je součástí profese slaboproud</t>
  </si>
  <si>
    <t>Pol__8</t>
  </si>
  <si>
    <t>Pol__9</t>
  </si>
  <si>
    <t>kabelové vedení v betonovém základu v ochranné trubce 110mm</t>
  </si>
  <si>
    <t>kabelová rýha 35x60 v budoucím chodníku bez dlažby v trubce</t>
  </si>
  <si>
    <t>Pouzdrový základ pro stožáry VO 6-7m - klasický</t>
  </si>
  <si>
    <t>vytyčení trati venk.sil.vedení nn v nepřehl.terénu</t>
  </si>
  <si>
    <t>Geodetické zaměření trasy</t>
  </si>
  <si>
    <t>zem.pás. 30x4 (0,95 kg/m)</t>
  </si>
  <si>
    <t>drát 8 mm (0,40 kg/m)</t>
  </si>
  <si>
    <t>antikorozní ochrana asfalotovým nátěrem - sváry, uzemňovací přívod</t>
  </si>
  <si>
    <t>Manipulace NN, VN distributora el. energie (vypínání /zapínání v rozvodně)</t>
  </si>
  <si>
    <t>Plošina do 15m včetně dopravy</t>
  </si>
  <si>
    <t>d</t>
  </si>
  <si>
    <t>Jeřáb do 20t včetně dopravy</t>
  </si>
  <si>
    <t>Tabule VOLNO/OBSAZENO, 660 x 185 x 45mm, konzole</t>
  </si>
  <si>
    <t>Zobrazovač počet volných míst, výška znaků 134mm, viditelnost 48m, konzole</t>
  </si>
  <si>
    <t>Pol__02x</t>
  </si>
  <si>
    <t>Sloupek pro tabule-není v dodávce projektu</t>
  </si>
  <si>
    <t>modul pro generování N.O./N.C. signálu pro tabuli VOLNO/OBSAZENO</t>
  </si>
  <si>
    <t>převodník RS485/LAN pro IED533A</t>
  </si>
  <si>
    <t>Krabice rozbočovací plastová s víkem 240x190x90 IP56</t>
  </si>
  <si>
    <t>parkovací systém - konfigurace terminálu, pokladny, serveru</t>
  </si>
  <si>
    <t>kabelová rýha 35x120 budoucí vozovka</t>
  </si>
  <si>
    <t>Trubka HDPE 40/33</t>
  </si>
  <si>
    <t>Spojka na HDPE40mm</t>
  </si>
  <si>
    <t>Rozvaděč MIS 1, vč, vybavení, vč. bleskojistek</t>
  </si>
  <si>
    <t>Utěsnění průchodů do budovy</t>
  </si>
  <si>
    <t>Telekomunikační přípojka není dodávkou projektu</t>
  </si>
  <si>
    <t>Kabeláž pro areálové rozvody umístěna v rozpočtech systémů</t>
  </si>
  <si>
    <t>Demontáž stávajícího nadzemního vedení</t>
  </si>
  <si>
    <t>Spolupráce s poskytovatelem při zapojování a zkouškách</t>
  </si>
  <si>
    <t>Trubka SDR17 63x3,8 mm - voda</t>
  </si>
  <si>
    <t>Trubka SDR11 32x3,0 mm- voda</t>
  </si>
  <si>
    <t>pas navrtávací 3500 DN 80-3"</t>
  </si>
  <si>
    <t>Switch 20x 10/100/1000Base-TX Ports,4xSFP, průmyslové provedení</t>
  </si>
  <si>
    <t>Velín - Switch 20x 10/100/1000Base-TX Ports,4xSFP, průmyslové provedení</t>
  </si>
  <si>
    <t>Velín - Router LTE, průmyslové provedení, GPS, 2xSIM, VPN, antény</t>
  </si>
  <si>
    <r>
      <t xml:space="preserve">svítidlo zavěšené LED, řízení 2xDALI, 5600lm, 230V, min. </t>
    </r>
    <r>
      <rPr>
        <sz val="8"/>
        <color rgb="FFFF0000"/>
        <rFont val="Arial CE"/>
        <charset val="238"/>
      </rPr>
      <t>IP66,</t>
    </r>
    <r>
      <rPr>
        <sz val="8"/>
        <rFont val="Arial CE"/>
        <family val="2"/>
        <charset val="238"/>
      </rPr>
      <t xml:space="preserve"> přímo/nepřímé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</si>
</sst>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164" fontId="23" fillId="0" borderId="43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G18" sqref="G18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206" t="s">
        <v>39</v>
      </c>
      <c r="B2" s="206"/>
      <c r="C2" s="206"/>
      <c r="D2" s="206"/>
      <c r="E2" s="206"/>
      <c r="F2" s="206"/>
      <c r="G2" s="206"/>
    </row>
  </sheetData>
  <sheetProtection algorithmName="SHA-512" hashValue="08hpqD5Cci+z+Y1H7qgq0WhnSj5zEj6HoMEKd75X9QcsN4S/pdCpSWnBHxWSj74u4e3XOAF3zMjAFGDfmN6KgA==" saltValue="X3H06FWv+OhTEOgPbaKSs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64"/>
  <sheetViews>
    <sheetView showGridLines="0" topLeftCell="B26" zoomScaleNormal="100" zoomScaleSheetLayoutView="75" workbookViewId="0">
      <selection activeCell="G18" sqref="G1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5">
      <c r="A2" s="2"/>
      <c r="B2" s="76" t="s">
        <v>22</v>
      </c>
      <c r="C2" s="77"/>
      <c r="D2" s="78" t="s">
        <v>43</v>
      </c>
      <c r="E2" s="240" t="s">
        <v>44</v>
      </c>
      <c r="F2" s="241"/>
      <c r="G2" s="241"/>
      <c r="H2" s="241"/>
      <c r="I2" s="241"/>
      <c r="J2" s="242"/>
      <c r="O2" s="1"/>
    </row>
    <row r="3" spans="1:15" ht="27" hidden="1" customHeight="1" x14ac:dyDescent="0.25">
      <c r="A3" s="2"/>
      <c r="B3" s="79"/>
      <c r="C3" s="77"/>
      <c r="D3" s="80"/>
      <c r="E3" s="243"/>
      <c r="F3" s="244"/>
      <c r="G3" s="244"/>
      <c r="H3" s="244"/>
      <c r="I3" s="244"/>
      <c r="J3" s="245"/>
    </row>
    <row r="4" spans="1:15" ht="23.25" customHeight="1" x14ac:dyDescent="0.25">
      <c r="A4" s="2"/>
      <c r="B4" s="81"/>
      <c r="C4" s="82"/>
      <c r="D4" s="83"/>
      <c r="E4" s="252"/>
      <c r="F4" s="252"/>
      <c r="G4" s="252"/>
      <c r="H4" s="252"/>
      <c r="I4" s="252"/>
      <c r="J4" s="253"/>
    </row>
    <row r="5" spans="1:15" ht="24" customHeight="1" x14ac:dyDescent="0.25">
      <c r="A5" s="2"/>
      <c r="B5" s="31" t="s">
        <v>42</v>
      </c>
      <c r="D5" s="256" t="s">
        <v>45</v>
      </c>
      <c r="E5" s="257"/>
      <c r="F5" s="257"/>
      <c r="G5" s="257"/>
      <c r="H5" s="18" t="s">
        <v>40</v>
      </c>
      <c r="I5" s="85" t="s">
        <v>49</v>
      </c>
      <c r="J5" s="8"/>
    </row>
    <row r="6" spans="1:15" ht="15.75" customHeight="1" x14ac:dyDescent="0.25">
      <c r="A6" s="2"/>
      <c r="B6" s="28"/>
      <c r="C6" s="55"/>
      <c r="D6" s="214" t="s">
        <v>46</v>
      </c>
      <c r="E6" s="215"/>
      <c r="F6" s="215"/>
      <c r="G6" s="215"/>
      <c r="H6" s="18" t="s">
        <v>34</v>
      </c>
      <c r="I6" s="85" t="s">
        <v>50</v>
      </c>
      <c r="J6" s="8"/>
    </row>
    <row r="7" spans="1:15" ht="15.75" customHeight="1" x14ac:dyDescent="0.25">
      <c r="A7" s="2"/>
      <c r="B7" s="29"/>
      <c r="C7" s="56"/>
      <c r="D7" s="84" t="s">
        <v>48</v>
      </c>
      <c r="E7" s="216" t="s">
        <v>47</v>
      </c>
      <c r="F7" s="217"/>
      <c r="G7" s="217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7"/>
      <c r="E11" s="247"/>
      <c r="F11" s="247"/>
      <c r="G11" s="247"/>
      <c r="H11" s="18" t="s">
        <v>40</v>
      </c>
      <c r="I11" s="87"/>
      <c r="J11" s="8"/>
    </row>
    <row r="12" spans="1:15" ht="15.75" customHeight="1" x14ac:dyDescent="0.25">
      <c r="A12" s="2"/>
      <c r="B12" s="28"/>
      <c r="C12" s="55"/>
      <c r="D12" s="251"/>
      <c r="E12" s="251"/>
      <c r="F12" s="251"/>
      <c r="G12" s="251"/>
      <c r="H12" s="18" t="s">
        <v>34</v>
      </c>
      <c r="I12" s="87"/>
      <c r="J12" s="8"/>
    </row>
    <row r="13" spans="1:15" ht="15.75" customHeight="1" x14ac:dyDescent="0.25">
      <c r="A13" s="2"/>
      <c r="B13" s="29"/>
      <c r="C13" s="56"/>
      <c r="D13" s="86"/>
      <c r="E13" s="254"/>
      <c r="F13" s="255"/>
      <c r="G13" s="255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 x14ac:dyDescent="0.25">
      <c r="A16" s="140" t="s">
        <v>24</v>
      </c>
      <c r="B16" s="38" t="s">
        <v>24</v>
      </c>
      <c r="C16" s="62"/>
      <c r="D16" s="63"/>
      <c r="E16" s="223"/>
      <c r="F16" s="224"/>
      <c r="G16" s="223"/>
      <c r="H16" s="224"/>
      <c r="I16" s="223">
        <f>SUMIF(F71:F160,A16,I71:I160)+SUMIF(F71:F160,"PSU",I71:I160)</f>
        <v>0</v>
      </c>
      <c r="J16" s="225"/>
    </row>
    <row r="17" spans="1:10" ht="23.25" customHeight="1" x14ac:dyDescent="0.25">
      <c r="A17" s="140" t="s">
        <v>25</v>
      </c>
      <c r="B17" s="38" t="s">
        <v>25</v>
      </c>
      <c r="C17" s="62"/>
      <c r="D17" s="63"/>
      <c r="E17" s="223"/>
      <c r="F17" s="224"/>
      <c r="G17" s="223"/>
      <c r="H17" s="224"/>
      <c r="I17" s="223">
        <f>SUMIF(F71:F160,A17,I71:I160)</f>
        <v>0</v>
      </c>
      <c r="J17" s="225"/>
    </row>
    <row r="18" spans="1:10" ht="23.25" customHeight="1" x14ac:dyDescent="0.25">
      <c r="A18" s="140" t="s">
        <v>26</v>
      </c>
      <c r="B18" s="38" t="s">
        <v>26</v>
      </c>
      <c r="C18" s="62"/>
      <c r="D18" s="63"/>
      <c r="E18" s="223"/>
      <c r="F18" s="224"/>
      <c r="G18" s="223"/>
      <c r="H18" s="224"/>
      <c r="I18" s="223">
        <f>SUMIF(F71:F160,A18,I71:I160)</f>
        <v>0</v>
      </c>
      <c r="J18" s="225"/>
    </row>
    <row r="19" spans="1:10" ht="23.25" customHeight="1" x14ac:dyDescent="0.25">
      <c r="A19" s="140" t="s">
        <v>210</v>
      </c>
      <c r="B19" s="38" t="s">
        <v>27</v>
      </c>
      <c r="C19" s="62"/>
      <c r="D19" s="63"/>
      <c r="E19" s="223"/>
      <c r="F19" s="224"/>
      <c r="G19" s="223"/>
      <c r="H19" s="224"/>
      <c r="I19" s="223">
        <f>SUMIF(F71:F160,A19,I71:I160)</f>
        <v>0</v>
      </c>
      <c r="J19" s="225"/>
    </row>
    <row r="20" spans="1:10" ht="23.25" customHeight="1" x14ac:dyDescent="0.25">
      <c r="A20" s="140" t="s">
        <v>211</v>
      </c>
      <c r="B20" s="38" t="s">
        <v>28</v>
      </c>
      <c r="C20" s="62"/>
      <c r="D20" s="63"/>
      <c r="E20" s="223"/>
      <c r="F20" s="224"/>
      <c r="G20" s="223"/>
      <c r="H20" s="224"/>
      <c r="I20" s="223">
        <f>SUMIF(F71:F160,A20,I71:I160)</f>
        <v>0</v>
      </c>
      <c r="J20" s="225"/>
    </row>
    <row r="21" spans="1:10" ht="23.25" customHeight="1" x14ac:dyDescent="0.25">
      <c r="A21" s="2"/>
      <c r="B21" s="48" t="s">
        <v>29</v>
      </c>
      <c r="C21" s="64"/>
      <c r="D21" s="65"/>
      <c r="E21" s="226"/>
      <c r="F21" s="250"/>
      <c r="G21" s="226"/>
      <c r="H21" s="250"/>
      <c r="I21" s="226">
        <f>SUM(I16:J20)</f>
        <v>0</v>
      </c>
      <c r="J21" s="227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1">
        <f>ZakladDPHSniVypocet</f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9">
        <f>A23</f>
        <v>0</v>
      </c>
      <c r="H24" s="220"/>
      <c r="I24" s="22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1">
        <f>ZakladDPHZaklVypocet</f>
        <v>0</v>
      </c>
      <c r="H25" s="222"/>
      <c r="I25" s="22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7">
        <f>A25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9">
        <f>CenaCelkem-(ZakladDPHSni+DPHSni+ZakladDPHZakl+DPHZakl)</f>
        <v>0</v>
      </c>
      <c r="H27" s="239"/>
      <c r="I27" s="239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23</v>
      </c>
      <c r="C28" s="115"/>
      <c r="D28" s="115"/>
      <c r="E28" s="116"/>
      <c r="F28" s="117"/>
      <c r="G28" s="229">
        <f>ZakladDPHSniVypocet+ZakladDPHZaklVypocet</f>
        <v>0</v>
      </c>
      <c r="H28" s="229"/>
      <c r="I28" s="229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35</v>
      </c>
      <c r="C29" s="119"/>
      <c r="D29" s="119"/>
      <c r="E29" s="119"/>
      <c r="F29" s="120"/>
      <c r="G29" s="228">
        <f>A27</f>
        <v>0</v>
      </c>
      <c r="H29" s="228"/>
      <c r="I29" s="228"/>
      <c r="J29" s="121" t="s">
        <v>90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25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5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51</v>
      </c>
      <c r="C39" s="212"/>
      <c r="D39" s="212"/>
      <c r="E39" s="212"/>
      <c r="F39" s="101">
        <f>'SO 01.1 - úpravy D.1.1 Pol'!AE440+'SO 01.1 - úpravy D.1.4.4 - SIL '!AE73+'SO 01.1 - úpravy D.1.4.5 - SLP '!AE168+'SO 01.2 D.1.1 Pol'!AE1678+'SO 01.2 D.1.4 Pol'!AE97+'SO 01.2 D.1.5 Pol'!AE178+'SO 01.2 D.1.6 Pol'!AE137+'SO 01.2 D.1.7 Pol'!AE114+'SO 01.3 D.1.1 Pol'!AE58+'SO 01.3 D.1.4.4 Pol'!AE58+'SO 01.3 D.1.4.5 Pol'!AE77+'SO 01.3 VYT Pol'!AE208+'SO 10 01 Pol'!AE61+'SO 11 01 Pol'!AE63+'SO 12 D1.4.4 Pol'!AE88+'SO 13 D.1.4.5 Pol'!AE38</f>
        <v>0</v>
      </c>
      <c r="G39" s="102">
        <f>'SO 01.1 - úpravy D.1.1 Pol'!AF440+'SO 01.1 - úpravy D.1.4.4 - SIL '!AF73+'SO 01.1 - úpravy D.1.4.5 - SLP '!AF168+'SO 01.2 D.1.1 Pol'!AF1678+'SO 01.2 D.1.4 Pol'!AF97+'SO 01.2 D.1.5 Pol'!AF178+'SO 01.2 D.1.6 Pol'!AF137+'SO 01.2 D.1.7 Pol'!AF114+'SO 01.3 D.1.1 Pol'!AF58+'SO 01.3 D.1.4.4 Pol'!AF58+'SO 01.3 D.1.4.5 Pol'!AF77+'SO 01.3 VYT Pol'!AF208+'SO 10 01 Pol'!AF61+'SO 11 01 Pol'!AF63+'SO 12 D1.4.4 Pol'!AF88+'SO 13 D.1.4.5 Pol'!AF38</f>
        <v>0</v>
      </c>
      <c r="H39" s="103">
        <f t="shared" ref="H39:H63" si="1">(F39*SazbaDPH1/100)+(G39*SazbaDPH2/100)</f>
        <v>0</v>
      </c>
      <c r="I39" s="103">
        <f t="shared" ref="I39:I63" si="2">F39+G39+H39</f>
        <v>0</v>
      </c>
      <c r="J39" s="104" t="str">
        <f t="shared" ref="J39:J63" si="3">IF(CenaCelkemVypocet=0,"",I39/CenaCelkemVypocet*100)</f>
        <v/>
      </c>
    </row>
    <row r="40" spans="1:10" ht="25.5" customHeight="1" x14ac:dyDescent="0.25">
      <c r="A40" s="90">
        <v>2</v>
      </c>
      <c r="B40" s="105"/>
      <c r="C40" s="213" t="s">
        <v>52</v>
      </c>
      <c r="D40" s="213"/>
      <c r="E40" s="213"/>
      <c r="F40" s="106"/>
      <c r="G40" s="107"/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5">
      <c r="A41" s="90">
        <v>2</v>
      </c>
      <c r="B41" s="105" t="s">
        <v>53</v>
      </c>
      <c r="C41" s="213" t="s">
        <v>54</v>
      </c>
      <c r="D41" s="213"/>
      <c r="E41" s="213"/>
      <c r="F41" s="106">
        <f>'SO 01.1 - úpravy D.1.1 Pol'!AE440+'SO 01.1 - úpravy D.1.4.4 - SIL '!AE73+'SO 01.1 - úpravy D.1.4.5 - SLP '!AE168</f>
        <v>0</v>
      </c>
      <c r="G41" s="107">
        <f>'SO 01.1 - úpravy D.1.1 Pol'!AF440+'SO 01.1 - úpravy D.1.4.4 - SIL '!AF73+'SO 01.1 - úpravy D.1.4.5 - SLP '!AF168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 x14ac:dyDescent="0.25">
      <c r="A42" s="90">
        <v>3</v>
      </c>
      <c r="B42" s="109" t="s">
        <v>55</v>
      </c>
      <c r="C42" s="212" t="s">
        <v>56</v>
      </c>
      <c r="D42" s="212"/>
      <c r="E42" s="212"/>
      <c r="F42" s="110">
        <f>'SO 01.1 - úpravy D.1.1 Pol'!AE440</f>
        <v>0</v>
      </c>
      <c r="G42" s="103">
        <f>'SO 01.1 - úpravy D.1.1 Pol'!AF440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5">
      <c r="A43" s="90">
        <v>3</v>
      </c>
      <c r="B43" s="109" t="s">
        <v>57</v>
      </c>
      <c r="C43" s="212" t="s">
        <v>58</v>
      </c>
      <c r="D43" s="212"/>
      <c r="E43" s="212"/>
      <c r="F43" s="110">
        <f>'SO 01.1 - úpravy D.1.4.4 - SIL '!AE73</f>
        <v>0</v>
      </c>
      <c r="G43" s="103">
        <f>'SO 01.1 - úpravy D.1.4.4 - SIL '!AF73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5">
      <c r="A44" s="90">
        <v>3</v>
      </c>
      <c r="B44" s="109" t="s">
        <v>59</v>
      </c>
      <c r="C44" s="212" t="s">
        <v>60</v>
      </c>
      <c r="D44" s="212"/>
      <c r="E44" s="212"/>
      <c r="F44" s="110">
        <f>'SO 01.1 - úpravy D.1.4.5 - SLP '!AE168</f>
        <v>0</v>
      </c>
      <c r="G44" s="103">
        <f>'SO 01.1 - úpravy D.1.4.5 - SLP '!AF168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5">
      <c r="A45" s="90">
        <v>2</v>
      </c>
      <c r="B45" s="105" t="s">
        <v>61</v>
      </c>
      <c r="C45" s="213" t="s">
        <v>62</v>
      </c>
      <c r="D45" s="213"/>
      <c r="E45" s="213"/>
      <c r="F45" s="106">
        <f>'SO 01.2 D.1.1 Pol'!AE1678+'SO 01.2 D.1.4 Pol'!AE97+'SO 01.2 D.1.5 Pol'!AE178+'SO 01.2 D.1.6 Pol'!AE137+'SO 01.2 D.1.7 Pol'!AE114</f>
        <v>0</v>
      </c>
      <c r="G45" s="107">
        <f>'SO 01.2 D.1.1 Pol'!AF1678+'SO 01.2 D.1.4 Pol'!AF97+'SO 01.2 D.1.5 Pol'!AF178+'SO 01.2 D.1.6 Pol'!AF137+'SO 01.2 D.1.7 Pol'!AF114</f>
        <v>0</v>
      </c>
      <c r="H45" s="107">
        <f t="shared" si="1"/>
        <v>0</v>
      </c>
      <c r="I45" s="107">
        <f t="shared" si="2"/>
        <v>0</v>
      </c>
      <c r="J45" s="108" t="str">
        <f t="shared" si="3"/>
        <v/>
      </c>
    </row>
    <row r="46" spans="1:10" ht="25.5" customHeight="1" x14ac:dyDescent="0.25">
      <c r="A46" s="90">
        <v>3</v>
      </c>
      <c r="B46" s="109" t="s">
        <v>55</v>
      </c>
      <c r="C46" s="212" t="s">
        <v>63</v>
      </c>
      <c r="D46" s="212"/>
      <c r="E46" s="212"/>
      <c r="F46" s="110">
        <f>'SO 01.2 D.1.1 Pol'!AE1678</f>
        <v>0</v>
      </c>
      <c r="G46" s="103">
        <f>'SO 01.2 D.1.1 Pol'!AF1678</f>
        <v>0</v>
      </c>
      <c r="H46" s="103">
        <f t="shared" si="1"/>
        <v>0</v>
      </c>
      <c r="I46" s="103">
        <f t="shared" si="2"/>
        <v>0</v>
      </c>
      <c r="J46" s="104" t="str">
        <f t="shared" si="3"/>
        <v/>
      </c>
    </row>
    <row r="47" spans="1:10" ht="25.5" customHeight="1" x14ac:dyDescent="0.25">
      <c r="A47" s="90">
        <v>3</v>
      </c>
      <c r="B47" s="109" t="s">
        <v>64</v>
      </c>
      <c r="C47" s="212" t="s">
        <v>65</v>
      </c>
      <c r="D47" s="212"/>
      <c r="E47" s="212"/>
      <c r="F47" s="110">
        <f>'SO 01.2 D.1.4 Pol'!AE97</f>
        <v>0</v>
      </c>
      <c r="G47" s="103">
        <f>'SO 01.2 D.1.4 Pol'!AF97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5">
      <c r="A48" s="90">
        <v>3</v>
      </c>
      <c r="B48" s="109" t="s">
        <v>66</v>
      </c>
      <c r="C48" s="212" t="s">
        <v>67</v>
      </c>
      <c r="D48" s="212"/>
      <c r="E48" s="212"/>
      <c r="F48" s="110">
        <f>'SO 01.2 D.1.5 Pol'!AE178</f>
        <v>0</v>
      </c>
      <c r="G48" s="103">
        <f>'SO 01.2 D.1.5 Pol'!AF178</f>
        <v>0</v>
      </c>
      <c r="H48" s="103">
        <f t="shared" si="1"/>
        <v>0</v>
      </c>
      <c r="I48" s="103">
        <f t="shared" si="2"/>
        <v>0</v>
      </c>
      <c r="J48" s="104" t="str">
        <f t="shared" si="3"/>
        <v/>
      </c>
    </row>
    <row r="49" spans="1:10" ht="25.5" customHeight="1" x14ac:dyDescent="0.25">
      <c r="A49" s="90">
        <v>3</v>
      </c>
      <c r="B49" s="109" t="s">
        <v>68</v>
      </c>
      <c r="C49" s="212" t="s">
        <v>69</v>
      </c>
      <c r="D49" s="212"/>
      <c r="E49" s="212"/>
      <c r="F49" s="110">
        <f>'SO 01.2 D.1.6 Pol'!AE137</f>
        <v>0</v>
      </c>
      <c r="G49" s="103">
        <f>'SO 01.2 D.1.6 Pol'!AF137</f>
        <v>0</v>
      </c>
      <c r="H49" s="103">
        <f t="shared" si="1"/>
        <v>0</v>
      </c>
      <c r="I49" s="103">
        <f t="shared" si="2"/>
        <v>0</v>
      </c>
      <c r="J49" s="104" t="str">
        <f t="shared" si="3"/>
        <v/>
      </c>
    </row>
    <row r="50" spans="1:10" ht="25.5" customHeight="1" x14ac:dyDescent="0.25">
      <c r="A50" s="90">
        <v>3</v>
      </c>
      <c r="B50" s="109" t="s">
        <v>70</v>
      </c>
      <c r="C50" s="212" t="s">
        <v>71</v>
      </c>
      <c r="D50" s="212"/>
      <c r="E50" s="212"/>
      <c r="F50" s="110">
        <f>'SO 01.2 D.1.7 Pol'!AE114</f>
        <v>0</v>
      </c>
      <c r="G50" s="103">
        <f>'SO 01.2 D.1.7 Pol'!AF114</f>
        <v>0</v>
      </c>
      <c r="H50" s="103">
        <f t="shared" si="1"/>
        <v>0</v>
      </c>
      <c r="I50" s="103">
        <f t="shared" si="2"/>
        <v>0</v>
      </c>
      <c r="J50" s="104" t="str">
        <f t="shared" si="3"/>
        <v/>
      </c>
    </row>
    <row r="51" spans="1:10" ht="25.5" customHeight="1" x14ac:dyDescent="0.25">
      <c r="A51" s="90">
        <v>2</v>
      </c>
      <c r="B51" s="105" t="s">
        <v>72</v>
      </c>
      <c r="C51" s="213" t="s">
        <v>73</v>
      </c>
      <c r="D51" s="213"/>
      <c r="E51" s="213"/>
      <c r="F51" s="106">
        <f>'SO 01.3 D.1.1 Pol'!AE58+'SO 01.3 D.1.4.4 Pol'!AE58+'SO 01.3 D.1.4.5 Pol'!AE77+'SO 01.3 VYT Pol'!AE208</f>
        <v>0</v>
      </c>
      <c r="G51" s="107">
        <f>'SO 01.3 D.1.1 Pol'!AF58+'SO 01.3 D.1.4.4 Pol'!AF58+'SO 01.3 D.1.4.5 Pol'!AF77+'SO 01.3 VYT Pol'!AF208</f>
        <v>0</v>
      </c>
      <c r="H51" s="107">
        <f t="shared" si="1"/>
        <v>0</v>
      </c>
      <c r="I51" s="107">
        <f t="shared" si="2"/>
        <v>0</v>
      </c>
      <c r="J51" s="108" t="str">
        <f t="shared" si="3"/>
        <v/>
      </c>
    </row>
    <row r="52" spans="1:10" ht="25.5" customHeight="1" x14ac:dyDescent="0.25">
      <c r="A52" s="90">
        <v>3</v>
      </c>
      <c r="B52" s="109" t="s">
        <v>55</v>
      </c>
      <c r="C52" s="212" t="s">
        <v>74</v>
      </c>
      <c r="D52" s="212"/>
      <c r="E52" s="212"/>
      <c r="F52" s="110">
        <f>'SO 01.3 D.1.1 Pol'!AE58</f>
        <v>0</v>
      </c>
      <c r="G52" s="103">
        <f>'SO 01.3 D.1.1 Pol'!AF58</f>
        <v>0</v>
      </c>
      <c r="H52" s="103">
        <f t="shared" si="1"/>
        <v>0</v>
      </c>
      <c r="I52" s="103">
        <f t="shared" si="2"/>
        <v>0</v>
      </c>
      <c r="J52" s="104" t="str">
        <f t="shared" si="3"/>
        <v/>
      </c>
    </row>
    <row r="53" spans="1:10" ht="25.5" customHeight="1" x14ac:dyDescent="0.25">
      <c r="A53" s="90">
        <v>3</v>
      </c>
      <c r="B53" s="109" t="s">
        <v>75</v>
      </c>
      <c r="C53" s="212" t="s">
        <v>58</v>
      </c>
      <c r="D53" s="212"/>
      <c r="E53" s="212"/>
      <c r="F53" s="110">
        <f>'SO 01.3 D.1.4.4 Pol'!AE58</f>
        <v>0</v>
      </c>
      <c r="G53" s="103">
        <f>'SO 01.3 D.1.4.4 Pol'!AF58</f>
        <v>0</v>
      </c>
      <c r="H53" s="103">
        <f t="shared" si="1"/>
        <v>0</v>
      </c>
      <c r="I53" s="103">
        <f t="shared" si="2"/>
        <v>0</v>
      </c>
      <c r="J53" s="104" t="str">
        <f t="shared" si="3"/>
        <v/>
      </c>
    </row>
    <row r="54" spans="1:10" ht="25.5" customHeight="1" x14ac:dyDescent="0.25">
      <c r="A54" s="90">
        <v>3</v>
      </c>
      <c r="B54" s="109" t="s">
        <v>76</v>
      </c>
      <c r="C54" s="212" t="s">
        <v>60</v>
      </c>
      <c r="D54" s="212"/>
      <c r="E54" s="212"/>
      <c r="F54" s="110">
        <f>'SO 01.3 D.1.4.5 Pol'!AE77</f>
        <v>0</v>
      </c>
      <c r="G54" s="103">
        <f>'SO 01.3 D.1.4.5 Pol'!AF77</f>
        <v>0</v>
      </c>
      <c r="H54" s="103">
        <f t="shared" si="1"/>
        <v>0</v>
      </c>
      <c r="I54" s="103">
        <f t="shared" si="2"/>
        <v>0</v>
      </c>
      <c r="J54" s="104" t="str">
        <f t="shared" si="3"/>
        <v/>
      </c>
    </row>
    <row r="55" spans="1:10" ht="25.5" customHeight="1" x14ac:dyDescent="0.25">
      <c r="A55" s="90">
        <v>3</v>
      </c>
      <c r="B55" s="109" t="s">
        <v>77</v>
      </c>
      <c r="C55" s="212" t="s">
        <v>78</v>
      </c>
      <c r="D55" s="212"/>
      <c r="E55" s="212"/>
      <c r="F55" s="110">
        <f>'SO 01.3 VYT Pol'!AE208</f>
        <v>0</v>
      </c>
      <c r="G55" s="103">
        <f>'SO 01.3 VYT Pol'!AF208</f>
        <v>0</v>
      </c>
      <c r="H55" s="103">
        <f t="shared" si="1"/>
        <v>0</v>
      </c>
      <c r="I55" s="103">
        <f t="shared" si="2"/>
        <v>0</v>
      </c>
      <c r="J55" s="104" t="str">
        <f t="shared" si="3"/>
        <v/>
      </c>
    </row>
    <row r="56" spans="1:10" ht="25.5" customHeight="1" x14ac:dyDescent="0.25">
      <c r="A56" s="90">
        <v>2</v>
      </c>
      <c r="B56" s="105" t="s">
        <v>79</v>
      </c>
      <c r="C56" s="213" t="s">
        <v>80</v>
      </c>
      <c r="D56" s="213"/>
      <c r="E56" s="213"/>
      <c r="F56" s="106">
        <f>'SO 10 01 Pol'!AE61</f>
        <v>0</v>
      </c>
      <c r="G56" s="107">
        <f>'SO 10 01 Pol'!AF61</f>
        <v>0</v>
      </c>
      <c r="H56" s="107">
        <f t="shared" si="1"/>
        <v>0</v>
      </c>
      <c r="I56" s="107">
        <f t="shared" si="2"/>
        <v>0</v>
      </c>
      <c r="J56" s="108" t="str">
        <f t="shared" si="3"/>
        <v/>
      </c>
    </row>
    <row r="57" spans="1:10" ht="25.5" customHeight="1" x14ac:dyDescent="0.25">
      <c r="A57" s="90">
        <v>3</v>
      </c>
      <c r="B57" s="109" t="s">
        <v>81</v>
      </c>
      <c r="C57" s="212" t="s">
        <v>80</v>
      </c>
      <c r="D57" s="212"/>
      <c r="E57" s="212"/>
      <c r="F57" s="110">
        <f>'SO 10 01 Pol'!AE61</f>
        <v>0</v>
      </c>
      <c r="G57" s="103">
        <f>'SO 10 01 Pol'!AF61</f>
        <v>0</v>
      </c>
      <c r="H57" s="103">
        <f t="shared" si="1"/>
        <v>0</v>
      </c>
      <c r="I57" s="103">
        <f t="shared" si="2"/>
        <v>0</v>
      </c>
      <c r="J57" s="104" t="str">
        <f t="shared" si="3"/>
        <v/>
      </c>
    </row>
    <row r="58" spans="1:10" ht="25.5" customHeight="1" x14ac:dyDescent="0.25">
      <c r="A58" s="90">
        <v>2</v>
      </c>
      <c r="B58" s="105" t="s">
        <v>82</v>
      </c>
      <c r="C58" s="213" t="s">
        <v>83</v>
      </c>
      <c r="D58" s="213"/>
      <c r="E58" s="213"/>
      <c r="F58" s="106">
        <f>'SO 11 01 Pol'!AE63</f>
        <v>0</v>
      </c>
      <c r="G58" s="107">
        <f>'SO 11 01 Pol'!AF63</f>
        <v>0</v>
      </c>
      <c r="H58" s="107">
        <f t="shared" si="1"/>
        <v>0</v>
      </c>
      <c r="I58" s="107">
        <f t="shared" si="2"/>
        <v>0</v>
      </c>
      <c r="J58" s="108" t="str">
        <f t="shared" si="3"/>
        <v/>
      </c>
    </row>
    <row r="59" spans="1:10" ht="25.5" customHeight="1" x14ac:dyDescent="0.25">
      <c r="A59" s="90">
        <v>3</v>
      </c>
      <c r="B59" s="109" t="s">
        <v>81</v>
      </c>
      <c r="C59" s="212" t="s">
        <v>83</v>
      </c>
      <c r="D59" s="212"/>
      <c r="E59" s="212"/>
      <c r="F59" s="110">
        <f>'SO 11 01 Pol'!AE63</f>
        <v>0</v>
      </c>
      <c r="G59" s="103">
        <f>'SO 11 01 Pol'!AF63</f>
        <v>0</v>
      </c>
      <c r="H59" s="103">
        <f t="shared" si="1"/>
        <v>0</v>
      </c>
      <c r="I59" s="103">
        <f t="shared" si="2"/>
        <v>0</v>
      </c>
      <c r="J59" s="104" t="str">
        <f t="shared" si="3"/>
        <v/>
      </c>
    </row>
    <row r="60" spans="1:10" ht="25.5" customHeight="1" x14ac:dyDescent="0.25">
      <c r="A60" s="90">
        <v>2</v>
      </c>
      <c r="B60" s="105" t="s">
        <v>84</v>
      </c>
      <c r="C60" s="213" t="s">
        <v>85</v>
      </c>
      <c r="D60" s="213"/>
      <c r="E60" s="213"/>
      <c r="F60" s="106">
        <f>'SO 12 D1.4.4 Pol'!AE88</f>
        <v>0</v>
      </c>
      <c r="G60" s="107">
        <f>'SO 12 D1.4.4 Pol'!AF88</f>
        <v>0</v>
      </c>
      <c r="H60" s="107">
        <f t="shared" si="1"/>
        <v>0</v>
      </c>
      <c r="I60" s="107">
        <f t="shared" si="2"/>
        <v>0</v>
      </c>
      <c r="J60" s="108" t="str">
        <f t="shared" si="3"/>
        <v/>
      </c>
    </row>
    <row r="61" spans="1:10" ht="25.5" customHeight="1" x14ac:dyDescent="0.25">
      <c r="A61" s="90">
        <v>3</v>
      </c>
      <c r="B61" s="109" t="s">
        <v>86</v>
      </c>
      <c r="C61" s="212" t="s">
        <v>58</v>
      </c>
      <c r="D61" s="212"/>
      <c r="E61" s="212"/>
      <c r="F61" s="110">
        <f>'SO 12 D1.4.4 Pol'!AE88</f>
        <v>0</v>
      </c>
      <c r="G61" s="103">
        <f>'SO 12 D1.4.4 Pol'!AF88</f>
        <v>0</v>
      </c>
      <c r="H61" s="103">
        <f t="shared" si="1"/>
        <v>0</v>
      </c>
      <c r="I61" s="103">
        <f t="shared" si="2"/>
        <v>0</v>
      </c>
      <c r="J61" s="104" t="str">
        <f t="shared" si="3"/>
        <v/>
      </c>
    </row>
    <row r="62" spans="1:10" ht="25.5" customHeight="1" x14ac:dyDescent="0.25">
      <c r="A62" s="90">
        <v>2</v>
      </c>
      <c r="B62" s="105" t="s">
        <v>87</v>
      </c>
      <c r="C62" s="213" t="s">
        <v>88</v>
      </c>
      <c r="D62" s="213"/>
      <c r="E62" s="213"/>
      <c r="F62" s="106">
        <f>'SO 13 D.1.4.5 Pol'!AE38</f>
        <v>0</v>
      </c>
      <c r="G62" s="107">
        <f>'SO 13 D.1.4.5 Pol'!AF38</f>
        <v>0</v>
      </c>
      <c r="H62" s="107">
        <f t="shared" si="1"/>
        <v>0</v>
      </c>
      <c r="I62" s="107">
        <f t="shared" si="2"/>
        <v>0</v>
      </c>
      <c r="J62" s="108" t="str">
        <f t="shared" si="3"/>
        <v/>
      </c>
    </row>
    <row r="63" spans="1:10" ht="25.5" customHeight="1" x14ac:dyDescent="0.25">
      <c r="A63" s="90">
        <v>3</v>
      </c>
      <c r="B63" s="109" t="s">
        <v>76</v>
      </c>
      <c r="C63" s="212" t="s">
        <v>60</v>
      </c>
      <c r="D63" s="212"/>
      <c r="E63" s="212"/>
      <c r="F63" s="110">
        <f>'SO 13 D.1.4.5 Pol'!AE38</f>
        <v>0</v>
      </c>
      <c r="G63" s="103">
        <f>'SO 13 D.1.4.5 Pol'!AF38</f>
        <v>0</v>
      </c>
      <c r="H63" s="103">
        <f t="shared" si="1"/>
        <v>0</v>
      </c>
      <c r="I63" s="103">
        <f t="shared" si="2"/>
        <v>0</v>
      </c>
      <c r="J63" s="104" t="str">
        <f t="shared" si="3"/>
        <v/>
      </c>
    </row>
    <row r="64" spans="1:10" ht="25.5" customHeight="1" x14ac:dyDescent="0.25">
      <c r="A64" s="90"/>
      <c r="B64" s="209" t="s">
        <v>89</v>
      </c>
      <c r="C64" s="210"/>
      <c r="D64" s="210"/>
      <c r="E64" s="211"/>
      <c r="F64" s="111">
        <f>SUMIF(A39:A63,"=1",F39:F63)</f>
        <v>0</v>
      </c>
      <c r="G64" s="112">
        <f>SUMIF(A39:A63,"=1",G39:G63)</f>
        <v>0</v>
      </c>
      <c r="H64" s="112">
        <f>SUMIF(A39:A63,"=1",H39:H63)</f>
        <v>0</v>
      </c>
      <c r="I64" s="112">
        <f>SUMIF(A39:A63,"=1",I39:I63)</f>
        <v>0</v>
      </c>
      <c r="J64" s="113">
        <f>SUMIF(A39:A63,"=1",J39:J63)</f>
        <v>0</v>
      </c>
    </row>
    <row r="68" spans="1:10" ht="15.6" x14ac:dyDescent="0.3">
      <c r="B68" s="122" t="s">
        <v>91</v>
      </c>
    </row>
    <row r="70" spans="1:10" ht="25.5" customHeight="1" x14ac:dyDescent="0.25">
      <c r="A70" s="124"/>
      <c r="B70" s="127" t="s">
        <v>17</v>
      </c>
      <c r="C70" s="127" t="s">
        <v>5</v>
      </c>
      <c r="D70" s="128"/>
      <c r="E70" s="128"/>
      <c r="F70" s="129" t="s">
        <v>92</v>
      </c>
      <c r="G70" s="129"/>
      <c r="H70" s="129"/>
      <c r="I70" s="129" t="s">
        <v>29</v>
      </c>
      <c r="J70" s="129" t="s">
        <v>0</v>
      </c>
    </row>
    <row r="71" spans="1:10" ht="36.75" customHeight="1" x14ac:dyDescent="0.25">
      <c r="A71" s="125"/>
      <c r="B71" s="130" t="s">
        <v>93</v>
      </c>
      <c r="C71" s="207" t="s">
        <v>94</v>
      </c>
      <c r="D71" s="208"/>
      <c r="E71" s="208"/>
      <c r="F71" s="136" t="s">
        <v>24</v>
      </c>
      <c r="G71" s="137"/>
      <c r="H71" s="137"/>
      <c r="I71" s="137">
        <f>'SO 01.1 - úpravy D.1.4.4 - SIL '!G8</f>
        <v>0</v>
      </c>
      <c r="J71" s="134" t="str">
        <f>IF(I161=0,"",I71/I161*100)</f>
        <v/>
      </c>
    </row>
    <row r="72" spans="1:10" ht="36.75" customHeight="1" x14ac:dyDescent="0.25">
      <c r="A72" s="125"/>
      <c r="B72" s="130" t="s">
        <v>93</v>
      </c>
      <c r="C72" s="207" t="s">
        <v>95</v>
      </c>
      <c r="D72" s="208"/>
      <c r="E72" s="208"/>
      <c r="F72" s="136" t="s">
        <v>24</v>
      </c>
      <c r="G72" s="137"/>
      <c r="H72" s="137"/>
      <c r="I72" s="137">
        <f>'SO 01.2 D.1.6 Pol'!G8</f>
        <v>0</v>
      </c>
      <c r="J72" s="134" t="str">
        <f>IF(I161=0,"",I72/I161*100)</f>
        <v/>
      </c>
    </row>
    <row r="73" spans="1:10" ht="36.75" customHeight="1" x14ac:dyDescent="0.25">
      <c r="A73" s="125"/>
      <c r="B73" s="130" t="s">
        <v>93</v>
      </c>
      <c r="C73" s="207" t="s">
        <v>96</v>
      </c>
      <c r="D73" s="208"/>
      <c r="E73" s="208"/>
      <c r="F73" s="136" t="s">
        <v>24</v>
      </c>
      <c r="G73" s="137"/>
      <c r="H73" s="137"/>
      <c r="I73" s="137">
        <f>'SO 01.3 D.1.4.4 Pol'!G8</f>
        <v>0</v>
      </c>
      <c r="J73" s="134" t="str">
        <f>IF(I161=0,"",I73/I161*100)</f>
        <v/>
      </c>
    </row>
    <row r="74" spans="1:10" ht="36.75" customHeight="1" x14ac:dyDescent="0.25">
      <c r="A74" s="125"/>
      <c r="B74" s="130" t="s">
        <v>93</v>
      </c>
      <c r="C74" s="207" t="s">
        <v>97</v>
      </c>
      <c r="D74" s="208"/>
      <c r="E74" s="208"/>
      <c r="F74" s="136" t="s">
        <v>24</v>
      </c>
      <c r="G74" s="137"/>
      <c r="H74" s="137"/>
      <c r="I74" s="137">
        <f>'SO 12 D1.4.4 Pol'!G8</f>
        <v>0</v>
      </c>
      <c r="J74" s="134" t="str">
        <f>IF(I161=0,"",I74/I161*100)</f>
        <v/>
      </c>
    </row>
    <row r="75" spans="1:10" ht="36.75" customHeight="1" x14ac:dyDescent="0.25">
      <c r="A75" s="125"/>
      <c r="B75" s="130" t="s">
        <v>93</v>
      </c>
      <c r="C75" s="207" t="s">
        <v>98</v>
      </c>
      <c r="D75" s="208"/>
      <c r="E75" s="208"/>
      <c r="F75" s="136" t="s">
        <v>24</v>
      </c>
      <c r="G75" s="137"/>
      <c r="H75" s="137"/>
      <c r="I75" s="137">
        <f>'SO 01.1 - úpravy D.1.4.5 - SLP '!G8+'SO 01.2 D.1.7 Pol'!G8+'SO 01.3 D.1.4.5 Pol'!G8</f>
        <v>0</v>
      </c>
      <c r="J75" s="134" t="str">
        <f>IF(I161=0,"",I75/I161*100)</f>
        <v/>
      </c>
    </row>
    <row r="76" spans="1:10" ht="36.75" customHeight="1" x14ac:dyDescent="0.25">
      <c r="A76" s="125"/>
      <c r="B76" s="130" t="s">
        <v>93</v>
      </c>
      <c r="C76" s="207" t="s">
        <v>99</v>
      </c>
      <c r="D76" s="208"/>
      <c r="E76" s="208"/>
      <c r="F76" s="136" t="s">
        <v>24</v>
      </c>
      <c r="G76" s="137"/>
      <c r="H76" s="137"/>
      <c r="I76" s="137">
        <f>'SO 13 D.1.4.5 Pol'!G8</f>
        <v>0</v>
      </c>
      <c r="J76" s="134" t="str">
        <f>IF(I161=0,"",I76/I161*100)</f>
        <v/>
      </c>
    </row>
    <row r="77" spans="1:10" ht="36.75" customHeight="1" x14ac:dyDescent="0.25">
      <c r="A77" s="125"/>
      <c r="B77" s="130" t="s">
        <v>93</v>
      </c>
      <c r="C77" s="207" t="s">
        <v>100</v>
      </c>
      <c r="D77" s="208"/>
      <c r="E77" s="208"/>
      <c r="F77" s="136" t="s">
        <v>24</v>
      </c>
      <c r="G77" s="137"/>
      <c r="H77" s="137"/>
      <c r="I77" s="137">
        <f>'SO 01.2 D.1.5 Pol'!G8</f>
        <v>0</v>
      </c>
      <c r="J77" s="134" t="str">
        <f>IF(I161=0,"",I77/I161*100)</f>
        <v/>
      </c>
    </row>
    <row r="78" spans="1:10" ht="36.75" customHeight="1" x14ac:dyDescent="0.25">
      <c r="A78" s="125"/>
      <c r="B78" s="130" t="s">
        <v>101</v>
      </c>
      <c r="C78" s="207" t="s">
        <v>95</v>
      </c>
      <c r="D78" s="208"/>
      <c r="E78" s="208"/>
      <c r="F78" s="136" t="s">
        <v>24</v>
      </c>
      <c r="G78" s="137"/>
      <c r="H78" s="137"/>
      <c r="I78" s="137">
        <f>'SO 01.1 - úpravy D.1.4.4 - SIL '!G10</f>
        <v>0</v>
      </c>
      <c r="J78" s="134" t="str">
        <f>IF(I161=0,"",I78/I161*100)</f>
        <v/>
      </c>
    </row>
    <row r="79" spans="1:10" ht="36.75" customHeight="1" x14ac:dyDescent="0.25">
      <c r="A79" s="125"/>
      <c r="B79" s="130" t="s">
        <v>101</v>
      </c>
      <c r="C79" s="207" t="s">
        <v>102</v>
      </c>
      <c r="D79" s="208"/>
      <c r="E79" s="208"/>
      <c r="F79" s="136" t="s">
        <v>24</v>
      </c>
      <c r="G79" s="137"/>
      <c r="H79" s="137"/>
      <c r="I79" s="137">
        <f>'SO 01.2 D.1.5 Pol'!G149</f>
        <v>0</v>
      </c>
      <c r="J79" s="134" t="str">
        <f>IF(I161=0,"",I79/I161*100)</f>
        <v/>
      </c>
    </row>
    <row r="80" spans="1:10" ht="36.75" customHeight="1" x14ac:dyDescent="0.25">
      <c r="A80" s="125"/>
      <c r="B80" s="130" t="s">
        <v>101</v>
      </c>
      <c r="C80" s="207" t="s">
        <v>103</v>
      </c>
      <c r="D80" s="208"/>
      <c r="E80" s="208"/>
      <c r="F80" s="136" t="s">
        <v>24</v>
      </c>
      <c r="G80" s="137"/>
      <c r="H80" s="137"/>
      <c r="I80" s="137">
        <f>'SO 01.3 D.1.4.4 Pol'!G37</f>
        <v>0</v>
      </c>
      <c r="J80" s="134" t="str">
        <f>IF(I161=0,"",I80/I161*100)</f>
        <v/>
      </c>
    </row>
    <row r="81" spans="1:10" ht="36.75" customHeight="1" x14ac:dyDescent="0.25">
      <c r="A81" s="125"/>
      <c r="B81" s="130" t="s">
        <v>101</v>
      </c>
      <c r="C81" s="207" t="s">
        <v>104</v>
      </c>
      <c r="D81" s="208"/>
      <c r="E81" s="208"/>
      <c r="F81" s="136" t="s">
        <v>24</v>
      </c>
      <c r="G81" s="137"/>
      <c r="H81" s="137"/>
      <c r="I81" s="137">
        <f>'SO 01.2 D.1.6 Pol'!G10</f>
        <v>0</v>
      </c>
      <c r="J81" s="134" t="str">
        <f>IF(I161=0,"",I81/I161*100)</f>
        <v/>
      </c>
    </row>
    <row r="82" spans="1:10" ht="36.75" customHeight="1" x14ac:dyDescent="0.25">
      <c r="A82" s="125"/>
      <c r="B82" s="130" t="s">
        <v>101</v>
      </c>
      <c r="C82" s="207" t="s">
        <v>105</v>
      </c>
      <c r="D82" s="208"/>
      <c r="E82" s="208"/>
      <c r="F82" s="136" t="s">
        <v>24</v>
      </c>
      <c r="G82" s="137"/>
      <c r="H82" s="137"/>
      <c r="I82" s="137">
        <f>'SO 01.3 D.1.4.5 Pol'!G14</f>
        <v>0</v>
      </c>
      <c r="J82" s="134" t="str">
        <f>IF(I161=0,"",I82/I161*100)</f>
        <v/>
      </c>
    </row>
    <row r="83" spans="1:10" ht="36.75" customHeight="1" x14ac:dyDescent="0.25">
      <c r="A83" s="125"/>
      <c r="B83" s="130" t="s">
        <v>101</v>
      </c>
      <c r="C83" s="207" t="s">
        <v>106</v>
      </c>
      <c r="D83" s="208"/>
      <c r="E83" s="208"/>
      <c r="F83" s="136" t="s">
        <v>24</v>
      </c>
      <c r="G83" s="137"/>
      <c r="H83" s="137"/>
      <c r="I83" s="137">
        <f>'SO 01.1 - úpravy D.1.4.5 - SLP '!G15+'SO 01.2 D.1.7 Pol'!G16</f>
        <v>0</v>
      </c>
      <c r="J83" s="134" t="str">
        <f>IF(I161=0,"",I83/I161*100)</f>
        <v/>
      </c>
    </row>
    <row r="84" spans="1:10" ht="36.75" customHeight="1" x14ac:dyDescent="0.25">
      <c r="A84" s="125"/>
      <c r="B84" s="130" t="s">
        <v>101</v>
      </c>
      <c r="C84" s="207" t="s">
        <v>107</v>
      </c>
      <c r="D84" s="208"/>
      <c r="E84" s="208"/>
      <c r="F84" s="136" t="s">
        <v>24</v>
      </c>
      <c r="G84" s="137"/>
      <c r="H84" s="137"/>
      <c r="I84" s="137">
        <f>'SO 13 D.1.4.5 Pol'!G24</f>
        <v>0</v>
      </c>
      <c r="J84" s="134" t="str">
        <f>IF(I161=0,"",I84/I161*100)</f>
        <v/>
      </c>
    </row>
    <row r="85" spans="1:10" ht="36.75" customHeight="1" x14ac:dyDescent="0.25">
      <c r="A85" s="125"/>
      <c r="B85" s="130" t="s">
        <v>101</v>
      </c>
      <c r="C85" s="207" t="s">
        <v>108</v>
      </c>
      <c r="D85" s="208"/>
      <c r="E85" s="208"/>
      <c r="F85" s="136" t="s">
        <v>24</v>
      </c>
      <c r="G85" s="137"/>
      <c r="H85" s="137"/>
      <c r="I85" s="137">
        <f>'SO 12 D1.4.4 Pol'!G53</f>
        <v>0</v>
      </c>
      <c r="J85" s="134" t="str">
        <f>IF(I161=0,"",I85/I161*100)</f>
        <v/>
      </c>
    </row>
    <row r="86" spans="1:10" ht="36.75" customHeight="1" x14ac:dyDescent="0.25">
      <c r="A86" s="125"/>
      <c r="B86" s="130" t="s">
        <v>109</v>
      </c>
      <c r="C86" s="207" t="s">
        <v>110</v>
      </c>
      <c r="D86" s="208"/>
      <c r="E86" s="208"/>
      <c r="F86" s="136" t="s">
        <v>24</v>
      </c>
      <c r="G86" s="137"/>
      <c r="H86" s="137"/>
      <c r="I86" s="137">
        <f>'SO 01.1 - úpravy D.1.4.4 - SIL '!G12</f>
        <v>0</v>
      </c>
      <c r="J86" s="134" t="str">
        <f>IF(I161=0,"",I86/I161*100)</f>
        <v/>
      </c>
    </row>
    <row r="87" spans="1:10" ht="36.75" customHeight="1" x14ac:dyDescent="0.25">
      <c r="A87" s="125"/>
      <c r="B87" s="130" t="s">
        <v>109</v>
      </c>
      <c r="C87" s="207" t="s">
        <v>103</v>
      </c>
      <c r="D87" s="208"/>
      <c r="E87" s="208"/>
      <c r="F87" s="136" t="s">
        <v>24</v>
      </c>
      <c r="G87" s="137"/>
      <c r="H87" s="137"/>
      <c r="I87" s="137">
        <f>'SO 01.3 D.1.4.4 Pol'!G43</f>
        <v>0</v>
      </c>
      <c r="J87" s="134" t="str">
        <f>IF(I161=0,"",I87/I161*100)</f>
        <v/>
      </c>
    </row>
    <row r="88" spans="1:10" ht="36.75" customHeight="1" x14ac:dyDescent="0.25">
      <c r="A88" s="125"/>
      <c r="B88" s="130" t="s">
        <v>109</v>
      </c>
      <c r="C88" s="207" t="s">
        <v>111</v>
      </c>
      <c r="D88" s="208"/>
      <c r="E88" s="208"/>
      <c r="F88" s="136" t="s">
        <v>24</v>
      </c>
      <c r="G88" s="137"/>
      <c r="H88" s="137"/>
      <c r="I88" s="137">
        <f>'SO 12 D1.4.4 Pol'!G64</f>
        <v>0</v>
      </c>
      <c r="J88" s="134" t="str">
        <f>IF(I161=0,"",I88/I161*100)</f>
        <v/>
      </c>
    </row>
    <row r="89" spans="1:10" ht="36.75" customHeight="1" x14ac:dyDescent="0.25">
      <c r="A89" s="125"/>
      <c r="B89" s="130" t="s">
        <v>109</v>
      </c>
      <c r="C89" s="207" t="s">
        <v>112</v>
      </c>
      <c r="D89" s="208"/>
      <c r="E89" s="208"/>
      <c r="F89" s="136" t="s">
        <v>24</v>
      </c>
      <c r="G89" s="137"/>
      <c r="H89" s="137"/>
      <c r="I89" s="137">
        <f>'SO 01.2 D.1.6 Pol'!G15</f>
        <v>0</v>
      </c>
      <c r="J89" s="134" t="str">
        <f>IF(I161=0,"",I89/I161*100)</f>
        <v/>
      </c>
    </row>
    <row r="90" spans="1:10" ht="36.75" customHeight="1" x14ac:dyDescent="0.25">
      <c r="A90" s="125"/>
      <c r="B90" s="130" t="s">
        <v>109</v>
      </c>
      <c r="C90" s="207" t="s">
        <v>105</v>
      </c>
      <c r="D90" s="208"/>
      <c r="E90" s="208"/>
      <c r="F90" s="136" t="s">
        <v>24</v>
      </c>
      <c r="G90" s="137"/>
      <c r="H90" s="137"/>
      <c r="I90" s="137">
        <f>'SO 01.1 - úpravy D.1.4.5 - SLP '!G58+'SO 01.2 D.1.7 Pol'!G35</f>
        <v>0</v>
      </c>
      <c r="J90" s="134" t="str">
        <f>IF(I161=0,"",I90/I161*100)</f>
        <v/>
      </c>
    </row>
    <row r="91" spans="1:10" ht="36.75" customHeight="1" x14ac:dyDescent="0.25">
      <c r="A91" s="125"/>
      <c r="B91" s="130" t="s">
        <v>109</v>
      </c>
      <c r="C91" s="207" t="s">
        <v>106</v>
      </c>
      <c r="D91" s="208"/>
      <c r="E91" s="208"/>
      <c r="F91" s="136" t="s">
        <v>24</v>
      </c>
      <c r="G91" s="137"/>
      <c r="H91" s="137"/>
      <c r="I91" s="137">
        <f>'SO 01.3 D.1.4.5 Pol'!G22</f>
        <v>0</v>
      </c>
      <c r="J91" s="134" t="str">
        <f>IF(I161=0,"",I91/I161*100)</f>
        <v/>
      </c>
    </row>
    <row r="92" spans="1:10" ht="36.75" customHeight="1" x14ac:dyDescent="0.25">
      <c r="A92" s="125"/>
      <c r="B92" s="130" t="s">
        <v>113</v>
      </c>
      <c r="C92" s="207" t="s">
        <v>114</v>
      </c>
      <c r="D92" s="208"/>
      <c r="E92" s="208"/>
      <c r="F92" s="136" t="s">
        <v>24</v>
      </c>
      <c r="G92" s="137"/>
      <c r="H92" s="137"/>
      <c r="I92" s="137">
        <f>'SO 01.1 - úpravy D.1.4.5 - SLP '!G120+'SO 01.2 D.1.7 Pol'!G75</f>
        <v>0</v>
      </c>
      <c r="J92" s="134" t="str">
        <f>IF(I161=0,"",I92/I161*100)</f>
        <v/>
      </c>
    </row>
    <row r="93" spans="1:10" ht="36.75" customHeight="1" x14ac:dyDescent="0.25">
      <c r="A93" s="125"/>
      <c r="B93" s="130" t="s">
        <v>113</v>
      </c>
      <c r="C93" s="207" t="s">
        <v>115</v>
      </c>
      <c r="D93" s="208"/>
      <c r="E93" s="208"/>
      <c r="F93" s="136" t="s">
        <v>24</v>
      </c>
      <c r="G93" s="137"/>
      <c r="H93" s="137"/>
      <c r="I93" s="137">
        <f>'SO 01.2 D.1.6 Pol'!G18</f>
        <v>0</v>
      </c>
      <c r="J93" s="134" t="str">
        <f>IF(I161=0,"",I93/I161*100)</f>
        <v/>
      </c>
    </row>
    <row r="94" spans="1:10" ht="36.75" customHeight="1" x14ac:dyDescent="0.25">
      <c r="A94" s="125"/>
      <c r="B94" s="130" t="s">
        <v>113</v>
      </c>
      <c r="C94" s="207" t="s">
        <v>116</v>
      </c>
      <c r="D94" s="208"/>
      <c r="E94" s="208"/>
      <c r="F94" s="136" t="s">
        <v>24</v>
      </c>
      <c r="G94" s="137"/>
      <c r="H94" s="137"/>
      <c r="I94" s="137">
        <f>'SO 01.1 - úpravy D.1.4.4 - SIL '!G25</f>
        <v>0</v>
      </c>
      <c r="J94" s="134" t="str">
        <f>IF(I161=0,"",I94/I161*100)</f>
        <v/>
      </c>
    </row>
    <row r="95" spans="1:10" ht="36.75" customHeight="1" x14ac:dyDescent="0.25">
      <c r="A95" s="125"/>
      <c r="B95" s="130" t="s">
        <v>113</v>
      </c>
      <c r="C95" s="207" t="s">
        <v>117</v>
      </c>
      <c r="D95" s="208"/>
      <c r="E95" s="208"/>
      <c r="F95" s="136" t="s">
        <v>24</v>
      </c>
      <c r="G95" s="137"/>
      <c r="H95" s="137"/>
      <c r="I95" s="137">
        <f>'SO 12 D1.4.4 Pol'!G70</f>
        <v>0</v>
      </c>
      <c r="J95" s="134" t="str">
        <f>IF(I161=0,"",I95/I161*100)</f>
        <v/>
      </c>
    </row>
    <row r="96" spans="1:10" ht="36.75" customHeight="1" x14ac:dyDescent="0.25">
      <c r="A96" s="125"/>
      <c r="B96" s="130" t="s">
        <v>113</v>
      </c>
      <c r="C96" s="207" t="s">
        <v>99</v>
      </c>
      <c r="D96" s="208"/>
      <c r="E96" s="208"/>
      <c r="F96" s="136" t="s">
        <v>24</v>
      </c>
      <c r="G96" s="137"/>
      <c r="H96" s="137"/>
      <c r="I96" s="137">
        <f>'SO 01.3 D.1.4.5 Pol'!G24</f>
        <v>0</v>
      </c>
      <c r="J96" s="134" t="str">
        <f>IF(I161=0,"",I96/I161*100)</f>
        <v/>
      </c>
    </row>
    <row r="97" spans="1:10" ht="36.75" customHeight="1" x14ac:dyDescent="0.25">
      <c r="A97" s="125"/>
      <c r="B97" s="130" t="s">
        <v>113</v>
      </c>
      <c r="C97" s="207" t="s">
        <v>118</v>
      </c>
      <c r="D97" s="208"/>
      <c r="E97" s="208"/>
      <c r="F97" s="136" t="s">
        <v>24</v>
      </c>
      <c r="G97" s="137"/>
      <c r="H97" s="137"/>
      <c r="I97" s="137">
        <f>'SO 01.3 D.1.4.4 Pol'!G49</f>
        <v>0</v>
      </c>
      <c r="J97" s="134" t="str">
        <f>IF(I161=0,"",I97/I161*100)</f>
        <v/>
      </c>
    </row>
    <row r="98" spans="1:10" ht="36.75" customHeight="1" x14ac:dyDescent="0.25">
      <c r="A98" s="125"/>
      <c r="B98" s="130" t="s">
        <v>119</v>
      </c>
      <c r="C98" s="207" t="s">
        <v>103</v>
      </c>
      <c r="D98" s="208"/>
      <c r="E98" s="208"/>
      <c r="F98" s="136" t="s">
        <v>24</v>
      </c>
      <c r="G98" s="137"/>
      <c r="H98" s="137"/>
      <c r="I98" s="137">
        <f>'SO 01.3 D.1.4.5 Pol'!G71</f>
        <v>0</v>
      </c>
      <c r="J98" s="134" t="str">
        <f>IF(I161=0,"",I98/I161*100)</f>
        <v/>
      </c>
    </row>
    <row r="99" spans="1:10" ht="36.75" customHeight="1" x14ac:dyDescent="0.25">
      <c r="A99" s="125"/>
      <c r="B99" s="130" t="s">
        <v>119</v>
      </c>
      <c r="C99" s="207" t="s">
        <v>120</v>
      </c>
      <c r="D99" s="208"/>
      <c r="E99" s="208"/>
      <c r="F99" s="136" t="s">
        <v>24</v>
      </c>
      <c r="G99" s="137"/>
      <c r="H99" s="137"/>
      <c r="I99" s="137">
        <f>'SO 01.1 - úpravy D.1.4.4 - SIL '!G27</f>
        <v>0</v>
      </c>
      <c r="J99" s="134" t="str">
        <f>IF(I161=0,"",I99/I161*100)</f>
        <v/>
      </c>
    </row>
    <row r="100" spans="1:10" ht="36.75" customHeight="1" x14ac:dyDescent="0.25">
      <c r="A100" s="125"/>
      <c r="B100" s="130" t="s">
        <v>119</v>
      </c>
      <c r="C100" s="207" t="s">
        <v>99</v>
      </c>
      <c r="D100" s="208"/>
      <c r="E100" s="208"/>
      <c r="F100" s="136" t="s">
        <v>24</v>
      </c>
      <c r="G100" s="137"/>
      <c r="H100" s="137"/>
      <c r="I100" s="137">
        <f>'SO 01.1 - úpravy D.1.4.5 - SLP '!G140</f>
        <v>0</v>
      </c>
      <c r="J100" s="134" t="str">
        <f>IF(I161=0,"",I100/I161*100)</f>
        <v/>
      </c>
    </row>
    <row r="101" spans="1:10" ht="36.75" customHeight="1" x14ac:dyDescent="0.25">
      <c r="A101" s="125"/>
      <c r="B101" s="130" t="s">
        <v>119</v>
      </c>
      <c r="C101" s="207" t="s">
        <v>121</v>
      </c>
      <c r="D101" s="208"/>
      <c r="E101" s="208"/>
      <c r="F101" s="136" t="s">
        <v>24</v>
      </c>
      <c r="G101" s="137"/>
      <c r="H101" s="137"/>
      <c r="I101" s="137">
        <f>'SO 01.2 D.1.6 Pol'!G41</f>
        <v>0</v>
      </c>
      <c r="J101" s="134" t="str">
        <f>IF(I161=0,"",I101/I161*100)</f>
        <v/>
      </c>
    </row>
    <row r="102" spans="1:10" ht="36.75" customHeight="1" x14ac:dyDescent="0.25">
      <c r="A102" s="125"/>
      <c r="B102" s="130" t="s">
        <v>119</v>
      </c>
      <c r="C102" s="207" t="s">
        <v>118</v>
      </c>
      <c r="D102" s="208"/>
      <c r="E102" s="208"/>
      <c r="F102" s="136" t="s">
        <v>24</v>
      </c>
      <c r="G102" s="137"/>
      <c r="H102" s="137"/>
      <c r="I102" s="137">
        <f>'SO 01.3 D.1.4.4 Pol'!G52</f>
        <v>0</v>
      </c>
      <c r="J102" s="134" t="str">
        <f>IF(I161=0,"",I102/I161*100)</f>
        <v/>
      </c>
    </row>
    <row r="103" spans="1:10" ht="36.75" customHeight="1" x14ac:dyDescent="0.25">
      <c r="A103" s="125"/>
      <c r="B103" s="130" t="s">
        <v>119</v>
      </c>
      <c r="C103" s="207" t="s">
        <v>122</v>
      </c>
      <c r="D103" s="208"/>
      <c r="E103" s="208"/>
      <c r="F103" s="136" t="s">
        <v>24</v>
      </c>
      <c r="G103" s="137"/>
      <c r="H103" s="137"/>
      <c r="I103" s="137">
        <f>'SO 12 D1.4.4 Pol'!G79</f>
        <v>0</v>
      </c>
      <c r="J103" s="134" t="str">
        <f>IF(I161=0,"",I103/I161*100)</f>
        <v/>
      </c>
    </row>
    <row r="104" spans="1:10" ht="36.75" customHeight="1" x14ac:dyDescent="0.25">
      <c r="A104" s="125"/>
      <c r="B104" s="130" t="s">
        <v>119</v>
      </c>
      <c r="C104" s="207" t="s">
        <v>123</v>
      </c>
      <c r="D104" s="208"/>
      <c r="E104" s="208"/>
      <c r="F104" s="136" t="s">
        <v>24</v>
      </c>
      <c r="G104" s="137"/>
      <c r="H104" s="137"/>
      <c r="I104" s="137">
        <f>'SO 01.2 D.1.7 Pol'!G83</f>
        <v>0</v>
      </c>
      <c r="J104" s="134" t="str">
        <f>IF(I161=0,"",I104/I161*100)</f>
        <v/>
      </c>
    </row>
    <row r="105" spans="1:10" ht="36.75" customHeight="1" x14ac:dyDescent="0.25">
      <c r="A105" s="125"/>
      <c r="B105" s="130" t="s">
        <v>124</v>
      </c>
      <c r="C105" s="207" t="s">
        <v>125</v>
      </c>
      <c r="D105" s="208"/>
      <c r="E105" s="208"/>
      <c r="F105" s="136" t="s">
        <v>24</v>
      </c>
      <c r="G105" s="137"/>
      <c r="H105" s="137"/>
      <c r="I105" s="137">
        <f>'SO 01.2 D.1.6 Pol'!G57</f>
        <v>0</v>
      </c>
      <c r="J105" s="134" t="str">
        <f>IF(I161=0,"",I105/I161*100)</f>
        <v/>
      </c>
    </row>
    <row r="106" spans="1:10" ht="36.75" customHeight="1" x14ac:dyDescent="0.25">
      <c r="A106" s="125"/>
      <c r="B106" s="130" t="s">
        <v>124</v>
      </c>
      <c r="C106" s="207" t="s">
        <v>115</v>
      </c>
      <c r="D106" s="208"/>
      <c r="E106" s="208"/>
      <c r="F106" s="136" t="s">
        <v>24</v>
      </c>
      <c r="G106" s="137"/>
      <c r="H106" s="137"/>
      <c r="I106" s="137">
        <f>'SO 01.1 - úpravy D.1.4.5 - SLP '!G150+'SO 01.2 D.1.7 Pol'!G101</f>
        <v>0</v>
      </c>
      <c r="J106" s="134" t="str">
        <f>IF(I161=0,"",I106/I161*100)</f>
        <v/>
      </c>
    </row>
    <row r="107" spans="1:10" ht="36.75" customHeight="1" x14ac:dyDescent="0.25">
      <c r="A107" s="125"/>
      <c r="B107" s="130" t="s">
        <v>124</v>
      </c>
      <c r="C107" s="207" t="s">
        <v>126</v>
      </c>
      <c r="D107" s="208"/>
      <c r="E107" s="208"/>
      <c r="F107" s="136" t="s">
        <v>24</v>
      </c>
      <c r="G107" s="137"/>
      <c r="H107" s="137"/>
      <c r="I107" s="137">
        <f>'SO 01.1 - úpravy D.1.4.4 - SIL '!G30</f>
        <v>0</v>
      </c>
      <c r="J107" s="134" t="str">
        <f>IF(I161=0,"",I107/I161*100)</f>
        <v/>
      </c>
    </row>
    <row r="108" spans="1:10" ht="36.75" customHeight="1" x14ac:dyDescent="0.25">
      <c r="A108" s="125"/>
      <c r="B108" s="130" t="s">
        <v>124</v>
      </c>
      <c r="C108" s="207" t="s">
        <v>127</v>
      </c>
      <c r="D108" s="208"/>
      <c r="E108" s="208"/>
      <c r="F108" s="136" t="s">
        <v>24</v>
      </c>
      <c r="G108" s="137"/>
      <c r="H108" s="137"/>
      <c r="I108" s="137">
        <f>'SO 12 D1.4.4 Pol'!G82</f>
        <v>0</v>
      </c>
      <c r="J108" s="134" t="str">
        <f>IF(I161=0,"",I108/I161*100)</f>
        <v/>
      </c>
    </row>
    <row r="109" spans="1:10" ht="36.75" customHeight="1" x14ac:dyDescent="0.25">
      <c r="A109" s="125"/>
      <c r="B109" s="130" t="s">
        <v>128</v>
      </c>
      <c r="C109" s="207" t="s">
        <v>129</v>
      </c>
      <c r="D109" s="208"/>
      <c r="E109" s="208"/>
      <c r="F109" s="136" t="s">
        <v>24</v>
      </c>
      <c r="G109" s="137"/>
      <c r="H109" s="137"/>
      <c r="I109" s="137">
        <f>'SO 01.1 - úpravy D.1.4.5 - SLP '!G158</f>
        <v>0</v>
      </c>
      <c r="J109" s="134" t="str">
        <f>IF(I161=0,"",I109/I161*100)</f>
        <v/>
      </c>
    </row>
    <row r="110" spans="1:10" ht="36.75" customHeight="1" x14ac:dyDescent="0.25">
      <c r="A110" s="125"/>
      <c r="B110" s="130" t="s">
        <v>128</v>
      </c>
      <c r="C110" s="207" t="s">
        <v>103</v>
      </c>
      <c r="D110" s="208"/>
      <c r="E110" s="208"/>
      <c r="F110" s="136" t="s">
        <v>24</v>
      </c>
      <c r="G110" s="137"/>
      <c r="H110" s="137"/>
      <c r="I110" s="137">
        <f>'SO 01.2 D.1.7 Pol'!G108</f>
        <v>0</v>
      </c>
      <c r="J110" s="134" t="str">
        <f>IF(I161=0,"",I110/I161*100)</f>
        <v/>
      </c>
    </row>
    <row r="111" spans="1:10" ht="36.75" customHeight="1" x14ac:dyDescent="0.25">
      <c r="A111" s="125"/>
      <c r="B111" s="130" t="s">
        <v>128</v>
      </c>
      <c r="C111" s="207" t="s">
        <v>130</v>
      </c>
      <c r="D111" s="208"/>
      <c r="E111" s="208"/>
      <c r="F111" s="136" t="s">
        <v>24</v>
      </c>
      <c r="G111" s="137"/>
      <c r="H111" s="137"/>
      <c r="I111" s="137">
        <f>'SO 01.2 D.1.6 Pol'!G65</f>
        <v>0</v>
      </c>
      <c r="J111" s="134" t="str">
        <f>IF(I161=0,"",I111/I161*100)</f>
        <v/>
      </c>
    </row>
    <row r="112" spans="1:10" ht="36.75" customHeight="1" x14ac:dyDescent="0.25">
      <c r="A112" s="125"/>
      <c r="B112" s="130" t="s">
        <v>128</v>
      </c>
      <c r="C112" s="207" t="s">
        <v>131</v>
      </c>
      <c r="D112" s="208"/>
      <c r="E112" s="208"/>
      <c r="F112" s="136" t="s">
        <v>24</v>
      </c>
      <c r="G112" s="137"/>
      <c r="H112" s="137"/>
      <c r="I112" s="137">
        <f>'SO 01.1 - úpravy D.1.4.4 - SIL '!G32</f>
        <v>0</v>
      </c>
      <c r="J112" s="134" t="str">
        <f>IF(I161=0,"",I112/I161*100)</f>
        <v/>
      </c>
    </row>
    <row r="113" spans="1:10" ht="36.75" customHeight="1" x14ac:dyDescent="0.25">
      <c r="A113" s="125"/>
      <c r="B113" s="130" t="s">
        <v>132</v>
      </c>
      <c r="C113" s="207" t="s">
        <v>133</v>
      </c>
      <c r="D113" s="208"/>
      <c r="E113" s="208"/>
      <c r="F113" s="136" t="s">
        <v>24</v>
      </c>
      <c r="G113" s="137"/>
      <c r="H113" s="137"/>
      <c r="I113" s="137">
        <f>'SO 01.1 - úpravy D.1.4.4 - SIL '!G47</f>
        <v>0</v>
      </c>
      <c r="J113" s="134" t="str">
        <f>IF(I161=0,"",I113/I161*100)</f>
        <v/>
      </c>
    </row>
    <row r="114" spans="1:10" ht="36.75" customHeight="1" x14ac:dyDescent="0.25">
      <c r="A114" s="125"/>
      <c r="B114" s="130" t="s">
        <v>132</v>
      </c>
      <c r="C114" s="207" t="s">
        <v>103</v>
      </c>
      <c r="D114" s="208"/>
      <c r="E114" s="208"/>
      <c r="F114" s="136" t="s">
        <v>24</v>
      </c>
      <c r="G114" s="137"/>
      <c r="H114" s="137"/>
      <c r="I114" s="137">
        <f>'SO 01.1 - úpravy D.1.4.5 - SLP '!G161</f>
        <v>0</v>
      </c>
      <c r="J114" s="134" t="str">
        <f>IF(I161=0,"",I114/I161*100)</f>
        <v/>
      </c>
    </row>
    <row r="115" spans="1:10" ht="36.75" customHeight="1" x14ac:dyDescent="0.25">
      <c r="A115" s="125"/>
      <c r="B115" s="130" t="s">
        <v>132</v>
      </c>
      <c r="C115" s="207" t="s">
        <v>134</v>
      </c>
      <c r="D115" s="208"/>
      <c r="E115" s="208"/>
      <c r="F115" s="136" t="s">
        <v>24</v>
      </c>
      <c r="G115" s="137"/>
      <c r="H115" s="137"/>
      <c r="I115" s="137">
        <f>'SO 01.2 D.1.6 Pol'!G93</f>
        <v>0</v>
      </c>
      <c r="J115" s="134" t="str">
        <f>IF(I161=0,"",I115/I161*100)</f>
        <v/>
      </c>
    </row>
    <row r="116" spans="1:10" ht="36.75" customHeight="1" x14ac:dyDescent="0.25">
      <c r="A116" s="125"/>
      <c r="B116" s="130" t="s">
        <v>135</v>
      </c>
      <c r="C116" s="207" t="s">
        <v>136</v>
      </c>
      <c r="D116" s="208"/>
      <c r="E116" s="208"/>
      <c r="F116" s="136" t="s">
        <v>24</v>
      </c>
      <c r="G116" s="137"/>
      <c r="H116" s="137"/>
      <c r="I116" s="137">
        <f>'SO 01.1 - úpravy D.1.4.4 - SIL '!G50</f>
        <v>0</v>
      </c>
      <c r="J116" s="134" t="str">
        <f>IF(I161=0,"",I116/I161*100)</f>
        <v/>
      </c>
    </row>
    <row r="117" spans="1:10" ht="36.75" customHeight="1" x14ac:dyDescent="0.25">
      <c r="A117" s="125"/>
      <c r="B117" s="130" t="s">
        <v>135</v>
      </c>
      <c r="C117" s="207" t="s">
        <v>137</v>
      </c>
      <c r="D117" s="208"/>
      <c r="E117" s="208"/>
      <c r="F117" s="136" t="s">
        <v>24</v>
      </c>
      <c r="G117" s="137"/>
      <c r="H117" s="137"/>
      <c r="I117" s="137">
        <f>'SO 01.2 D.1.6 Pol'!G101</f>
        <v>0</v>
      </c>
      <c r="J117" s="134" t="str">
        <f>IF(I161=0,"",I117/I161*100)</f>
        <v/>
      </c>
    </row>
    <row r="118" spans="1:10" ht="36.75" customHeight="1" x14ac:dyDescent="0.25">
      <c r="A118" s="125"/>
      <c r="B118" s="130" t="s">
        <v>138</v>
      </c>
      <c r="C118" s="207" t="s">
        <v>103</v>
      </c>
      <c r="D118" s="208"/>
      <c r="E118" s="208"/>
      <c r="F118" s="136" t="s">
        <v>24</v>
      </c>
      <c r="G118" s="137"/>
      <c r="H118" s="137"/>
      <c r="I118" s="137">
        <f>'SO 01.2 D.1.6 Pol'!G115</f>
        <v>0</v>
      </c>
      <c r="J118" s="134" t="str">
        <f>IF(I161=0,"",I118/I161*100)</f>
        <v/>
      </c>
    </row>
    <row r="119" spans="1:10" ht="36.75" customHeight="1" x14ac:dyDescent="0.25">
      <c r="A119" s="125"/>
      <c r="B119" s="130" t="s">
        <v>138</v>
      </c>
      <c r="C119" s="207" t="s">
        <v>111</v>
      </c>
      <c r="D119" s="208"/>
      <c r="E119" s="208"/>
      <c r="F119" s="136" t="s">
        <v>24</v>
      </c>
      <c r="G119" s="137"/>
      <c r="H119" s="137"/>
      <c r="I119" s="137">
        <f>'SO 01.1 - úpravy D.1.4.4 - SIL '!G57</f>
        <v>0</v>
      </c>
      <c r="J119" s="134" t="str">
        <f>IF(I161=0,"",I119/I161*100)</f>
        <v/>
      </c>
    </row>
    <row r="120" spans="1:10" ht="36.75" customHeight="1" x14ac:dyDescent="0.25">
      <c r="A120" s="125"/>
      <c r="B120" s="130" t="s">
        <v>139</v>
      </c>
      <c r="C120" s="207" t="s">
        <v>103</v>
      </c>
      <c r="D120" s="208"/>
      <c r="E120" s="208"/>
      <c r="F120" s="136" t="s">
        <v>24</v>
      </c>
      <c r="G120" s="137"/>
      <c r="H120" s="137"/>
      <c r="I120" s="137">
        <f>'SO 01.2 D.1.5 Pol'!G174+'SO 01.2 D.1.6 Pol'!G121</f>
        <v>0</v>
      </c>
      <c r="J120" s="134" t="str">
        <f>IF(I161=0,"",I120/I161*100)</f>
        <v/>
      </c>
    </row>
    <row r="121" spans="1:10" ht="36.75" customHeight="1" x14ac:dyDescent="0.25">
      <c r="A121" s="125"/>
      <c r="B121" s="130" t="s">
        <v>139</v>
      </c>
      <c r="C121" s="207" t="s">
        <v>117</v>
      </c>
      <c r="D121" s="208"/>
      <c r="E121" s="208"/>
      <c r="F121" s="136" t="s">
        <v>24</v>
      </c>
      <c r="G121" s="137"/>
      <c r="H121" s="137"/>
      <c r="I121" s="137">
        <f>'SO 01.1 - úpravy D.1.4.4 - SIL '!G64</f>
        <v>0</v>
      </c>
      <c r="J121" s="134" t="str">
        <f>IF(I161=0,"",I121/I161*100)</f>
        <v/>
      </c>
    </row>
    <row r="122" spans="1:10" ht="36.75" customHeight="1" x14ac:dyDescent="0.25">
      <c r="A122" s="125"/>
      <c r="B122" s="130" t="s">
        <v>140</v>
      </c>
      <c r="C122" s="207" t="s">
        <v>118</v>
      </c>
      <c r="D122" s="208"/>
      <c r="E122" s="208"/>
      <c r="F122" s="136" t="s">
        <v>24</v>
      </c>
      <c r="G122" s="137"/>
      <c r="H122" s="137"/>
      <c r="I122" s="137">
        <f>'SO 01.2 D.1.6 Pol'!G128</f>
        <v>0</v>
      </c>
      <c r="J122" s="134" t="str">
        <f>IF(I161=0,"",I122/I161*100)</f>
        <v/>
      </c>
    </row>
    <row r="123" spans="1:10" ht="36.75" customHeight="1" x14ac:dyDescent="0.25">
      <c r="A123" s="125"/>
      <c r="B123" s="130" t="s">
        <v>140</v>
      </c>
      <c r="C123" s="207" t="s">
        <v>122</v>
      </c>
      <c r="D123" s="208"/>
      <c r="E123" s="208"/>
      <c r="F123" s="136" t="s">
        <v>24</v>
      </c>
      <c r="G123" s="137"/>
      <c r="H123" s="137"/>
      <c r="I123" s="137">
        <f>'SO 01.1 - úpravy D.1.4.4 - SIL '!G67</f>
        <v>0</v>
      </c>
      <c r="J123" s="134" t="str">
        <f>IF(I161=0,"",I123/I161*100)</f>
        <v/>
      </c>
    </row>
    <row r="124" spans="1:10" ht="36.75" customHeight="1" x14ac:dyDescent="0.25">
      <c r="A124" s="125"/>
      <c r="B124" s="130" t="s">
        <v>141</v>
      </c>
      <c r="C124" s="207" t="s">
        <v>118</v>
      </c>
      <c r="D124" s="208"/>
      <c r="E124" s="208"/>
      <c r="F124" s="136" t="s">
        <v>24</v>
      </c>
      <c r="G124" s="137"/>
      <c r="H124" s="137"/>
      <c r="I124" s="137">
        <f>'SO 01.2 D.1.6 Pol'!G131</f>
        <v>0</v>
      </c>
      <c r="J124" s="134" t="str">
        <f>IF(I161=0,"",I124/I161*100)</f>
        <v/>
      </c>
    </row>
    <row r="125" spans="1:10" ht="36.75" customHeight="1" x14ac:dyDescent="0.25">
      <c r="A125" s="125"/>
      <c r="B125" s="130" t="s">
        <v>142</v>
      </c>
      <c r="C125" s="207" t="s">
        <v>107</v>
      </c>
      <c r="D125" s="208"/>
      <c r="E125" s="208"/>
      <c r="F125" s="136" t="s">
        <v>24</v>
      </c>
      <c r="G125" s="137"/>
      <c r="H125" s="137"/>
      <c r="I125" s="137">
        <f>'SO 01.1 - úpravy D.1.1 Pol'!G8+'SO 01.2 D.1.1 Pol'!G8+'SO 01.3 VYT Pol'!G8+'SO 10 01 Pol'!G8+'SO 11 01 Pol'!G8</f>
        <v>0</v>
      </c>
      <c r="J125" s="134" t="str">
        <f>IF(I161=0,"",I125/I161*100)</f>
        <v/>
      </c>
    </row>
    <row r="126" spans="1:10" ht="36.75" customHeight="1" x14ac:dyDescent="0.25">
      <c r="A126" s="125"/>
      <c r="B126" s="130" t="s">
        <v>143</v>
      </c>
      <c r="C126" s="207" t="s">
        <v>144</v>
      </c>
      <c r="D126" s="208"/>
      <c r="E126" s="208"/>
      <c r="F126" s="136" t="s">
        <v>24</v>
      </c>
      <c r="G126" s="137"/>
      <c r="H126" s="137"/>
      <c r="I126" s="137">
        <f>'SO 01.1 - úpravy D.1.1 Pol'!G92+'SO 01.2 D.1.1 Pol'!G32+'SO 01.3 VYT Pol'!G20</f>
        <v>0</v>
      </c>
      <c r="J126" s="134" t="str">
        <f>IF(I161=0,"",I126/I161*100)</f>
        <v/>
      </c>
    </row>
    <row r="127" spans="1:10" ht="36.75" customHeight="1" x14ac:dyDescent="0.25">
      <c r="A127" s="125"/>
      <c r="B127" s="130" t="s">
        <v>145</v>
      </c>
      <c r="C127" s="207" t="s">
        <v>146</v>
      </c>
      <c r="D127" s="208"/>
      <c r="E127" s="208"/>
      <c r="F127" s="136" t="s">
        <v>24</v>
      </c>
      <c r="G127" s="137"/>
      <c r="H127" s="137"/>
      <c r="I127" s="137">
        <f>'SO 01.2 D.1.1 Pol'!G105+'SO 01.3 VYT Pol'!G55</f>
        <v>0</v>
      </c>
      <c r="J127" s="134" t="str">
        <f>IF(I161=0,"",I127/I161*100)</f>
        <v/>
      </c>
    </row>
    <row r="128" spans="1:10" ht="36.75" customHeight="1" x14ac:dyDescent="0.25">
      <c r="A128" s="125"/>
      <c r="B128" s="130" t="s">
        <v>147</v>
      </c>
      <c r="C128" s="207" t="s">
        <v>148</v>
      </c>
      <c r="D128" s="208"/>
      <c r="E128" s="208"/>
      <c r="F128" s="136" t="s">
        <v>24</v>
      </c>
      <c r="G128" s="137"/>
      <c r="H128" s="137"/>
      <c r="I128" s="137">
        <f>'SO 01.1 - úpravy D.1.1 Pol'!G95+'SO 01.2 D.1.1 Pol'!G268+'SO 10 01 Pol'!G25+'SO 11 01 Pol'!G26</f>
        <v>0</v>
      </c>
      <c r="J128" s="134" t="str">
        <f>IF(I161=0,"",I128/I161*100)</f>
        <v/>
      </c>
    </row>
    <row r="129" spans="1:10" ht="36.75" customHeight="1" x14ac:dyDescent="0.25">
      <c r="A129" s="125"/>
      <c r="B129" s="130" t="s">
        <v>149</v>
      </c>
      <c r="C129" s="207" t="s">
        <v>150</v>
      </c>
      <c r="D129" s="208"/>
      <c r="E129" s="208"/>
      <c r="F129" s="136" t="s">
        <v>24</v>
      </c>
      <c r="G129" s="137"/>
      <c r="H129" s="137"/>
      <c r="I129" s="137">
        <f>'SO 01.1 - úpravy D.1.1 Pol'!G106</f>
        <v>0</v>
      </c>
      <c r="J129" s="134" t="str">
        <f>IF(I161=0,"",I129/I161*100)</f>
        <v/>
      </c>
    </row>
    <row r="130" spans="1:10" ht="36.75" customHeight="1" x14ac:dyDescent="0.25">
      <c r="A130" s="125"/>
      <c r="B130" s="130" t="s">
        <v>151</v>
      </c>
      <c r="C130" s="207" t="s">
        <v>152</v>
      </c>
      <c r="D130" s="208"/>
      <c r="E130" s="208"/>
      <c r="F130" s="136" t="s">
        <v>24</v>
      </c>
      <c r="G130" s="137"/>
      <c r="H130" s="137"/>
      <c r="I130" s="137">
        <f>'SO 01.3 VYT Pol'!G60</f>
        <v>0</v>
      </c>
      <c r="J130" s="134" t="str">
        <f>IF(I161=0,"",I130/I161*100)</f>
        <v/>
      </c>
    </row>
    <row r="131" spans="1:10" ht="36.75" customHeight="1" x14ac:dyDescent="0.25">
      <c r="A131" s="125"/>
      <c r="B131" s="130" t="s">
        <v>153</v>
      </c>
      <c r="C131" s="207" t="s">
        <v>154</v>
      </c>
      <c r="D131" s="208"/>
      <c r="E131" s="208"/>
      <c r="F131" s="136" t="s">
        <v>24</v>
      </c>
      <c r="G131" s="137"/>
      <c r="H131" s="137"/>
      <c r="I131" s="137">
        <f>'SO 01.2 D.1.1 Pol'!G303+'SO 01.3 VYT Pol'!G76</f>
        <v>0</v>
      </c>
      <c r="J131" s="134" t="str">
        <f>IF(I161=0,"",I131/I161*100)</f>
        <v/>
      </c>
    </row>
    <row r="132" spans="1:10" ht="36.75" customHeight="1" x14ac:dyDescent="0.25">
      <c r="A132" s="125"/>
      <c r="B132" s="130" t="s">
        <v>155</v>
      </c>
      <c r="C132" s="207" t="s">
        <v>156</v>
      </c>
      <c r="D132" s="208"/>
      <c r="E132" s="208"/>
      <c r="F132" s="136" t="s">
        <v>24</v>
      </c>
      <c r="G132" s="137"/>
      <c r="H132" s="137"/>
      <c r="I132" s="137">
        <f>'SO 01.1 - úpravy D.1.1 Pol'!G202+'SO 01.2 D.1.4 Pol'!G8+'SO 10 01 Pol'!G28+'SO 11 01 Pol'!G31</f>
        <v>0</v>
      </c>
      <c r="J132" s="134" t="str">
        <f>IF(I161=0,"",I132/I161*100)</f>
        <v/>
      </c>
    </row>
    <row r="133" spans="1:10" ht="36.75" customHeight="1" x14ac:dyDescent="0.25">
      <c r="A133" s="125"/>
      <c r="B133" s="130" t="s">
        <v>157</v>
      </c>
      <c r="C133" s="207" t="s">
        <v>158</v>
      </c>
      <c r="D133" s="208"/>
      <c r="E133" s="208"/>
      <c r="F133" s="136" t="s">
        <v>24</v>
      </c>
      <c r="G133" s="137"/>
      <c r="H133" s="137"/>
      <c r="I133" s="137">
        <f>'SO 01.1 - úpravy D.1.1 Pol'!G230+'SO 01.3 D.1.1 Pol'!G8</f>
        <v>0</v>
      </c>
      <c r="J133" s="134" t="str">
        <f>IF(I161=0,"",I133/I161*100)</f>
        <v/>
      </c>
    </row>
    <row r="134" spans="1:10" ht="36.75" customHeight="1" x14ac:dyDescent="0.25">
      <c r="A134" s="125"/>
      <c r="B134" s="130" t="s">
        <v>159</v>
      </c>
      <c r="C134" s="207" t="s">
        <v>160</v>
      </c>
      <c r="D134" s="208"/>
      <c r="E134" s="208"/>
      <c r="F134" s="136" t="s">
        <v>24</v>
      </c>
      <c r="G134" s="137"/>
      <c r="H134" s="137"/>
      <c r="I134" s="137">
        <f>'SO 01.2 D.1.1 Pol'!G430</f>
        <v>0</v>
      </c>
      <c r="J134" s="134" t="str">
        <f>IF(I161=0,"",I134/I161*100)</f>
        <v/>
      </c>
    </row>
    <row r="135" spans="1:10" ht="36.75" customHeight="1" x14ac:dyDescent="0.25">
      <c r="A135" s="125"/>
      <c r="B135" s="130" t="s">
        <v>161</v>
      </c>
      <c r="C135" s="207" t="s">
        <v>162</v>
      </c>
      <c r="D135" s="208"/>
      <c r="E135" s="208"/>
      <c r="F135" s="136" t="s">
        <v>24</v>
      </c>
      <c r="G135" s="137"/>
      <c r="H135" s="137"/>
      <c r="I135" s="137">
        <f>'SO 01.2 D.1.1 Pol'!G437+'SO 01.3 VYT Pol'!G83</f>
        <v>0</v>
      </c>
      <c r="J135" s="134" t="str">
        <f>IF(I161=0,"",I135/I161*100)</f>
        <v/>
      </c>
    </row>
    <row r="136" spans="1:10" ht="36.75" customHeight="1" x14ac:dyDescent="0.25">
      <c r="A136" s="125"/>
      <c r="B136" s="130" t="s">
        <v>163</v>
      </c>
      <c r="C136" s="207" t="s">
        <v>164</v>
      </c>
      <c r="D136" s="208"/>
      <c r="E136" s="208"/>
      <c r="F136" s="136" t="s">
        <v>24</v>
      </c>
      <c r="G136" s="137"/>
      <c r="H136" s="137"/>
      <c r="I136" s="137">
        <f>'SO 01.2 D.1.1 Pol'!G474</f>
        <v>0</v>
      </c>
      <c r="J136" s="134" t="str">
        <f>IF(I161=0,"",I136/I161*100)</f>
        <v/>
      </c>
    </row>
    <row r="137" spans="1:10" ht="36.75" customHeight="1" x14ac:dyDescent="0.25">
      <c r="A137" s="125"/>
      <c r="B137" s="130" t="s">
        <v>165</v>
      </c>
      <c r="C137" s="207" t="s">
        <v>166</v>
      </c>
      <c r="D137" s="208"/>
      <c r="E137" s="208"/>
      <c r="F137" s="136" t="s">
        <v>24</v>
      </c>
      <c r="G137" s="137"/>
      <c r="H137" s="137"/>
      <c r="I137" s="137">
        <f>'SO 01.1 - úpravy D.1.1 Pol'!G305+'SO 01.3 VYT Pol'!G96</f>
        <v>0</v>
      </c>
      <c r="J137" s="134" t="str">
        <f>IF(I161=0,"",I137/I161*100)</f>
        <v/>
      </c>
    </row>
    <row r="138" spans="1:10" ht="36.75" customHeight="1" x14ac:dyDescent="0.25">
      <c r="A138" s="125"/>
      <c r="B138" s="130" t="s">
        <v>167</v>
      </c>
      <c r="C138" s="207" t="s">
        <v>168</v>
      </c>
      <c r="D138" s="208"/>
      <c r="E138" s="208"/>
      <c r="F138" s="136" t="s">
        <v>24</v>
      </c>
      <c r="G138" s="137"/>
      <c r="H138" s="137"/>
      <c r="I138" s="137">
        <f>'SO 01.2 D.1.1 Pol'!G514+'SO 01.3 D.1.1 Pol'!G43+'SO 01.3 VYT Pol'!G110+'SO 10 01 Pol'!G46+'SO 11 01 Pol'!G48</f>
        <v>0</v>
      </c>
      <c r="J138" s="134" t="str">
        <f>IF(I161=0,"",I138/I161*100)</f>
        <v/>
      </c>
    </row>
    <row r="139" spans="1:10" ht="36.75" customHeight="1" x14ac:dyDescent="0.25">
      <c r="A139" s="125"/>
      <c r="B139" s="130" t="s">
        <v>169</v>
      </c>
      <c r="C139" s="207" t="s">
        <v>170</v>
      </c>
      <c r="D139" s="208"/>
      <c r="E139" s="208"/>
      <c r="F139" s="136" t="s">
        <v>25</v>
      </c>
      <c r="G139" s="137"/>
      <c r="H139" s="137"/>
      <c r="I139" s="137">
        <f>'SO 01.2 D.1.1 Pol'!G516</f>
        <v>0</v>
      </c>
      <c r="J139" s="134" t="str">
        <f>IF(I161=0,"",I139/I161*100)</f>
        <v/>
      </c>
    </row>
    <row r="140" spans="1:10" ht="36.75" customHeight="1" x14ac:dyDescent="0.25">
      <c r="A140" s="125"/>
      <c r="B140" s="130" t="s">
        <v>171</v>
      </c>
      <c r="C140" s="207" t="s">
        <v>172</v>
      </c>
      <c r="D140" s="208"/>
      <c r="E140" s="208"/>
      <c r="F140" s="136" t="s">
        <v>25</v>
      </c>
      <c r="G140" s="137"/>
      <c r="H140" s="137"/>
      <c r="I140" s="137">
        <f>'SO 01.2 D.1.1 Pol'!G632+'SO 01.3 VYT Pol'!G113</f>
        <v>0</v>
      </c>
      <c r="J140" s="134" t="str">
        <f>IF(I161=0,"",I140/I161*100)</f>
        <v/>
      </c>
    </row>
    <row r="141" spans="1:10" ht="36.75" customHeight="1" x14ac:dyDescent="0.25">
      <c r="A141" s="125"/>
      <c r="B141" s="130" t="s">
        <v>173</v>
      </c>
      <c r="C141" s="207" t="s">
        <v>174</v>
      </c>
      <c r="D141" s="208"/>
      <c r="E141" s="208"/>
      <c r="F141" s="136" t="s">
        <v>25</v>
      </c>
      <c r="G141" s="137"/>
      <c r="H141" s="137"/>
      <c r="I141" s="137">
        <f>'SO 01.2 D.1.1 Pol'!G695</f>
        <v>0</v>
      </c>
      <c r="J141" s="134" t="str">
        <f>IF(I161=0,"",I141/I161*100)</f>
        <v/>
      </c>
    </row>
    <row r="142" spans="1:10" ht="36.75" customHeight="1" x14ac:dyDescent="0.25">
      <c r="A142" s="125"/>
      <c r="B142" s="130" t="s">
        <v>175</v>
      </c>
      <c r="C142" s="207" t="s">
        <v>176</v>
      </c>
      <c r="D142" s="208"/>
      <c r="E142" s="208"/>
      <c r="F142" s="136" t="s">
        <v>25</v>
      </c>
      <c r="G142" s="137"/>
      <c r="H142" s="137"/>
      <c r="I142" s="137">
        <f>'SO 01.2 D.1.1 Pol'!G877+'SO 01.2 D.1.4 Pol'!G10</f>
        <v>0</v>
      </c>
      <c r="J142" s="134" t="str">
        <f>IF(I161=0,"",I142/I161*100)</f>
        <v/>
      </c>
    </row>
    <row r="143" spans="1:10" ht="36.75" customHeight="1" x14ac:dyDescent="0.25">
      <c r="A143" s="125"/>
      <c r="B143" s="130" t="s">
        <v>177</v>
      </c>
      <c r="C143" s="207" t="s">
        <v>178</v>
      </c>
      <c r="D143" s="208"/>
      <c r="E143" s="208"/>
      <c r="F143" s="136" t="s">
        <v>25</v>
      </c>
      <c r="G143" s="137"/>
      <c r="H143" s="137"/>
      <c r="I143" s="137">
        <f>'SO 01.2 D.1.4 Pol'!G35</f>
        <v>0</v>
      </c>
      <c r="J143" s="134" t="str">
        <f>IF(I161=0,"",I143/I161*100)</f>
        <v/>
      </c>
    </row>
    <row r="144" spans="1:10" ht="36.75" customHeight="1" x14ac:dyDescent="0.25">
      <c r="A144" s="125"/>
      <c r="B144" s="130" t="s">
        <v>179</v>
      </c>
      <c r="C144" s="207" t="s">
        <v>180</v>
      </c>
      <c r="D144" s="208"/>
      <c r="E144" s="208"/>
      <c r="F144" s="136" t="s">
        <v>25</v>
      </c>
      <c r="G144" s="137"/>
      <c r="H144" s="137"/>
      <c r="I144" s="137">
        <f>'SO 01.2 D.1.4 Pol'!G66</f>
        <v>0</v>
      </c>
      <c r="J144" s="134" t="str">
        <f>IF(I161=0,"",I144/I161*100)</f>
        <v/>
      </c>
    </row>
    <row r="145" spans="1:10" ht="36.75" customHeight="1" x14ac:dyDescent="0.25">
      <c r="A145" s="125"/>
      <c r="B145" s="130" t="s">
        <v>181</v>
      </c>
      <c r="C145" s="207" t="s">
        <v>112</v>
      </c>
      <c r="D145" s="208"/>
      <c r="E145" s="208"/>
      <c r="F145" s="136" t="s">
        <v>25</v>
      </c>
      <c r="G145" s="137"/>
      <c r="H145" s="137"/>
      <c r="I145" s="137">
        <f>'SO 01.2 D.1.1 Pol'!G882</f>
        <v>0</v>
      </c>
      <c r="J145" s="134" t="str">
        <f>IF(I161=0,"",I145/I161*100)</f>
        <v/>
      </c>
    </row>
    <row r="146" spans="1:10" ht="36.75" customHeight="1" x14ac:dyDescent="0.25">
      <c r="A146" s="125"/>
      <c r="B146" s="130" t="s">
        <v>182</v>
      </c>
      <c r="C146" s="207" t="s">
        <v>183</v>
      </c>
      <c r="D146" s="208"/>
      <c r="E146" s="208"/>
      <c r="F146" s="136" t="s">
        <v>25</v>
      </c>
      <c r="G146" s="137"/>
      <c r="H146" s="137"/>
      <c r="I146" s="137">
        <f>'SO 01.2 D.1.1 Pol'!G887+'SO 01.3 VYT Pol'!G123</f>
        <v>0</v>
      </c>
      <c r="J146" s="134" t="str">
        <f>IF(I161=0,"",I146/I161*100)</f>
        <v/>
      </c>
    </row>
    <row r="147" spans="1:10" ht="36.75" customHeight="1" x14ac:dyDescent="0.25">
      <c r="A147" s="125"/>
      <c r="B147" s="130" t="s">
        <v>184</v>
      </c>
      <c r="C147" s="207" t="s">
        <v>185</v>
      </c>
      <c r="D147" s="208"/>
      <c r="E147" s="208"/>
      <c r="F147" s="136" t="s">
        <v>25</v>
      </c>
      <c r="G147" s="137"/>
      <c r="H147" s="137"/>
      <c r="I147" s="137">
        <f>'SO 01.2 D.1.1 Pol'!G931+'SO 01.3 VYT Pol'!G133</f>
        <v>0</v>
      </c>
      <c r="J147" s="134" t="str">
        <f>IF(I161=0,"",I147/I161*100)</f>
        <v/>
      </c>
    </row>
    <row r="148" spans="1:10" ht="36.75" customHeight="1" x14ac:dyDescent="0.25">
      <c r="A148" s="125"/>
      <c r="B148" s="130" t="s">
        <v>186</v>
      </c>
      <c r="C148" s="207" t="s">
        <v>187</v>
      </c>
      <c r="D148" s="208"/>
      <c r="E148" s="208"/>
      <c r="F148" s="136" t="s">
        <v>25</v>
      </c>
      <c r="G148" s="137"/>
      <c r="H148" s="137"/>
      <c r="I148" s="137">
        <f>'SO 01.2 D.1.1 Pol'!G962+'SO 01.3 VYT Pol'!G146</f>
        <v>0</v>
      </c>
      <c r="J148" s="134" t="str">
        <f>IF(I161=0,"",I148/I161*100)</f>
        <v/>
      </c>
    </row>
    <row r="149" spans="1:10" ht="36.75" customHeight="1" x14ac:dyDescent="0.25">
      <c r="A149" s="125"/>
      <c r="B149" s="130" t="s">
        <v>188</v>
      </c>
      <c r="C149" s="207" t="s">
        <v>189</v>
      </c>
      <c r="D149" s="208"/>
      <c r="E149" s="208"/>
      <c r="F149" s="136" t="s">
        <v>25</v>
      </c>
      <c r="G149" s="137"/>
      <c r="H149" s="137"/>
      <c r="I149" s="137">
        <f>'SO 01.1 - úpravy D.1.1 Pol'!G320+'SO 01.2 D.1.1 Pol'!G977+'SO 01.3 VYT Pol'!G154</f>
        <v>0</v>
      </c>
      <c r="J149" s="134" t="str">
        <f>IF(I161=0,"",I149/I161*100)</f>
        <v/>
      </c>
    </row>
    <row r="150" spans="1:10" ht="36.75" customHeight="1" x14ac:dyDescent="0.25">
      <c r="A150" s="125"/>
      <c r="B150" s="130" t="s">
        <v>190</v>
      </c>
      <c r="C150" s="207" t="s">
        <v>191</v>
      </c>
      <c r="D150" s="208"/>
      <c r="E150" s="208"/>
      <c r="F150" s="136" t="s">
        <v>25</v>
      </c>
      <c r="G150" s="137"/>
      <c r="H150" s="137"/>
      <c r="I150" s="137">
        <f>'SO 01.2 D.1.1 Pol'!G1165</f>
        <v>0</v>
      </c>
      <c r="J150" s="134" t="str">
        <f>IF(I161=0,"",I150/I161*100)</f>
        <v/>
      </c>
    </row>
    <row r="151" spans="1:10" ht="36.75" customHeight="1" x14ac:dyDescent="0.25">
      <c r="A151" s="125"/>
      <c r="B151" s="130" t="s">
        <v>192</v>
      </c>
      <c r="C151" s="207" t="s">
        <v>193</v>
      </c>
      <c r="D151" s="208"/>
      <c r="E151" s="208"/>
      <c r="F151" s="136" t="s">
        <v>25</v>
      </c>
      <c r="G151" s="137"/>
      <c r="H151" s="137"/>
      <c r="I151" s="137">
        <f>'SO 01.2 D.1.1 Pol'!G1359</f>
        <v>0</v>
      </c>
      <c r="J151" s="134" t="str">
        <f>IF(I161=0,"",I151/I161*100)</f>
        <v/>
      </c>
    </row>
    <row r="152" spans="1:10" ht="36.75" customHeight="1" x14ac:dyDescent="0.25">
      <c r="A152" s="125"/>
      <c r="B152" s="130" t="s">
        <v>194</v>
      </c>
      <c r="C152" s="207" t="s">
        <v>195</v>
      </c>
      <c r="D152" s="208"/>
      <c r="E152" s="208"/>
      <c r="F152" s="136" t="s">
        <v>25</v>
      </c>
      <c r="G152" s="137"/>
      <c r="H152" s="137"/>
      <c r="I152" s="137">
        <f>'SO 01.2 D.1.1 Pol'!G1483</f>
        <v>0</v>
      </c>
      <c r="J152" s="134" t="str">
        <f>IF(I161=0,"",I152/I161*100)</f>
        <v/>
      </c>
    </row>
    <row r="153" spans="1:10" ht="36.75" customHeight="1" x14ac:dyDescent="0.25">
      <c r="A153" s="125"/>
      <c r="B153" s="130" t="s">
        <v>196</v>
      </c>
      <c r="C153" s="207" t="s">
        <v>197</v>
      </c>
      <c r="D153" s="208"/>
      <c r="E153" s="208"/>
      <c r="F153" s="136" t="s">
        <v>25</v>
      </c>
      <c r="G153" s="137"/>
      <c r="H153" s="137"/>
      <c r="I153" s="137">
        <f>'SO 01.2 D.1.1 Pol'!G1532</f>
        <v>0</v>
      </c>
      <c r="J153" s="134" t="str">
        <f>IF(I161=0,"",I153/I161*100)</f>
        <v/>
      </c>
    </row>
    <row r="154" spans="1:10" ht="36.75" customHeight="1" x14ac:dyDescent="0.25">
      <c r="A154" s="125"/>
      <c r="B154" s="130" t="s">
        <v>198</v>
      </c>
      <c r="C154" s="207" t="s">
        <v>199</v>
      </c>
      <c r="D154" s="208"/>
      <c r="E154" s="208"/>
      <c r="F154" s="136" t="s">
        <v>25</v>
      </c>
      <c r="G154" s="137"/>
      <c r="H154" s="137"/>
      <c r="I154" s="137">
        <f>'SO 01.3 VYT Pol'!G180</f>
        <v>0</v>
      </c>
      <c r="J154" s="134" t="str">
        <f>IF(I161=0,"",I154/I161*100)</f>
        <v/>
      </c>
    </row>
    <row r="155" spans="1:10" ht="36.75" customHeight="1" x14ac:dyDescent="0.25">
      <c r="A155" s="125"/>
      <c r="B155" s="130" t="s">
        <v>200</v>
      </c>
      <c r="C155" s="207" t="s">
        <v>103</v>
      </c>
      <c r="D155" s="208"/>
      <c r="E155" s="208"/>
      <c r="F155" s="136" t="s">
        <v>25</v>
      </c>
      <c r="G155" s="137"/>
      <c r="H155" s="137"/>
      <c r="I155" s="137">
        <f>'SO 01.2 D.1.1 Pol'!G1625</f>
        <v>0</v>
      </c>
      <c r="J155" s="134" t="str">
        <f>IF(I161=0,"",I155/I161*100)</f>
        <v/>
      </c>
    </row>
    <row r="156" spans="1:10" ht="36.75" customHeight="1" x14ac:dyDescent="0.25">
      <c r="A156" s="125"/>
      <c r="B156" s="130" t="s">
        <v>201</v>
      </c>
      <c r="C156" s="207" t="s">
        <v>202</v>
      </c>
      <c r="D156" s="208"/>
      <c r="E156" s="208"/>
      <c r="F156" s="136" t="s">
        <v>25</v>
      </c>
      <c r="G156" s="137"/>
      <c r="H156" s="137"/>
      <c r="I156" s="137">
        <f>'SO 01.2 D.1.1 Pol'!G1650</f>
        <v>0</v>
      </c>
      <c r="J156" s="134" t="str">
        <f>IF(I161=0,"",I156/I161*100)</f>
        <v/>
      </c>
    </row>
    <row r="157" spans="1:10" ht="36.75" customHeight="1" x14ac:dyDescent="0.25">
      <c r="A157" s="125"/>
      <c r="B157" s="130" t="s">
        <v>203</v>
      </c>
      <c r="C157" s="207" t="s">
        <v>204</v>
      </c>
      <c r="D157" s="208"/>
      <c r="E157" s="208"/>
      <c r="F157" s="136" t="s">
        <v>25</v>
      </c>
      <c r="G157" s="137"/>
      <c r="H157" s="137"/>
      <c r="I157" s="137">
        <f>'SO 01.1 - úpravy D.1.1 Pol'!G363+'SO 01.2 D.1.1 Pol'!G1652</f>
        <v>0</v>
      </c>
      <c r="J157" s="134" t="str">
        <f>IF(I161=0,"",I157/I161*100)</f>
        <v/>
      </c>
    </row>
    <row r="158" spans="1:10" ht="36.75" customHeight="1" x14ac:dyDescent="0.25">
      <c r="A158" s="125"/>
      <c r="B158" s="130" t="s">
        <v>205</v>
      </c>
      <c r="C158" s="207" t="s">
        <v>206</v>
      </c>
      <c r="D158" s="208"/>
      <c r="E158" s="208"/>
      <c r="F158" s="136" t="s">
        <v>26</v>
      </c>
      <c r="G158" s="137"/>
      <c r="H158" s="137"/>
      <c r="I158" s="137">
        <f>'SO 01.3 VYT Pol'!G185</f>
        <v>0</v>
      </c>
      <c r="J158" s="134" t="str">
        <f>IF(I161=0,"",I158/I161*100)</f>
        <v/>
      </c>
    </row>
    <row r="159" spans="1:10" ht="36.75" customHeight="1" x14ac:dyDescent="0.25">
      <c r="A159" s="125"/>
      <c r="B159" s="130" t="s">
        <v>207</v>
      </c>
      <c r="C159" s="207" t="s">
        <v>208</v>
      </c>
      <c r="D159" s="208"/>
      <c r="E159" s="208"/>
      <c r="F159" s="136" t="s">
        <v>209</v>
      </c>
      <c r="G159" s="137"/>
      <c r="H159" s="137"/>
      <c r="I159" s="137">
        <f>'SO 01.2 D.1.1 Pol'!G1662+'SO 01.3 VYT Pol'!G189</f>
        <v>0</v>
      </c>
      <c r="J159" s="134" t="str">
        <f>IF(I161=0,"",I159/I161*100)</f>
        <v/>
      </c>
    </row>
    <row r="160" spans="1:10" ht="36.75" customHeight="1" x14ac:dyDescent="0.25">
      <c r="A160" s="125"/>
      <c r="B160" s="130" t="s">
        <v>210</v>
      </c>
      <c r="C160" s="207" t="s">
        <v>27</v>
      </c>
      <c r="D160" s="208"/>
      <c r="E160" s="208"/>
      <c r="F160" s="136" t="s">
        <v>210</v>
      </c>
      <c r="G160" s="137"/>
      <c r="H160" s="137"/>
      <c r="I160" s="137">
        <f>'SO 01.1 - úpravy D.1.1 Pol'!G428+'SO 01.2 D.1.1 Pol'!G1666+'SO 01.2 D.1.4 Pol'!G85+'SO 01.3 D.1.1 Pol'!G46+'SO 01.3 VYT Pol'!G196+'SO 10 01 Pol'!G49+'SO 11 01 Pol'!G51</f>
        <v>0</v>
      </c>
      <c r="J160" s="134" t="str">
        <f>IF(I161=0,"",I160/I161*100)</f>
        <v/>
      </c>
    </row>
    <row r="161" spans="1:10" ht="25.5" customHeight="1" x14ac:dyDescent="0.25">
      <c r="A161" s="126"/>
      <c r="B161" s="131" t="s">
        <v>1</v>
      </c>
      <c r="C161" s="132"/>
      <c r="D161" s="133"/>
      <c r="E161" s="133"/>
      <c r="F161" s="138"/>
      <c r="G161" s="139"/>
      <c r="H161" s="139"/>
      <c r="I161" s="139">
        <f>SUM(I71:I160)</f>
        <v>0</v>
      </c>
      <c r="J161" s="135">
        <f>SUM(J71:J160)</f>
        <v>0</v>
      </c>
    </row>
    <row r="162" spans="1:10" x14ac:dyDescent="0.25">
      <c r="F162" s="88"/>
      <c r="G162" s="88"/>
      <c r="H162" s="88"/>
      <c r="I162" s="88"/>
      <c r="J162" s="89"/>
    </row>
    <row r="163" spans="1:10" x14ac:dyDescent="0.25">
      <c r="F163" s="88"/>
      <c r="G163" s="88"/>
      <c r="H163" s="88"/>
      <c r="I163" s="88"/>
      <c r="J163" s="89"/>
    </row>
    <row r="164" spans="1:10" x14ac:dyDescent="0.25">
      <c r="F164" s="88"/>
      <c r="G164" s="88"/>
      <c r="H164" s="88"/>
      <c r="I164" s="88"/>
      <c r="J164" s="89"/>
    </row>
  </sheetData>
  <sheetProtection algorithmName="SHA-512" hashValue="LU5HpFTlLwesPQB2jutXGItnxR01/hOre6xcc//lcsmK5/77rP1T5ATRsR5rBKj0ZYwu6nfrRvn8OPZTyG9VSQ==" saltValue="6OzvX2KJqx5nyQyRvC9sI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75:E75"/>
    <mergeCell ref="C76:E76"/>
    <mergeCell ref="C77:E77"/>
    <mergeCell ref="C78:E78"/>
    <mergeCell ref="C79:E79"/>
    <mergeCell ref="B64:E64"/>
    <mergeCell ref="C71:E71"/>
    <mergeCell ref="C72:E72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60:E160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8" t="s">
        <v>6</v>
      </c>
      <c r="B1" s="258"/>
      <c r="C1" s="259"/>
      <c r="D1" s="258"/>
      <c r="E1" s="258"/>
      <c r="F1" s="258"/>
      <c r="G1" s="258"/>
    </row>
    <row r="2" spans="1:7" ht="24.9" customHeight="1" x14ac:dyDescent="0.25">
      <c r="A2" s="50" t="s">
        <v>7</v>
      </c>
      <c r="B2" s="49"/>
      <c r="C2" s="260"/>
      <c r="D2" s="260"/>
      <c r="E2" s="260"/>
      <c r="F2" s="260"/>
      <c r="G2" s="261"/>
    </row>
    <row r="3" spans="1:7" ht="24.9" customHeight="1" x14ac:dyDescent="0.25">
      <c r="A3" s="50" t="s">
        <v>8</v>
      </c>
      <c r="B3" s="49"/>
      <c r="C3" s="260"/>
      <c r="D3" s="260"/>
      <c r="E3" s="260"/>
      <c r="F3" s="260"/>
      <c r="G3" s="261"/>
    </row>
    <row r="4" spans="1:7" ht="24.9" customHeight="1" x14ac:dyDescent="0.25">
      <c r="A4" s="50" t="s">
        <v>9</v>
      </c>
      <c r="B4" s="49"/>
      <c r="C4" s="260"/>
      <c r="D4" s="260"/>
      <c r="E4" s="260"/>
      <c r="F4" s="260"/>
      <c r="G4" s="261"/>
    </row>
    <row r="5" spans="1:7" x14ac:dyDescent="0.25">
      <c r="B5" s="4"/>
      <c r="C5" s="5"/>
      <c r="D5" s="6"/>
    </row>
  </sheetData>
  <sheetProtection algorithmName="SHA-512" hashValue="roCVdKFDBuxA0Hli5OuH70gv6rLWEAl8ORGxauvSOD9sf1u4fJQ1UV0IefBJcrPCs3/DrVk4BGOrOl+jv0k8VQ==" saltValue="toEuwqTUe3MI1022DARuu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53</v>
      </c>
      <c r="C3" s="271" t="s">
        <v>54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55</v>
      </c>
      <c r="C4" s="274" t="s">
        <v>56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SUMIF(AG9:AG91,"&lt;&gt;NOR",G9:G91)</f>
        <v>0</v>
      </c>
      <c r="H8" s="173"/>
      <c r="I8" s="173">
        <f>SUM(I9:I91)</f>
        <v>0</v>
      </c>
      <c r="J8" s="173"/>
      <c r="K8" s="173">
        <f>SUM(K9:K91)</f>
        <v>0</v>
      </c>
      <c r="L8" s="173"/>
      <c r="M8" s="173">
        <f>SUM(M9:M91)</f>
        <v>0</v>
      </c>
      <c r="N8" s="173"/>
      <c r="O8" s="173">
        <f>SUM(O9:O91)</f>
        <v>0</v>
      </c>
      <c r="P8" s="173"/>
      <c r="Q8" s="173">
        <f>SUM(Q9:Q91)</f>
        <v>0</v>
      </c>
      <c r="R8" s="173"/>
      <c r="S8" s="173"/>
      <c r="T8" s="174"/>
      <c r="U8" s="168"/>
      <c r="V8" s="168">
        <f>SUM(V9:V91)</f>
        <v>1336.4599999999998</v>
      </c>
      <c r="W8" s="168"/>
      <c r="X8" s="168"/>
      <c r="AG8" t="s">
        <v>239</v>
      </c>
    </row>
    <row r="9" spans="1:60" ht="20.399999999999999" outlineLevel="1" x14ac:dyDescent="0.25">
      <c r="A9" s="175">
        <v>1</v>
      </c>
      <c r="B9" s="176" t="s">
        <v>240</v>
      </c>
      <c r="C9" s="193" t="s">
        <v>241</v>
      </c>
      <c r="D9" s="177" t="s">
        <v>242</v>
      </c>
      <c r="E9" s="178">
        <v>2154.8000000000002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 t="s">
        <v>243</v>
      </c>
      <c r="S9" s="180" t="s">
        <v>244</v>
      </c>
      <c r="T9" s="181" t="s">
        <v>245</v>
      </c>
      <c r="U9" s="159">
        <v>7.2999999999999995E-2</v>
      </c>
      <c r="V9" s="159">
        <f>ROUND(E9*U9,2)</f>
        <v>157.30000000000001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194" t="s">
        <v>248</v>
      </c>
      <c r="D10" s="161"/>
      <c r="E10" s="162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94" t="s">
        <v>250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194" t="s">
        <v>251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56"/>
      <c r="B13" s="157"/>
      <c r="C13" s="194" t="s">
        <v>252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194" t="s">
        <v>253</v>
      </c>
      <c r="D14" s="161"/>
      <c r="E14" s="162">
        <v>1338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56"/>
      <c r="B15" s="157"/>
      <c r="C15" s="194" t="s">
        <v>254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194" t="s">
        <v>255</v>
      </c>
      <c r="D16" s="161"/>
      <c r="E16" s="162">
        <v>816.8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0.399999999999999" outlineLevel="1" x14ac:dyDescent="0.25">
      <c r="A17" s="175">
        <v>2</v>
      </c>
      <c r="B17" s="176" t="s">
        <v>256</v>
      </c>
      <c r="C17" s="193" t="s">
        <v>257</v>
      </c>
      <c r="D17" s="177" t="s">
        <v>242</v>
      </c>
      <c r="E17" s="178">
        <v>2164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 t="s">
        <v>243</v>
      </c>
      <c r="S17" s="180" t="s">
        <v>244</v>
      </c>
      <c r="T17" s="181" t="s">
        <v>245</v>
      </c>
      <c r="U17" s="159">
        <v>7.0000000000000007E-2</v>
      </c>
      <c r="V17" s="159">
        <f>ROUND(E17*U17,2)</f>
        <v>151.47999999999999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247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94" t="s">
        <v>248</v>
      </c>
      <c r="D18" s="161"/>
      <c r="E18" s="162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6"/>
      <c r="B19" s="157"/>
      <c r="C19" s="194" t="s">
        <v>250</v>
      </c>
      <c r="D19" s="161"/>
      <c r="E19" s="162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56"/>
      <c r="B20" s="157"/>
      <c r="C20" s="194" t="s">
        <v>251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249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194" t="s">
        <v>258</v>
      </c>
      <c r="D21" s="161"/>
      <c r="E21" s="162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0.399999999999999" outlineLevel="1" x14ac:dyDescent="0.25">
      <c r="A22" s="156"/>
      <c r="B22" s="157"/>
      <c r="C22" s="194" t="s">
        <v>259</v>
      </c>
      <c r="D22" s="161"/>
      <c r="E22" s="162">
        <v>2164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0.399999999999999" outlineLevel="1" x14ac:dyDescent="0.25">
      <c r="A23" s="175">
        <v>3</v>
      </c>
      <c r="B23" s="176" t="s">
        <v>260</v>
      </c>
      <c r="C23" s="193" t="s">
        <v>261</v>
      </c>
      <c r="D23" s="177" t="s">
        <v>242</v>
      </c>
      <c r="E23" s="178">
        <v>816.8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 t="s">
        <v>243</v>
      </c>
      <c r="S23" s="180" t="s">
        <v>244</v>
      </c>
      <c r="T23" s="181" t="s">
        <v>245</v>
      </c>
      <c r="U23" s="159">
        <v>4.4999999999999998E-2</v>
      </c>
      <c r="V23" s="159">
        <f>ROUND(E23*U23,2)</f>
        <v>36.76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247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56"/>
      <c r="B24" s="157"/>
      <c r="C24" s="194" t="s">
        <v>248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194" t="s">
        <v>250</v>
      </c>
      <c r="D25" s="161"/>
      <c r="E25" s="162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194" t="s">
        <v>251</v>
      </c>
      <c r="D26" s="161"/>
      <c r="E26" s="162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249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6"/>
      <c r="B27" s="157"/>
      <c r="C27" s="194" t="s">
        <v>262</v>
      </c>
      <c r="D27" s="161"/>
      <c r="E27" s="162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94" t="s">
        <v>263</v>
      </c>
      <c r="D28" s="161"/>
      <c r="E28" s="162">
        <v>816.8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0.399999999999999" outlineLevel="1" x14ac:dyDescent="0.25">
      <c r="A29" s="175">
        <v>4</v>
      </c>
      <c r="B29" s="176" t="s">
        <v>264</v>
      </c>
      <c r="C29" s="193" t="s">
        <v>265</v>
      </c>
      <c r="D29" s="177" t="s">
        <v>242</v>
      </c>
      <c r="E29" s="178">
        <v>1338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 t="s">
        <v>243</v>
      </c>
      <c r="S29" s="180" t="s">
        <v>244</v>
      </c>
      <c r="T29" s="181" t="s">
        <v>245</v>
      </c>
      <c r="U29" s="159">
        <v>0.09</v>
      </c>
      <c r="V29" s="159">
        <f>ROUND(E29*U29,2)</f>
        <v>120.42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247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194" t="s">
        <v>248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194" t="s">
        <v>250</v>
      </c>
      <c r="D31" s="161"/>
      <c r="E31" s="162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249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194" t="s">
        <v>251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249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6"/>
      <c r="B33" s="157"/>
      <c r="C33" s="194" t="s">
        <v>266</v>
      </c>
      <c r="D33" s="161"/>
      <c r="E33" s="162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249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194" t="s">
        <v>253</v>
      </c>
      <c r="D34" s="161"/>
      <c r="E34" s="162">
        <v>1338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0.399999999999999" outlineLevel="1" x14ac:dyDescent="0.25">
      <c r="A35" s="175">
        <v>5</v>
      </c>
      <c r="B35" s="176" t="s">
        <v>267</v>
      </c>
      <c r="C35" s="193" t="s">
        <v>268</v>
      </c>
      <c r="D35" s="177" t="s">
        <v>242</v>
      </c>
      <c r="E35" s="178">
        <v>7970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 t="s">
        <v>243</v>
      </c>
      <c r="S35" s="180" t="s">
        <v>244</v>
      </c>
      <c r="T35" s="181" t="s">
        <v>245</v>
      </c>
      <c r="U35" s="159">
        <v>4.7800000000000002E-2</v>
      </c>
      <c r="V35" s="159">
        <f>ROUND(E35*U35,2)</f>
        <v>380.97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247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1" outlineLevel="1" x14ac:dyDescent="0.25">
      <c r="A36" s="156"/>
      <c r="B36" s="157"/>
      <c r="C36" s="266" t="s">
        <v>269</v>
      </c>
      <c r="D36" s="267"/>
      <c r="E36" s="267"/>
      <c r="F36" s="267"/>
      <c r="G36" s="267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270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82" t="str">
        <f>C36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194" t="s">
        <v>248</v>
      </c>
      <c r="D37" s="161"/>
      <c r="E37" s="162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249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56"/>
      <c r="B38" s="157"/>
      <c r="C38" s="194" t="s">
        <v>250</v>
      </c>
      <c r="D38" s="161"/>
      <c r="E38" s="162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194" t="s">
        <v>271</v>
      </c>
      <c r="D39" s="161"/>
      <c r="E39" s="162">
        <v>7970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249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75">
        <v>6</v>
      </c>
      <c r="B40" s="176" t="s">
        <v>272</v>
      </c>
      <c r="C40" s="193" t="s">
        <v>273</v>
      </c>
      <c r="D40" s="177" t="s">
        <v>274</v>
      </c>
      <c r="E40" s="178">
        <v>1939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0</v>
      </c>
      <c r="O40" s="180">
        <f>ROUND(E40*N40,2)</f>
        <v>0</v>
      </c>
      <c r="P40" s="180">
        <v>0</v>
      </c>
      <c r="Q40" s="180">
        <f>ROUND(E40*P40,2)</f>
        <v>0</v>
      </c>
      <c r="R40" s="180" t="s">
        <v>243</v>
      </c>
      <c r="S40" s="180" t="s">
        <v>244</v>
      </c>
      <c r="T40" s="181" t="s">
        <v>245</v>
      </c>
      <c r="U40" s="159">
        <v>0.123</v>
      </c>
      <c r="V40" s="159">
        <f>ROUND(E40*U40,2)</f>
        <v>238.5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247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266" t="s">
        <v>275</v>
      </c>
      <c r="D41" s="267"/>
      <c r="E41" s="267"/>
      <c r="F41" s="267"/>
      <c r="G41" s="267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270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82" t="str">
        <f>C41</f>
        <v>s vybouráním lože, s přemístěním hmot na skládku na vzdálenost do 3 m nebo naložením na dopravní prostředek</v>
      </c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194" t="s">
        <v>248</v>
      </c>
      <c r="D42" s="161"/>
      <c r="E42" s="162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249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56"/>
      <c r="B43" s="157"/>
      <c r="C43" s="194" t="s">
        <v>250</v>
      </c>
      <c r="D43" s="161"/>
      <c r="E43" s="162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249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56"/>
      <c r="B44" s="157"/>
      <c r="C44" s="194" t="s">
        <v>251</v>
      </c>
      <c r="D44" s="161"/>
      <c r="E44" s="162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194" t="s">
        <v>276</v>
      </c>
      <c r="D45" s="161"/>
      <c r="E45" s="162">
        <v>1939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0.399999999999999" outlineLevel="1" x14ac:dyDescent="0.25">
      <c r="A46" s="175">
        <v>7</v>
      </c>
      <c r="B46" s="176" t="s">
        <v>277</v>
      </c>
      <c r="C46" s="193" t="s">
        <v>278</v>
      </c>
      <c r="D46" s="177" t="s">
        <v>279</v>
      </c>
      <c r="E46" s="178">
        <v>182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 t="s">
        <v>280</v>
      </c>
      <c r="S46" s="180" t="s">
        <v>244</v>
      </c>
      <c r="T46" s="181" t="s">
        <v>245</v>
      </c>
      <c r="U46" s="159">
        <v>0.187</v>
      </c>
      <c r="V46" s="159">
        <f>ROUND(E46*U46,2)</f>
        <v>34.03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247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56"/>
      <c r="B47" s="157"/>
      <c r="C47" s="266" t="s">
        <v>281</v>
      </c>
      <c r="D47" s="267"/>
      <c r="E47" s="267"/>
      <c r="F47" s="267"/>
      <c r="G47" s="267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270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194" t="s">
        <v>248</v>
      </c>
      <c r="D48" s="161"/>
      <c r="E48" s="162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249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6"/>
      <c r="B49" s="157"/>
      <c r="C49" s="194" t="s">
        <v>282</v>
      </c>
      <c r="D49" s="161"/>
      <c r="E49" s="162">
        <v>182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249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0.399999999999999" outlineLevel="1" x14ac:dyDescent="0.25">
      <c r="A50" s="175">
        <v>8</v>
      </c>
      <c r="B50" s="176" t="s">
        <v>283</v>
      </c>
      <c r="C50" s="193" t="s">
        <v>284</v>
      </c>
      <c r="D50" s="177" t="s">
        <v>279</v>
      </c>
      <c r="E50" s="178">
        <v>39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0" t="s">
        <v>280</v>
      </c>
      <c r="S50" s="180" t="s">
        <v>244</v>
      </c>
      <c r="T50" s="181" t="s">
        <v>245</v>
      </c>
      <c r="U50" s="159">
        <v>3.1309999999999998</v>
      </c>
      <c r="V50" s="159">
        <f>ROUND(E50*U50,2)</f>
        <v>122.11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1" outlineLevel="1" x14ac:dyDescent="0.25">
      <c r="A51" s="156"/>
      <c r="B51" s="157"/>
      <c r="C51" s="266" t="s">
        <v>285</v>
      </c>
      <c r="D51" s="267"/>
      <c r="E51" s="267"/>
      <c r="F51" s="267"/>
      <c r="G51" s="267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270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82" t="str">
        <f>C51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56"/>
      <c r="B52" s="157"/>
      <c r="C52" s="194" t="s">
        <v>251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249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56"/>
      <c r="B53" s="157"/>
      <c r="C53" s="194" t="s">
        <v>286</v>
      </c>
      <c r="D53" s="161"/>
      <c r="E53" s="162">
        <v>39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249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75">
        <v>9</v>
      </c>
      <c r="B54" s="176" t="s">
        <v>287</v>
      </c>
      <c r="C54" s="193" t="s">
        <v>288</v>
      </c>
      <c r="D54" s="177" t="s">
        <v>279</v>
      </c>
      <c r="E54" s="178">
        <v>0.44800000000000001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 t="s">
        <v>280</v>
      </c>
      <c r="S54" s="180" t="s">
        <v>244</v>
      </c>
      <c r="T54" s="181" t="s">
        <v>245</v>
      </c>
      <c r="U54" s="159">
        <v>4.6550000000000002</v>
      </c>
      <c r="V54" s="159">
        <f>ROUND(E54*U54,2)</f>
        <v>2.09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56"/>
      <c r="B55" s="157"/>
      <c r="C55" s="266" t="s">
        <v>290</v>
      </c>
      <c r="D55" s="267"/>
      <c r="E55" s="267"/>
      <c r="F55" s="267"/>
      <c r="G55" s="267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270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194" t="s">
        <v>291</v>
      </c>
      <c r="D56" s="161"/>
      <c r="E56" s="162">
        <v>0.44800000000000001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75">
        <v>10</v>
      </c>
      <c r="B57" s="176" t="s">
        <v>292</v>
      </c>
      <c r="C57" s="193" t="s">
        <v>293</v>
      </c>
      <c r="D57" s="177" t="s">
        <v>279</v>
      </c>
      <c r="E57" s="178">
        <v>221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0" t="s">
        <v>280</v>
      </c>
      <c r="S57" s="180" t="s">
        <v>244</v>
      </c>
      <c r="T57" s="181" t="s">
        <v>245</v>
      </c>
      <c r="U57" s="159">
        <v>1.0999999999999999E-2</v>
      </c>
      <c r="V57" s="159">
        <f>ROUND(E57*U57,2)</f>
        <v>2.4300000000000002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247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56"/>
      <c r="B58" s="157"/>
      <c r="C58" s="266" t="s">
        <v>294</v>
      </c>
      <c r="D58" s="267"/>
      <c r="E58" s="267"/>
      <c r="F58" s="267"/>
      <c r="G58" s="267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270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194" t="s">
        <v>295</v>
      </c>
      <c r="D59" s="161"/>
      <c r="E59" s="162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194" t="s">
        <v>296</v>
      </c>
      <c r="D60" s="161"/>
      <c r="E60" s="162">
        <v>182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249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6"/>
      <c r="B61" s="157"/>
      <c r="C61" s="194" t="s">
        <v>297</v>
      </c>
      <c r="D61" s="161"/>
      <c r="E61" s="162">
        <v>39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249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30.6" outlineLevel="1" x14ac:dyDescent="0.25">
      <c r="A62" s="175">
        <v>11</v>
      </c>
      <c r="B62" s="176" t="s">
        <v>298</v>
      </c>
      <c r="C62" s="193" t="s">
        <v>299</v>
      </c>
      <c r="D62" s="177" t="s">
        <v>279</v>
      </c>
      <c r="E62" s="178">
        <v>2210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80">
        <v>0</v>
      </c>
      <c r="O62" s="180">
        <f>ROUND(E62*N62,2)</f>
        <v>0</v>
      </c>
      <c r="P62" s="180">
        <v>0</v>
      </c>
      <c r="Q62" s="180">
        <f>ROUND(E62*P62,2)</f>
        <v>0</v>
      </c>
      <c r="R62" s="180" t="s">
        <v>280</v>
      </c>
      <c r="S62" s="180" t="s">
        <v>244</v>
      </c>
      <c r="T62" s="181" t="s">
        <v>245</v>
      </c>
      <c r="U62" s="159">
        <v>0</v>
      </c>
      <c r="V62" s="159">
        <f>ROUND(E62*U62,2)</f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247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56"/>
      <c r="B63" s="157"/>
      <c r="C63" s="266" t="s">
        <v>294</v>
      </c>
      <c r="D63" s="267"/>
      <c r="E63" s="267"/>
      <c r="F63" s="267"/>
      <c r="G63" s="267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270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56"/>
      <c r="B64" s="157"/>
      <c r="C64" s="194" t="s">
        <v>300</v>
      </c>
      <c r="D64" s="161"/>
      <c r="E64" s="162">
        <v>2210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249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0.399999999999999" outlineLevel="1" x14ac:dyDescent="0.25">
      <c r="A65" s="175">
        <v>12</v>
      </c>
      <c r="B65" s="176" t="s">
        <v>301</v>
      </c>
      <c r="C65" s="193" t="s">
        <v>302</v>
      </c>
      <c r="D65" s="177" t="s">
        <v>279</v>
      </c>
      <c r="E65" s="178">
        <v>221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80">
        <v>0</v>
      </c>
      <c r="O65" s="180">
        <f>ROUND(E65*N65,2)</f>
        <v>0</v>
      </c>
      <c r="P65" s="180">
        <v>0</v>
      </c>
      <c r="Q65" s="180">
        <f>ROUND(E65*P65,2)</f>
        <v>0</v>
      </c>
      <c r="R65" s="180" t="s">
        <v>280</v>
      </c>
      <c r="S65" s="180" t="s">
        <v>244</v>
      </c>
      <c r="T65" s="181" t="s">
        <v>245</v>
      </c>
      <c r="U65" s="159">
        <v>8.9999999999999993E-3</v>
      </c>
      <c r="V65" s="159">
        <f>ROUND(E65*U65,2)</f>
        <v>1.99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247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56"/>
      <c r="B66" s="157"/>
      <c r="C66" s="194" t="s">
        <v>303</v>
      </c>
      <c r="D66" s="161"/>
      <c r="E66" s="162">
        <v>221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249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75">
        <v>13</v>
      </c>
      <c r="B67" s="176" t="s">
        <v>304</v>
      </c>
      <c r="C67" s="193" t="s">
        <v>305</v>
      </c>
      <c r="D67" s="177" t="s">
        <v>279</v>
      </c>
      <c r="E67" s="178">
        <v>194.62030999999999</v>
      </c>
      <c r="F67" s="179"/>
      <c r="G67" s="180">
        <f>ROUND(E67*F67,2)</f>
        <v>0</v>
      </c>
      <c r="H67" s="179"/>
      <c r="I67" s="180">
        <f>ROUND(E67*H67,2)</f>
        <v>0</v>
      </c>
      <c r="J67" s="179"/>
      <c r="K67" s="180">
        <f>ROUND(E67*J67,2)</f>
        <v>0</v>
      </c>
      <c r="L67" s="180">
        <v>21</v>
      </c>
      <c r="M67" s="180">
        <f>G67*(1+L67/100)</f>
        <v>0</v>
      </c>
      <c r="N67" s="180">
        <v>0</v>
      </c>
      <c r="O67" s="180">
        <f>ROUND(E67*N67,2)</f>
        <v>0</v>
      </c>
      <c r="P67" s="180">
        <v>0</v>
      </c>
      <c r="Q67" s="180">
        <f>ROUND(E67*P67,2)</f>
        <v>0</v>
      </c>
      <c r="R67" s="180" t="s">
        <v>280</v>
      </c>
      <c r="S67" s="180" t="s">
        <v>244</v>
      </c>
      <c r="T67" s="181" t="s">
        <v>245</v>
      </c>
      <c r="U67" s="159">
        <v>0.20200000000000001</v>
      </c>
      <c r="V67" s="159">
        <f>ROUND(E67*U67,2)</f>
        <v>39.31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247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6"/>
      <c r="B68" s="157"/>
      <c r="C68" s="266" t="s">
        <v>306</v>
      </c>
      <c r="D68" s="267"/>
      <c r="E68" s="267"/>
      <c r="F68" s="267"/>
      <c r="G68" s="267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270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56"/>
      <c r="B69" s="157"/>
      <c r="C69" s="194" t="s">
        <v>248</v>
      </c>
      <c r="D69" s="161"/>
      <c r="E69" s="162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249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56"/>
      <c r="B70" s="157"/>
      <c r="C70" s="194" t="s">
        <v>250</v>
      </c>
      <c r="D70" s="161"/>
      <c r="E70" s="162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249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194" t="s">
        <v>251</v>
      </c>
      <c r="D71" s="161"/>
      <c r="E71" s="162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56"/>
      <c r="B72" s="157"/>
      <c r="C72" s="194" t="s">
        <v>307</v>
      </c>
      <c r="D72" s="161"/>
      <c r="E72" s="162">
        <v>12.660310000000001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249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194" t="s">
        <v>308</v>
      </c>
      <c r="D73" s="161"/>
      <c r="E73" s="162">
        <v>24.96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249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56"/>
      <c r="B74" s="157"/>
      <c r="C74" s="194" t="s">
        <v>251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249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56"/>
      <c r="B75" s="157"/>
      <c r="C75" s="194" t="s">
        <v>309</v>
      </c>
      <c r="D75" s="161"/>
      <c r="E75" s="162">
        <v>150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56"/>
      <c r="B76" s="157"/>
      <c r="C76" s="194" t="s">
        <v>310</v>
      </c>
      <c r="D76" s="161"/>
      <c r="E76" s="162">
        <v>7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249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75">
        <v>14</v>
      </c>
      <c r="B77" s="176" t="s">
        <v>311</v>
      </c>
      <c r="C77" s="193" t="s">
        <v>312</v>
      </c>
      <c r="D77" s="177" t="s">
        <v>242</v>
      </c>
      <c r="E77" s="178">
        <v>1817.26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80">
        <v>0</v>
      </c>
      <c r="O77" s="180">
        <f>ROUND(E77*N77,2)</f>
        <v>0</v>
      </c>
      <c r="P77" s="180">
        <v>0</v>
      </c>
      <c r="Q77" s="180">
        <f>ROUND(E77*P77,2)</f>
        <v>0</v>
      </c>
      <c r="R77" s="180" t="s">
        <v>280</v>
      </c>
      <c r="S77" s="180" t="s">
        <v>244</v>
      </c>
      <c r="T77" s="181" t="s">
        <v>245</v>
      </c>
      <c r="U77" s="159">
        <v>2.7E-2</v>
      </c>
      <c r="V77" s="159">
        <f>ROUND(E77*U77,2)</f>
        <v>49.07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247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56"/>
      <c r="B78" s="157"/>
      <c r="C78" s="266" t="s">
        <v>313</v>
      </c>
      <c r="D78" s="267"/>
      <c r="E78" s="267"/>
      <c r="F78" s="267"/>
      <c r="G78" s="267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56"/>
      <c r="B79" s="157"/>
      <c r="C79" s="194" t="s">
        <v>248</v>
      </c>
      <c r="D79" s="161"/>
      <c r="E79" s="162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56"/>
      <c r="B80" s="157"/>
      <c r="C80" s="194" t="s">
        <v>250</v>
      </c>
      <c r="D80" s="161"/>
      <c r="E80" s="162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249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194" t="s">
        <v>314</v>
      </c>
      <c r="D81" s="161"/>
      <c r="E81" s="162">
        <v>113.4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249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56"/>
      <c r="B82" s="157"/>
      <c r="C82" s="194" t="s">
        <v>315</v>
      </c>
      <c r="D82" s="161"/>
      <c r="E82" s="162">
        <v>1358.9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249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56"/>
      <c r="B83" s="157"/>
      <c r="C83" s="194" t="s">
        <v>316</v>
      </c>
      <c r="D83" s="161"/>
      <c r="E83" s="162">
        <v>215.6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249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194" t="s">
        <v>317</v>
      </c>
      <c r="D84" s="161"/>
      <c r="E84" s="162">
        <v>129.36000000000001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249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75">
        <v>15</v>
      </c>
      <c r="B85" s="176" t="s">
        <v>318</v>
      </c>
      <c r="C85" s="193" t="s">
        <v>319</v>
      </c>
      <c r="D85" s="177" t="s">
        <v>320</v>
      </c>
      <c r="E85" s="178">
        <v>419.9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0" t="s">
        <v>280</v>
      </c>
      <c r="S85" s="180" t="s">
        <v>244</v>
      </c>
      <c r="T85" s="181" t="s">
        <v>245</v>
      </c>
      <c r="U85" s="159">
        <v>0</v>
      </c>
      <c r="V85" s="159">
        <f>ROUND(E85*U85,2)</f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247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194" t="s">
        <v>321</v>
      </c>
      <c r="D86" s="161"/>
      <c r="E86" s="162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249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194" t="s">
        <v>322</v>
      </c>
      <c r="D87" s="161"/>
      <c r="E87" s="162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/>
      <c r="B88" s="157"/>
      <c r="C88" s="194" t="s">
        <v>323</v>
      </c>
      <c r="D88" s="161"/>
      <c r="E88" s="162">
        <v>419.9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249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75">
        <v>16</v>
      </c>
      <c r="B89" s="176" t="s">
        <v>324</v>
      </c>
      <c r="C89" s="193" t="s">
        <v>325</v>
      </c>
      <c r="D89" s="177" t="s">
        <v>279</v>
      </c>
      <c r="E89" s="178">
        <v>37.620310000000003</v>
      </c>
      <c r="F89" s="179"/>
      <c r="G89" s="180">
        <f>ROUND(E89*F89,2)</f>
        <v>0</v>
      </c>
      <c r="H89" s="179"/>
      <c r="I89" s="180">
        <f>ROUND(E89*H89,2)</f>
        <v>0</v>
      </c>
      <c r="J89" s="179"/>
      <c r="K89" s="180">
        <f>ROUND(E89*J89,2)</f>
        <v>0</v>
      </c>
      <c r="L89" s="180">
        <v>21</v>
      </c>
      <c r="M89" s="180">
        <f>G89*(1+L89/100)</f>
        <v>0</v>
      </c>
      <c r="N89" s="180">
        <v>0</v>
      </c>
      <c r="O89" s="180">
        <f>ROUND(E89*N89,2)</f>
        <v>0</v>
      </c>
      <c r="P89" s="180">
        <v>0</v>
      </c>
      <c r="Q89" s="180">
        <f>ROUND(E89*P89,2)</f>
        <v>0</v>
      </c>
      <c r="R89" s="180"/>
      <c r="S89" s="180" t="s">
        <v>326</v>
      </c>
      <c r="T89" s="181" t="s">
        <v>327</v>
      </c>
      <c r="U89" s="159">
        <v>0</v>
      </c>
      <c r="V89" s="159">
        <f>ROUND(E89*U89,2)</f>
        <v>0</v>
      </c>
      <c r="W89" s="159"/>
      <c r="X89" s="159" t="s">
        <v>328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329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56"/>
      <c r="B90" s="157"/>
      <c r="C90" s="194" t="s">
        <v>330</v>
      </c>
      <c r="D90" s="161"/>
      <c r="E90" s="162">
        <v>12.660310000000001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249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194" t="s">
        <v>308</v>
      </c>
      <c r="D91" s="161"/>
      <c r="E91" s="162">
        <v>24.96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249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5">
      <c r="A92" s="169" t="s">
        <v>238</v>
      </c>
      <c r="B92" s="170" t="s">
        <v>143</v>
      </c>
      <c r="C92" s="192" t="s">
        <v>144</v>
      </c>
      <c r="D92" s="171"/>
      <c r="E92" s="172"/>
      <c r="F92" s="173"/>
      <c r="G92" s="173">
        <f>SUMIF(AG93:AG94,"&lt;&gt;NOR",G93:G94)</f>
        <v>0</v>
      </c>
      <c r="H92" s="173"/>
      <c r="I92" s="173">
        <f>SUM(I93:I94)</f>
        <v>0</v>
      </c>
      <c r="J92" s="173"/>
      <c r="K92" s="173">
        <f>SUM(K93:K94)</f>
        <v>0</v>
      </c>
      <c r="L92" s="173"/>
      <c r="M92" s="173">
        <f>SUM(M93:M94)</f>
        <v>0</v>
      </c>
      <c r="N92" s="173"/>
      <c r="O92" s="173">
        <f>SUM(O93:O94)</f>
        <v>2.2599999999999998</v>
      </c>
      <c r="P92" s="173"/>
      <c r="Q92" s="173">
        <f>SUM(Q93:Q94)</f>
        <v>0</v>
      </c>
      <c r="R92" s="173"/>
      <c r="S92" s="173"/>
      <c r="T92" s="174"/>
      <c r="U92" s="168"/>
      <c r="V92" s="168">
        <f>SUM(V93:V94)</f>
        <v>0.43</v>
      </c>
      <c r="W92" s="168"/>
      <c r="X92" s="168"/>
      <c r="AG92" t="s">
        <v>239</v>
      </c>
    </row>
    <row r="93" spans="1:60" outlineLevel="1" x14ac:dyDescent="0.25">
      <c r="A93" s="175">
        <v>17</v>
      </c>
      <c r="B93" s="176" t="s">
        <v>331</v>
      </c>
      <c r="C93" s="193" t="s">
        <v>332</v>
      </c>
      <c r="D93" s="177" t="s">
        <v>279</v>
      </c>
      <c r="E93" s="178">
        <v>0.89600000000000002</v>
      </c>
      <c r="F93" s="179"/>
      <c r="G93" s="180">
        <f>ROUND(E93*F93,2)</f>
        <v>0</v>
      </c>
      <c r="H93" s="179"/>
      <c r="I93" s="180">
        <f>ROUND(E93*H93,2)</f>
        <v>0</v>
      </c>
      <c r="J93" s="179"/>
      <c r="K93" s="180">
        <f>ROUND(E93*J93,2)</f>
        <v>0</v>
      </c>
      <c r="L93" s="180">
        <v>21</v>
      </c>
      <c r="M93" s="180">
        <f>G93*(1+L93/100)</f>
        <v>0</v>
      </c>
      <c r="N93" s="180">
        <v>2.5249999999999999</v>
      </c>
      <c r="O93" s="180">
        <f>ROUND(E93*N93,2)</f>
        <v>2.2599999999999998</v>
      </c>
      <c r="P93" s="180">
        <v>0</v>
      </c>
      <c r="Q93" s="180">
        <f>ROUND(E93*P93,2)</f>
        <v>0</v>
      </c>
      <c r="R93" s="180" t="s">
        <v>333</v>
      </c>
      <c r="S93" s="180" t="s">
        <v>244</v>
      </c>
      <c r="T93" s="181" t="s">
        <v>245</v>
      </c>
      <c r="U93" s="159">
        <v>0.47699999999999998</v>
      </c>
      <c r="V93" s="159">
        <f>ROUND(E93*U93,2)</f>
        <v>0.43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56"/>
      <c r="B94" s="157"/>
      <c r="C94" s="194" t="s">
        <v>334</v>
      </c>
      <c r="D94" s="161"/>
      <c r="E94" s="162">
        <v>0.89600000000000002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249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5">
      <c r="A95" s="169" t="s">
        <v>238</v>
      </c>
      <c r="B95" s="170" t="s">
        <v>147</v>
      </c>
      <c r="C95" s="192" t="s">
        <v>148</v>
      </c>
      <c r="D95" s="171"/>
      <c r="E95" s="172"/>
      <c r="F95" s="173"/>
      <c r="G95" s="173">
        <f>SUMIF(AG96:AG105,"&lt;&gt;NOR",G96:G105)</f>
        <v>0</v>
      </c>
      <c r="H95" s="173"/>
      <c r="I95" s="173">
        <f>SUM(I96:I105)</f>
        <v>0</v>
      </c>
      <c r="J95" s="173"/>
      <c r="K95" s="173">
        <f>SUM(K96:K105)</f>
        <v>0</v>
      </c>
      <c r="L95" s="173"/>
      <c r="M95" s="173">
        <f>SUM(M96:M105)</f>
        <v>0</v>
      </c>
      <c r="N95" s="173"/>
      <c r="O95" s="173">
        <f>SUM(O96:O105)</f>
        <v>0</v>
      </c>
      <c r="P95" s="173"/>
      <c r="Q95" s="173">
        <f>SUM(Q96:Q105)</f>
        <v>0</v>
      </c>
      <c r="R95" s="173"/>
      <c r="S95" s="173"/>
      <c r="T95" s="174"/>
      <c r="U95" s="168"/>
      <c r="V95" s="168">
        <f>SUM(V96:V105)</f>
        <v>181.57</v>
      </c>
      <c r="W95" s="168"/>
      <c r="X95" s="168"/>
      <c r="AG95" t="s">
        <v>239</v>
      </c>
    </row>
    <row r="96" spans="1:60" outlineLevel="1" x14ac:dyDescent="0.25">
      <c r="A96" s="175">
        <v>18</v>
      </c>
      <c r="B96" s="176" t="s">
        <v>335</v>
      </c>
      <c r="C96" s="193" t="s">
        <v>336</v>
      </c>
      <c r="D96" s="177" t="s">
        <v>274</v>
      </c>
      <c r="E96" s="178">
        <v>20.5</v>
      </c>
      <c r="F96" s="179"/>
      <c r="G96" s="180">
        <f>ROUND(E96*F96,2)</f>
        <v>0</v>
      </c>
      <c r="H96" s="179"/>
      <c r="I96" s="180">
        <f>ROUND(E96*H96,2)</f>
        <v>0</v>
      </c>
      <c r="J96" s="179"/>
      <c r="K96" s="180">
        <f>ROUND(E96*J96,2)</f>
        <v>0</v>
      </c>
      <c r="L96" s="180">
        <v>21</v>
      </c>
      <c r="M96" s="180">
        <f>G96*(1+L96/100)</f>
        <v>0</v>
      </c>
      <c r="N96" s="180">
        <v>0</v>
      </c>
      <c r="O96" s="180">
        <f>ROUND(E96*N96,2)</f>
        <v>0</v>
      </c>
      <c r="P96" s="180">
        <v>0</v>
      </c>
      <c r="Q96" s="180">
        <f>ROUND(E96*P96,2)</f>
        <v>0</v>
      </c>
      <c r="R96" s="180" t="s">
        <v>333</v>
      </c>
      <c r="S96" s="180" t="s">
        <v>244</v>
      </c>
      <c r="T96" s="181" t="s">
        <v>245</v>
      </c>
      <c r="U96" s="159">
        <v>1.0980000000000001</v>
      </c>
      <c r="V96" s="159">
        <f>ROUND(E96*U96,2)</f>
        <v>22.51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247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266" t="s">
        <v>337</v>
      </c>
      <c r="D97" s="267"/>
      <c r="E97" s="267"/>
      <c r="F97" s="267"/>
      <c r="G97" s="267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270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56"/>
      <c r="B98" s="157"/>
      <c r="C98" s="194" t="s">
        <v>248</v>
      </c>
      <c r="D98" s="161"/>
      <c r="E98" s="162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249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194" t="s">
        <v>338</v>
      </c>
      <c r="D99" s="161"/>
      <c r="E99" s="162">
        <v>20.5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0.399999999999999" outlineLevel="1" x14ac:dyDescent="0.25">
      <c r="A100" s="175">
        <v>19</v>
      </c>
      <c r="B100" s="176" t="s">
        <v>339</v>
      </c>
      <c r="C100" s="193" t="s">
        <v>340</v>
      </c>
      <c r="D100" s="177" t="s">
        <v>242</v>
      </c>
      <c r="E100" s="178">
        <v>12235.2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0" t="s">
        <v>243</v>
      </c>
      <c r="S100" s="180" t="s">
        <v>244</v>
      </c>
      <c r="T100" s="181" t="s">
        <v>245</v>
      </c>
      <c r="U100" s="159">
        <v>1.2999999999999999E-2</v>
      </c>
      <c r="V100" s="159">
        <f>ROUND(E100*U100,2)</f>
        <v>159.06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247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56"/>
      <c r="B101" s="157"/>
      <c r="C101" s="266" t="s">
        <v>341</v>
      </c>
      <c r="D101" s="267"/>
      <c r="E101" s="267"/>
      <c r="F101" s="267"/>
      <c r="G101" s="267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270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56"/>
      <c r="B102" s="157"/>
      <c r="C102" s="194" t="s">
        <v>342</v>
      </c>
      <c r="D102" s="161"/>
      <c r="E102" s="162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56"/>
      <c r="B103" s="157"/>
      <c r="C103" s="194" t="s">
        <v>343</v>
      </c>
      <c r="D103" s="161"/>
      <c r="E103" s="162">
        <v>12235.2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249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75">
        <v>20</v>
      </c>
      <c r="B104" s="176" t="s">
        <v>344</v>
      </c>
      <c r="C104" s="193" t="s">
        <v>345</v>
      </c>
      <c r="D104" s="177" t="s">
        <v>346</v>
      </c>
      <c r="E104" s="178">
        <v>17</v>
      </c>
      <c r="F104" s="179"/>
      <c r="G104" s="180">
        <f>ROUND(E104*F104,2)</f>
        <v>0</v>
      </c>
      <c r="H104" s="179"/>
      <c r="I104" s="180">
        <f>ROUND(E104*H104,2)</f>
        <v>0</v>
      </c>
      <c r="J104" s="179"/>
      <c r="K104" s="180">
        <f>ROUND(E104*J104,2)</f>
        <v>0</v>
      </c>
      <c r="L104" s="180">
        <v>21</v>
      </c>
      <c r="M104" s="180">
        <f>G104*(1+L104/100)</f>
        <v>0</v>
      </c>
      <c r="N104" s="180">
        <v>0</v>
      </c>
      <c r="O104" s="180">
        <f>ROUND(E104*N104,2)</f>
        <v>0</v>
      </c>
      <c r="P104" s="180">
        <v>0</v>
      </c>
      <c r="Q104" s="180">
        <f>ROUND(E104*P104,2)</f>
        <v>0</v>
      </c>
      <c r="R104" s="180"/>
      <c r="S104" s="180" t="s">
        <v>326</v>
      </c>
      <c r="T104" s="181" t="s">
        <v>327</v>
      </c>
      <c r="U104" s="159">
        <v>0</v>
      </c>
      <c r="V104" s="159">
        <f>ROUND(E104*U104,2)</f>
        <v>0</v>
      </c>
      <c r="W104" s="159"/>
      <c r="X104" s="159" t="s">
        <v>328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329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56"/>
      <c r="B105" s="157"/>
      <c r="C105" s="194" t="s">
        <v>347</v>
      </c>
      <c r="D105" s="161"/>
      <c r="E105" s="162">
        <v>17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249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5">
      <c r="A106" s="169" t="s">
        <v>238</v>
      </c>
      <c r="B106" s="170" t="s">
        <v>149</v>
      </c>
      <c r="C106" s="192" t="s">
        <v>150</v>
      </c>
      <c r="D106" s="171"/>
      <c r="E106" s="172"/>
      <c r="F106" s="173"/>
      <c r="G106" s="173">
        <f>SUMIF(AG107:AG201,"&lt;&gt;NOR",G107:G201)</f>
        <v>0</v>
      </c>
      <c r="H106" s="173"/>
      <c r="I106" s="173">
        <f>SUM(I107:I201)</f>
        <v>0</v>
      </c>
      <c r="J106" s="173"/>
      <c r="K106" s="173">
        <f>SUM(K107:K201)</f>
        <v>0</v>
      </c>
      <c r="L106" s="173"/>
      <c r="M106" s="173">
        <f>SUM(M107:M201)</f>
        <v>0</v>
      </c>
      <c r="N106" s="173"/>
      <c r="O106" s="173">
        <f>SUM(O107:O201)</f>
        <v>546.54</v>
      </c>
      <c r="P106" s="173"/>
      <c r="Q106" s="173">
        <f>SUM(Q107:Q201)</f>
        <v>0</v>
      </c>
      <c r="R106" s="173"/>
      <c r="S106" s="173"/>
      <c r="T106" s="174"/>
      <c r="U106" s="168"/>
      <c r="V106" s="168">
        <f>SUM(V107:V201)</f>
        <v>1977.29</v>
      </c>
      <c r="W106" s="168"/>
      <c r="X106" s="168"/>
      <c r="AG106" t="s">
        <v>239</v>
      </c>
    </row>
    <row r="107" spans="1:60" ht="20.399999999999999" outlineLevel="1" x14ac:dyDescent="0.25">
      <c r="A107" s="175">
        <v>21</v>
      </c>
      <c r="B107" s="176" t="s">
        <v>348</v>
      </c>
      <c r="C107" s="193" t="s">
        <v>349</v>
      </c>
      <c r="D107" s="177" t="s">
        <v>242</v>
      </c>
      <c r="E107" s="178">
        <v>1574.5</v>
      </c>
      <c r="F107" s="179"/>
      <c r="G107" s="180">
        <f>ROUND(E107*F107,2)</f>
        <v>0</v>
      </c>
      <c r="H107" s="179"/>
      <c r="I107" s="180">
        <f>ROUND(E107*H107,2)</f>
        <v>0</v>
      </c>
      <c r="J107" s="179"/>
      <c r="K107" s="180">
        <f>ROUND(E107*J107,2)</f>
        <v>0</v>
      </c>
      <c r="L107" s="180">
        <v>21</v>
      </c>
      <c r="M107" s="180">
        <f>G107*(1+L107/100)</f>
        <v>0</v>
      </c>
      <c r="N107" s="180">
        <v>0</v>
      </c>
      <c r="O107" s="180">
        <f>ROUND(E107*N107,2)</f>
        <v>0</v>
      </c>
      <c r="P107" s="180">
        <v>0</v>
      </c>
      <c r="Q107" s="180">
        <f>ROUND(E107*P107,2)</f>
        <v>0</v>
      </c>
      <c r="R107" s="180" t="s">
        <v>243</v>
      </c>
      <c r="S107" s="180" t="s">
        <v>244</v>
      </c>
      <c r="T107" s="181" t="s">
        <v>245</v>
      </c>
      <c r="U107" s="159">
        <v>2.5999999999999999E-2</v>
      </c>
      <c r="V107" s="159">
        <f>ROUND(E107*U107,2)</f>
        <v>40.94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247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6"/>
      <c r="B108" s="157"/>
      <c r="C108" s="194" t="s">
        <v>248</v>
      </c>
      <c r="D108" s="161"/>
      <c r="E108" s="162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249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56"/>
      <c r="B109" s="157"/>
      <c r="C109" s="194" t="s">
        <v>250</v>
      </c>
      <c r="D109" s="161"/>
      <c r="E109" s="162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249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56"/>
      <c r="B110" s="157"/>
      <c r="C110" s="194" t="s">
        <v>350</v>
      </c>
      <c r="D110" s="161"/>
      <c r="E110" s="162">
        <v>215.6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249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56"/>
      <c r="B111" s="157"/>
      <c r="C111" s="194" t="s">
        <v>351</v>
      </c>
      <c r="D111" s="161"/>
      <c r="E111" s="162">
        <v>1358.9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249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0.399999999999999" outlineLevel="1" x14ac:dyDescent="0.25">
      <c r="A112" s="175">
        <v>22</v>
      </c>
      <c r="B112" s="176" t="s">
        <v>352</v>
      </c>
      <c r="C112" s="193" t="s">
        <v>353</v>
      </c>
      <c r="D112" s="177" t="s">
        <v>242</v>
      </c>
      <c r="E112" s="178">
        <v>242.76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80">
        <v>0.48509999999999998</v>
      </c>
      <c r="O112" s="180">
        <f>ROUND(E112*N112,2)</f>
        <v>117.76</v>
      </c>
      <c r="P112" s="180">
        <v>0</v>
      </c>
      <c r="Q112" s="180">
        <f>ROUND(E112*P112,2)</f>
        <v>0</v>
      </c>
      <c r="R112" s="180" t="s">
        <v>243</v>
      </c>
      <c r="S112" s="180" t="s">
        <v>244</v>
      </c>
      <c r="T112" s="181" t="s">
        <v>245</v>
      </c>
      <c r="U112" s="159">
        <v>0.03</v>
      </c>
      <c r="V112" s="159">
        <f>ROUND(E112*U112,2)</f>
        <v>7.28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56"/>
      <c r="B113" s="157"/>
      <c r="C113" s="194" t="s">
        <v>248</v>
      </c>
      <c r="D113" s="161"/>
      <c r="E113" s="162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249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6"/>
      <c r="B114" s="157"/>
      <c r="C114" s="194" t="s">
        <v>250</v>
      </c>
      <c r="D114" s="161"/>
      <c r="E114" s="162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249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56"/>
      <c r="B115" s="157"/>
      <c r="C115" s="194" t="s">
        <v>251</v>
      </c>
      <c r="D115" s="161"/>
      <c r="E115" s="162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56"/>
      <c r="B116" s="157"/>
      <c r="C116" s="194" t="s">
        <v>354</v>
      </c>
      <c r="D116" s="161"/>
      <c r="E116" s="162">
        <v>113.4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249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56"/>
      <c r="B117" s="157"/>
      <c r="C117" s="194" t="s">
        <v>355</v>
      </c>
      <c r="D117" s="161"/>
      <c r="E117" s="162">
        <v>129.36000000000001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0.399999999999999" outlineLevel="1" x14ac:dyDescent="0.25">
      <c r="A118" s="175">
        <v>23</v>
      </c>
      <c r="B118" s="176" t="s">
        <v>356</v>
      </c>
      <c r="C118" s="193" t="s">
        <v>357</v>
      </c>
      <c r="D118" s="177" t="s">
        <v>242</v>
      </c>
      <c r="E118" s="178">
        <v>949.1</v>
      </c>
      <c r="F118" s="179"/>
      <c r="G118" s="180">
        <f>ROUND(E118*F118,2)</f>
        <v>0</v>
      </c>
      <c r="H118" s="179"/>
      <c r="I118" s="180">
        <f>ROUND(E118*H118,2)</f>
        <v>0</v>
      </c>
      <c r="J118" s="179"/>
      <c r="K118" s="180">
        <f>ROUND(E118*J118,2)</f>
        <v>0</v>
      </c>
      <c r="L118" s="180">
        <v>21</v>
      </c>
      <c r="M118" s="180">
        <f>G118*(1+L118/100)</f>
        <v>0</v>
      </c>
      <c r="N118" s="180">
        <v>0.13188</v>
      </c>
      <c r="O118" s="180">
        <f>ROUND(E118*N118,2)</f>
        <v>125.17</v>
      </c>
      <c r="P118" s="180">
        <v>0</v>
      </c>
      <c r="Q118" s="180">
        <f>ROUND(E118*P118,2)</f>
        <v>0</v>
      </c>
      <c r="R118" s="180" t="s">
        <v>243</v>
      </c>
      <c r="S118" s="180" t="s">
        <v>244</v>
      </c>
      <c r="T118" s="181" t="s">
        <v>245</v>
      </c>
      <c r="U118" s="159">
        <v>2.1000000000000001E-2</v>
      </c>
      <c r="V118" s="159">
        <f>ROUND(E118*U118,2)</f>
        <v>19.93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247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56"/>
      <c r="B119" s="157"/>
      <c r="C119" s="266" t="s">
        <v>358</v>
      </c>
      <c r="D119" s="267"/>
      <c r="E119" s="267"/>
      <c r="F119" s="267"/>
      <c r="G119" s="267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270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56"/>
      <c r="B120" s="157"/>
      <c r="C120" s="194" t="s">
        <v>248</v>
      </c>
      <c r="D120" s="161"/>
      <c r="E120" s="162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249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56"/>
      <c r="B121" s="157"/>
      <c r="C121" s="194" t="s">
        <v>359</v>
      </c>
      <c r="D121" s="161"/>
      <c r="E121" s="162">
        <v>949.1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249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75">
        <v>24</v>
      </c>
      <c r="B122" s="176" t="s">
        <v>360</v>
      </c>
      <c r="C122" s="193" t="s">
        <v>361</v>
      </c>
      <c r="D122" s="177" t="s">
        <v>242</v>
      </c>
      <c r="E122" s="178">
        <v>1358.9</v>
      </c>
      <c r="F122" s="179"/>
      <c r="G122" s="180">
        <f>ROUND(E122*F122,2)</f>
        <v>0</v>
      </c>
      <c r="H122" s="179"/>
      <c r="I122" s="180">
        <f>ROUND(E122*H122,2)</f>
        <v>0</v>
      </c>
      <c r="J122" s="179"/>
      <c r="K122" s="180">
        <f>ROUND(E122*J122,2)</f>
        <v>0</v>
      </c>
      <c r="L122" s="180">
        <v>21</v>
      </c>
      <c r="M122" s="180">
        <f>G122*(1+L122/100)</f>
        <v>0</v>
      </c>
      <c r="N122" s="180">
        <v>0</v>
      </c>
      <c r="O122" s="180">
        <f>ROUND(E122*N122,2)</f>
        <v>0</v>
      </c>
      <c r="P122" s="180">
        <v>0</v>
      </c>
      <c r="Q122" s="180">
        <f>ROUND(E122*P122,2)</f>
        <v>0</v>
      </c>
      <c r="R122" s="180" t="s">
        <v>243</v>
      </c>
      <c r="S122" s="180" t="s">
        <v>244</v>
      </c>
      <c r="T122" s="181" t="s">
        <v>245</v>
      </c>
      <c r="U122" s="159">
        <v>2.5000000000000001E-2</v>
      </c>
      <c r="V122" s="159">
        <f>ROUND(E122*U122,2)</f>
        <v>33.97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247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56"/>
      <c r="B123" s="157"/>
      <c r="C123" s="266" t="s">
        <v>362</v>
      </c>
      <c r="D123" s="267"/>
      <c r="E123" s="267"/>
      <c r="F123" s="267"/>
      <c r="G123" s="267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270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56"/>
      <c r="B124" s="157"/>
      <c r="C124" s="194" t="s">
        <v>248</v>
      </c>
      <c r="D124" s="161"/>
      <c r="E124" s="162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249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56"/>
      <c r="B125" s="157"/>
      <c r="C125" s="194" t="s">
        <v>250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249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56"/>
      <c r="B126" s="157"/>
      <c r="C126" s="194" t="s">
        <v>251</v>
      </c>
      <c r="D126" s="161"/>
      <c r="E126" s="162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249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56"/>
      <c r="B127" s="157"/>
      <c r="C127" s="194" t="s">
        <v>351</v>
      </c>
      <c r="D127" s="161"/>
      <c r="E127" s="162">
        <v>1358.9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75">
        <v>25</v>
      </c>
      <c r="B128" s="176" t="s">
        <v>363</v>
      </c>
      <c r="C128" s="193" t="s">
        <v>364</v>
      </c>
      <c r="D128" s="177" t="s">
        <v>242</v>
      </c>
      <c r="E128" s="178">
        <v>113.4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80">
        <v>0.35759999999999997</v>
      </c>
      <c r="O128" s="180">
        <f>ROUND(E128*N128,2)</f>
        <v>40.549999999999997</v>
      </c>
      <c r="P128" s="180">
        <v>0</v>
      </c>
      <c r="Q128" s="180">
        <f>ROUND(E128*P128,2)</f>
        <v>0</v>
      </c>
      <c r="R128" s="180" t="s">
        <v>243</v>
      </c>
      <c r="S128" s="180" t="s">
        <v>244</v>
      </c>
      <c r="T128" s="181" t="s">
        <v>245</v>
      </c>
      <c r="U128" s="159">
        <v>2.5999999999999999E-2</v>
      </c>
      <c r="V128" s="159">
        <f>ROUND(E128*U128,2)</f>
        <v>2.95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289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56"/>
      <c r="B129" s="157"/>
      <c r="C129" s="266" t="s">
        <v>362</v>
      </c>
      <c r="D129" s="267"/>
      <c r="E129" s="267"/>
      <c r="F129" s="267"/>
      <c r="G129" s="267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270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56"/>
      <c r="B130" s="157"/>
      <c r="C130" s="194" t="s">
        <v>248</v>
      </c>
      <c r="D130" s="161"/>
      <c r="E130" s="162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56"/>
      <c r="B131" s="157"/>
      <c r="C131" s="194" t="s">
        <v>250</v>
      </c>
      <c r="D131" s="161"/>
      <c r="E131" s="162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249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5">
      <c r="A132" s="156"/>
      <c r="B132" s="157"/>
      <c r="C132" s="194" t="s">
        <v>354</v>
      </c>
      <c r="D132" s="161"/>
      <c r="E132" s="162">
        <v>113.4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249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75">
        <v>26</v>
      </c>
      <c r="B133" s="176" t="s">
        <v>365</v>
      </c>
      <c r="C133" s="193" t="s">
        <v>366</v>
      </c>
      <c r="D133" s="177" t="s">
        <v>242</v>
      </c>
      <c r="E133" s="178">
        <v>215.6</v>
      </c>
      <c r="F133" s="179"/>
      <c r="G133" s="180">
        <f>ROUND(E133*F133,2)</f>
        <v>0</v>
      </c>
      <c r="H133" s="179"/>
      <c r="I133" s="180">
        <f>ROUND(E133*H133,2)</f>
        <v>0</v>
      </c>
      <c r="J133" s="179"/>
      <c r="K133" s="180">
        <f>ROUND(E133*J133,2)</f>
        <v>0</v>
      </c>
      <c r="L133" s="180">
        <v>21</v>
      </c>
      <c r="M133" s="180">
        <f>G133*(1+L133/100)</f>
        <v>0</v>
      </c>
      <c r="N133" s="180">
        <v>0</v>
      </c>
      <c r="O133" s="180">
        <f>ROUND(E133*N133,2)</f>
        <v>0</v>
      </c>
      <c r="P133" s="180">
        <v>0</v>
      </c>
      <c r="Q133" s="180">
        <f>ROUND(E133*P133,2)</f>
        <v>0</v>
      </c>
      <c r="R133" s="180" t="s">
        <v>243</v>
      </c>
      <c r="S133" s="180" t="s">
        <v>244</v>
      </c>
      <c r="T133" s="181" t="s">
        <v>245</v>
      </c>
      <c r="U133" s="159">
        <v>2.5999999999999999E-2</v>
      </c>
      <c r="V133" s="159">
        <f>ROUND(E133*U133,2)</f>
        <v>5.61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247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56"/>
      <c r="B134" s="157"/>
      <c r="C134" s="266" t="s">
        <v>362</v>
      </c>
      <c r="D134" s="267"/>
      <c r="E134" s="267"/>
      <c r="F134" s="267"/>
      <c r="G134" s="267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270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56"/>
      <c r="B135" s="157"/>
      <c r="C135" s="194" t="s">
        <v>248</v>
      </c>
      <c r="D135" s="161"/>
      <c r="E135" s="162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249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56"/>
      <c r="B136" s="157"/>
      <c r="C136" s="194" t="s">
        <v>250</v>
      </c>
      <c r="D136" s="161"/>
      <c r="E136" s="162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249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56"/>
      <c r="B137" s="157"/>
      <c r="C137" s="194" t="s">
        <v>251</v>
      </c>
      <c r="D137" s="161"/>
      <c r="E137" s="162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56"/>
      <c r="B138" s="157"/>
      <c r="C138" s="194" t="s">
        <v>350</v>
      </c>
      <c r="D138" s="161"/>
      <c r="E138" s="162">
        <v>215.6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249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75">
        <v>27</v>
      </c>
      <c r="B139" s="176" t="s">
        <v>367</v>
      </c>
      <c r="C139" s="193" t="s">
        <v>368</v>
      </c>
      <c r="D139" s="177" t="s">
        <v>242</v>
      </c>
      <c r="E139" s="178">
        <v>129.36000000000001</v>
      </c>
      <c r="F139" s="179"/>
      <c r="G139" s="180">
        <f>ROUND(E139*F139,2)</f>
        <v>0</v>
      </c>
      <c r="H139" s="179"/>
      <c r="I139" s="180">
        <f>ROUND(E139*H139,2)</f>
        <v>0</v>
      </c>
      <c r="J139" s="179"/>
      <c r="K139" s="180">
        <f>ROUND(E139*J139,2)</f>
        <v>0</v>
      </c>
      <c r="L139" s="180">
        <v>21</v>
      </c>
      <c r="M139" s="180">
        <f>G139*(1+L139/100)</f>
        <v>0</v>
      </c>
      <c r="N139" s="180">
        <v>0.48531999999999997</v>
      </c>
      <c r="O139" s="180">
        <f>ROUND(E139*N139,2)</f>
        <v>62.78</v>
      </c>
      <c r="P139" s="180">
        <v>0</v>
      </c>
      <c r="Q139" s="180">
        <f>ROUND(E139*P139,2)</f>
        <v>0</v>
      </c>
      <c r="R139" s="180" t="s">
        <v>243</v>
      </c>
      <c r="S139" s="180" t="s">
        <v>244</v>
      </c>
      <c r="T139" s="181" t="s">
        <v>245</v>
      </c>
      <c r="U139" s="159">
        <v>2.7E-2</v>
      </c>
      <c r="V139" s="159">
        <f>ROUND(E139*U139,2)</f>
        <v>3.49</v>
      </c>
      <c r="W139" s="159"/>
      <c r="X139" s="159" t="s">
        <v>246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289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5">
      <c r="A140" s="156"/>
      <c r="B140" s="157"/>
      <c r="C140" s="266" t="s">
        <v>362</v>
      </c>
      <c r="D140" s="267"/>
      <c r="E140" s="267"/>
      <c r="F140" s="267"/>
      <c r="G140" s="267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270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56"/>
      <c r="B141" s="157"/>
      <c r="C141" s="194" t="s">
        <v>248</v>
      </c>
      <c r="D141" s="161"/>
      <c r="E141" s="162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56"/>
      <c r="B142" s="157"/>
      <c r="C142" s="194" t="s">
        <v>250</v>
      </c>
      <c r="D142" s="161"/>
      <c r="E142" s="162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56"/>
      <c r="B143" s="157"/>
      <c r="C143" s="194" t="s">
        <v>251</v>
      </c>
      <c r="D143" s="161"/>
      <c r="E143" s="162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56"/>
      <c r="B144" s="157"/>
      <c r="C144" s="194" t="s">
        <v>355</v>
      </c>
      <c r="D144" s="161"/>
      <c r="E144" s="162">
        <v>129.36000000000001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249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75">
        <v>28</v>
      </c>
      <c r="B145" s="176" t="s">
        <v>369</v>
      </c>
      <c r="C145" s="193" t="s">
        <v>370</v>
      </c>
      <c r="D145" s="177" t="s">
        <v>242</v>
      </c>
      <c r="E145" s="178">
        <v>113.4</v>
      </c>
      <c r="F145" s="179"/>
      <c r="G145" s="180">
        <f>ROUND(E145*F145,2)</f>
        <v>0</v>
      </c>
      <c r="H145" s="179"/>
      <c r="I145" s="180">
        <f>ROUND(E145*H145,2)</f>
        <v>0</v>
      </c>
      <c r="J145" s="179"/>
      <c r="K145" s="180">
        <f>ROUND(E145*J145,2)</f>
        <v>0</v>
      </c>
      <c r="L145" s="180">
        <v>21</v>
      </c>
      <c r="M145" s="180">
        <f>G145*(1+L145/100)</f>
        <v>0</v>
      </c>
      <c r="N145" s="180">
        <v>0</v>
      </c>
      <c r="O145" s="180">
        <f>ROUND(E145*N145,2)</f>
        <v>0</v>
      </c>
      <c r="P145" s="180">
        <v>0</v>
      </c>
      <c r="Q145" s="180">
        <f>ROUND(E145*P145,2)</f>
        <v>0</v>
      </c>
      <c r="R145" s="180" t="s">
        <v>243</v>
      </c>
      <c r="S145" s="180" t="s">
        <v>244</v>
      </c>
      <c r="T145" s="181" t="s">
        <v>245</v>
      </c>
      <c r="U145" s="159">
        <v>8.0000000000000002E-3</v>
      </c>
      <c r="V145" s="159">
        <f>ROUND(E145*U145,2)</f>
        <v>0.91</v>
      </c>
      <c r="W145" s="159"/>
      <c r="X145" s="159" t="s">
        <v>246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247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56"/>
      <c r="B146" s="157"/>
      <c r="C146" s="194" t="s">
        <v>248</v>
      </c>
      <c r="D146" s="161"/>
      <c r="E146" s="162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249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56"/>
      <c r="B147" s="157"/>
      <c r="C147" s="194" t="s">
        <v>371</v>
      </c>
      <c r="D147" s="161"/>
      <c r="E147" s="162">
        <v>113.4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75">
        <v>29</v>
      </c>
      <c r="B148" s="176" t="s">
        <v>372</v>
      </c>
      <c r="C148" s="193" t="s">
        <v>373</v>
      </c>
      <c r="D148" s="177" t="s">
        <v>242</v>
      </c>
      <c r="E148" s="178">
        <v>6221.04</v>
      </c>
      <c r="F148" s="179"/>
      <c r="G148" s="180">
        <f>ROUND(E148*F148,2)</f>
        <v>0</v>
      </c>
      <c r="H148" s="179"/>
      <c r="I148" s="180">
        <f>ROUND(E148*H148,2)</f>
        <v>0</v>
      </c>
      <c r="J148" s="179"/>
      <c r="K148" s="180">
        <f>ROUND(E148*J148,2)</f>
        <v>0</v>
      </c>
      <c r="L148" s="180">
        <v>21</v>
      </c>
      <c r="M148" s="180">
        <f>G148*(1+L148/100)</f>
        <v>0</v>
      </c>
      <c r="N148" s="180">
        <v>0</v>
      </c>
      <c r="O148" s="180">
        <f>ROUND(E148*N148,2)</f>
        <v>0</v>
      </c>
      <c r="P148" s="180">
        <v>0</v>
      </c>
      <c r="Q148" s="180">
        <f>ROUND(E148*P148,2)</f>
        <v>0</v>
      </c>
      <c r="R148" s="180" t="s">
        <v>243</v>
      </c>
      <c r="S148" s="180" t="s">
        <v>244</v>
      </c>
      <c r="T148" s="181" t="s">
        <v>245</v>
      </c>
      <c r="U148" s="159">
        <v>2E-3</v>
      </c>
      <c r="V148" s="159">
        <f>ROUND(E148*U148,2)</f>
        <v>12.44</v>
      </c>
      <c r="W148" s="159"/>
      <c r="X148" s="159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247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5">
      <c r="A149" s="156"/>
      <c r="B149" s="157"/>
      <c r="C149" s="194" t="s">
        <v>248</v>
      </c>
      <c r="D149" s="161"/>
      <c r="E149" s="162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249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56"/>
      <c r="B150" s="157"/>
      <c r="C150" s="194" t="s">
        <v>374</v>
      </c>
      <c r="D150" s="161"/>
      <c r="E150" s="162">
        <v>6221.04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0.399999999999999" outlineLevel="1" x14ac:dyDescent="0.25">
      <c r="A151" s="175">
        <v>30</v>
      </c>
      <c r="B151" s="176" t="s">
        <v>375</v>
      </c>
      <c r="C151" s="193" t="s">
        <v>376</v>
      </c>
      <c r="D151" s="177" t="s">
        <v>242</v>
      </c>
      <c r="E151" s="178">
        <v>6334.44</v>
      </c>
      <c r="F151" s="179"/>
      <c r="G151" s="180">
        <f>ROUND(E151*F151,2)</f>
        <v>0</v>
      </c>
      <c r="H151" s="179"/>
      <c r="I151" s="180">
        <f>ROUND(E151*H151,2)</f>
        <v>0</v>
      </c>
      <c r="J151" s="179"/>
      <c r="K151" s="180">
        <f>ROUND(E151*J151,2)</f>
        <v>0</v>
      </c>
      <c r="L151" s="180">
        <v>21</v>
      </c>
      <c r="M151" s="180">
        <f>G151*(1+L151/100)</f>
        <v>0</v>
      </c>
      <c r="N151" s="180">
        <v>0</v>
      </c>
      <c r="O151" s="180">
        <f>ROUND(E151*N151,2)</f>
        <v>0</v>
      </c>
      <c r="P151" s="180">
        <v>0</v>
      </c>
      <c r="Q151" s="180">
        <f>ROUND(E151*P151,2)</f>
        <v>0</v>
      </c>
      <c r="R151" s="180" t="s">
        <v>243</v>
      </c>
      <c r="S151" s="180" t="s">
        <v>244</v>
      </c>
      <c r="T151" s="181" t="s">
        <v>245</v>
      </c>
      <c r="U151" s="159">
        <v>1.2999999999999999E-2</v>
      </c>
      <c r="V151" s="159">
        <f>ROUND(E151*U151,2)</f>
        <v>82.35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247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56"/>
      <c r="B152" s="157"/>
      <c r="C152" s="266" t="s">
        <v>358</v>
      </c>
      <c r="D152" s="267"/>
      <c r="E152" s="267"/>
      <c r="F152" s="267"/>
      <c r="G152" s="267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270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56"/>
      <c r="B153" s="157"/>
      <c r="C153" s="194" t="s">
        <v>248</v>
      </c>
      <c r="D153" s="161"/>
      <c r="E153" s="162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249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56"/>
      <c r="B154" s="157"/>
      <c r="C154" s="194" t="s">
        <v>377</v>
      </c>
      <c r="D154" s="161"/>
      <c r="E154" s="162">
        <v>6334.44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249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0.399999999999999" outlineLevel="1" x14ac:dyDescent="0.25">
      <c r="A155" s="175">
        <v>31</v>
      </c>
      <c r="B155" s="176" t="s">
        <v>378</v>
      </c>
      <c r="C155" s="193" t="s">
        <v>379</v>
      </c>
      <c r="D155" s="177" t="s">
        <v>242</v>
      </c>
      <c r="E155" s="178">
        <v>949.1</v>
      </c>
      <c r="F155" s="179"/>
      <c r="G155" s="180">
        <f>ROUND(E155*F155,2)</f>
        <v>0</v>
      </c>
      <c r="H155" s="179"/>
      <c r="I155" s="180">
        <f>ROUND(E155*H155,2)</f>
        <v>0</v>
      </c>
      <c r="J155" s="179"/>
      <c r="K155" s="180">
        <f>ROUND(E155*J155,2)</f>
        <v>0</v>
      </c>
      <c r="L155" s="180">
        <v>21</v>
      </c>
      <c r="M155" s="180">
        <f>G155*(1+L155/100)</f>
        <v>0</v>
      </c>
      <c r="N155" s="180">
        <v>0.15382000000000001</v>
      </c>
      <c r="O155" s="180">
        <f>ROUND(E155*N155,2)</f>
        <v>145.99</v>
      </c>
      <c r="P155" s="180">
        <v>0</v>
      </c>
      <c r="Q155" s="180">
        <f>ROUND(E155*P155,2)</f>
        <v>0</v>
      </c>
      <c r="R155" s="180" t="s">
        <v>243</v>
      </c>
      <c r="S155" s="180" t="s">
        <v>244</v>
      </c>
      <c r="T155" s="181" t="s">
        <v>245</v>
      </c>
      <c r="U155" s="159">
        <v>2.4E-2</v>
      </c>
      <c r="V155" s="159">
        <f>ROUND(E155*U155,2)</f>
        <v>22.78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247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56"/>
      <c r="B156" s="157"/>
      <c r="C156" s="194" t="s">
        <v>248</v>
      </c>
      <c r="D156" s="161"/>
      <c r="E156" s="162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56"/>
      <c r="B157" s="157"/>
      <c r="C157" s="194" t="s">
        <v>359</v>
      </c>
      <c r="D157" s="161"/>
      <c r="E157" s="162">
        <v>949.1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249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5">
      <c r="A158" s="175">
        <v>32</v>
      </c>
      <c r="B158" s="176" t="s">
        <v>380</v>
      </c>
      <c r="C158" s="193" t="s">
        <v>381</v>
      </c>
      <c r="D158" s="177" t="s">
        <v>242</v>
      </c>
      <c r="E158" s="178">
        <v>215.6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0" t="s">
        <v>243</v>
      </c>
      <c r="S158" s="180" t="s">
        <v>244</v>
      </c>
      <c r="T158" s="181" t="s">
        <v>245</v>
      </c>
      <c r="U158" s="159">
        <v>0.19245999999999999</v>
      </c>
      <c r="V158" s="159">
        <f>ROUND(E158*U158,2)</f>
        <v>41.49</v>
      </c>
      <c r="W158" s="159"/>
      <c r="X158" s="159" t="s">
        <v>246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247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1" outlineLevel="1" x14ac:dyDescent="0.25">
      <c r="A159" s="156"/>
      <c r="B159" s="157"/>
      <c r="C159" s="266" t="s">
        <v>382</v>
      </c>
      <c r="D159" s="267"/>
      <c r="E159" s="267"/>
      <c r="F159" s="267"/>
      <c r="G159" s="267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270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82" t="str">
        <f>C159</f>
        <v>položení dvouvrstvého cementobetonového krytu, zavibrování kluzných trnů a kotev, řezání a výplň příčných a podélných spár a ochranný parotěsný postřik.</v>
      </c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56"/>
      <c r="B160" s="157"/>
      <c r="C160" s="194" t="s">
        <v>248</v>
      </c>
      <c r="D160" s="161"/>
      <c r="E160" s="162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56"/>
      <c r="B161" s="157"/>
      <c r="C161" s="194" t="s">
        <v>383</v>
      </c>
      <c r="D161" s="161"/>
      <c r="E161" s="162">
        <v>215.6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249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5">
      <c r="A162" s="175">
        <v>33</v>
      </c>
      <c r="B162" s="176" t="s">
        <v>384</v>
      </c>
      <c r="C162" s="193" t="s">
        <v>385</v>
      </c>
      <c r="D162" s="177" t="s">
        <v>242</v>
      </c>
      <c r="E162" s="178">
        <v>129.36000000000001</v>
      </c>
      <c r="F162" s="179"/>
      <c r="G162" s="180">
        <f>ROUND(E162*F162,2)</f>
        <v>0</v>
      </c>
      <c r="H162" s="179"/>
      <c r="I162" s="180">
        <f>ROUND(E162*H162,2)</f>
        <v>0</v>
      </c>
      <c r="J162" s="179"/>
      <c r="K162" s="180">
        <f>ROUND(E162*J162,2)</f>
        <v>0</v>
      </c>
      <c r="L162" s="180">
        <v>21</v>
      </c>
      <c r="M162" s="180">
        <f>G162*(1+L162/100)</f>
        <v>0</v>
      </c>
      <c r="N162" s="180">
        <v>0.30131999999999998</v>
      </c>
      <c r="O162" s="180">
        <f>ROUND(E162*N162,2)</f>
        <v>38.979999999999997</v>
      </c>
      <c r="P162" s="180">
        <v>0</v>
      </c>
      <c r="Q162" s="180">
        <f>ROUND(E162*P162,2)</f>
        <v>0</v>
      </c>
      <c r="R162" s="180" t="s">
        <v>243</v>
      </c>
      <c r="S162" s="180" t="s">
        <v>244</v>
      </c>
      <c r="T162" s="181" t="s">
        <v>245</v>
      </c>
      <c r="U162" s="159">
        <v>1.208</v>
      </c>
      <c r="V162" s="159">
        <f>ROUND(E162*U162,2)</f>
        <v>156.27000000000001</v>
      </c>
      <c r="W162" s="159"/>
      <c r="X162" s="159" t="s">
        <v>246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289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56"/>
      <c r="B163" s="157"/>
      <c r="C163" s="266" t="s">
        <v>386</v>
      </c>
      <c r="D163" s="267"/>
      <c r="E163" s="267"/>
      <c r="F163" s="267"/>
      <c r="G163" s="267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270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82" t="str">
        <f>C163</f>
        <v>s provedením lože do 50 mm, s vyplněním spár, s dvojím beraněním a se smetením přebytečného materiálu na krajnici</v>
      </c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56"/>
      <c r="B164" s="157"/>
      <c r="C164" s="194" t="s">
        <v>248</v>
      </c>
      <c r="D164" s="161"/>
      <c r="E164" s="162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249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56"/>
      <c r="B165" s="157"/>
      <c r="C165" s="194" t="s">
        <v>250</v>
      </c>
      <c r="D165" s="161"/>
      <c r="E165" s="162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249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56"/>
      <c r="B166" s="157"/>
      <c r="C166" s="194" t="s">
        <v>387</v>
      </c>
      <c r="D166" s="161"/>
      <c r="E166" s="162">
        <v>129.36000000000001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249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75">
        <v>34</v>
      </c>
      <c r="B167" s="176" t="s">
        <v>388</v>
      </c>
      <c r="C167" s="193" t="s">
        <v>389</v>
      </c>
      <c r="D167" s="177" t="s">
        <v>242</v>
      </c>
      <c r="E167" s="178">
        <v>344.16</v>
      </c>
      <c r="F167" s="179"/>
      <c r="G167" s="180">
        <f>ROUND(E167*F167,2)</f>
        <v>0</v>
      </c>
      <c r="H167" s="179"/>
      <c r="I167" s="180">
        <f>ROUND(E167*H167,2)</f>
        <v>0</v>
      </c>
      <c r="J167" s="179"/>
      <c r="K167" s="180">
        <f>ROUND(E167*J167,2)</f>
        <v>0</v>
      </c>
      <c r="L167" s="180">
        <v>21</v>
      </c>
      <c r="M167" s="180">
        <f>G167*(1+L167/100)</f>
        <v>0</v>
      </c>
      <c r="N167" s="180">
        <v>0</v>
      </c>
      <c r="O167" s="180">
        <f>ROUND(E167*N167,2)</f>
        <v>0</v>
      </c>
      <c r="P167" s="180">
        <v>0</v>
      </c>
      <c r="Q167" s="180">
        <f>ROUND(E167*P167,2)</f>
        <v>0</v>
      </c>
      <c r="R167" s="180" t="s">
        <v>243</v>
      </c>
      <c r="S167" s="180" t="s">
        <v>244</v>
      </c>
      <c r="T167" s="181" t="s">
        <v>245</v>
      </c>
      <c r="U167" s="159">
        <v>0.47799999999999998</v>
      </c>
      <c r="V167" s="159">
        <f>ROUND(E167*U167,2)</f>
        <v>164.51</v>
      </c>
      <c r="W167" s="159"/>
      <c r="X167" s="159" t="s">
        <v>246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247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1" outlineLevel="1" x14ac:dyDescent="0.25">
      <c r="A168" s="156"/>
      <c r="B168" s="157"/>
      <c r="C168" s="266" t="s">
        <v>390</v>
      </c>
      <c r="D168" s="267"/>
      <c r="E168" s="267"/>
      <c r="F168" s="267"/>
      <c r="G168" s="267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270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82" t="str">
        <f>C168</f>
        <v>s provedením lože z kameniva drceného, s vyplněním spár, s dvojitým hutněním a se smetením přebytečného materiálu na krajnici. S dodáním hmot pro lože a výplň spár.</v>
      </c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5">
      <c r="A169" s="156"/>
      <c r="B169" s="157"/>
      <c r="C169" s="194" t="s">
        <v>248</v>
      </c>
      <c r="D169" s="161"/>
      <c r="E169" s="162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249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56"/>
      <c r="B170" s="157"/>
      <c r="C170" s="194" t="s">
        <v>250</v>
      </c>
      <c r="D170" s="161"/>
      <c r="E170" s="162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56"/>
      <c r="B171" s="157"/>
      <c r="C171" s="194" t="s">
        <v>251</v>
      </c>
      <c r="D171" s="161"/>
      <c r="E171" s="162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249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56"/>
      <c r="B172" s="157"/>
      <c r="C172" s="194" t="s">
        <v>391</v>
      </c>
      <c r="D172" s="161"/>
      <c r="E172" s="162">
        <v>344.16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249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0.399999999999999" outlineLevel="1" x14ac:dyDescent="0.25">
      <c r="A173" s="175">
        <v>35</v>
      </c>
      <c r="B173" s="176" t="s">
        <v>392</v>
      </c>
      <c r="C173" s="193" t="s">
        <v>393</v>
      </c>
      <c r="D173" s="177" t="s">
        <v>242</v>
      </c>
      <c r="E173" s="178">
        <v>3686.33</v>
      </c>
      <c r="F173" s="179"/>
      <c r="G173" s="180">
        <f>ROUND(E173*F173,2)</f>
        <v>0</v>
      </c>
      <c r="H173" s="179"/>
      <c r="I173" s="180">
        <f>ROUND(E173*H173,2)</f>
        <v>0</v>
      </c>
      <c r="J173" s="179"/>
      <c r="K173" s="180">
        <f>ROUND(E173*J173,2)</f>
        <v>0</v>
      </c>
      <c r="L173" s="180">
        <v>21</v>
      </c>
      <c r="M173" s="180">
        <f>G173*(1+L173/100)</f>
        <v>0</v>
      </c>
      <c r="N173" s="180">
        <v>0</v>
      </c>
      <c r="O173" s="180">
        <f>ROUND(E173*N173,2)</f>
        <v>0</v>
      </c>
      <c r="P173" s="180">
        <v>0</v>
      </c>
      <c r="Q173" s="180">
        <f>ROUND(E173*P173,2)</f>
        <v>0</v>
      </c>
      <c r="R173" s="180" t="s">
        <v>243</v>
      </c>
      <c r="S173" s="180" t="s">
        <v>244</v>
      </c>
      <c r="T173" s="181" t="s">
        <v>245</v>
      </c>
      <c r="U173" s="159">
        <v>0.375</v>
      </c>
      <c r="V173" s="159">
        <f>ROUND(E173*U173,2)</f>
        <v>1382.37</v>
      </c>
      <c r="W173" s="159"/>
      <c r="X173" s="159" t="s">
        <v>246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247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1" outlineLevel="1" x14ac:dyDescent="0.25">
      <c r="A174" s="156"/>
      <c r="B174" s="157"/>
      <c r="C174" s="266" t="s">
        <v>394</v>
      </c>
      <c r="D174" s="267"/>
      <c r="E174" s="267"/>
      <c r="F174" s="267"/>
      <c r="G174" s="267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270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82" t="str">
        <f>C174</f>
        <v>komunikací pro pěší do velikosti dlaždic 0,25 m2 s provedením lože do tl. 30 mm, s vyplněním spár a se smetením přebytečného materiálu na vzdálenost do 3 m</v>
      </c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5">
      <c r="A175" s="156"/>
      <c r="B175" s="157"/>
      <c r="C175" s="194" t="s">
        <v>248</v>
      </c>
      <c r="D175" s="161"/>
      <c r="E175" s="162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249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56"/>
      <c r="B176" s="157"/>
      <c r="C176" s="194" t="s">
        <v>250</v>
      </c>
      <c r="D176" s="161"/>
      <c r="E176" s="162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56"/>
      <c r="B177" s="157"/>
      <c r="C177" s="194" t="s">
        <v>395</v>
      </c>
      <c r="D177" s="161"/>
      <c r="E177" s="162">
        <v>321.51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249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5">
      <c r="A178" s="156"/>
      <c r="B178" s="157"/>
      <c r="C178" s="194" t="s">
        <v>396</v>
      </c>
      <c r="D178" s="161"/>
      <c r="E178" s="162">
        <v>2804.54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249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5">
      <c r="A179" s="156"/>
      <c r="B179" s="157"/>
      <c r="C179" s="194" t="s">
        <v>397</v>
      </c>
      <c r="D179" s="161"/>
      <c r="E179" s="162">
        <v>453.61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5">
      <c r="A180" s="156"/>
      <c r="B180" s="157"/>
      <c r="C180" s="194" t="s">
        <v>398</v>
      </c>
      <c r="D180" s="161"/>
      <c r="E180" s="162">
        <v>30.5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249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56"/>
      <c r="B181" s="157"/>
      <c r="C181" s="194" t="s">
        <v>399</v>
      </c>
      <c r="D181" s="161"/>
      <c r="E181" s="162">
        <v>15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249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5">
      <c r="A182" s="156"/>
      <c r="B182" s="157"/>
      <c r="C182" s="194" t="s">
        <v>400</v>
      </c>
      <c r="D182" s="161"/>
      <c r="E182" s="162">
        <v>61.17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5">
      <c r="A183" s="175">
        <v>36</v>
      </c>
      <c r="B183" s="176" t="s">
        <v>401</v>
      </c>
      <c r="C183" s="193" t="s">
        <v>402</v>
      </c>
      <c r="D183" s="177" t="s">
        <v>403</v>
      </c>
      <c r="E183" s="178">
        <v>258.24</v>
      </c>
      <c r="F183" s="179"/>
      <c r="G183" s="180">
        <f>ROUND(E183*F183,2)</f>
        <v>0</v>
      </c>
      <c r="H183" s="179"/>
      <c r="I183" s="180">
        <f>ROUND(E183*H183,2)</f>
        <v>0</v>
      </c>
      <c r="J183" s="179"/>
      <c r="K183" s="180">
        <f>ROUND(E183*J183,2)</f>
        <v>0</v>
      </c>
      <c r="L183" s="180">
        <v>21</v>
      </c>
      <c r="M183" s="180">
        <f>G183*(1+L183/100)</f>
        <v>0</v>
      </c>
      <c r="N183" s="180">
        <v>0</v>
      </c>
      <c r="O183" s="180">
        <f>ROUND(E183*N183,2)</f>
        <v>0</v>
      </c>
      <c r="P183" s="180">
        <v>0</v>
      </c>
      <c r="Q183" s="180">
        <f>ROUND(E183*P183,2)</f>
        <v>0</v>
      </c>
      <c r="R183" s="180"/>
      <c r="S183" s="180" t="s">
        <v>326</v>
      </c>
      <c r="T183" s="181" t="s">
        <v>327</v>
      </c>
      <c r="U183" s="159">
        <v>0</v>
      </c>
      <c r="V183" s="159">
        <f>ROUND(E183*U183,2)</f>
        <v>0</v>
      </c>
      <c r="W183" s="159"/>
      <c r="X183" s="159" t="s">
        <v>328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329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5">
      <c r="A184" s="156"/>
      <c r="B184" s="157"/>
      <c r="C184" s="194" t="s">
        <v>404</v>
      </c>
      <c r="D184" s="161"/>
      <c r="E184" s="162">
        <v>258.24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0.399999999999999" outlineLevel="1" x14ac:dyDescent="0.25">
      <c r="A185" s="175">
        <v>37</v>
      </c>
      <c r="B185" s="176" t="s">
        <v>405</v>
      </c>
      <c r="C185" s="193" t="s">
        <v>406</v>
      </c>
      <c r="D185" s="177" t="s">
        <v>242</v>
      </c>
      <c r="E185" s="178">
        <v>85.92</v>
      </c>
      <c r="F185" s="179"/>
      <c r="G185" s="180">
        <f>ROUND(E185*F185,2)</f>
        <v>0</v>
      </c>
      <c r="H185" s="179"/>
      <c r="I185" s="180">
        <f>ROUND(E185*H185,2)</f>
        <v>0</v>
      </c>
      <c r="J185" s="179"/>
      <c r="K185" s="180">
        <f>ROUND(E185*J185,2)</f>
        <v>0</v>
      </c>
      <c r="L185" s="180">
        <v>21</v>
      </c>
      <c r="M185" s="180">
        <f>G185*(1+L185/100)</f>
        <v>0</v>
      </c>
      <c r="N185" s="180">
        <v>0.17824000000000001</v>
      </c>
      <c r="O185" s="180">
        <f>ROUND(E185*N185,2)</f>
        <v>15.31</v>
      </c>
      <c r="P185" s="180">
        <v>0</v>
      </c>
      <c r="Q185" s="180">
        <f>ROUND(E185*P185,2)</f>
        <v>0</v>
      </c>
      <c r="R185" s="180" t="s">
        <v>407</v>
      </c>
      <c r="S185" s="180" t="s">
        <v>244</v>
      </c>
      <c r="T185" s="181" t="s">
        <v>327</v>
      </c>
      <c r="U185" s="159">
        <v>0</v>
      </c>
      <c r="V185" s="159">
        <f>ROUND(E185*U185,2)</f>
        <v>0</v>
      </c>
      <c r="W185" s="159"/>
      <c r="X185" s="159" t="s">
        <v>328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329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5">
      <c r="A186" s="156"/>
      <c r="B186" s="157"/>
      <c r="C186" s="194" t="s">
        <v>408</v>
      </c>
      <c r="D186" s="161"/>
      <c r="E186" s="162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249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5">
      <c r="A187" s="156"/>
      <c r="B187" s="157"/>
      <c r="C187" s="194" t="s">
        <v>409</v>
      </c>
      <c r="D187" s="161"/>
      <c r="E187" s="162">
        <v>85.92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249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5">
      <c r="A188" s="175">
        <v>38</v>
      </c>
      <c r="B188" s="176" t="s">
        <v>410</v>
      </c>
      <c r="C188" s="193" t="s">
        <v>411</v>
      </c>
      <c r="D188" s="177" t="s">
        <v>403</v>
      </c>
      <c r="E188" s="178">
        <v>321.51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80">
        <v>0</v>
      </c>
      <c r="O188" s="180">
        <f>ROUND(E188*N188,2)</f>
        <v>0</v>
      </c>
      <c r="P188" s="180">
        <v>0</v>
      </c>
      <c r="Q188" s="180">
        <f>ROUND(E188*P188,2)</f>
        <v>0</v>
      </c>
      <c r="R188" s="180"/>
      <c r="S188" s="180" t="s">
        <v>326</v>
      </c>
      <c r="T188" s="181" t="s">
        <v>327</v>
      </c>
      <c r="U188" s="159">
        <v>0</v>
      </c>
      <c r="V188" s="159">
        <f>ROUND(E188*U188,2)</f>
        <v>0</v>
      </c>
      <c r="W188" s="159"/>
      <c r="X188" s="159" t="s">
        <v>328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329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5">
      <c r="A189" s="156"/>
      <c r="B189" s="157"/>
      <c r="C189" s="194" t="s">
        <v>412</v>
      </c>
      <c r="D189" s="161"/>
      <c r="E189" s="162">
        <v>321.51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249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5">
      <c r="A190" s="175">
        <v>39</v>
      </c>
      <c r="B190" s="176" t="s">
        <v>413</v>
      </c>
      <c r="C190" s="193" t="s">
        <v>414</v>
      </c>
      <c r="D190" s="177" t="s">
        <v>403</v>
      </c>
      <c r="E190" s="178">
        <v>2804.54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80">
        <v>0</v>
      </c>
      <c r="O190" s="180">
        <f>ROUND(E190*N190,2)</f>
        <v>0</v>
      </c>
      <c r="P190" s="180">
        <v>0</v>
      </c>
      <c r="Q190" s="180">
        <f>ROUND(E190*P190,2)</f>
        <v>0</v>
      </c>
      <c r="R190" s="180"/>
      <c r="S190" s="180" t="s">
        <v>326</v>
      </c>
      <c r="T190" s="181" t="s">
        <v>327</v>
      </c>
      <c r="U190" s="159">
        <v>0</v>
      </c>
      <c r="V190" s="159">
        <f>ROUND(E190*U190,2)</f>
        <v>0</v>
      </c>
      <c r="W190" s="159"/>
      <c r="X190" s="159" t="s">
        <v>328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415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5">
      <c r="A191" s="156"/>
      <c r="B191" s="157"/>
      <c r="C191" s="194" t="s">
        <v>416</v>
      </c>
      <c r="D191" s="161"/>
      <c r="E191" s="162">
        <v>2804.54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249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5">
      <c r="A192" s="175">
        <v>40</v>
      </c>
      <c r="B192" s="176" t="s">
        <v>417</v>
      </c>
      <c r="C192" s="193" t="s">
        <v>418</v>
      </c>
      <c r="D192" s="177" t="s">
        <v>403</v>
      </c>
      <c r="E192" s="178">
        <v>453.61</v>
      </c>
      <c r="F192" s="179"/>
      <c r="G192" s="180">
        <f>ROUND(E192*F192,2)</f>
        <v>0</v>
      </c>
      <c r="H192" s="179"/>
      <c r="I192" s="180">
        <f>ROUND(E192*H192,2)</f>
        <v>0</v>
      </c>
      <c r="J192" s="179"/>
      <c r="K192" s="180">
        <f>ROUND(E192*J192,2)</f>
        <v>0</v>
      </c>
      <c r="L192" s="180">
        <v>21</v>
      </c>
      <c r="M192" s="180">
        <f>G192*(1+L192/100)</f>
        <v>0</v>
      </c>
      <c r="N192" s="180">
        <v>0</v>
      </c>
      <c r="O192" s="180">
        <f>ROUND(E192*N192,2)</f>
        <v>0</v>
      </c>
      <c r="P192" s="180">
        <v>0</v>
      </c>
      <c r="Q192" s="180">
        <f>ROUND(E192*P192,2)</f>
        <v>0</v>
      </c>
      <c r="R192" s="180"/>
      <c r="S192" s="180" t="s">
        <v>326</v>
      </c>
      <c r="T192" s="181" t="s">
        <v>327</v>
      </c>
      <c r="U192" s="159">
        <v>0</v>
      </c>
      <c r="V192" s="159">
        <f>ROUND(E192*U192,2)</f>
        <v>0</v>
      </c>
      <c r="W192" s="159"/>
      <c r="X192" s="159" t="s">
        <v>328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415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56"/>
      <c r="B193" s="157"/>
      <c r="C193" s="194" t="s">
        <v>419</v>
      </c>
      <c r="D193" s="161"/>
      <c r="E193" s="162">
        <v>453.61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249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5">
      <c r="A194" s="175">
        <v>41</v>
      </c>
      <c r="B194" s="176" t="s">
        <v>420</v>
      </c>
      <c r="C194" s="193" t="s">
        <v>421</v>
      </c>
      <c r="D194" s="177" t="s">
        <v>403</v>
      </c>
      <c r="E194" s="178">
        <v>61.17</v>
      </c>
      <c r="F194" s="179"/>
      <c r="G194" s="180">
        <f>ROUND(E194*F194,2)</f>
        <v>0</v>
      </c>
      <c r="H194" s="179"/>
      <c r="I194" s="180">
        <f>ROUND(E194*H194,2)</f>
        <v>0</v>
      </c>
      <c r="J194" s="179"/>
      <c r="K194" s="180">
        <f>ROUND(E194*J194,2)</f>
        <v>0</v>
      </c>
      <c r="L194" s="180">
        <v>21</v>
      </c>
      <c r="M194" s="180">
        <f>G194*(1+L194/100)</f>
        <v>0</v>
      </c>
      <c r="N194" s="180">
        <v>0</v>
      </c>
      <c r="O194" s="180">
        <f>ROUND(E194*N194,2)</f>
        <v>0</v>
      </c>
      <c r="P194" s="180">
        <v>0</v>
      </c>
      <c r="Q194" s="180">
        <f>ROUND(E194*P194,2)</f>
        <v>0</v>
      </c>
      <c r="R194" s="180"/>
      <c r="S194" s="180" t="s">
        <v>326</v>
      </c>
      <c r="T194" s="181" t="s">
        <v>327</v>
      </c>
      <c r="U194" s="159">
        <v>0</v>
      </c>
      <c r="V194" s="159">
        <f>ROUND(E194*U194,2)</f>
        <v>0</v>
      </c>
      <c r="W194" s="159"/>
      <c r="X194" s="159" t="s">
        <v>328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415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5">
      <c r="A195" s="156"/>
      <c r="B195" s="157"/>
      <c r="C195" s="194" t="s">
        <v>422</v>
      </c>
      <c r="D195" s="161"/>
      <c r="E195" s="162">
        <v>61.17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249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5">
      <c r="A196" s="175">
        <v>42</v>
      </c>
      <c r="B196" s="176" t="s">
        <v>423</v>
      </c>
      <c r="C196" s="193" t="s">
        <v>424</v>
      </c>
      <c r="D196" s="177" t="s">
        <v>403</v>
      </c>
      <c r="E196" s="178">
        <v>30.5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80">
        <v>0</v>
      </c>
      <c r="O196" s="180">
        <f>ROUND(E196*N196,2)</f>
        <v>0</v>
      </c>
      <c r="P196" s="180">
        <v>0</v>
      </c>
      <c r="Q196" s="180">
        <f>ROUND(E196*P196,2)</f>
        <v>0</v>
      </c>
      <c r="R196" s="180"/>
      <c r="S196" s="180" t="s">
        <v>326</v>
      </c>
      <c r="T196" s="181" t="s">
        <v>327</v>
      </c>
      <c r="U196" s="159">
        <v>0</v>
      </c>
      <c r="V196" s="159">
        <f>ROUND(E196*U196,2)</f>
        <v>0</v>
      </c>
      <c r="W196" s="159"/>
      <c r="X196" s="159" t="s">
        <v>328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415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5">
      <c r="A197" s="156"/>
      <c r="B197" s="157"/>
      <c r="C197" s="194" t="s">
        <v>425</v>
      </c>
      <c r="D197" s="161"/>
      <c r="E197" s="162">
        <v>30.5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249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5">
      <c r="A198" s="175">
        <v>43</v>
      </c>
      <c r="B198" s="176" t="s">
        <v>426</v>
      </c>
      <c r="C198" s="193" t="s">
        <v>427</v>
      </c>
      <c r="D198" s="177" t="s">
        <v>403</v>
      </c>
      <c r="E198" s="178">
        <v>15</v>
      </c>
      <c r="F198" s="179"/>
      <c r="G198" s="180">
        <f>ROUND(E198*F198,2)</f>
        <v>0</v>
      </c>
      <c r="H198" s="179"/>
      <c r="I198" s="180">
        <f>ROUND(E198*H198,2)</f>
        <v>0</v>
      </c>
      <c r="J198" s="179"/>
      <c r="K198" s="180">
        <f>ROUND(E198*J198,2)</f>
        <v>0</v>
      </c>
      <c r="L198" s="180">
        <v>21</v>
      </c>
      <c r="M198" s="180">
        <f>G198*(1+L198/100)</f>
        <v>0</v>
      </c>
      <c r="N198" s="180">
        <v>0</v>
      </c>
      <c r="O198" s="180">
        <f>ROUND(E198*N198,2)</f>
        <v>0</v>
      </c>
      <c r="P198" s="180">
        <v>0</v>
      </c>
      <c r="Q198" s="180">
        <f>ROUND(E198*P198,2)</f>
        <v>0</v>
      </c>
      <c r="R198" s="180"/>
      <c r="S198" s="180" t="s">
        <v>326</v>
      </c>
      <c r="T198" s="181" t="s">
        <v>327</v>
      </c>
      <c r="U198" s="159">
        <v>0</v>
      </c>
      <c r="V198" s="159">
        <f>ROUND(E198*U198,2)</f>
        <v>0</v>
      </c>
      <c r="W198" s="159"/>
      <c r="X198" s="159" t="s">
        <v>328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415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5">
      <c r="A199" s="156"/>
      <c r="B199" s="157"/>
      <c r="C199" s="194" t="s">
        <v>428</v>
      </c>
      <c r="D199" s="161"/>
      <c r="E199" s="162">
        <v>15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249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5">
      <c r="A200" s="175">
        <v>44</v>
      </c>
      <c r="B200" s="176" t="s">
        <v>429</v>
      </c>
      <c r="C200" s="193" t="s">
        <v>430</v>
      </c>
      <c r="D200" s="177" t="s">
        <v>403</v>
      </c>
      <c r="E200" s="178">
        <v>129.36000000000001</v>
      </c>
      <c r="F200" s="179"/>
      <c r="G200" s="180">
        <f>ROUND(E200*F200,2)</f>
        <v>0</v>
      </c>
      <c r="H200" s="179"/>
      <c r="I200" s="180">
        <f>ROUND(E200*H200,2)</f>
        <v>0</v>
      </c>
      <c r="J200" s="179"/>
      <c r="K200" s="180">
        <f>ROUND(E200*J200,2)</f>
        <v>0</v>
      </c>
      <c r="L200" s="180">
        <v>21</v>
      </c>
      <c r="M200" s="180">
        <f>G200*(1+L200/100)</f>
        <v>0</v>
      </c>
      <c r="N200" s="180">
        <v>0</v>
      </c>
      <c r="O200" s="180">
        <f>ROUND(E200*N200,2)</f>
        <v>0</v>
      </c>
      <c r="P200" s="180">
        <v>0</v>
      </c>
      <c r="Q200" s="180">
        <f>ROUND(E200*P200,2)</f>
        <v>0</v>
      </c>
      <c r="R200" s="180"/>
      <c r="S200" s="180" t="s">
        <v>326</v>
      </c>
      <c r="T200" s="181" t="s">
        <v>327</v>
      </c>
      <c r="U200" s="159">
        <v>0</v>
      </c>
      <c r="V200" s="159">
        <f>ROUND(E200*U200,2)</f>
        <v>0</v>
      </c>
      <c r="W200" s="159"/>
      <c r="X200" s="159" t="s">
        <v>328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415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5">
      <c r="A201" s="156"/>
      <c r="B201" s="157"/>
      <c r="C201" s="194" t="s">
        <v>431</v>
      </c>
      <c r="D201" s="161"/>
      <c r="E201" s="162">
        <v>129.36000000000001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249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x14ac:dyDescent="0.25">
      <c r="A202" s="169" t="s">
        <v>238</v>
      </c>
      <c r="B202" s="170" t="s">
        <v>155</v>
      </c>
      <c r="C202" s="192" t="s">
        <v>156</v>
      </c>
      <c r="D202" s="171"/>
      <c r="E202" s="172"/>
      <c r="F202" s="173"/>
      <c r="G202" s="173">
        <f>SUMIF(AG203:AG229,"&lt;&gt;NOR",G203:G229)</f>
        <v>0</v>
      </c>
      <c r="H202" s="173"/>
      <c r="I202" s="173">
        <f>SUM(I203:I229)</f>
        <v>0</v>
      </c>
      <c r="J202" s="173"/>
      <c r="K202" s="173">
        <f>SUM(K203:K229)</f>
        <v>0</v>
      </c>
      <c r="L202" s="173"/>
      <c r="M202" s="173">
        <f>SUM(M203:M229)</f>
        <v>0</v>
      </c>
      <c r="N202" s="173"/>
      <c r="O202" s="173">
        <f>SUM(O203:O229)</f>
        <v>0</v>
      </c>
      <c r="P202" s="173"/>
      <c r="Q202" s="173">
        <f>SUM(Q203:Q229)</f>
        <v>0</v>
      </c>
      <c r="R202" s="173"/>
      <c r="S202" s="173"/>
      <c r="T202" s="174"/>
      <c r="U202" s="168"/>
      <c r="V202" s="168">
        <f>SUM(V203:V229)</f>
        <v>62.97</v>
      </c>
      <c r="W202" s="168"/>
      <c r="X202" s="168"/>
      <c r="AG202" t="s">
        <v>239</v>
      </c>
    </row>
    <row r="203" spans="1:60" ht="20.399999999999999" outlineLevel="1" x14ac:dyDescent="0.25">
      <c r="A203" s="175">
        <v>45</v>
      </c>
      <c r="B203" s="176" t="s">
        <v>432</v>
      </c>
      <c r="C203" s="193" t="s">
        <v>433</v>
      </c>
      <c r="D203" s="177" t="s">
        <v>346</v>
      </c>
      <c r="E203" s="178">
        <v>15</v>
      </c>
      <c r="F203" s="179"/>
      <c r="G203" s="180">
        <f>ROUND(E203*F203,2)</f>
        <v>0</v>
      </c>
      <c r="H203" s="179"/>
      <c r="I203" s="180">
        <f>ROUND(E203*H203,2)</f>
        <v>0</v>
      </c>
      <c r="J203" s="179"/>
      <c r="K203" s="180">
        <f>ROUND(E203*J203,2)</f>
        <v>0</v>
      </c>
      <c r="L203" s="180">
        <v>21</v>
      </c>
      <c r="M203" s="180">
        <f>G203*(1+L203/100)</f>
        <v>0</v>
      </c>
      <c r="N203" s="180">
        <v>0</v>
      </c>
      <c r="O203" s="180">
        <f>ROUND(E203*N203,2)</f>
        <v>0</v>
      </c>
      <c r="P203" s="180">
        <v>0</v>
      </c>
      <c r="Q203" s="180">
        <f>ROUND(E203*P203,2)</f>
        <v>0</v>
      </c>
      <c r="R203" s="180" t="s">
        <v>434</v>
      </c>
      <c r="S203" s="180" t="s">
        <v>244</v>
      </c>
      <c r="T203" s="181" t="s">
        <v>245</v>
      </c>
      <c r="U203" s="159">
        <v>4.1980000000000004</v>
      </c>
      <c r="V203" s="159">
        <f>ROUND(E203*U203,2)</f>
        <v>62.97</v>
      </c>
      <c r="W203" s="159"/>
      <c r="X203" s="159" t="s">
        <v>246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247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5">
      <c r="A204" s="156"/>
      <c r="B204" s="157"/>
      <c r="C204" s="266" t="s">
        <v>435</v>
      </c>
      <c r="D204" s="267"/>
      <c r="E204" s="267"/>
      <c r="F204" s="267"/>
      <c r="G204" s="267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270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5">
      <c r="A205" s="156"/>
      <c r="B205" s="157"/>
      <c r="C205" s="194" t="s">
        <v>248</v>
      </c>
      <c r="D205" s="161"/>
      <c r="E205" s="162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249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5">
      <c r="A206" s="156"/>
      <c r="B206" s="157"/>
      <c r="C206" s="194" t="s">
        <v>436</v>
      </c>
      <c r="D206" s="161"/>
      <c r="E206" s="162">
        <v>15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249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5">
      <c r="A207" s="175">
        <v>46</v>
      </c>
      <c r="B207" s="176" t="s">
        <v>437</v>
      </c>
      <c r="C207" s="193" t="s">
        <v>438</v>
      </c>
      <c r="D207" s="177" t="s">
        <v>346</v>
      </c>
      <c r="E207" s="178">
        <v>26</v>
      </c>
      <c r="F207" s="179"/>
      <c r="G207" s="180">
        <f>ROUND(E207*F207,2)</f>
        <v>0</v>
      </c>
      <c r="H207" s="179"/>
      <c r="I207" s="180">
        <f>ROUND(E207*H207,2)</f>
        <v>0</v>
      </c>
      <c r="J207" s="179"/>
      <c r="K207" s="180">
        <f>ROUND(E207*J207,2)</f>
        <v>0</v>
      </c>
      <c r="L207" s="180">
        <v>21</v>
      </c>
      <c r="M207" s="180">
        <f>G207*(1+L207/100)</f>
        <v>0</v>
      </c>
      <c r="N207" s="180">
        <v>0</v>
      </c>
      <c r="O207" s="180">
        <f>ROUND(E207*N207,2)</f>
        <v>0</v>
      </c>
      <c r="P207" s="180">
        <v>0</v>
      </c>
      <c r="Q207" s="180">
        <f>ROUND(E207*P207,2)</f>
        <v>0</v>
      </c>
      <c r="R207" s="180"/>
      <c r="S207" s="180" t="s">
        <v>326</v>
      </c>
      <c r="T207" s="181" t="s">
        <v>327</v>
      </c>
      <c r="U207" s="159">
        <v>0</v>
      </c>
      <c r="V207" s="159">
        <f>ROUND(E207*U207,2)</f>
        <v>0</v>
      </c>
      <c r="W207" s="159"/>
      <c r="X207" s="159" t="s">
        <v>246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247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5">
      <c r="A208" s="156"/>
      <c r="B208" s="157"/>
      <c r="C208" s="194" t="s">
        <v>248</v>
      </c>
      <c r="D208" s="161"/>
      <c r="E208" s="162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249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5">
      <c r="A209" s="156"/>
      <c r="B209" s="157"/>
      <c r="C209" s="194" t="s">
        <v>439</v>
      </c>
      <c r="D209" s="161"/>
      <c r="E209" s="162">
        <v>26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249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5">
      <c r="A210" s="175">
        <v>47</v>
      </c>
      <c r="B210" s="176" t="s">
        <v>440</v>
      </c>
      <c r="C210" s="193" t="s">
        <v>441</v>
      </c>
      <c r="D210" s="177" t="s">
        <v>346</v>
      </c>
      <c r="E210" s="178">
        <v>26</v>
      </c>
      <c r="F210" s="179"/>
      <c r="G210" s="180">
        <f>ROUND(E210*F210,2)</f>
        <v>0</v>
      </c>
      <c r="H210" s="179"/>
      <c r="I210" s="180">
        <f>ROUND(E210*H210,2)</f>
        <v>0</v>
      </c>
      <c r="J210" s="179"/>
      <c r="K210" s="180">
        <f>ROUND(E210*J210,2)</f>
        <v>0</v>
      </c>
      <c r="L210" s="180">
        <v>21</v>
      </c>
      <c r="M210" s="180">
        <f>G210*(1+L210/100)</f>
        <v>0</v>
      </c>
      <c r="N210" s="180">
        <v>0</v>
      </c>
      <c r="O210" s="180">
        <f>ROUND(E210*N210,2)</f>
        <v>0</v>
      </c>
      <c r="P210" s="180">
        <v>0</v>
      </c>
      <c r="Q210" s="180">
        <f>ROUND(E210*P210,2)</f>
        <v>0</v>
      </c>
      <c r="R210" s="180"/>
      <c r="S210" s="180" t="s">
        <v>326</v>
      </c>
      <c r="T210" s="181" t="s">
        <v>327</v>
      </c>
      <c r="U210" s="159">
        <v>0</v>
      </c>
      <c r="V210" s="159">
        <f>ROUND(E210*U210,2)</f>
        <v>0</v>
      </c>
      <c r="W210" s="159"/>
      <c r="X210" s="159" t="s">
        <v>246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247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5">
      <c r="A211" s="156"/>
      <c r="B211" s="157"/>
      <c r="C211" s="194" t="s">
        <v>248</v>
      </c>
      <c r="D211" s="161"/>
      <c r="E211" s="162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249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5">
      <c r="A212" s="156"/>
      <c r="B212" s="157"/>
      <c r="C212" s="194" t="s">
        <v>439</v>
      </c>
      <c r="D212" s="161"/>
      <c r="E212" s="162">
        <v>26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249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5">
      <c r="A213" s="175">
        <v>48</v>
      </c>
      <c r="B213" s="176" t="s">
        <v>442</v>
      </c>
      <c r="C213" s="193" t="s">
        <v>443</v>
      </c>
      <c r="D213" s="177" t="s">
        <v>274</v>
      </c>
      <c r="E213" s="178">
        <v>182.3</v>
      </c>
      <c r="F213" s="179"/>
      <c r="G213" s="180">
        <f>ROUND(E213*F213,2)</f>
        <v>0</v>
      </c>
      <c r="H213" s="179"/>
      <c r="I213" s="180">
        <f>ROUND(E213*H213,2)</f>
        <v>0</v>
      </c>
      <c r="J213" s="179"/>
      <c r="K213" s="180">
        <f>ROUND(E213*J213,2)</f>
        <v>0</v>
      </c>
      <c r="L213" s="180">
        <v>21</v>
      </c>
      <c r="M213" s="180">
        <f>G213*(1+L213/100)</f>
        <v>0</v>
      </c>
      <c r="N213" s="180">
        <v>0</v>
      </c>
      <c r="O213" s="180">
        <f>ROUND(E213*N213,2)</f>
        <v>0</v>
      </c>
      <c r="P213" s="180">
        <v>0</v>
      </c>
      <c r="Q213" s="180">
        <f>ROUND(E213*P213,2)</f>
        <v>0</v>
      </c>
      <c r="R213" s="180"/>
      <c r="S213" s="180" t="s">
        <v>326</v>
      </c>
      <c r="T213" s="181" t="s">
        <v>327</v>
      </c>
      <c r="U213" s="159">
        <v>0</v>
      </c>
      <c r="V213" s="159">
        <f>ROUND(E213*U213,2)</f>
        <v>0</v>
      </c>
      <c r="W213" s="159"/>
      <c r="X213" s="159" t="s">
        <v>246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247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5">
      <c r="A214" s="156"/>
      <c r="B214" s="157"/>
      <c r="C214" s="194" t="s">
        <v>248</v>
      </c>
      <c r="D214" s="161"/>
      <c r="E214" s="162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249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30.6" outlineLevel="1" x14ac:dyDescent="0.25">
      <c r="A215" s="156"/>
      <c r="B215" s="157"/>
      <c r="C215" s="194" t="s">
        <v>444</v>
      </c>
      <c r="D215" s="161"/>
      <c r="E215" s="162">
        <v>182.3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249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5">
      <c r="A216" s="175">
        <v>49</v>
      </c>
      <c r="B216" s="176" t="s">
        <v>445</v>
      </c>
      <c r="C216" s="193" t="s">
        <v>446</v>
      </c>
      <c r="D216" s="177" t="s">
        <v>346</v>
      </c>
      <c r="E216" s="178">
        <v>15</v>
      </c>
      <c r="F216" s="179"/>
      <c r="G216" s="180">
        <f>ROUND(E216*F216,2)</f>
        <v>0</v>
      </c>
      <c r="H216" s="179"/>
      <c r="I216" s="180">
        <f>ROUND(E216*H216,2)</f>
        <v>0</v>
      </c>
      <c r="J216" s="179"/>
      <c r="K216" s="180">
        <f>ROUND(E216*J216,2)</f>
        <v>0</v>
      </c>
      <c r="L216" s="180">
        <v>21</v>
      </c>
      <c r="M216" s="180">
        <f>G216*(1+L216/100)</f>
        <v>0</v>
      </c>
      <c r="N216" s="180">
        <v>0</v>
      </c>
      <c r="O216" s="180">
        <f>ROUND(E216*N216,2)</f>
        <v>0</v>
      </c>
      <c r="P216" s="180">
        <v>0</v>
      </c>
      <c r="Q216" s="180">
        <f>ROUND(E216*P216,2)</f>
        <v>0</v>
      </c>
      <c r="R216" s="180" t="s">
        <v>407</v>
      </c>
      <c r="S216" s="180" t="s">
        <v>244</v>
      </c>
      <c r="T216" s="181" t="s">
        <v>245</v>
      </c>
      <c r="U216" s="159">
        <v>0</v>
      </c>
      <c r="V216" s="159">
        <f>ROUND(E216*U216,2)</f>
        <v>0</v>
      </c>
      <c r="W216" s="159"/>
      <c r="X216" s="159" t="s">
        <v>328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329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5">
      <c r="A217" s="156"/>
      <c r="B217" s="157"/>
      <c r="C217" s="194" t="s">
        <v>447</v>
      </c>
      <c r="D217" s="161"/>
      <c r="E217" s="162">
        <v>15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249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5">
      <c r="A218" s="175">
        <v>50</v>
      </c>
      <c r="B218" s="176" t="s">
        <v>448</v>
      </c>
      <c r="C218" s="193" t="s">
        <v>449</v>
      </c>
      <c r="D218" s="177" t="s">
        <v>346</v>
      </c>
      <c r="E218" s="178">
        <v>15</v>
      </c>
      <c r="F218" s="179"/>
      <c r="G218" s="180">
        <f>ROUND(E218*F218,2)</f>
        <v>0</v>
      </c>
      <c r="H218" s="179"/>
      <c r="I218" s="180">
        <f>ROUND(E218*H218,2)</f>
        <v>0</v>
      </c>
      <c r="J218" s="179"/>
      <c r="K218" s="180">
        <f>ROUND(E218*J218,2)</f>
        <v>0</v>
      </c>
      <c r="L218" s="180">
        <v>21</v>
      </c>
      <c r="M218" s="180">
        <f>G218*(1+L218/100)</f>
        <v>0</v>
      </c>
      <c r="N218" s="180">
        <v>0</v>
      </c>
      <c r="O218" s="180">
        <f>ROUND(E218*N218,2)</f>
        <v>0</v>
      </c>
      <c r="P218" s="180">
        <v>0</v>
      </c>
      <c r="Q218" s="180">
        <f>ROUND(E218*P218,2)</f>
        <v>0</v>
      </c>
      <c r="R218" s="180"/>
      <c r="S218" s="180" t="s">
        <v>326</v>
      </c>
      <c r="T218" s="181" t="s">
        <v>245</v>
      </c>
      <c r="U218" s="159">
        <v>0</v>
      </c>
      <c r="V218" s="159">
        <f>ROUND(E218*U218,2)</f>
        <v>0</v>
      </c>
      <c r="W218" s="159"/>
      <c r="X218" s="159" t="s">
        <v>328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329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5">
      <c r="A219" s="156"/>
      <c r="B219" s="157"/>
      <c r="C219" s="194" t="s">
        <v>447</v>
      </c>
      <c r="D219" s="161"/>
      <c r="E219" s="162">
        <v>15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249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5">
      <c r="A220" s="175">
        <v>51</v>
      </c>
      <c r="B220" s="176" t="s">
        <v>450</v>
      </c>
      <c r="C220" s="193" t="s">
        <v>451</v>
      </c>
      <c r="D220" s="177" t="s">
        <v>346</v>
      </c>
      <c r="E220" s="178">
        <v>15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21</v>
      </c>
      <c r="M220" s="180">
        <f>G220*(1+L220/100)</f>
        <v>0</v>
      </c>
      <c r="N220" s="180">
        <v>0</v>
      </c>
      <c r="O220" s="180">
        <f>ROUND(E220*N220,2)</f>
        <v>0</v>
      </c>
      <c r="P220" s="180">
        <v>0</v>
      </c>
      <c r="Q220" s="180">
        <f>ROUND(E220*P220,2)</f>
        <v>0</v>
      </c>
      <c r="R220" s="180"/>
      <c r="S220" s="180" t="s">
        <v>326</v>
      </c>
      <c r="T220" s="181" t="s">
        <v>327</v>
      </c>
      <c r="U220" s="159">
        <v>0</v>
      </c>
      <c r="V220" s="159">
        <f>ROUND(E220*U220,2)</f>
        <v>0</v>
      </c>
      <c r="W220" s="159"/>
      <c r="X220" s="159" t="s">
        <v>328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329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5">
      <c r="A221" s="156"/>
      <c r="B221" s="157"/>
      <c r="C221" s="194" t="s">
        <v>447</v>
      </c>
      <c r="D221" s="161"/>
      <c r="E221" s="162">
        <v>15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249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5">
      <c r="A222" s="175">
        <v>52</v>
      </c>
      <c r="B222" s="176" t="s">
        <v>452</v>
      </c>
      <c r="C222" s="193" t="s">
        <v>453</v>
      </c>
      <c r="D222" s="177" t="s">
        <v>346</v>
      </c>
      <c r="E222" s="178">
        <v>15</v>
      </c>
      <c r="F222" s="179"/>
      <c r="G222" s="180">
        <f>ROUND(E222*F222,2)</f>
        <v>0</v>
      </c>
      <c r="H222" s="179"/>
      <c r="I222" s="180">
        <f>ROUND(E222*H222,2)</f>
        <v>0</v>
      </c>
      <c r="J222" s="179"/>
      <c r="K222" s="180">
        <f>ROUND(E222*J222,2)</f>
        <v>0</v>
      </c>
      <c r="L222" s="180">
        <v>21</v>
      </c>
      <c r="M222" s="180">
        <f>G222*(1+L222/100)</f>
        <v>0</v>
      </c>
      <c r="N222" s="180">
        <v>0</v>
      </c>
      <c r="O222" s="180">
        <f>ROUND(E222*N222,2)</f>
        <v>0</v>
      </c>
      <c r="P222" s="180">
        <v>0</v>
      </c>
      <c r="Q222" s="180">
        <f>ROUND(E222*P222,2)</f>
        <v>0</v>
      </c>
      <c r="R222" s="180"/>
      <c r="S222" s="180" t="s">
        <v>326</v>
      </c>
      <c r="T222" s="181" t="s">
        <v>245</v>
      </c>
      <c r="U222" s="159">
        <v>0</v>
      </c>
      <c r="V222" s="159">
        <f>ROUND(E222*U222,2)</f>
        <v>0</v>
      </c>
      <c r="W222" s="159"/>
      <c r="X222" s="159" t="s">
        <v>328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329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5">
      <c r="A223" s="156"/>
      <c r="B223" s="157"/>
      <c r="C223" s="194" t="s">
        <v>447</v>
      </c>
      <c r="D223" s="161"/>
      <c r="E223" s="162">
        <v>15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249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5">
      <c r="A224" s="175">
        <v>53</v>
      </c>
      <c r="B224" s="176" t="s">
        <v>454</v>
      </c>
      <c r="C224" s="193" t="s">
        <v>455</v>
      </c>
      <c r="D224" s="177" t="s">
        <v>346</v>
      </c>
      <c r="E224" s="178">
        <v>15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80">
        <v>0</v>
      </c>
      <c r="O224" s="180">
        <f>ROUND(E224*N224,2)</f>
        <v>0</v>
      </c>
      <c r="P224" s="180">
        <v>0</v>
      </c>
      <c r="Q224" s="180">
        <f>ROUND(E224*P224,2)</f>
        <v>0</v>
      </c>
      <c r="R224" s="180" t="s">
        <v>407</v>
      </c>
      <c r="S224" s="180" t="s">
        <v>244</v>
      </c>
      <c r="T224" s="181" t="s">
        <v>245</v>
      </c>
      <c r="U224" s="159">
        <v>0</v>
      </c>
      <c r="V224" s="159">
        <f>ROUND(E224*U224,2)</f>
        <v>0</v>
      </c>
      <c r="W224" s="159"/>
      <c r="X224" s="159" t="s">
        <v>328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329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5">
      <c r="A225" s="156"/>
      <c r="B225" s="157"/>
      <c r="C225" s="194" t="s">
        <v>447</v>
      </c>
      <c r="D225" s="161"/>
      <c r="E225" s="162">
        <v>15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249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5">
      <c r="A226" s="175">
        <v>54</v>
      </c>
      <c r="B226" s="176" t="s">
        <v>456</v>
      </c>
      <c r="C226" s="193" t="s">
        <v>457</v>
      </c>
      <c r="D226" s="177" t="s">
        <v>346</v>
      </c>
      <c r="E226" s="178">
        <v>15</v>
      </c>
      <c r="F226" s="179"/>
      <c r="G226" s="180">
        <f>ROUND(E226*F226,2)</f>
        <v>0</v>
      </c>
      <c r="H226" s="179"/>
      <c r="I226" s="180">
        <f>ROUND(E226*H226,2)</f>
        <v>0</v>
      </c>
      <c r="J226" s="179"/>
      <c r="K226" s="180">
        <f>ROUND(E226*J226,2)</f>
        <v>0</v>
      </c>
      <c r="L226" s="180">
        <v>21</v>
      </c>
      <c r="M226" s="180">
        <f>G226*(1+L226/100)</f>
        <v>0</v>
      </c>
      <c r="N226" s="180">
        <v>0</v>
      </c>
      <c r="O226" s="180">
        <f>ROUND(E226*N226,2)</f>
        <v>0</v>
      </c>
      <c r="P226" s="180">
        <v>0</v>
      </c>
      <c r="Q226" s="180">
        <f>ROUND(E226*P226,2)</f>
        <v>0</v>
      </c>
      <c r="R226" s="180" t="s">
        <v>407</v>
      </c>
      <c r="S226" s="180" t="s">
        <v>244</v>
      </c>
      <c r="T226" s="181" t="s">
        <v>245</v>
      </c>
      <c r="U226" s="159">
        <v>0</v>
      </c>
      <c r="V226" s="159">
        <f>ROUND(E226*U226,2)</f>
        <v>0</v>
      </c>
      <c r="W226" s="159"/>
      <c r="X226" s="159" t="s">
        <v>328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329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5">
      <c r="A227" s="156"/>
      <c r="B227" s="157"/>
      <c r="C227" s="194" t="s">
        <v>447</v>
      </c>
      <c r="D227" s="161"/>
      <c r="E227" s="162">
        <v>15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249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5">
      <c r="A228" s="175">
        <v>55</v>
      </c>
      <c r="B228" s="176" t="s">
        <v>458</v>
      </c>
      <c r="C228" s="193" t="s">
        <v>459</v>
      </c>
      <c r="D228" s="177" t="s">
        <v>346</v>
      </c>
      <c r="E228" s="178">
        <v>15</v>
      </c>
      <c r="F228" s="179"/>
      <c r="G228" s="180">
        <f>ROUND(E228*F228,2)</f>
        <v>0</v>
      </c>
      <c r="H228" s="179"/>
      <c r="I228" s="180">
        <f>ROUND(E228*H228,2)</f>
        <v>0</v>
      </c>
      <c r="J228" s="179"/>
      <c r="K228" s="180">
        <f>ROUND(E228*J228,2)</f>
        <v>0</v>
      </c>
      <c r="L228" s="180">
        <v>21</v>
      </c>
      <c r="M228" s="180">
        <f>G228*(1+L228/100)</f>
        <v>0</v>
      </c>
      <c r="N228" s="180">
        <v>0</v>
      </c>
      <c r="O228" s="180">
        <f>ROUND(E228*N228,2)</f>
        <v>0</v>
      </c>
      <c r="P228" s="180">
        <v>0</v>
      </c>
      <c r="Q228" s="180">
        <f>ROUND(E228*P228,2)</f>
        <v>0</v>
      </c>
      <c r="R228" s="180"/>
      <c r="S228" s="180" t="s">
        <v>326</v>
      </c>
      <c r="T228" s="181" t="s">
        <v>327</v>
      </c>
      <c r="U228" s="159">
        <v>0</v>
      </c>
      <c r="V228" s="159">
        <f>ROUND(E228*U228,2)</f>
        <v>0</v>
      </c>
      <c r="W228" s="159"/>
      <c r="X228" s="159" t="s">
        <v>328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329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5">
      <c r="A229" s="156"/>
      <c r="B229" s="157"/>
      <c r="C229" s="194" t="s">
        <v>447</v>
      </c>
      <c r="D229" s="161"/>
      <c r="E229" s="162">
        <v>15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249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x14ac:dyDescent="0.25">
      <c r="A230" s="169" t="s">
        <v>238</v>
      </c>
      <c r="B230" s="170" t="s">
        <v>157</v>
      </c>
      <c r="C230" s="192" t="s">
        <v>158</v>
      </c>
      <c r="D230" s="171"/>
      <c r="E230" s="172"/>
      <c r="F230" s="173"/>
      <c r="G230" s="173">
        <f>SUMIF(AG231:AG304,"&lt;&gt;NOR",G231:G304)</f>
        <v>0</v>
      </c>
      <c r="H230" s="173"/>
      <c r="I230" s="173">
        <f>SUM(I231:I304)</f>
        <v>0</v>
      </c>
      <c r="J230" s="173"/>
      <c r="K230" s="173">
        <f>SUM(K231:K304)</f>
        <v>0</v>
      </c>
      <c r="L230" s="173"/>
      <c r="M230" s="173">
        <f>SUM(M231:M304)</f>
        <v>0</v>
      </c>
      <c r="N230" s="173"/>
      <c r="O230" s="173">
        <f>SUM(O231:O304)</f>
        <v>0.03</v>
      </c>
      <c r="P230" s="173"/>
      <c r="Q230" s="173">
        <f>SUM(Q231:Q304)</f>
        <v>0</v>
      </c>
      <c r="R230" s="173"/>
      <c r="S230" s="173"/>
      <c r="T230" s="174"/>
      <c r="U230" s="168"/>
      <c r="V230" s="168">
        <f>SUM(V231:V304)</f>
        <v>1973.31</v>
      </c>
      <c r="W230" s="168"/>
      <c r="X230" s="168"/>
      <c r="AG230" t="s">
        <v>239</v>
      </c>
    </row>
    <row r="231" spans="1:60" outlineLevel="1" x14ac:dyDescent="0.25">
      <c r="A231" s="175">
        <v>56</v>
      </c>
      <c r="B231" s="176" t="s">
        <v>460</v>
      </c>
      <c r="C231" s="193" t="s">
        <v>461</v>
      </c>
      <c r="D231" s="177" t="s">
        <v>274</v>
      </c>
      <c r="E231" s="178">
        <v>861.5</v>
      </c>
      <c r="F231" s="179"/>
      <c r="G231" s="180">
        <f>ROUND(E231*F231,2)</f>
        <v>0</v>
      </c>
      <c r="H231" s="179"/>
      <c r="I231" s="180">
        <f>ROUND(E231*H231,2)</f>
        <v>0</v>
      </c>
      <c r="J231" s="179"/>
      <c r="K231" s="180">
        <f>ROUND(E231*J231,2)</f>
        <v>0</v>
      </c>
      <c r="L231" s="180">
        <v>21</v>
      </c>
      <c r="M231" s="180">
        <f>G231*(1+L231/100)</f>
        <v>0</v>
      </c>
      <c r="N231" s="180">
        <v>0</v>
      </c>
      <c r="O231" s="180">
        <f>ROUND(E231*N231,2)</f>
        <v>0</v>
      </c>
      <c r="P231" s="180">
        <v>0</v>
      </c>
      <c r="Q231" s="180">
        <f>ROUND(E231*P231,2)</f>
        <v>0</v>
      </c>
      <c r="R231" s="180" t="s">
        <v>243</v>
      </c>
      <c r="S231" s="180" t="s">
        <v>244</v>
      </c>
      <c r="T231" s="181" t="s">
        <v>245</v>
      </c>
      <c r="U231" s="159">
        <v>0.68</v>
      </c>
      <c r="V231" s="159">
        <f>ROUND(E231*U231,2)</f>
        <v>585.82000000000005</v>
      </c>
      <c r="W231" s="159"/>
      <c r="X231" s="159" t="s">
        <v>246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247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5">
      <c r="A232" s="156"/>
      <c r="B232" s="157"/>
      <c r="C232" s="266" t="s">
        <v>462</v>
      </c>
      <c r="D232" s="267"/>
      <c r="E232" s="267"/>
      <c r="F232" s="267"/>
      <c r="G232" s="267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270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82" t="str">
        <f>C232</f>
        <v>se zřízením lože, deskami z bílého betonu 25/50/10 cm do lože z betonu prostého B 7,5 tl. 10 až 15 cm</v>
      </c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5">
      <c r="A233" s="156"/>
      <c r="B233" s="157"/>
      <c r="C233" s="194" t="s">
        <v>248</v>
      </c>
      <c r="D233" s="161"/>
      <c r="E233" s="162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249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5">
      <c r="A234" s="156"/>
      <c r="B234" s="157"/>
      <c r="C234" s="194" t="s">
        <v>250</v>
      </c>
      <c r="D234" s="161"/>
      <c r="E234" s="162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249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5">
      <c r="A235" s="156"/>
      <c r="B235" s="157"/>
      <c r="C235" s="194" t="s">
        <v>251</v>
      </c>
      <c r="D235" s="161"/>
      <c r="E235" s="162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249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5">
      <c r="A236" s="156"/>
      <c r="B236" s="157"/>
      <c r="C236" s="194" t="s">
        <v>463</v>
      </c>
      <c r="D236" s="161"/>
      <c r="E236" s="162">
        <v>861.5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249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5">
      <c r="A237" s="175">
        <v>57</v>
      </c>
      <c r="B237" s="176" t="s">
        <v>464</v>
      </c>
      <c r="C237" s="193" t="s">
        <v>465</v>
      </c>
      <c r="D237" s="177" t="s">
        <v>274</v>
      </c>
      <c r="E237" s="178">
        <v>287.64999999999998</v>
      </c>
      <c r="F237" s="179"/>
      <c r="G237" s="180">
        <f>ROUND(E237*F237,2)</f>
        <v>0</v>
      </c>
      <c r="H237" s="179"/>
      <c r="I237" s="180">
        <f>ROUND(E237*H237,2)</f>
        <v>0</v>
      </c>
      <c r="J237" s="179"/>
      <c r="K237" s="180">
        <f>ROUND(E237*J237,2)</f>
        <v>0</v>
      </c>
      <c r="L237" s="180">
        <v>21</v>
      </c>
      <c r="M237" s="180">
        <f>G237*(1+L237/100)</f>
        <v>0</v>
      </c>
      <c r="N237" s="180">
        <v>9.0000000000000006E-5</v>
      </c>
      <c r="O237" s="180">
        <f>ROUND(E237*N237,2)</f>
        <v>0.03</v>
      </c>
      <c r="P237" s="180">
        <v>0</v>
      </c>
      <c r="Q237" s="180">
        <f>ROUND(E237*P237,2)</f>
        <v>0</v>
      </c>
      <c r="R237" s="180" t="s">
        <v>243</v>
      </c>
      <c r="S237" s="180" t="s">
        <v>244</v>
      </c>
      <c r="T237" s="181" t="s">
        <v>245</v>
      </c>
      <c r="U237" s="159">
        <v>2.1999999999999999E-2</v>
      </c>
      <c r="V237" s="159">
        <f>ROUND(E237*U237,2)</f>
        <v>6.33</v>
      </c>
      <c r="W237" s="159"/>
      <c r="X237" s="159" t="s">
        <v>246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289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5">
      <c r="A238" s="156"/>
      <c r="B238" s="157"/>
      <c r="C238" s="194" t="s">
        <v>466</v>
      </c>
      <c r="D238" s="161"/>
      <c r="E238" s="162">
        <v>287.64999999999998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249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5">
      <c r="A239" s="175">
        <v>58</v>
      </c>
      <c r="B239" s="176" t="s">
        <v>467</v>
      </c>
      <c r="C239" s="193" t="s">
        <v>468</v>
      </c>
      <c r="D239" s="177" t="s">
        <v>274</v>
      </c>
      <c r="E239" s="178">
        <v>220.2</v>
      </c>
      <c r="F239" s="179"/>
      <c r="G239" s="180">
        <f>ROUND(E239*F239,2)</f>
        <v>0</v>
      </c>
      <c r="H239" s="179"/>
      <c r="I239" s="180">
        <f>ROUND(E239*H239,2)</f>
        <v>0</v>
      </c>
      <c r="J239" s="179"/>
      <c r="K239" s="180">
        <f>ROUND(E239*J239,2)</f>
        <v>0</v>
      </c>
      <c r="L239" s="180">
        <v>21</v>
      </c>
      <c r="M239" s="180">
        <f>G239*(1+L239/100)</f>
        <v>0</v>
      </c>
      <c r="N239" s="180">
        <v>0</v>
      </c>
      <c r="O239" s="180">
        <f>ROUND(E239*N239,2)</f>
        <v>0</v>
      </c>
      <c r="P239" s="180">
        <v>0</v>
      </c>
      <c r="Q239" s="180">
        <f>ROUND(E239*P239,2)</f>
        <v>0</v>
      </c>
      <c r="R239" s="180" t="s">
        <v>243</v>
      </c>
      <c r="S239" s="180" t="s">
        <v>244</v>
      </c>
      <c r="T239" s="181" t="s">
        <v>245</v>
      </c>
      <c r="U239" s="159">
        <v>3.1E-2</v>
      </c>
      <c r="V239" s="159">
        <f>ROUND(E239*U239,2)</f>
        <v>6.83</v>
      </c>
      <c r="W239" s="159"/>
      <c r="X239" s="159" t="s">
        <v>246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247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5">
      <c r="A240" s="156"/>
      <c r="B240" s="157"/>
      <c r="C240" s="194" t="s">
        <v>469</v>
      </c>
      <c r="D240" s="161"/>
      <c r="E240" s="162">
        <v>220.2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249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20.399999999999999" outlineLevel="1" x14ac:dyDescent="0.25">
      <c r="A241" s="175">
        <v>59</v>
      </c>
      <c r="B241" s="176" t="s">
        <v>470</v>
      </c>
      <c r="C241" s="193" t="s">
        <v>471</v>
      </c>
      <c r="D241" s="177" t="s">
        <v>242</v>
      </c>
      <c r="E241" s="178">
        <v>176</v>
      </c>
      <c r="F241" s="179"/>
      <c r="G241" s="180">
        <f>ROUND(E241*F241,2)</f>
        <v>0</v>
      </c>
      <c r="H241" s="179"/>
      <c r="I241" s="180">
        <f>ROUND(E241*H241,2)</f>
        <v>0</v>
      </c>
      <c r="J241" s="179"/>
      <c r="K241" s="180">
        <f>ROUND(E241*J241,2)</f>
        <v>0</v>
      </c>
      <c r="L241" s="180">
        <v>21</v>
      </c>
      <c r="M241" s="180">
        <f>G241*(1+L241/100)</f>
        <v>0</v>
      </c>
      <c r="N241" s="180">
        <v>0</v>
      </c>
      <c r="O241" s="180">
        <f>ROUND(E241*N241,2)</f>
        <v>0</v>
      </c>
      <c r="P241" s="180">
        <v>0</v>
      </c>
      <c r="Q241" s="180">
        <f>ROUND(E241*P241,2)</f>
        <v>0</v>
      </c>
      <c r="R241" s="180" t="s">
        <v>243</v>
      </c>
      <c r="S241" s="180" t="s">
        <v>244</v>
      </c>
      <c r="T241" s="181" t="s">
        <v>245</v>
      </c>
      <c r="U241" s="159">
        <v>0.36099999999999999</v>
      </c>
      <c r="V241" s="159">
        <f>ROUND(E241*U241,2)</f>
        <v>63.54</v>
      </c>
      <c r="W241" s="159"/>
      <c r="X241" s="159" t="s">
        <v>246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247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5">
      <c r="A242" s="156"/>
      <c r="B242" s="157"/>
      <c r="C242" s="194" t="s">
        <v>248</v>
      </c>
      <c r="D242" s="161"/>
      <c r="E242" s="162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249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5">
      <c r="A243" s="156"/>
      <c r="B243" s="157"/>
      <c r="C243" s="194" t="s">
        <v>250</v>
      </c>
      <c r="D243" s="161"/>
      <c r="E243" s="162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249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5">
      <c r="A244" s="156"/>
      <c r="B244" s="157"/>
      <c r="C244" s="194" t="s">
        <v>251</v>
      </c>
      <c r="D244" s="161"/>
      <c r="E244" s="162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249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5">
      <c r="A245" s="156"/>
      <c r="B245" s="157"/>
      <c r="C245" s="194" t="s">
        <v>472</v>
      </c>
      <c r="D245" s="161"/>
      <c r="E245" s="162">
        <v>78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249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5">
      <c r="A246" s="156"/>
      <c r="B246" s="157"/>
      <c r="C246" s="194" t="s">
        <v>473</v>
      </c>
      <c r="D246" s="161"/>
      <c r="E246" s="162">
        <v>98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249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5">
      <c r="A247" s="175">
        <v>60</v>
      </c>
      <c r="B247" s="176" t="s">
        <v>474</v>
      </c>
      <c r="C247" s="193" t="s">
        <v>475</v>
      </c>
      <c r="D247" s="177" t="s">
        <v>274</v>
      </c>
      <c r="E247" s="178">
        <v>507.85</v>
      </c>
      <c r="F247" s="179"/>
      <c r="G247" s="180">
        <f>ROUND(E247*F247,2)</f>
        <v>0</v>
      </c>
      <c r="H247" s="179"/>
      <c r="I247" s="180">
        <f>ROUND(E247*H247,2)</f>
        <v>0</v>
      </c>
      <c r="J247" s="179"/>
      <c r="K247" s="180">
        <f>ROUND(E247*J247,2)</f>
        <v>0</v>
      </c>
      <c r="L247" s="180">
        <v>21</v>
      </c>
      <c r="M247" s="180">
        <f>G247*(1+L247/100)</f>
        <v>0</v>
      </c>
      <c r="N247" s="180">
        <v>0</v>
      </c>
      <c r="O247" s="180">
        <f>ROUND(E247*N247,2)</f>
        <v>0</v>
      </c>
      <c r="P247" s="180">
        <v>0</v>
      </c>
      <c r="Q247" s="180">
        <f>ROUND(E247*P247,2)</f>
        <v>0</v>
      </c>
      <c r="R247" s="180" t="s">
        <v>243</v>
      </c>
      <c r="S247" s="180" t="s">
        <v>244</v>
      </c>
      <c r="T247" s="181" t="s">
        <v>245</v>
      </c>
      <c r="U247" s="159">
        <v>1.2E-2</v>
      </c>
      <c r="V247" s="159">
        <f>ROUND(E247*U247,2)</f>
        <v>6.09</v>
      </c>
      <c r="W247" s="159"/>
      <c r="X247" s="159" t="s">
        <v>246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289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5">
      <c r="A248" s="156"/>
      <c r="B248" s="157"/>
      <c r="C248" s="266" t="s">
        <v>476</v>
      </c>
      <c r="D248" s="267"/>
      <c r="E248" s="267"/>
      <c r="F248" s="267"/>
      <c r="G248" s="267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270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5">
      <c r="A249" s="156"/>
      <c r="B249" s="157"/>
      <c r="C249" s="194" t="s">
        <v>477</v>
      </c>
      <c r="D249" s="161"/>
      <c r="E249" s="162">
        <v>507.85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249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5">
      <c r="A250" s="175">
        <v>61</v>
      </c>
      <c r="B250" s="176" t="s">
        <v>478</v>
      </c>
      <c r="C250" s="193" t="s">
        <v>479</v>
      </c>
      <c r="D250" s="177" t="s">
        <v>242</v>
      </c>
      <c r="E250" s="178">
        <v>176</v>
      </c>
      <c r="F250" s="179"/>
      <c r="G250" s="180">
        <f>ROUND(E250*F250,2)</f>
        <v>0</v>
      </c>
      <c r="H250" s="179"/>
      <c r="I250" s="180">
        <f>ROUND(E250*H250,2)</f>
        <v>0</v>
      </c>
      <c r="J250" s="179"/>
      <c r="K250" s="180">
        <f>ROUND(E250*J250,2)</f>
        <v>0</v>
      </c>
      <c r="L250" s="180">
        <v>21</v>
      </c>
      <c r="M250" s="180">
        <f>G250*(1+L250/100)</f>
        <v>0</v>
      </c>
      <c r="N250" s="180">
        <v>0</v>
      </c>
      <c r="O250" s="180">
        <f>ROUND(E250*N250,2)</f>
        <v>0</v>
      </c>
      <c r="P250" s="180">
        <v>0</v>
      </c>
      <c r="Q250" s="180">
        <f>ROUND(E250*P250,2)</f>
        <v>0</v>
      </c>
      <c r="R250" s="180" t="s">
        <v>243</v>
      </c>
      <c r="S250" s="180" t="s">
        <v>244</v>
      </c>
      <c r="T250" s="181" t="s">
        <v>245</v>
      </c>
      <c r="U250" s="159">
        <v>0.125</v>
      </c>
      <c r="V250" s="159">
        <f>ROUND(E250*U250,2)</f>
        <v>22</v>
      </c>
      <c r="W250" s="159"/>
      <c r="X250" s="159" t="s">
        <v>246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289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5">
      <c r="A251" s="156"/>
      <c r="B251" s="157"/>
      <c r="C251" s="266" t="s">
        <v>476</v>
      </c>
      <c r="D251" s="267"/>
      <c r="E251" s="267"/>
      <c r="F251" s="267"/>
      <c r="G251" s="267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270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ht="20.399999999999999" outlineLevel="1" x14ac:dyDescent="0.25">
      <c r="A252" s="175">
        <v>62</v>
      </c>
      <c r="B252" s="176" t="s">
        <v>480</v>
      </c>
      <c r="C252" s="193" t="s">
        <v>481</v>
      </c>
      <c r="D252" s="177" t="s">
        <v>274</v>
      </c>
      <c r="E252" s="178">
        <v>1178.5999999999999</v>
      </c>
      <c r="F252" s="179"/>
      <c r="G252" s="180">
        <f>ROUND(E252*F252,2)</f>
        <v>0</v>
      </c>
      <c r="H252" s="179"/>
      <c r="I252" s="180">
        <f>ROUND(E252*H252,2)</f>
        <v>0</v>
      </c>
      <c r="J252" s="179"/>
      <c r="K252" s="180">
        <f>ROUND(E252*J252,2)</f>
        <v>0</v>
      </c>
      <c r="L252" s="180">
        <v>21</v>
      </c>
      <c r="M252" s="180">
        <f>G252*(1+L252/100)</f>
        <v>0</v>
      </c>
      <c r="N252" s="180">
        <v>0</v>
      </c>
      <c r="O252" s="180">
        <f>ROUND(E252*N252,2)</f>
        <v>0</v>
      </c>
      <c r="P252" s="180">
        <v>0</v>
      </c>
      <c r="Q252" s="180">
        <f>ROUND(E252*P252,2)</f>
        <v>0</v>
      </c>
      <c r="R252" s="180" t="s">
        <v>243</v>
      </c>
      <c r="S252" s="180" t="s">
        <v>244</v>
      </c>
      <c r="T252" s="181" t="s">
        <v>245</v>
      </c>
      <c r="U252" s="159">
        <v>0.27200000000000002</v>
      </c>
      <c r="V252" s="159">
        <f>ROUND(E252*U252,2)</f>
        <v>320.58</v>
      </c>
      <c r="W252" s="159"/>
      <c r="X252" s="159" t="s">
        <v>246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247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5">
      <c r="A253" s="156"/>
      <c r="B253" s="157"/>
      <c r="C253" s="266" t="s">
        <v>482</v>
      </c>
      <c r="D253" s="267"/>
      <c r="E253" s="267"/>
      <c r="F253" s="267"/>
      <c r="G253" s="267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270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5">
      <c r="A254" s="156"/>
      <c r="B254" s="157"/>
      <c r="C254" s="194" t="s">
        <v>248</v>
      </c>
      <c r="D254" s="161"/>
      <c r="E254" s="162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249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5">
      <c r="A255" s="156"/>
      <c r="B255" s="157"/>
      <c r="C255" s="194" t="s">
        <v>250</v>
      </c>
      <c r="D255" s="161"/>
      <c r="E255" s="162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249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5">
      <c r="A256" s="156"/>
      <c r="B256" s="157"/>
      <c r="C256" s="194" t="s">
        <v>251</v>
      </c>
      <c r="D256" s="161"/>
      <c r="E256" s="162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249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5">
      <c r="A257" s="156"/>
      <c r="B257" s="157"/>
      <c r="C257" s="194" t="s">
        <v>483</v>
      </c>
      <c r="D257" s="161"/>
      <c r="E257" s="162">
        <v>963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249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5">
      <c r="A258" s="156"/>
      <c r="B258" s="157"/>
      <c r="C258" s="194" t="s">
        <v>484</v>
      </c>
      <c r="D258" s="161"/>
      <c r="E258" s="162">
        <v>215.6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249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20.399999999999999" outlineLevel="1" x14ac:dyDescent="0.25">
      <c r="A259" s="175">
        <v>63</v>
      </c>
      <c r="B259" s="176" t="s">
        <v>485</v>
      </c>
      <c r="C259" s="193" t="s">
        <v>486</v>
      </c>
      <c r="D259" s="177" t="s">
        <v>274</v>
      </c>
      <c r="E259" s="178">
        <v>712.9</v>
      </c>
      <c r="F259" s="179"/>
      <c r="G259" s="180">
        <f>ROUND(E259*F259,2)</f>
        <v>0</v>
      </c>
      <c r="H259" s="179"/>
      <c r="I259" s="180">
        <f>ROUND(E259*H259,2)</f>
        <v>0</v>
      </c>
      <c r="J259" s="179"/>
      <c r="K259" s="180">
        <f>ROUND(E259*J259,2)</f>
        <v>0</v>
      </c>
      <c r="L259" s="180">
        <v>21</v>
      </c>
      <c r="M259" s="180">
        <f>G259*(1+L259/100)</f>
        <v>0</v>
      </c>
      <c r="N259" s="180">
        <v>0</v>
      </c>
      <c r="O259" s="180">
        <f>ROUND(E259*N259,2)</f>
        <v>0</v>
      </c>
      <c r="P259" s="180">
        <v>0</v>
      </c>
      <c r="Q259" s="180">
        <f>ROUND(E259*P259,2)</f>
        <v>0</v>
      </c>
      <c r="R259" s="180" t="s">
        <v>243</v>
      </c>
      <c r="S259" s="180" t="s">
        <v>244</v>
      </c>
      <c r="T259" s="181" t="s">
        <v>245</v>
      </c>
      <c r="U259" s="159">
        <v>0.42399999999999999</v>
      </c>
      <c r="V259" s="159">
        <f>ROUND(E259*U259,2)</f>
        <v>302.27</v>
      </c>
      <c r="W259" s="159"/>
      <c r="X259" s="159" t="s">
        <v>246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247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5">
      <c r="A260" s="156"/>
      <c r="B260" s="157"/>
      <c r="C260" s="266" t="s">
        <v>482</v>
      </c>
      <c r="D260" s="267"/>
      <c r="E260" s="267"/>
      <c r="F260" s="267"/>
      <c r="G260" s="267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270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5">
      <c r="A261" s="156"/>
      <c r="B261" s="157"/>
      <c r="C261" s="194" t="s">
        <v>248</v>
      </c>
      <c r="D261" s="161"/>
      <c r="E261" s="162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249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5">
      <c r="A262" s="156"/>
      <c r="B262" s="157"/>
      <c r="C262" s="194" t="s">
        <v>250</v>
      </c>
      <c r="D262" s="161"/>
      <c r="E262" s="162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249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5">
      <c r="A263" s="156"/>
      <c r="B263" s="157"/>
      <c r="C263" s="194" t="s">
        <v>251</v>
      </c>
      <c r="D263" s="161"/>
      <c r="E263" s="162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249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20.399999999999999" outlineLevel="1" x14ac:dyDescent="0.25">
      <c r="A264" s="156"/>
      <c r="B264" s="157"/>
      <c r="C264" s="194" t="s">
        <v>487</v>
      </c>
      <c r="D264" s="161"/>
      <c r="E264" s="162">
        <v>712.9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249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5">
      <c r="A265" s="175">
        <v>64</v>
      </c>
      <c r="B265" s="176" t="s">
        <v>488</v>
      </c>
      <c r="C265" s="193" t="s">
        <v>489</v>
      </c>
      <c r="D265" s="177" t="s">
        <v>320</v>
      </c>
      <c r="E265" s="178">
        <v>2382.252</v>
      </c>
      <c r="F265" s="179"/>
      <c r="G265" s="180">
        <f>ROUND(E265*F265,2)</f>
        <v>0</v>
      </c>
      <c r="H265" s="179"/>
      <c r="I265" s="180">
        <f>ROUND(E265*H265,2)</f>
        <v>0</v>
      </c>
      <c r="J265" s="179"/>
      <c r="K265" s="180">
        <f>ROUND(E265*J265,2)</f>
        <v>0</v>
      </c>
      <c r="L265" s="180">
        <v>21</v>
      </c>
      <c r="M265" s="180">
        <f>G265*(1+L265/100)</f>
        <v>0</v>
      </c>
      <c r="N265" s="180">
        <v>0</v>
      </c>
      <c r="O265" s="180">
        <f>ROUND(E265*N265,2)</f>
        <v>0</v>
      </c>
      <c r="P265" s="180">
        <v>0</v>
      </c>
      <c r="Q265" s="180">
        <f>ROUND(E265*P265,2)</f>
        <v>0</v>
      </c>
      <c r="R265" s="180" t="s">
        <v>243</v>
      </c>
      <c r="S265" s="180" t="s">
        <v>244</v>
      </c>
      <c r="T265" s="181" t="s">
        <v>245</v>
      </c>
      <c r="U265" s="159">
        <v>0.01</v>
      </c>
      <c r="V265" s="159">
        <f>ROUND(E265*U265,2)</f>
        <v>23.82</v>
      </c>
      <c r="W265" s="159"/>
      <c r="X265" s="159" t="s">
        <v>246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289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5">
      <c r="A266" s="156"/>
      <c r="B266" s="157"/>
      <c r="C266" s="194" t="s">
        <v>490</v>
      </c>
      <c r="D266" s="161"/>
      <c r="E266" s="162">
        <v>2382.252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249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5">
      <c r="A267" s="175">
        <v>65</v>
      </c>
      <c r="B267" s="176" t="s">
        <v>491</v>
      </c>
      <c r="C267" s="193" t="s">
        <v>492</v>
      </c>
      <c r="D267" s="177" t="s">
        <v>320</v>
      </c>
      <c r="E267" s="178">
        <v>45262.788</v>
      </c>
      <c r="F267" s="179"/>
      <c r="G267" s="180">
        <f>ROUND(E267*F267,2)</f>
        <v>0</v>
      </c>
      <c r="H267" s="179"/>
      <c r="I267" s="180">
        <f>ROUND(E267*H267,2)</f>
        <v>0</v>
      </c>
      <c r="J267" s="179"/>
      <c r="K267" s="180">
        <f>ROUND(E267*J267,2)</f>
        <v>0</v>
      </c>
      <c r="L267" s="180">
        <v>21</v>
      </c>
      <c r="M267" s="180">
        <f>G267*(1+L267/100)</f>
        <v>0</v>
      </c>
      <c r="N267" s="180">
        <v>0</v>
      </c>
      <c r="O267" s="180">
        <f>ROUND(E267*N267,2)</f>
        <v>0</v>
      </c>
      <c r="P267" s="180">
        <v>0</v>
      </c>
      <c r="Q267" s="180">
        <f>ROUND(E267*P267,2)</f>
        <v>0</v>
      </c>
      <c r="R267" s="180" t="s">
        <v>243</v>
      </c>
      <c r="S267" s="180" t="s">
        <v>244</v>
      </c>
      <c r="T267" s="181" t="s">
        <v>245</v>
      </c>
      <c r="U267" s="159">
        <v>0</v>
      </c>
      <c r="V267" s="159">
        <f>ROUND(E267*U267,2)</f>
        <v>0</v>
      </c>
      <c r="W267" s="159"/>
      <c r="X267" s="159" t="s">
        <v>246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289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5">
      <c r="A268" s="156"/>
      <c r="B268" s="157"/>
      <c r="C268" s="194" t="s">
        <v>493</v>
      </c>
      <c r="D268" s="161"/>
      <c r="E268" s="162">
        <v>45262.788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49"/>
      <c r="Z268" s="149"/>
      <c r="AA268" s="149"/>
      <c r="AB268" s="149"/>
      <c r="AC268" s="149"/>
      <c r="AD268" s="149"/>
      <c r="AE268" s="149"/>
      <c r="AF268" s="149"/>
      <c r="AG268" s="149" t="s">
        <v>249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t="20.399999999999999" outlineLevel="1" x14ac:dyDescent="0.25">
      <c r="A269" s="175">
        <v>66</v>
      </c>
      <c r="B269" s="176" t="s">
        <v>494</v>
      </c>
      <c r="C269" s="193" t="s">
        <v>495</v>
      </c>
      <c r="D269" s="177" t="s">
        <v>320</v>
      </c>
      <c r="E269" s="178">
        <v>746.09</v>
      </c>
      <c r="F269" s="179"/>
      <c r="G269" s="180">
        <f>ROUND(E269*F269,2)</f>
        <v>0</v>
      </c>
      <c r="H269" s="179"/>
      <c r="I269" s="180">
        <f>ROUND(E269*H269,2)</f>
        <v>0</v>
      </c>
      <c r="J269" s="179"/>
      <c r="K269" s="180">
        <f>ROUND(E269*J269,2)</f>
        <v>0</v>
      </c>
      <c r="L269" s="180">
        <v>21</v>
      </c>
      <c r="M269" s="180">
        <f>G269*(1+L269/100)</f>
        <v>0</v>
      </c>
      <c r="N269" s="180">
        <v>0</v>
      </c>
      <c r="O269" s="180">
        <f>ROUND(E269*N269,2)</f>
        <v>0</v>
      </c>
      <c r="P269" s="180">
        <v>0</v>
      </c>
      <c r="Q269" s="180">
        <f>ROUND(E269*P269,2)</f>
        <v>0</v>
      </c>
      <c r="R269" s="180" t="s">
        <v>243</v>
      </c>
      <c r="S269" s="180" t="s">
        <v>244</v>
      </c>
      <c r="T269" s="181" t="s">
        <v>245</v>
      </c>
      <c r="U269" s="159">
        <v>0.68799999999999994</v>
      </c>
      <c r="V269" s="159">
        <f>ROUND(E269*U269,2)</f>
        <v>513.30999999999995</v>
      </c>
      <c r="W269" s="159"/>
      <c r="X269" s="159" t="s">
        <v>246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289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5">
      <c r="A270" s="156"/>
      <c r="B270" s="157"/>
      <c r="C270" s="194" t="s">
        <v>496</v>
      </c>
      <c r="D270" s="161"/>
      <c r="E270" s="162">
        <v>746.09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249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5">
      <c r="A271" s="175">
        <v>67</v>
      </c>
      <c r="B271" s="176" t="s">
        <v>497</v>
      </c>
      <c r="C271" s="193" t="s">
        <v>498</v>
      </c>
      <c r="D271" s="177" t="s">
        <v>320</v>
      </c>
      <c r="E271" s="178">
        <v>581.56500000000005</v>
      </c>
      <c r="F271" s="179"/>
      <c r="G271" s="180">
        <f>ROUND(E271*F271,2)</f>
        <v>0</v>
      </c>
      <c r="H271" s="179"/>
      <c r="I271" s="180">
        <f>ROUND(E271*H271,2)</f>
        <v>0</v>
      </c>
      <c r="J271" s="179"/>
      <c r="K271" s="180">
        <f>ROUND(E271*J271,2)</f>
        <v>0</v>
      </c>
      <c r="L271" s="180">
        <v>21</v>
      </c>
      <c r="M271" s="180">
        <f>G271*(1+L271/100)</f>
        <v>0</v>
      </c>
      <c r="N271" s="180">
        <v>0</v>
      </c>
      <c r="O271" s="180">
        <f>ROUND(E271*N271,2)</f>
        <v>0</v>
      </c>
      <c r="P271" s="180">
        <v>0</v>
      </c>
      <c r="Q271" s="180">
        <f>ROUND(E271*P271,2)</f>
        <v>0</v>
      </c>
      <c r="R271" s="180" t="s">
        <v>243</v>
      </c>
      <c r="S271" s="180" t="s">
        <v>244</v>
      </c>
      <c r="T271" s="181" t="s">
        <v>245</v>
      </c>
      <c r="U271" s="159">
        <v>1.6E-2</v>
      </c>
      <c r="V271" s="159">
        <f>ROUND(E271*U271,2)</f>
        <v>9.31</v>
      </c>
      <c r="W271" s="159"/>
      <c r="X271" s="159" t="s">
        <v>246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247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5">
      <c r="A272" s="156"/>
      <c r="B272" s="157"/>
      <c r="C272" s="266" t="s">
        <v>499</v>
      </c>
      <c r="D272" s="267"/>
      <c r="E272" s="267"/>
      <c r="F272" s="267"/>
      <c r="G272" s="267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270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5">
      <c r="A273" s="156"/>
      <c r="B273" s="157"/>
      <c r="C273" s="194" t="s">
        <v>500</v>
      </c>
      <c r="D273" s="161"/>
      <c r="E273" s="162">
        <v>581.56500000000005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49"/>
      <c r="Z273" s="149"/>
      <c r="AA273" s="149"/>
      <c r="AB273" s="149"/>
      <c r="AC273" s="149"/>
      <c r="AD273" s="149"/>
      <c r="AE273" s="149"/>
      <c r="AF273" s="149"/>
      <c r="AG273" s="149" t="s">
        <v>249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5">
      <c r="A274" s="175">
        <v>68</v>
      </c>
      <c r="B274" s="176" t="s">
        <v>501</v>
      </c>
      <c r="C274" s="193" t="s">
        <v>502</v>
      </c>
      <c r="D274" s="177" t="s">
        <v>320</v>
      </c>
      <c r="E274" s="178">
        <v>14175.71</v>
      </c>
      <c r="F274" s="179"/>
      <c r="G274" s="180">
        <f>ROUND(E274*F274,2)</f>
        <v>0</v>
      </c>
      <c r="H274" s="179"/>
      <c r="I274" s="180">
        <f>ROUND(E274*H274,2)</f>
        <v>0</v>
      </c>
      <c r="J274" s="179"/>
      <c r="K274" s="180">
        <f>ROUND(E274*J274,2)</f>
        <v>0</v>
      </c>
      <c r="L274" s="180">
        <v>21</v>
      </c>
      <c r="M274" s="180">
        <f>G274*(1+L274/100)</f>
        <v>0</v>
      </c>
      <c r="N274" s="180">
        <v>0</v>
      </c>
      <c r="O274" s="180">
        <f>ROUND(E274*N274,2)</f>
        <v>0</v>
      </c>
      <c r="P274" s="180">
        <v>0</v>
      </c>
      <c r="Q274" s="180">
        <f>ROUND(E274*P274,2)</f>
        <v>0</v>
      </c>
      <c r="R274" s="180" t="s">
        <v>503</v>
      </c>
      <c r="S274" s="180" t="s">
        <v>244</v>
      </c>
      <c r="T274" s="181" t="s">
        <v>245</v>
      </c>
      <c r="U274" s="159">
        <v>8.0000000000000002E-3</v>
      </c>
      <c r="V274" s="159">
        <f>ROUND(E274*U274,2)</f>
        <v>113.41</v>
      </c>
      <c r="W274" s="159"/>
      <c r="X274" s="159" t="s">
        <v>246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289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ht="21" outlineLevel="1" x14ac:dyDescent="0.25">
      <c r="A275" s="156"/>
      <c r="B275" s="157"/>
      <c r="C275" s="266" t="s">
        <v>504</v>
      </c>
      <c r="D275" s="267"/>
      <c r="E275" s="267"/>
      <c r="F275" s="267"/>
      <c r="G275" s="267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270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82" t="str">
        <f>C275</f>
        <v>vybouraných hmot se složením a hrubým urovnáním nebo přeložením na jiný dopravní prostředek, nebo nakládání na dopravní prostředek pro vodorovnou dopravu,</v>
      </c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5">
      <c r="A276" s="156"/>
      <c r="B276" s="157"/>
      <c r="C276" s="194" t="s">
        <v>505</v>
      </c>
      <c r="D276" s="161"/>
      <c r="E276" s="162">
        <v>14175.71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49"/>
      <c r="Z276" s="149"/>
      <c r="AA276" s="149"/>
      <c r="AB276" s="149"/>
      <c r="AC276" s="149"/>
      <c r="AD276" s="149"/>
      <c r="AE276" s="149"/>
      <c r="AF276" s="149"/>
      <c r="AG276" s="149" t="s">
        <v>249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5">
      <c r="A277" s="175">
        <v>69</v>
      </c>
      <c r="B277" s="176" t="s">
        <v>506</v>
      </c>
      <c r="C277" s="193" t="s">
        <v>507</v>
      </c>
      <c r="D277" s="177" t="s">
        <v>320</v>
      </c>
      <c r="E277" s="178">
        <v>746.09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 t="s">
        <v>508</v>
      </c>
      <c r="S277" s="180" t="s">
        <v>244</v>
      </c>
      <c r="T277" s="181" t="s">
        <v>245</v>
      </c>
      <c r="U277" s="159">
        <v>0</v>
      </c>
      <c r="V277" s="159">
        <f>ROUND(E277*U277,2)</f>
        <v>0</v>
      </c>
      <c r="W277" s="159"/>
      <c r="X277" s="159" t="s">
        <v>246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247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5">
      <c r="A278" s="156"/>
      <c r="B278" s="157"/>
      <c r="C278" s="194" t="s">
        <v>509</v>
      </c>
      <c r="D278" s="161"/>
      <c r="E278" s="162">
        <v>746.09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249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5">
      <c r="A279" s="175">
        <v>70</v>
      </c>
      <c r="B279" s="176" t="s">
        <v>510</v>
      </c>
      <c r="C279" s="193" t="s">
        <v>511</v>
      </c>
      <c r="D279" s="177" t="s">
        <v>320</v>
      </c>
      <c r="E279" s="178">
        <v>1204.624</v>
      </c>
      <c r="F279" s="179"/>
      <c r="G279" s="180">
        <f>ROUND(E279*F279,2)</f>
        <v>0</v>
      </c>
      <c r="H279" s="179"/>
      <c r="I279" s="180">
        <f>ROUND(E279*H279,2)</f>
        <v>0</v>
      </c>
      <c r="J279" s="179"/>
      <c r="K279" s="180">
        <f>ROUND(E279*J279,2)</f>
        <v>0</v>
      </c>
      <c r="L279" s="180">
        <v>21</v>
      </c>
      <c r="M279" s="180">
        <f>G279*(1+L279/100)</f>
        <v>0</v>
      </c>
      <c r="N279" s="180">
        <v>0</v>
      </c>
      <c r="O279" s="180">
        <f>ROUND(E279*N279,2)</f>
        <v>0</v>
      </c>
      <c r="P279" s="180">
        <v>0</v>
      </c>
      <c r="Q279" s="180">
        <f>ROUND(E279*P279,2)</f>
        <v>0</v>
      </c>
      <c r="R279" s="180" t="s">
        <v>508</v>
      </c>
      <c r="S279" s="180" t="s">
        <v>244</v>
      </c>
      <c r="T279" s="181" t="s">
        <v>245</v>
      </c>
      <c r="U279" s="159">
        <v>0</v>
      </c>
      <c r="V279" s="159">
        <f>ROUND(E279*U279,2)</f>
        <v>0</v>
      </c>
      <c r="W279" s="159"/>
      <c r="X279" s="159" t="s">
        <v>246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247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5">
      <c r="A280" s="156"/>
      <c r="B280" s="157"/>
      <c r="C280" s="194" t="s">
        <v>512</v>
      </c>
      <c r="D280" s="161"/>
      <c r="E280" s="162">
        <v>1204.624</v>
      </c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49"/>
      <c r="Z280" s="149"/>
      <c r="AA280" s="149"/>
      <c r="AB280" s="149"/>
      <c r="AC280" s="149"/>
      <c r="AD280" s="149"/>
      <c r="AE280" s="149"/>
      <c r="AF280" s="149"/>
      <c r="AG280" s="149" t="s">
        <v>249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5">
      <c r="A281" s="175">
        <v>71</v>
      </c>
      <c r="B281" s="176" t="s">
        <v>513</v>
      </c>
      <c r="C281" s="193" t="s">
        <v>514</v>
      </c>
      <c r="D281" s="177" t="s">
        <v>320</v>
      </c>
      <c r="E281" s="178">
        <v>1753.0920000000001</v>
      </c>
      <c r="F281" s="179"/>
      <c r="G281" s="180">
        <f>ROUND(E281*F281,2)</f>
        <v>0</v>
      </c>
      <c r="H281" s="179"/>
      <c r="I281" s="180">
        <f>ROUND(E281*H281,2)</f>
        <v>0</v>
      </c>
      <c r="J281" s="179"/>
      <c r="K281" s="180">
        <f>ROUND(E281*J281,2)</f>
        <v>0</v>
      </c>
      <c r="L281" s="180">
        <v>21</v>
      </c>
      <c r="M281" s="180">
        <f>G281*(1+L281/100)</f>
        <v>0</v>
      </c>
      <c r="N281" s="180">
        <v>0</v>
      </c>
      <c r="O281" s="180">
        <f>ROUND(E281*N281,2)</f>
        <v>0</v>
      </c>
      <c r="P281" s="180">
        <v>0</v>
      </c>
      <c r="Q281" s="180">
        <f>ROUND(E281*P281,2)</f>
        <v>0</v>
      </c>
      <c r="R281" s="180"/>
      <c r="S281" s="180" t="s">
        <v>326</v>
      </c>
      <c r="T281" s="181" t="s">
        <v>327</v>
      </c>
      <c r="U281" s="159">
        <v>0</v>
      </c>
      <c r="V281" s="159">
        <f>ROUND(E281*U281,2)</f>
        <v>0</v>
      </c>
      <c r="W281" s="159"/>
      <c r="X281" s="159" t="s">
        <v>246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247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5">
      <c r="A282" s="156"/>
      <c r="B282" s="157"/>
      <c r="C282" s="194" t="s">
        <v>515</v>
      </c>
      <c r="D282" s="161"/>
      <c r="E282" s="162">
        <v>1753.0920000000001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249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20.399999999999999" outlineLevel="1" x14ac:dyDescent="0.25">
      <c r="A283" s="175">
        <v>72</v>
      </c>
      <c r="B283" s="176" t="s">
        <v>516</v>
      </c>
      <c r="C283" s="193" t="s">
        <v>517</v>
      </c>
      <c r="D283" s="177" t="s">
        <v>274</v>
      </c>
      <c r="E283" s="178">
        <v>41.3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0</v>
      </c>
      <c r="O283" s="180">
        <f>ROUND(E283*N283,2)</f>
        <v>0</v>
      </c>
      <c r="P283" s="180">
        <v>0</v>
      </c>
      <c r="Q283" s="180">
        <f>ROUND(E283*P283,2)</f>
        <v>0</v>
      </c>
      <c r="R283" s="180"/>
      <c r="S283" s="180" t="s">
        <v>326</v>
      </c>
      <c r="T283" s="181" t="s">
        <v>327</v>
      </c>
      <c r="U283" s="159">
        <v>0</v>
      </c>
      <c r="V283" s="159">
        <f>ROUND(E283*U283,2)</f>
        <v>0</v>
      </c>
      <c r="W283" s="159"/>
      <c r="X283" s="159" t="s">
        <v>246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247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5">
      <c r="A284" s="156"/>
      <c r="B284" s="157"/>
      <c r="C284" s="194" t="s">
        <v>248</v>
      </c>
      <c r="D284" s="161"/>
      <c r="E284" s="162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249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5">
      <c r="A285" s="156"/>
      <c r="B285" s="157"/>
      <c r="C285" s="194" t="s">
        <v>518</v>
      </c>
      <c r="D285" s="161"/>
      <c r="E285" s="162">
        <v>41.3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249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5">
      <c r="A286" s="175">
        <v>73</v>
      </c>
      <c r="B286" s="176" t="s">
        <v>519</v>
      </c>
      <c r="C286" s="193" t="s">
        <v>520</v>
      </c>
      <c r="D286" s="177" t="s">
        <v>346</v>
      </c>
      <c r="E286" s="178">
        <v>1723</v>
      </c>
      <c r="F286" s="179"/>
      <c r="G286" s="180">
        <f>ROUND(E286*F286,2)</f>
        <v>0</v>
      </c>
      <c r="H286" s="179"/>
      <c r="I286" s="180">
        <f>ROUND(E286*H286,2)</f>
        <v>0</v>
      </c>
      <c r="J286" s="179"/>
      <c r="K286" s="180">
        <f>ROUND(E286*J286,2)</f>
        <v>0</v>
      </c>
      <c r="L286" s="180">
        <v>21</v>
      </c>
      <c r="M286" s="180">
        <f>G286*(1+L286/100)</f>
        <v>0</v>
      </c>
      <c r="N286" s="180">
        <v>0</v>
      </c>
      <c r="O286" s="180">
        <f>ROUND(E286*N286,2)</f>
        <v>0</v>
      </c>
      <c r="P286" s="180">
        <v>0</v>
      </c>
      <c r="Q286" s="180">
        <f>ROUND(E286*P286,2)</f>
        <v>0</v>
      </c>
      <c r="R286" s="180" t="s">
        <v>407</v>
      </c>
      <c r="S286" s="180" t="s">
        <v>244</v>
      </c>
      <c r="T286" s="181" t="s">
        <v>245</v>
      </c>
      <c r="U286" s="159">
        <v>0</v>
      </c>
      <c r="V286" s="159">
        <f>ROUND(E286*U286,2)</f>
        <v>0</v>
      </c>
      <c r="W286" s="159"/>
      <c r="X286" s="159" t="s">
        <v>328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329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5">
      <c r="A287" s="156"/>
      <c r="B287" s="157"/>
      <c r="C287" s="194" t="s">
        <v>521</v>
      </c>
      <c r="D287" s="161"/>
      <c r="E287" s="162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49"/>
      <c r="Z287" s="149"/>
      <c r="AA287" s="149"/>
      <c r="AB287" s="149"/>
      <c r="AC287" s="149"/>
      <c r="AD287" s="149"/>
      <c r="AE287" s="149"/>
      <c r="AF287" s="149"/>
      <c r="AG287" s="149" t="s">
        <v>249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5">
      <c r="A288" s="156"/>
      <c r="B288" s="157"/>
      <c r="C288" s="194" t="s">
        <v>522</v>
      </c>
      <c r="D288" s="161"/>
      <c r="E288" s="162">
        <v>1723</v>
      </c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249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ht="20.399999999999999" outlineLevel="1" x14ac:dyDescent="0.25">
      <c r="A289" s="175">
        <v>74</v>
      </c>
      <c r="B289" s="176" t="s">
        <v>523</v>
      </c>
      <c r="C289" s="193" t="s">
        <v>524</v>
      </c>
      <c r="D289" s="177" t="s">
        <v>346</v>
      </c>
      <c r="E289" s="178">
        <v>16</v>
      </c>
      <c r="F289" s="179"/>
      <c r="G289" s="180">
        <f>ROUND(E289*F289,2)</f>
        <v>0</v>
      </c>
      <c r="H289" s="179"/>
      <c r="I289" s="180">
        <f>ROUND(E289*H289,2)</f>
        <v>0</v>
      </c>
      <c r="J289" s="179"/>
      <c r="K289" s="180">
        <f>ROUND(E289*J289,2)</f>
        <v>0</v>
      </c>
      <c r="L289" s="180">
        <v>21</v>
      </c>
      <c r="M289" s="180">
        <f>G289*(1+L289/100)</f>
        <v>0</v>
      </c>
      <c r="N289" s="180">
        <v>0</v>
      </c>
      <c r="O289" s="180">
        <f>ROUND(E289*N289,2)</f>
        <v>0</v>
      </c>
      <c r="P289" s="180">
        <v>0</v>
      </c>
      <c r="Q289" s="180">
        <f>ROUND(E289*P289,2)</f>
        <v>0</v>
      </c>
      <c r="R289" s="180" t="s">
        <v>407</v>
      </c>
      <c r="S289" s="180" t="s">
        <v>525</v>
      </c>
      <c r="T289" s="181" t="s">
        <v>245</v>
      </c>
      <c r="U289" s="159">
        <v>0</v>
      </c>
      <c r="V289" s="159">
        <f>ROUND(E289*U289,2)</f>
        <v>0</v>
      </c>
      <c r="W289" s="159"/>
      <c r="X289" s="159" t="s">
        <v>328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329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5">
      <c r="A290" s="156"/>
      <c r="B290" s="157"/>
      <c r="C290" s="194" t="s">
        <v>526</v>
      </c>
      <c r="D290" s="161"/>
      <c r="E290" s="162">
        <v>16</v>
      </c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249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20.399999999999999" outlineLevel="1" x14ac:dyDescent="0.25">
      <c r="A291" s="175">
        <v>75</v>
      </c>
      <c r="B291" s="176" t="s">
        <v>527</v>
      </c>
      <c r="C291" s="193" t="s">
        <v>524</v>
      </c>
      <c r="D291" s="177" t="s">
        <v>346</v>
      </c>
      <c r="E291" s="178">
        <v>16</v>
      </c>
      <c r="F291" s="179"/>
      <c r="G291" s="180">
        <f>ROUND(E291*F291,2)</f>
        <v>0</v>
      </c>
      <c r="H291" s="179"/>
      <c r="I291" s="180">
        <f>ROUND(E291*H291,2)</f>
        <v>0</v>
      </c>
      <c r="J291" s="179"/>
      <c r="K291" s="180">
        <f>ROUND(E291*J291,2)</f>
        <v>0</v>
      </c>
      <c r="L291" s="180">
        <v>21</v>
      </c>
      <c r="M291" s="180">
        <f>G291*(1+L291/100)</f>
        <v>0</v>
      </c>
      <c r="N291" s="180">
        <v>0</v>
      </c>
      <c r="O291" s="180">
        <f>ROUND(E291*N291,2)</f>
        <v>0</v>
      </c>
      <c r="P291" s="180">
        <v>0</v>
      </c>
      <c r="Q291" s="180">
        <f>ROUND(E291*P291,2)</f>
        <v>0</v>
      </c>
      <c r="R291" s="180" t="s">
        <v>407</v>
      </c>
      <c r="S291" s="180" t="s">
        <v>525</v>
      </c>
      <c r="T291" s="181" t="s">
        <v>245</v>
      </c>
      <c r="U291" s="159">
        <v>0</v>
      </c>
      <c r="V291" s="159">
        <f>ROUND(E291*U291,2)</f>
        <v>0</v>
      </c>
      <c r="W291" s="159"/>
      <c r="X291" s="159" t="s">
        <v>328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329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5">
      <c r="A292" s="156"/>
      <c r="B292" s="157"/>
      <c r="C292" s="194" t="s">
        <v>526</v>
      </c>
      <c r="D292" s="161"/>
      <c r="E292" s="162">
        <v>16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249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t="20.399999999999999" outlineLevel="1" x14ac:dyDescent="0.25">
      <c r="A293" s="175">
        <v>76</v>
      </c>
      <c r="B293" s="176" t="s">
        <v>528</v>
      </c>
      <c r="C293" s="193" t="s">
        <v>529</v>
      </c>
      <c r="D293" s="177" t="s">
        <v>346</v>
      </c>
      <c r="E293" s="178">
        <v>634</v>
      </c>
      <c r="F293" s="179"/>
      <c r="G293" s="180">
        <f>ROUND(E293*F293,2)</f>
        <v>0</v>
      </c>
      <c r="H293" s="179"/>
      <c r="I293" s="180">
        <f>ROUND(E293*H293,2)</f>
        <v>0</v>
      </c>
      <c r="J293" s="179"/>
      <c r="K293" s="180">
        <f>ROUND(E293*J293,2)</f>
        <v>0</v>
      </c>
      <c r="L293" s="180">
        <v>21</v>
      </c>
      <c r="M293" s="180">
        <f>G293*(1+L293/100)</f>
        <v>0</v>
      </c>
      <c r="N293" s="180">
        <v>0</v>
      </c>
      <c r="O293" s="180">
        <f>ROUND(E293*N293,2)</f>
        <v>0</v>
      </c>
      <c r="P293" s="180">
        <v>0</v>
      </c>
      <c r="Q293" s="180">
        <f>ROUND(E293*P293,2)</f>
        <v>0</v>
      </c>
      <c r="R293" s="180" t="s">
        <v>407</v>
      </c>
      <c r="S293" s="180" t="s">
        <v>525</v>
      </c>
      <c r="T293" s="181" t="s">
        <v>245</v>
      </c>
      <c r="U293" s="159">
        <v>0</v>
      </c>
      <c r="V293" s="159">
        <f>ROUND(E293*U293,2)</f>
        <v>0</v>
      </c>
      <c r="W293" s="159"/>
      <c r="X293" s="159" t="s">
        <v>328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329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5">
      <c r="A294" s="156"/>
      <c r="B294" s="157"/>
      <c r="C294" s="194" t="s">
        <v>530</v>
      </c>
      <c r="D294" s="161"/>
      <c r="E294" s="162">
        <v>634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249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t="20.399999999999999" outlineLevel="1" x14ac:dyDescent="0.25">
      <c r="A295" s="175">
        <v>77</v>
      </c>
      <c r="B295" s="176" t="s">
        <v>531</v>
      </c>
      <c r="C295" s="193" t="s">
        <v>532</v>
      </c>
      <c r="D295" s="177" t="s">
        <v>346</v>
      </c>
      <c r="E295" s="178">
        <v>16</v>
      </c>
      <c r="F295" s="179"/>
      <c r="G295" s="180">
        <f>ROUND(E295*F295,2)</f>
        <v>0</v>
      </c>
      <c r="H295" s="179"/>
      <c r="I295" s="180">
        <f>ROUND(E295*H295,2)</f>
        <v>0</v>
      </c>
      <c r="J295" s="179"/>
      <c r="K295" s="180">
        <f>ROUND(E295*J295,2)</f>
        <v>0</v>
      </c>
      <c r="L295" s="180">
        <v>21</v>
      </c>
      <c r="M295" s="180">
        <f>G295*(1+L295/100)</f>
        <v>0</v>
      </c>
      <c r="N295" s="180">
        <v>0</v>
      </c>
      <c r="O295" s="180">
        <f>ROUND(E295*N295,2)</f>
        <v>0</v>
      </c>
      <c r="P295" s="180">
        <v>0</v>
      </c>
      <c r="Q295" s="180">
        <f>ROUND(E295*P295,2)</f>
        <v>0</v>
      </c>
      <c r="R295" s="180" t="s">
        <v>407</v>
      </c>
      <c r="S295" s="180" t="s">
        <v>525</v>
      </c>
      <c r="T295" s="181" t="s">
        <v>245</v>
      </c>
      <c r="U295" s="159">
        <v>0</v>
      </c>
      <c r="V295" s="159">
        <f>ROUND(E295*U295,2)</f>
        <v>0</v>
      </c>
      <c r="W295" s="159"/>
      <c r="X295" s="159" t="s">
        <v>328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329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5">
      <c r="A296" s="156"/>
      <c r="B296" s="157"/>
      <c r="C296" s="194" t="s">
        <v>526</v>
      </c>
      <c r="D296" s="161"/>
      <c r="E296" s="162">
        <v>16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249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20.399999999999999" outlineLevel="1" x14ac:dyDescent="0.25">
      <c r="A297" s="175">
        <v>78</v>
      </c>
      <c r="B297" s="176" t="s">
        <v>533</v>
      </c>
      <c r="C297" s="193" t="s">
        <v>534</v>
      </c>
      <c r="D297" s="177" t="s">
        <v>346</v>
      </c>
      <c r="E297" s="178">
        <v>16</v>
      </c>
      <c r="F297" s="179"/>
      <c r="G297" s="180">
        <f>ROUND(E297*F297,2)</f>
        <v>0</v>
      </c>
      <c r="H297" s="179"/>
      <c r="I297" s="180">
        <f>ROUND(E297*H297,2)</f>
        <v>0</v>
      </c>
      <c r="J297" s="179"/>
      <c r="K297" s="180">
        <f>ROUND(E297*J297,2)</f>
        <v>0</v>
      </c>
      <c r="L297" s="180">
        <v>21</v>
      </c>
      <c r="M297" s="180">
        <f>G297*(1+L297/100)</f>
        <v>0</v>
      </c>
      <c r="N297" s="180">
        <v>0</v>
      </c>
      <c r="O297" s="180">
        <f>ROUND(E297*N297,2)</f>
        <v>0</v>
      </c>
      <c r="P297" s="180">
        <v>0</v>
      </c>
      <c r="Q297" s="180">
        <f>ROUND(E297*P297,2)</f>
        <v>0</v>
      </c>
      <c r="R297" s="180" t="s">
        <v>407</v>
      </c>
      <c r="S297" s="180" t="s">
        <v>525</v>
      </c>
      <c r="T297" s="181" t="s">
        <v>245</v>
      </c>
      <c r="U297" s="159">
        <v>0</v>
      </c>
      <c r="V297" s="159">
        <f>ROUND(E297*U297,2)</f>
        <v>0</v>
      </c>
      <c r="W297" s="159"/>
      <c r="X297" s="159" t="s">
        <v>328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329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5">
      <c r="A298" s="156"/>
      <c r="B298" s="157"/>
      <c r="C298" s="194" t="s">
        <v>526</v>
      </c>
      <c r="D298" s="161"/>
      <c r="E298" s="162">
        <v>16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249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5">
      <c r="A299" s="175">
        <v>79</v>
      </c>
      <c r="B299" s="176" t="s">
        <v>535</v>
      </c>
      <c r="C299" s="193" t="s">
        <v>536</v>
      </c>
      <c r="D299" s="177" t="s">
        <v>346</v>
      </c>
      <c r="E299" s="178">
        <v>215.6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21</v>
      </c>
      <c r="M299" s="180">
        <f>G299*(1+L299/100)</f>
        <v>0</v>
      </c>
      <c r="N299" s="180">
        <v>0</v>
      </c>
      <c r="O299" s="180">
        <f>ROUND(E299*N299,2)</f>
        <v>0</v>
      </c>
      <c r="P299" s="180">
        <v>0</v>
      </c>
      <c r="Q299" s="180">
        <f>ROUND(E299*P299,2)</f>
        <v>0</v>
      </c>
      <c r="R299" s="180" t="s">
        <v>407</v>
      </c>
      <c r="S299" s="180" t="s">
        <v>244</v>
      </c>
      <c r="T299" s="181" t="s">
        <v>245</v>
      </c>
      <c r="U299" s="159">
        <v>0</v>
      </c>
      <c r="V299" s="159">
        <f>ROUND(E299*U299,2)</f>
        <v>0</v>
      </c>
      <c r="W299" s="159"/>
      <c r="X299" s="159" t="s">
        <v>328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329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5">
      <c r="A300" s="156"/>
      <c r="B300" s="157"/>
      <c r="C300" s="194" t="s">
        <v>537</v>
      </c>
      <c r="D300" s="161"/>
      <c r="E300" s="162">
        <v>215.6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249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5">
      <c r="A301" s="175">
        <v>80</v>
      </c>
      <c r="B301" s="176" t="s">
        <v>538</v>
      </c>
      <c r="C301" s="193" t="s">
        <v>539</v>
      </c>
      <c r="D301" s="177" t="s">
        <v>346</v>
      </c>
      <c r="E301" s="178">
        <v>963</v>
      </c>
      <c r="F301" s="179"/>
      <c r="G301" s="180">
        <f>ROUND(E301*F301,2)</f>
        <v>0</v>
      </c>
      <c r="H301" s="179"/>
      <c r="I301" s="180">
        <f>ROUND(E301*H301,2)</f>
        <v>0</v>
      </c>
      <c r="J301" s="179"/>
      <c r="K301" s="180">
        <f>ROUND(E301*J301,2)</f>
        <v>0</v>
      </c>
      <c r="L301" s="180">
        <v>21</v>
      </c>
      <c r="M301" s="180">
        <f>G301*(1+L301/100)</f>
        <v>0</v>
      </c>
      <c r="N301" s="180">
        <v>0</v>
      </c>
      <c r="O301" s="180">
        <f>ROUND(E301*N301,2)</f>
        <v>0</v>
      </c>
      <c r="P301" s="180">
        <v>0</v>
      </c>
      <c r="Q301" s="180">
        <f>ROUND(E301*P301,2)</f>
        <v>0</v>
      </c>
      <c r="R301" s="180"/>
      <c r="S301" s="180" t="s">
        <v>326</v>
      </c>
      <c r="T301" s="181" t="s">
        <v>327</v>
      </c>
      <c r="U301" s="159">
        <v>0</v>
      </c>
      <c r="V301" s="159">
        <f>ROUND(E301*U301,2)</f>
        <v>0</v>
      </c>
      <c r="W301" s="159"/>
      <c r="X301" s="159" t="s">
        <v>328</v>
      </c>
      <c r="Y301" s="149"/>
      <c r="Z301" s="149"/>
      <c r="AA301" s="149"/>
      <c r="AB301" s="149"/>
      <c r="AC301" s="149"/>
      <c r="AD301" s="149"/>
      <c r="AE301" s="149"/>
      <c r="AF301" s="149"/>
      <c r="AG301" s="149" t="s">
        <v>329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5">
      <c r="A302" s="156"/>
      <c r="B302" s="157"/>
      <c r="C302" s="194" t="s">
        <v>540</v>
      </c>
      <c r="D302" s="161"/>
      <c r="E302" s="162">
        <v>963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249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5">
      <c r="A303" s="175">
        <v>81</v>
      </c>
      <c r="B303" s="176" t="s">
        <v>541</v>
      </c>
      <c r="C303" s="193" t="s">
        <v>542</v>
      </c>
      <c r="D303" s="177" t="s">
        <v>346</v>
      </c>
      <c r="E303" s="178">
        <v>11</v>
      </c>
      <c r="F303" s="179"/>
      <c r="G303" s="180">
        <f>ROUND(E303*F303,2)</f>
        <v>0</v>
      </c>
      <c r="H303" s="179"/>
      <c r="I303" s="180">
        <f>ROUND(E303*H303,2)</f>
        <v>0</v>
      </c>
      <c r="J303" s="179"/>
      <c r="K303" s="180">
        <f>ROUND(E303*J303,2)</f>
        <v>0</v>
      </c>
      <c r="L303" s="180">
        <v>21</v>
      </c>
      <c r="M303" s="180">
        <f>G303*(1+L303/100)</f>
        <v>0</v>
      </c>
      <c r="N303" s="180">
        <v>0</v>
      </c>
      <c r="O303" s="180">
        <f>ROUND(E303*N303,2)</f>
        <v>0</v>
      </c>
      <c r="P303" s="180">
        <v>0</v>
      </c>
      <c r="Q303" s="180">
        <f>ROUND(E303*P303,2)</f>
        <v>0</v>
      </c>
      <c r="R303" s="180"/>
      <c r="S303" s="180" t="s">
        <v>326</v>
      </c>
      <c r="T303" s="181" t="s">
        <v>327</v>
      </c>
      <c r="U303" s="159">
        <v>0</v>
      </c>
      <c r="V303" s="159">
        <f>ROUND(E303*U303,2)</f>
        <v>0</v>
      </c>
      <c r="W303" s="159"/>
      <c r="X303" s="159" t="s">
        <v>328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329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5">
      <c r="A304" s="156"/>
      <c r="B304" s="157"/>
      <c r="C304" s="194" t="s">
        <v>543</v>
      </c>
      <c r="D304" s="161"/>
      <c r="E304" s="162">
        <v>11</v>
      </c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49"/>
      <c r="Z304" s="149"/>
      <c r="AA304" s="149"/>
      <c r="AB304" s="149"/>
      <c r="AC304" s="149"/>
      <c r="AD304" s="149"/>
      <c r="AE304" s="149"/>
      <c r="AF304" s="149"/>
      <c r="AG304" s="149" t="s">
        <v>249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x14ac:dyDescent="0.25">
      <c r="A305" s="169" t="s">
        <v>238</v>
      </c>
      <c r="B305" s="170" t="s">
        <v>165</v>
      </c>
      <c r="C305" s="192" t="s">
        <v>166</v>
      </c>
      <c r="D305" s="171"/>
      <c r="E305" s="172"/>
      <c r="F305" s="173"/>
      <c r="G305" s="173">
        <f>SUMIF(AG306:AG319,"&lt;&gt;NOR",G306:G319)</f>
        <v>0</v>
      </c>
      <c r="H305" s="173"/>
      <c r="I305" s="173">
        <f>SUM(I306:I319)</f>
        <v>0</v>
      </c>
      <c r="J305" s="173"/>
      <c r="K305" s="173">
        <f>SUM(K306:K319)</f>
        <v>0</v>
      </c>
      <c r="L305" s="173"/>
      <c r="M305" s="173">
        <f>SUM(M306:M319)</f>
        <v>0</v>
      </c>
      <c r="N305" s="173"/>
      <c r="O305" s="173">
        <f>SUM(O306:O319)</f>
        <v>0</v>
      </c>
      <c r="P305" s="173"/>
      <c r="Q305" s="173">
        <f>SUM(Q306:Q319)</f>
        <v>28.49</v>
      </c>
      <c r="R305" s="173"/>
      <c r="S305" s="173"/>
      <c r="T305" s="174"/>
      <c r="U305" s="168"/>
      <c r="V305" s="168">
        <f>SUM(V306:V319)</f>
        <v>158.51000000000002</v>
      </c>
      <c r="W305" s="168"/>
      <c r="X305" s="168"/>
      <c r="AG305" t="s">
        <v>239</v>
      </c>
    </row>
    <row r="306" spans="1:60" outlineLevel="1" x14ac:dyDescent="0.25">
      <c r="A306" s="175">
        <v>82</v>
      </c>
      <c r="B306" s="176" t="s">
        <v>544</v>
      </c>
      <c r="C306" s="193" t="s">
        <v>545</v>
      </c>
      <c r="D306" s="177" t="s">
        <v>279</v>
      </c>
      <c r="E306" s="178">
        <v>10.368</v>
      </c>
      <c r="F306" s="179"/>
      <c r="G306" s="180">
        <f>ROUND(E306*F306,2)</f>
        <v>0</v>
      </c>
      <c r="H306" s="179"/>
      <c r="I306" s="180">
        <f>ROUND(E306*H306,2)</f>
        <v>0</v>
      </c>
      <c r="J306" s="179"/>
      <c r="K306" s="180">
        <f>ROUND(E306*J306,2)</f>
        <v>0</v>
      </c>
      <c r="L306" s="180">
        <v>21</v>
      </c>
      <c r="M306" s="180">
        <f>G306*(1+L306/100)</f>
        <v>0</v>
      </c>
      <c r="N306" s="180">
        <v>0</v>
      </c>
      <c r="O306" s="180">
        <f>ROUND(E306*N306,2)</f>
        <v>0</v>
      </c>
      <c r="P306" s="180">
        <v>2</v>
      </c>
      <c r="Q306" s="180">
        <f>ROUND(E306*P306,2)</f>
        <v>20.74</v>
      </c>
      <c r="R306" s="180" t="s">
        <v>508</v>
      </c>
      <c r="S306" s="180" t="s">
        <v>244</v>
      </c>
      <c r="T306" s="181" t="s">
        <v>245</v>
      </c>
      <c r="U306" s="159">
        <v>6.4359999999999999</v>
      </c>
      <c r="V306" s="159">
        <f>ROUND(E306*U306,2)</f>
        <v>66.73</v>
      </c>
      <c r="W306" s="159"/>
      <c r="X306" s="159" t="s">
        <v>246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289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5">
      <c r="A307" s="156"/>
      <c r="B307" s="157"/>
      <c r="C307" s="266" t="s">
        <v>546</v>
      </c>
      <c r="D307" s="267"/>
      <c r="E307" s="267"/>
      <c r="F307" s="267"/>
      <c r="G307" s="267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270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5">
      <c r="A308" s="156"/>
      <c r="B308" s="157"/>
      <c r="C308" s="194" t="s">
        <v>547</v>
      </c>
      <c r="D308" s="161"/>
      <c r="E308" s="162">
        <v>15.552</v>
      </c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249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5">
      <c r="A309" s="156"/>
      <c r="B309" s="157"/>
      <c r="C309" s="194" t="s">
        <v>548</v>
      </c>
      <c r="D309" s="161"/>
      <c r="E309" s="162">
        <v>-5.1840000000000002</v>
      </c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249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t="20.399999999999999" outlineLevel="1" x14ac:dyDescent="0.25">
      <c r="A310" s="175">
        <v>83</v>
      </c>
      <c r="B310" s="176" t="s">
        <v>549</v>
      </c>
      <c r="C310" s="193" t="s">
        <v>550</v>
      </c>
      <c r="D310" s="177" t="s">
        <v>279</v>
      </c>
      <c r="E310" s="178">
        <v>0.44800000000000001</v>
      </c>
      <c r="F310" s="179"/>
      <c r="G310" s="180">
        <f>ROUND(E310*F310,2)</f>
        <v>0</v>
      </c>
      <c r="H310" s="179"/>
      <c r="I310" s="180">
        <f>ROUND(E310*H310,2)</f>
        <v>0</v>
      </c>
      <c r="J310" s="179"/>
      <c r="K310" s="180">
        <f>ROUND(E310*J310,2)</f>
        <v>0</v>
      </c>
      <c r="L310" s="180">
        <v>21</v>
      </c>
      <c r="M310" s="180">
        <f>G310*(1+L310/100)</f>
        <v>0</v>
      </c>
      <c r="N310" s="180">
        <v>0</v>
      </c>
      <c r="O310" s="180">
        <f>ROUND(E310*N310,2)</f>
        <v>0</v>
      </c>
      <c r="P310" s="180">
        <v>2.2000000000000002</v>
      </c>
      <c r="Q310" s="180">
        <f>ROUND(E310*P310,2)</f>
        <v>0.99</v>
      </c>
      <c r="R310" s="180" t="s">
        <v>508</v>
      </c>
      <c r="S310" s="180" t="s">
        <v>244</v>
      </c>
      <c r="T310" s="181" t="s">
        <v>245</v>
      </c>
      <c r="U310" s="159">
        <v>10.47</v>
      </c>
      <c r="V310" s="159">
        <f>ROUND(E310*U310,2)</f>
        <v>4.6900000000000004</v>
      </c>
      <c r="W310" s="159"/>
      <c r="X310" s="159" t="s">
        <v>246</v>
      </c>
      <c r="Y310" s="149"/>
      <c r="Z310" s="149"/>
      <c r="AA310" s="149"/>
      <c r="AB310" s="149"/>
      <c r="AC310" s="149"/>
      <c r="AD310" s="149"/>
      <c r="AE310" s="149"/>
      <c r="AF310" s="149"/>
      <c r="AG310" s="149" t="s">
        <v>289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5">
      <c r="A311" s="156"/>
      <c r="B311" s="157"/>
      <c r="C311" s="194" t="s">
        <v>291</v>
      </c>
      <c r="D311" s="161"/>
      <c r="E311" s="162">
        <v>0.44800000000000001</v>
      </c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49"/>
      <c r="Z311" s="149"/>
      <c r="AA311" s="149"/>
      <c r="AB311" s="149"/>
      <c r="AC311" s="149"/>
      <c r="AD311" s="149"/>
      <c r="AE311" s="149"/>
      <c r="AF311" s="149"/>
      <c r="AG311" s="149" t="s">
        <v>249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5">
      <c r="A312" s="175">
        <v>84</v>
      </c>
      <c r="B312" s="176" t="s">
        <v>551</v>
      </c>
      <c r="C312" s="193" t="s">
        <v>552</v>
      </c>
      <c r="D312" s="177" t="s">
        <v>274</v>
      </c>
      <c r="E312" s="178">
        <v>22.4</v>
      </c>
      <c r="F312" s="179"/>
      <c r="G312" s="180">
        <f>ROUND(E312*F312,2)</f>
        <v>0</v>
      </c>
      <c r="H312" s="179"/>
      <c r="I312" s="180">
        <f>ROUND(E312*H312,2)</f>
        <v>0</v>
      </c>
      <c r="J312" s="179"/>
      <c r="K312" s="180">
        <f>ROUND(E312*J312,2)</f>
        <v>0</v>
      </c>
      <c r="L312" s="180">
        <v>21</v>
      </c>
      <c r="M312" s="180">
        <f>G312*(1+L312/100)</f>
        <v>0</v>
      </c>
      <c r="N312" s="180">
        <v>0</v>
      </c>
      <c r="O312" s="180">
        <f>ROUND(E312*N312,2)</f>
        <v>0</v>
      </c>
      <c r="P312" s="180">
        <v>4.6000000000000001E-4</v>
      </c>
      <c r="Q312" s="180">
        <f>ROUND(E312*P312,2)</f>
        <v>0.01</v>
      </c>
      <c r="R312" s="180" t="s">
        <v>508</v>
      </c>
      <c r="S312" s="180" t="s">
        <v>244</v>
      </c>
      <c r="T312" s="181" t="s">
        <v>245</v>
      </c>
      <c r="U312" s="159">
        <v>1.8</v>
      </c>
      <c r="V312" s="159">
        <f>ROUND(E312*U312,2)</f>
        <v>40.32</v>
      </c>
      <c r="W312" s="159"/>
      <c r="X312" s="159" t="s">
        <v>246</v>
      </c>
      <c r="Y312" s="149"/>
      <c r="Z312" s="149"/>
      <c r="AA312" s="149"/>
      <c r="AB312" s="149"/>
      <c r="AC312" s="149"/>
      <c r="AD312" s="149"/>
      <c r="AE312" s="149"/>
      <c r="AF312" s="149"/>
      <c r="AG312" s="149" t="s">
        <v>289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5">
      <c r="A313" s="156"/>
      <c r="B313" s="157"/>
      <c r="C313" s="194" t="s">
        <v>553</v>
      </c>
      <c r="D313" s="161"/>
      <c r="E313" s="162">
        <v>22.4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49"/>
      <c r="Z313" s="149"/>
      <c r="AA313" s="149"/>
      <c r="AB313" s="149"/>
      <c r="AC313" s="149"/>
      <c r="AD313" s="149"/>
      <c r="AE313" s="149"/>
      <c r="AF313" s="149"/>
      <c r="AG313" s="149" t="s">
        <v>249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5">
      <c r="A314" s="183">
        <v>85</v>
      </c>
      <c r="B314" s="184" t="s">
        <v>554</v>
      </c>
      <c r="C314" s="195" t="s">
        <v>555</v>
      </c>
      <c r="D314" s="185" t="s">
        <v>346</v>
      </c>
      <c r="E314" s="186">
        <v>45</v>
      </c>
      <c r="F314" s="187"/>
      <c r="G314" s="188">
        <f t="shared" ref="G314:G319" si="0">ROUND(E314*F314,2)</f>
        <v>0</v>
      </c>
      <c r="H314" s="187"/>
      <c r="I314" s="188">
        <f t="shared" ref="I314:I319" si="1">ROUND(E314*H314,2)</f>
        <v>0</v>
      </c>
      <c r="J314" s="187"/>
      <c r="K314" s="188">
        <f t="shared" ref="K314:K319" si="2">ROUND(E314*J314,2)</f>
        <v>0</v>
      </c>
      <c r="L314" s="188">
        <v>21</v>
      </c>
      <c r="M314" s="188">
        <f t="shared" ref="M314:M319" si="3">G314*(1+L314/100)</f>
        <v>0</v>
      </c>
      <c r="N314" s="188">
        <v>0</v>
      </c>
      <c r="O314" s="188">
        <f t="shared" ref="O314:O319" si="4">ROUND(E314*N314,2)</f>
        <v>0</v>
      </c>
      <c r="P314" s="188">
        <v>0.15</v>
      </c>
      <c r="Q314" s="188">
        <f t="shared" ref="Q314:Q319" si="5">ROUND(E314*P314,2)</f>
        <v>6.75</v>
      </c>
      <c r="R314" s="188"/>
      <c r="S314" s="188" t="s">
        <v>326</v>
      </c>
      <c r="T314" s="189" t="s">
        <v>327</v>
      </c>
      <c r="U314" s="159">
        <v>0</v>
      </c>
      <c r="V314" s="159">
        <f t="shared" ref="V314:V319" si="6">ROUND(E314*U314,2)</f>
        <v>0</v>
      </c>
      <c r="W314" s="159"/>
      <c r="X314" s="159" t="s">
        <v>246</v>
      </c>
      <c r="Y314" s="149"/>
      <c r="Z314" s="149"/>
      <c r="AA314" s="149"/>
      <c r="AB314" s="149"/>
      <c r="AC314" s="149"/>
      <c r="AD314" s="149"/>
      <c r="AE314" s="149"/>
      <c r="AF314" s="149"/>
      <c r="AG314" s="149" t="s">
        <v>289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5">
      <c r="A315" s="183">
        <v>86</v>
      </c>
      <c r="B315" s="184" t="s">
        <v>556</v>
      </c>
      <c r="C315" s="195" t="s">
        <v>557</v>
      </c>
      <c r="D315" s="185" t="s">
        <v>320</v>
      </c>
      <c r="E315" s="186">
        <v>28.4819</v>
      </c>
      <c r="F315" s="187"/>
      <c r="G315" s="188">
        <f t="shared" si="0"/>
        <v>0</v>
      </c>
      <c r="H315" s="187"/>
      <c r="I315" s="188">
        <f t="shared" si="1"/>
        <v>0</v>
      </c>
      <c r="J315" s="187"/>
      <c r="K315" s="188">
        <f t="shared" si="2"/>
        <v>0</v>
      </c>
      <c r="L315" s="188">
        <v>21</v>
      </c>
      <c r="M315" s="188">
        <f t="shared" si="3"/>
        <v>0</v>
      </c>
      <c r="N315" s="188">
        <v>0</v>
      </c>
      <c r="O315" s="188">
        <f t="shared" si="4"/>
        <v>0</v>
      </c>
      <c r="P315" s="188">
        <v>0</v>
      </c>
      <c r="Q315" s="188">
        <f t="shared" si="5"/>
        <v>0</v>
      </c>
      <c r="R315" s="188" t="s">
        <v>508</v>
      </c>
      <c r="S315" s="188" t="s">
        <v>244</v>
      </c>
      <c r="T315" s="189" t="s">
        <v>245</v>
      </c>
      <c r="U315" s="159">
        <v>0.49</v>
      </c>
      <c r="V315" s="159">
        <f t="shared" si="6"/>
        <v>13.96</v>
      </c>
      <c r="W315" s="159"/>
      <c r="X315" s="159" t="s">
        <v>558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559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5">
      <c r="A316" s="183">
        <v>87</v>
      </c>
      <c r="B316" s="184" t="s">
        <v>560</v>
      </c>
      <c r="C316" s="195" t="s">
        <v>561</v>
      </c>
      <c r="D316" s="185" t="s">
        <v>320</v>
      </c>
      <c r="E316" s="186">
        <v>541.15617999999995</v>
      </c>
      <c r="F316" s="187"/>
      <c r="G316" s="188">
        <f t="shared" si="0"/>
        <v>0</v>
      </c>
      <c r="H316" s="187"/>
      <c r="I316" s="188">
        <f t="shared" si="1"/>
        <v>0</v>
      </c>
      <c r="J316" s="187"/>
      <c r="K316" s="188">
        <f t="shared" si="2"/>
        <v>0</v>
      </c>
      <c r="L316" s="188">
        <v>21</v>
      </c>
      <c r="M316" s="188">
        <f t="shared" si="3"/>
        <v>0</v>
      </c>
      <c r="N316" s="188">
        <v>0</v>
      </c>
      <c r="O316" s="188">
        <f t="shared" si="4"/>
        <v>0</v>
      </c>
      <c r="P316" s="188">
        <v>0</v>
      </c>
      <c r="Q316" s="188">
        <f t="shared" si="5"/>
        <v>0</v>
      </c>
      <c r="R316" s="188" t="s">
        <v>508</v>
      </c>
      <c r="S316" s="188" t="s">
        <v>244</v>
      </c>
      <c r="T316" s="189" t="s">
        <v>245</v>
      </c>
      <c r="U316" s="159">
        <v>0</v>
      </c>
      <c r="V316" s="159">
        <f t="shared" si="6"/>
        <v>0</v>
      </c>
      <c r="W316" s="159"/>
      <c r="X316" s="159" t="s">
        <v>558</v>
      </c>
      <c r="Y316" s="149"/>
      <c r="Z316" s="149"/>
      <c r="AA316" s="149"/>
      <c r="AB316" s="149"/>
      <c r="AC316" s="149"/>
      <c r="AD316" s="149"/>
      <c r="AE316" s="149"/>
      <c r="AF316" s="149"/>
      <c r="AG316" s="149" t="s">
        <v>559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5">
      <c r="A317" s="183">
        <v>88</v>
      </c>
      <c r="B317" s="184" t="s">
        <v>562</v>
      </c>
      <c r="C317" s="195" t="s">
        <v>563</v>
      </c>
      <c r="D317" s="185" t="s">
        <v>320</v>
      </c>
      <c r="E317" s="186">
        <v>28.4819</v>
      </c>
      <c r="F317" s="187"/>
      <c r="G317" s="188">
        <f t="shared" si="0"/>
        <v>0</v>
      </c>
      <c r="H317" s="187"/>
      <c r="I317" s="188">
        <f t="shared" si="1"/>
        <v>0</v>
      </c>
      <c r="J317" s="187"/>
      <c r="K317" s="188">
        <f t="shared" si="2"/>
        <v>0</v>
      </c>
      <c r="L317" s="188">
        <v>21</v>
      </c>
      <c r="M317" s="188">
        <f t="shared" si="3"/>
        <v>0</v>
      </c>
      <c r="N317" s="188">
        <v>0</v>
      </c>
      <c r="O317" s="188">
        <f t="shared" si="4"/>
        <v>0</v>
      </c>
      <c r="P317" s="188">
        <v>0</v>
      </c>
      <c r="Q317" s="188">
        <f t="shared" si="5"/>
        <v>0</v>
      </c>
      <c r="R317" s="188" t="s">
        <v>508</v>
      </c>
      <c r="S317" s="188" t="s">
        <v>244</v>
      </c>
      <c r="T317" s="189" t="s">
        <v>245</v>
      </c>
      <c r="U317" s="159">
        <v>0.94199999999999995</v>
      </c>
      <c r="V317" s="159">
        <f t="shared" si="6"/>
        <v>26.83</v>
      </c>
      <c r="W317" s="159"/>
      <c r="X317" s="159" t="s">
        <v>558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559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5">
      <c r="A318" s="183">
        <v>89</v>
      </c>
      <c r="B318" s="184" t="s">
        <v>564</v>
      </c>
      <c r="C318" s="195" t="s">
        <v>565</v>
      </c>
      <c r="D318" s="185" t="s">
        <v>320</v>
      </c>
      <c r="E318" s="186">
        <v>56.963810000000002</v>
      </c>
      <c r="F318" s="187"/>
      <c r="G318" s="188">
        <f t="shared" si="0"/>
        <v>0</v>
      </c>
      <c r="H318" s="187"/>
      <c r="I318" s="188">
        <f t="shared" si="1"/>
        <v>0</v>
      </c>
      <c r="J318" s="187"/>
      <c r="K318" s="188">
        <f t="shared" si="2"/>
        <v>0</v>
      </c>
      <c r="L318" s="188">
        <v>21</v>
      </c>
      <c r="M318" s="188">
        <f t="shared" si="3"/>
        <v>0</v>
      </c>
      <c r="N318" s="188">
        <v>0</v>
      </c>
      <c r="O318" s="188">
        <f t="shared" si="4"/>
        <v>0</v>
      </c>
      <c r="P318" s="188">
        <v>0</v>
      </c>
      <c r="Q318" s="188">
        <f t="shared" si="5"/>
        <v>0</v>
      </c>
      <c r="R318" s="188" t="s">
        <v>508</v>
      </c>
      <c r="S318" s="188" t="s">
        <v>244</v>
      </c>
      <c r="T318" s="189" t="s">
        <v>245</v>
      </c>
      <c r="U318" s="159">
        <v>0.105</v>
      </c>
      <c r="V318" s="159">
        <f t="shared" si="6"/>
        <v>5.98</v>
      </c>
      <c r="W318" s="159"/>
      <c r="X318" s="159" t="s">
        <v>558</v>
      </c>
      <c r="Y318" s="149"/>
      <c r="Z318" s="149"/>
      <c r="AA318" s="149"/>
      <c r="AB318" s="149"/>
      <c r="AC318" s="149"/>
      <c r="AD318" s="149"/>
      <c r="AE318" s="149"/>
      <c r="AF318" s="149"/>
      <c r="AG318" s="149" t="s">
        <v>559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5">
      <c r="A319" s="183">
        <v>90</v>
      </c>
      <c r="B319" s="184" t="s">
        <v>566</v>
      </c>
      <c r="C319" s="195" t="s">
        <v>567</v>
      </c>
      <c r="D319" s="185" t="s">
        <v>320</v>
      </c>
      <c r="E319" s="186">
        <v>28.4819</v>
      </c>
      <c r="F319" s="187"/>
      <c r="G319" s="188">
        <f t="shared" si="0"/>
        <v>0</v>
      </c>
      <c r="H319" s="187"/>
      <c r="I319" s="188">
        <f t="shared" si="1"/>
        <v>0</v>
      </c>
      <c r="J319" s="187"/>
      <c r="K319" s="188">
        <f t="shared" si="2"/>
        <v>0</v>
      </c>
      <c r="L319" s="188">
        <v>21</v>
      </c>
      <c r="M319" s="188">
        <f t="shared" si="3"/>
        <v>0</v>
      </c>
      <c r="N319" s="188">
        <v>0</v>
      </c>
      <c r="O319" s="188">
        <f t="shared" si="4"/>
        <v>0</v>
      </c>
      <c r="P319" s="188">
        <v>0</v>
      </c>
      <c r="Q319" s="188">
        <f t="shared" si="5"/>
        <v>0</v>
      </c>
      <c r="R319" s="188" t="s">
        <v>508</v>
      </c>
      <c r="S319" s="188" t="s">
        <v>244</v>
      </c>
      <c r="T319" s="189" t="s">
        <v>245</v>
      </c>
      <c r="U319" s="159">
        <v>0</v>
      </c>
      <c r="V319" s="159">
        <f t="shared" si="6"/>
        <v>0</v>
      </c>
      <c r="W319" s="159"/>
      <c r="X319" s="159" t="s">
        <v>558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559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x14ac:dyDescent="0.25">
      <c r="A320" s="169" t="s">
        <v>238</v>
      </c>
      <c r="B320" s="170" t="s">
        <v>188</v>
      </c>
      <c r="C320" s="192" t="s">
        <v>189</v>
      </c>
      <c r="D320" s="171"/>
      <c r="E320" s="172"/>
      <c r="F320" s="173"/>
      <c r="G320" s="173">
        <f>SUMIF(AG321:AG362,"&lt;&gt;NOR",G321:G362)</f>
        <v>0</v>
      </c>
      <c r="H320" s="173"/>
      <c r="I320" s="173">
        <f>SUM(I321:I362)</f>
        <v>0</v>
      </c>
      <c r="J320" s="173"/>
      <c r="K320" s="173">
        <f>SUM(K321:K362)</f>
        <v>0</v>
      </c>
      <c r="L320" s="173"/>
      <c r="M320" s="173">
        <f>SUM(M321:M362)</f>
        <v>0</v>
      </c>
      <c r="N320" s="173"/>
      <c r="O320" s="173">
        <f>SUM(O321:O362)</f>
        <v>0.06</v>
      </c>
      <c r="P320" s="173"/>
      <c r="Q320" s="173">
        <f>SUM(Q321:Q362)</f>
        <v>0</v>
      </c>
      <c r="R320" s="173"/>
      <c r="S320" s="173"/>
      <c r="T320" s="174"/>
      <c r="U320" s="168"/>
      <c r="V320" s="168">
        <f>SUM(V321:V362)</f>
        <v>57.46</v>
      </c>
      <c r="W320" s="168"/>
      <c r="X320" s="168"/>
      <c r="AG320" t="s">
        <v>239</v>
      </c>
    </row>
    <row r="321" spans="1:60" outlineLevel="1" x14ac:dyDescent="0.25">
      <c r="A321" s="175">
        <v>91</v>
      </c>
      <c r="B321" s="176" t="s">
        <v>568</v>
      </c>
      <c r="C321" s="193" t="s">
        <v>569</v>
      </c>
      <c r="D321" s="177" t="s">
        <v>320</v>
      </c>
      <c r="E321" s="178">
        <v>3.069</v>
      </c>
      <c r="F321" s="179"/>
      <c r="G321" s="180">
        <f>ROUND(E321*F321,2)</f>
        <v>0</v>
      </c>
      <c r="H321" s="179"/>
      <c r="I321" s="180">
        <f>ROUND(E321*H321,2)</f>
        <v>0</v>
      </c>
      <c r="J321" s="179"/>
      <c r="K321" s="180">
        <f>ROUND(E321*J321,2)</f>
        <v>0</v>
      </c>
      <c r="L321" s="180">
        <v>21</v>
      </c>
      <c r="M321" s="180">
        <f>G321*(1+L321/100)</f>
        <v>0</v>
      </c>
      <c r="N321" s="180">
        <v>0</v>
      </c>
      <c r="O321" s="180">
        <f>ROUND(E321*N321,2)</f>
        <v>0</v>
      </c>
      <c r="P321" s="180">
        <v>0</v>
      </c>
      <c r="Q321" s="180">
        <f>ROUND(E321*P321,2)</f>
        <v>0</v>
      </c>
      <c r="R321" s="180" t="s">
        <v>508</v>
      </c>
      <c r="S321" s="180" t="s">
        <v>244</v>
      </c>
      <c r="T321" s="181" t="s">
        <v>245</v>
      </c>
      <c r="U321" s="159">
        <v>0</v>
      </c>
      <c r="V321" s="159">
        <f>ROUND(E321*U321,2)</f>
        <v>0</v>
      </c>
      <c r="W321" s="159"/>
      <c r="X321" s="159" t="s">
        <v>246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289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5">
      <c r="A322" s="156"/>
      <c r="B322" s="157"/>
      <c r="C322" s="194" t="s">
        <v>570</v>
      </c>
      <c r="D322" s="161"/>
      <c r="E322" s="162">
        <v>1.3859999999999999</v>
      </c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249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5">
      <c r="A323" s="156"/>
      <c r="B323" s="157"/>
      <c r="C323" s="194" t="s">
        <v>571</v>
      </c>
      <c r="D323" s="161"/>
      <c r="E323" s="162">
        <v>1.4025000000000001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249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5">
      <c r="A324" s="156"/>
      <c r="B324" s="157"/>
      <c r="C324" s="194" t="s">
        <v>572</v>
      </c>
      <c r="D324" s="161"/>
      <c r="E324" s="162">
        <v>0.28050000000000003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249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5">
      <c r="A325" s="175">
        <v>92</v>
      </c>
      <c r="B325" s="176" t="s">
        <v>573</v>
      </c>
      <c r="C325" s="193" t="s">
        <v>574</v>
      </c>
      <c r="D325" s="177" t="s">
        <v>575</v>
      </c>
      <c r="E325" s="178">
        <v>76.334999999999994</v>
      </c>
      <c r="F325" s="179"/>
      <c r="G325" s="180">
        <f>ROUND(E325*F325,2)</f>
        <v>0</v>
      </c>
      <c r="H325" s="179"/>
      <c r="I325" s="180">
        <f>ROUND(E325*H325,2)</f>
        <v>0</v>
      </c>
      <c r="J325" s="179"/>
      <c r="K325" s="180">
        <f>ROUND(E325*J325,2)</f>
        <v>0</v>
      </c>
      <c r="L325" s="180">
        <v>21</v>
      </c>
      <c r="M325" s="180">
        <f>G325*(1+L325/100)</f>
        <v>0</v>
      </c>
      <c r="N325" s="180">
        <v>6.0000000000000002E-5</v>
      </c>
      <c r="O325" s="180">
        <f>ROUND(E325*N325,2)</f>
        <v>0</v>
      </c>
      <c r="P325" s="180">
        <v>0</v>
      </c>
      <c r="Q325" s="180">
        <f>ROUND(E325*P325,2)</f>
        <v>0</v>
      </c>
      <c r="R325" s="180" t="s">
        <v>576</v>
      </c>
      <c r="S325" s="180" t="s">
        <v>244</v>
      </c>
      <c r="T325" s="181" t="s">
        <v>245</v>
      </c>
      <c r="U325" s="159">
        <v>0.30399999999999999</v>
      </c>
      <c r="V325" s="159">
        <f>ROUND(E325*U325,2)</f>
        <v>23.21</v>
      </c>
      <c r="W325" s="159"/>
      <c r="X325" s="159" t="s">
        <v>246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289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5">
      <c r="A326" s="156"/>
      <c r="B326" s="157"/>
      <c r="C326" s="194" t="s">
        <v>577</v>
      </c>
      <c r="D326" s="161"/>
      <c r="E326" s="162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249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5">
      <c r="A327" s="156"/>
      <c r="B327" s="157"/>
      <c r="C327" s="194" t="s">
        <v>578</v>
      </c>
      <c r="D327" s="161"/>
      <c r="E327" s="162">
        <v>55.335000000000001</v>
      </c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49"/>
      <c r="Z327" s="149"/>
      <c r="AA327" s="149"/>
      <c r="AB327" s="149"/>
      <c r="AC327" s="149"/>
      <c r="AD327" s="149"/>
      <c r="AE327" s="149"/>
      <c r="AF327" s="149"/>
      <c r="AG327" s="149" t="s">
        <v>249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5">
      <c r="A328" s="156"/>
      <c r="B328" s="157"/>
      <c r="C328" s="194" t="s">
        <v>579</v>
      </c>
      <c r="D328" s="161"/>
      <c r="E328" s="162">
        <v>21</v>
      </c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249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5">
      <c r="A329" s="175">
        <v>93</v>
      </c>
      <c r="B329" s="176" t="s">
        <v>580</v>
      </c>
      <c r="C329" s="193" t="s">
        <v>581</v>
      </c>
      <c r="D329" s="177" t="s">
        <v>274</v>
      </c>
      <c r="E329" s="178">
        <v>85.721999999999994</v>
      </c>
      <c r="F329" s="179"/>
      <c r="G329" s="180">
        <f>ROUND(E329*F329,2)</f>
        <v>0</v>
      </c>
      <c r="H329" s="179"/>
      <c r="I329" s="180">
        <f>ROUND(E329*H329,2)</f>
        <v>0</v>
      </c>
      <c r="J329" s="179"/>
      <c r="K329" s="180">
        <f>ROUND(E329*J329,2)</f>
        <v>0</v>
      </c>
      <c r="L329" s="180">
        <v>21</v>
      </c>
      <c r="M329" s="180">
        <f>G329*(1+L329/100)</f>
        <v>0</v>
      </c>
      <c r="N329" s="180">
        <v>0</v>
      </c>
      <c r="O329" s="180">
        <f>ROUND(E329*N329,2)</f>
        <v>0</v>
      </c>
      <c r="P329" s="180">
        <v>0</v>
      </c>
      <c r="Q329" s="180">
        <f>ROUND(E329*P329,2)</f>
        <v>0</v>
      </c>
      <c r="R329" s="180" t="s">
        <v>576</v>
      </c>
      <c r="S329" s="180" t="s">
        <v>244</v>
      </c>
      <c r="T329" s="181" t="s">
        <v>245</v>
      </c>
      <c r="U329" s="159">
        <v>0.3</v>
      </c>
      <c r="V329" s="159">
        <f>ROUND(E329*U329,2)</f>
        <v>25.72</v>
      </c>
      <c r="W329" s="159"/>
      <c r="X329" s="159" t="s">
        <v>246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289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5">
      <c r="A330" s="156"/>
      <c r="B330" s="157"/>
      <c r="C330" s="194" t="s">
        <v>582</v>
      </c>
      <c r="D330" s="161"/>
      <c r="E330" s="162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49"/>
      <c r="Z330" s="149"/>
      <c r="AA330" s="149"/>
      <c r="AB330" s="149"/>
      <c r="AC330" s="149"/>
      <c r="AD330" s="149"/>
      <c r="AE330" s="149"/>
      <c r="AF330" s="149"/>
      <c r="AG330" s="149" t="s">
        <v>249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5">
      <c r="A331" s="156"/>
      <c r="B331" s="157"/>
      <c r="C331" s="194" t="s">
        <v>583</v>
      </c>
      <c r="D331" s="161"/>
      <c r="E331" s="162">
        <v>47.1</v>
      </c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249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5">
      <c r="A332" s="156"/>
      <c r="B332" s="157"/>
      <c r="C332" s="194" t="s">
        <v>584</v>
      </c>
      <c r="D332" s="161"/>
      <c r="E332" s="162">
        <v>19.782</v>
      </c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249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5">
      <c r="A333" s="156"/>
      <c r="B333" s="157"/>
      <c r="C333" s="194" t="s">
        <v>585</v>
      </c>
      <c r="D333" s="161"/>
      <c r="E333" s="162">
        <v>1.8839999999999999</v>
      </c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249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5">
      <c r="A334" s="156"/>
      <c r="B334" s="157"/>
      <c r="C334" s="194" t="s">
        <v>586</v>
      </c>
      <c r="D334" s="161"/>
      <c r="E334" s="162">
        <v>16.956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249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ht="20.399999999999999" outlineLevel="1" x14ac:dyDescent="0.25">
      <c r="A335" s="175">
        <v>94</v>
      </c>
      <c r="B335" s="176" t="s">
        <v>587</v>
      </c>
      <c r="C335" s="193" t="s">
        <v>588</v>
      </c>
      <c r="D335" s="177" t="s">
        <v>320</v>
      </c>
      <c r="E335" s="178">
        <v>3.069</v>
      </c>
      <c r="F335" s="179"/>
      <c r="G335" s="180">
        <f>ROUND(E335*F335,2)</f>
        <v>0</v>
      </c>
      <c r="H335" s="179"/>
      <c r="I335" s="180">
        <f>ROUND(E335*H335,2)</f>
        <v>0</v>
      </c>
      <c r="J335" s="179"/>
      <c r="K335" s="180">
        <f>ROUND(E335*J335,2)</f>
        <v>0</v>
      </c>
      <c r="L335" s="180">
        <v>21</v>
      </c>
      <c r="M335" s="180">
        <f>G335*(1+L335/100)</f>
        <v>0</v>
      </c>
      <c r="N335" s="180">
        <v>0</v>
      </c>
      <c r="O335" s="180">
        <f>ROUND(E335*N335,2)</f>
        <v>0</v>
      </c>
      <c r="P335" s="180">
        <v>0</v>
      </c>
      <c r="Q335" s="180">
        <f>ROUND(E335*P335,2)</f>
        <v>0</v>
      </c>
      <c r="R335" s="180" t="s">
        <v>503</v>
      </c>
      <c r="S335" s="180" t="s">
        <v>244</v>
      </c>
      <c r="T335" s="181" t="s">
        <v>245</v>
      </c>
      <c r="U335" s="159">
        <v>1.1399999999999999</v>
      </c>
      <c r="V335" s="159">
        <f>ROUND(E335*U335,2)</f>
        <v>3.5</v>
      </c>
      <c r="W335" s="159"/>
      <c r="X335" s="159" t="s">
        <v>246</v>
      </c>
      <c r="Y335" s="149"/>
      <c r="Z335" s="149"/>
      <c r="AA335" s="149"/>
      <c r="AB335" s="149"/>
      <c r="AC335" s="149"/>
      <c r="AD335" s="149"/>
      <c r="AE335" s="149"/>
      <c r="AF335" s="149"/>
      <c r="AG335" s="149" t="s">
        <v>289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t="21" outlineLevel="1" x14ac:dyDescent="0.25">
      <c r="A336" s="156"/>
      <c r="B336" s="157"/>
      <c r="C336" s="266" t="s">
        <v>504</v>
      </c>
      <c r="D336" s="267"/>
      <c r="E336" s="267"/>
      <c r="F336" s="267"/>
      <c r="G336" s="267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270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82" t="str">
        <f>C336</f>
        <v>vybouraných hmot se složením a hrubým urovnáním nebo přeložením na jiný dopravní prostředek, nebo nakládání na dopravní prostředek pro vodorovnou dopravu,</v>
      </c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5">
      <c r="A337" s="156"/>
      <c r="B337" s="157"/>
      <c r="C337" s="194" t="s">
        <v>570</v>
      </c>
      <c r="D337" s="161"/>
      <c r="E337" s="162">
        <v>1.3859999999999999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249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5">
      <c r="A338" s="156"/>
      <c r="B338" s="157"/>
      <c r="C338" s="194" t="s">
        <v>571</v>
      </c>
      <c r="D338" s="161"/>
      <c r="E338" s="162">
        <v>1.4025000000000001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249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5">
      <c r="A339" s="156"/>
      <c r="B339" s="157"/>
      <c r="C339" s="194" t="s">
        <v>572</v>
      </c>
      <c r="D339" s="161"/>
      <c r="E339" s="162">
        <v>0.28050000000000003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249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5">
      <c r="A340" s="175">
        <v>95</v>
      </c>
      <c r="B340" s="176" t="s">
        <v>556</v>
      </c>
      <c r="C340" s="193" t="s">
        <v>557</v>
      </c>
      <c r="D340" s="177" t="s">
        <v>320</v>
      </c>
      <c r="E340" s="178">
        <v>3.069</v>
      </c>
      <c r="F340" s="179"/>
      <c r="G340" s="180">
        <f>ROUND(E340*F340,2)</f>
        <v>0</v>
      </c>
      <c r="H340" s="179"/>
      <c r="I340" s="180">
        <f>ROUND(E340*H340,2)</f>
        <v>0</v>
      </c>
      <c r="J340" s="179"/>
      <c r="K340" s="180">
        <f>ROUND(E340*J340,2)</f>
        <v>0</v>
      </c>
      <c r="L340" s="180">
        <v>21</v>
      </c>
      <c r="M340" s="180">
        <f>G340*(1+L340/100)</f>
        <v>0</v>
      </c>
      <c r="N340" s="180">
        <v>0</v>
      </c>
      <c r="O340" s="180">
        <f>ROUND(E340*N340,2)</f>
        <v>0</v>
      </c>
      <c r="P340" s="180">
        <v>0</v>
      </c>
      <c r="Q340" s="180">
        <f>ROUND(E340*P340,2)</f>
        <v>0</v>
      </c>
      <c r="R340" s="180" t="s">
        <v>508</v>
      </c>
      <c r="S340" s="180" t="s">
        <v>244</v>
      </c>
      <c r="T340" s="181" t="s">
        <v>245</v>
      </c>
      <c r="U340" s="159">
        <v>0.49</v>
      </c>
      <c r="V340" s="159">
        <f>ROUND(E340*U340,2)</f>
        <v>1.5</v>
      </c>
      <c r="W340" s="159"/>
      <c r="X340" s="159" t="s">
        <v>246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289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5">
      <c r="A341" s="156"/>
      <c r="B341" s="157"/>
      <c r="C341" s="194" t="s">
        <v>570</v>
      </c>
      <c r="D341" s="161"/>
      <c r="E341" s="162">
        <v>1.3859999999999999</v>
      </c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249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5">
      <c r="A342" s="156"/>
      <c r="B342" s="157"/>
      <c r="C342" s="194" t="s">
        <v>571</v>
      </c>
      <c r="D342" s="161"/>
      <c r="E342" s="162">
        <v>1.4025000000000001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249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5">
      <c r="A343" s="156"/>
      <c r="B343" s="157"/>
      <c r="C343" s="194" t="s">
        <v>572</v>
      </c>
      <c r="D343" s="161"/>
      <c r="E343" s="162">
        <v>0.28050000000000003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249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5">
      <c r="A344" s="175">
        <v>96</v>
      </c>
      <c r="B344" s="176" t="s">
        <v>560</v>
      </c>
      <c r="C344" s="193" t="s">
        <v>561</v>
      </c>
      <c r="D344" s="177" t="s">
        <v>320</v>
      </c>
      <c r="E344" s="178">
        <v>58.311</v>
      </c>
      <c r="F344" s="179"/>
      <c r="G344" s="180">
        <f>ROUND(E344*F344,2)</f>
        <v>0</v>
      </c>
      <c r="H344" s="179"/>
      <c r="I344" s="180">
        <f>ROUND(E344*H344,2)</f>
        <v>0</v>
      </c>
      <c r="J344" s="179"/>
      <c r="K344" s="180">
        <f>ROUND(E344*J344,2)</f>
        <v>0</v>
      </c>
      <c r="L344" s="180">
        <v>21</v>
      </c>
      <c r="M344" s="180">
        <f>G344*(1+L344/100)</f>
        <v>0</v>
      </c>
      <c r="N344" s="180">
        <v>0</v>
      </c>
      <c r="O344" s="180">
        <f>ROUND(E344*N344,2)</f>
        <v>0</v>
      </c>
      <c r="P344" s="180">
        <v>0</v>
      </c>
      <c r="Q344" s="180">
        <f>ROUND(E344*P344,2)</f>
        <v>0</v>
      </c>
      <c r="R344" s="180" t="s">
        <v>508</v>
      </c>
      <c r="S344" s="180" t="s">
        <v>244</v>
      </c>
      <c r="T344" s="181" t="s">
        <v>245</v>
      </c>
      <c r="U344" s="159">
        <v>0</v>
      </c>
      <c r="V344" s="159">
        <f>ROUND(E344*U344,2)</f>
        <v>0</v>
      </c>
      <c r="W344" s="159"/>
      <c r="X344" s="159" t="s">
        <v>246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289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5">
      <c r="A345" s="156"/>
      <c r="B345" s="157"/>
      <c r="C345" s="194" t="s">
        <v>589</v>
      </c>
      <c r="D345" s="161"/>
      <c r="E345" s="162">
        <v>26.334</v>
      </c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249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5">
      <c r="A346" s="156"/>
      <c r="B346" s="157"/>
      <c r="C346" s="194" t="s">
        <v>590</v>
      </c>
      <c r="D346" s="161"/>
      <c r="E346" s="162">
        <v>26.647500000000001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249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5">
      <c r="A347" s="156"/>
      <c r="B347" s="157"/>
      <c r="C347" s="194" t="s">
        <v>591</v>
      </c>
      <c r="D347" s="161"/>
      <c r="E347" s="162">
        <v>5.3295000000000003</v>
      </c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249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5">
      <c r="A348" s="175">
        <v>97</v>
      </c>
      <c r="B348" s="176" t="s">
        <v>562</v>
      </c>
      <c r="C348" s="193" t="s">
        <v>563</v>
      </c>
      <c r="D348" s="177" t="s">
        <v>320</v>
      </c>
      <c r="E348" s="178">
        <v>3.069</v>
      </c>
      <c r="F348" s="179"/>
      <c r="G348" s="180">
        <f>ROUND(E348*F348,2)</f>
        <v>0</v>
      </c>
      <c r="H348" s="179"/>
      <c r="I348" s="180">
        <f>ROUND(E348*H348,2)</f>
        <v>0</v>
      </c>
      <c r="J348" s="179"/>
      <c r="K348" s="180">
        <f>ROUND(E348*J348,2)</f>
        <v>0</v>
      </c>
      <c r="L348" s="180">
        <v>21</v>
      </c>
      <c r="M348" s="180">
        <f>G348*(1+L348/100)</f>
        <v>0</v>
      </c>
      <c r="N348" s="180">
        <v>0</v>
      </c>
      <c r="O348" s="180">
        <f>ROUND(E348*N348,2)</f>
        <v>0</v>
      </c>
      <c r="P348" s="180">
        <v>0</v>
      </c>
      <c r="Q348" s="180">
        <f>ROUND(E348*P348,2)</f>
        <v>0</v>
      </c>
      <c r="R348" s="180" t="s">
        <v>508</v>
      </c>
      <c r="S348" s="180" t="s">
        <v>244</v>
      </c>
      <c r="T348" s="181" t="s">
        <v>245</v>
      </c>
      <c r="U348" s="159">
        <v>0.94199999999999995</v>
      </c>
      <c r="V348" s="159">
        <f>ROUND(E348*U348,2)</f>
        <v>2.89</v>
      </c>
      <c r="W348" s="159"/>
      <c r="X348" s="159" t="s">
        <v>246</v>
      </c>
      <c r="Y348" s="149"/>
      <c r="Z348" s="149"/>
      <c r="AA348" s="149"/>
      <c r="AB348" s="149"/>
      <c r="AC348" s="149"/>
      <c r="AD348" s="149"/>
      <c r="AE348" s="149"/>
      <c r="AF348" s="149"/>
      <c r="AG348" s="149" t="s">
        <v>289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5">
      <c r="A349" s="156"/>
      <c r="B349" s="157"/>
      <c r="C349" s="194" t="s">
        <v>570</v>
      </c>
      <c r="D349" s="161"/>
      <c r="E349" s="162">
        <v>1.3859999999999999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249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5">
      <c r="A350" s="156"/>
      <c r="B350" s="157"/>
      <c r="C350" s="194" t="s">
        <v>571</v>
      </c>
      <c r="D350" s="161"/>
      <c r="E350" s="162">
        <v>1.4025000000000001</v>
      </c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249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5">
      <c r="A351" s="156"/>
      <c r="B351" s="157"/>
      <c r="C351" s="194" t="s">
        <v>572</v>
      </c>
      <c r="D351" s="161"/>
      <c r="E351" s="162">
        <v>0.28050000000000003</v>
      </c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249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5">
      <c r="A352" s="175">
        <v>98</v>
      </c>
      <c r="B352" s="176" t="s">
        <v>564</v>
      </c>
      <c r="C352" s="193" t="s">
        <v>565</v>
      </c>
      <c r="D352" s="177" t="s">
        <v>320</v>
      </c>
      <c r="E352" s="178">
        <v>6.1379999999999999</v>
      </c>
      <c r="F352" s="179"/>
      <c r="G352" s="180">
        <f>ROUND(E352*F352,2)</f>
        <v>0</v>
      </c>
      <c r="H352" s="179"/>
      <c r="I352" s="180">
        <f>ROUND(E352*H352,2)</f>
        <v>0</v>
      </c>
      <c r="J352" s="179"/>
      <c r="K352" s="180">
        <f>ROUND(E352*J352,2)</f>
        <v>0</v>
      </c>
      <c r="L352" s="180">
        <v>21</v>
      </c>
      <c r="M352" s="180">
        <f>G352*(1+L352/100)</f>
        <v>0</v>
      </c>
      <c r="N352" s="180">
        <v>0</v>
      </c>
      <c r="O352" s="180">
        <f>ROUND(E352*N352,2)</f>
        <v>0</v>
      </c>
      <c r="P352" s="180">
        <v>0</v>
      </c>
      <c r="Q352" s="180">
        <f>ROUND(E352*P352,2)</f>
        <v>0</v>
      </c>
      <c r="R352" s="180" t="s">
        <v>508</v>
      </c>
      <c r="S352" s="180" t="s">
        <v>244</v>
      </c>
      <c r="T352" s="181" t="s">
        <v>245</v>
      </c>
      <c r="U352" s="159">
        <v>0.105</v>
      </c>
      <c r="V352" s="159">
        <f>ROUND(E352*U352,2)</f>
        <v>0.64</v>
      </c>
      <c r="W352" s="159"/>
      <c r="X352" s="159" t="s">
        <v>246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289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5">
      <c r="A353" s="156"/>
      <c r="B353" s="157"/>
      <c r="C353" s="194" t="s">
        <v>592</v>
      </c>
      <c r="D353" s="161"/>
      <c r="E353" s="162">
        <v>2.7719999999999998</v>
      </c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49"/>
      <c r="Z353" s="149"/>
      <c r="AA353" s="149"/>
      <c r="AB353" s="149"/>
      <c r="AC353" s="149"/>
      <c r="AD353" s="149"/>
      <c r="AE353" s="149"/>
      <c r="AF353" s="149"/>
      <c r="AG353" s="149" t="s">
        <v>249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5">
      <c r="A354" s="156"/>
      <c r="B354" s="157"/>
      <c r="C354" s="194" t="s">
        <v>593</v>
      </c>
      <c r="D354" s="161"/>
      <c r="E354" s="162">
        <v>2.8050000000000002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249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5">
      <c r="A355" s="156"/>
      <c r="B355" s="157"/>
      <c r="C355" s="194" t="s">
        <v>594</v>
      </c>
      <c r="D355" s="161"/>
      <c r="E355" s="162">
        <v>0.56100000000000005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49"/>
      <c r="Z355" s="149"/>
      <c r="AA355" s="149"/>
      <c r="AB355" s="149"/>
      <c r="AC355" s="149"/>
      <c r="AD355" s="149"/>
      <c r="AE355" s="149"/>
      <c r="AF355" s="149"/>
      <c r="AG355" s="149" t="s">
        <v>249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ht="20.399999999999999" outlineLevel="1" x14ac:dyDescent="0.25">
      <c r="A356" s="175">
        <v>99</v>
      </c>
      <c r="B356" s="176" t="s">
        <v>595</v>
      </c>
      <c r="C356" s="193" t="s">
        <v>596</v>
      </c>
      <c r="D356" s="177" t="s">
        <v>274</v>
      </c>
      <c r="E356" s="178">
        <v>14.321999999999999</v>
      </c>
      <c r="F356" s="179"/>
      <c r="G356" s="180">
        <f>ROUND(E356*F356,2)</f>
        <v>0</v>
      </c>
      <c r="H356" s="179"/>
      <c r="I356" s="180">
        <f>ROUND(E356*H356,2)</f>
        <v>0</v>
      </c>
      <c r="J356" s="179"/>
      <c r="K356" s="180">
        <f>ROUND(E356*J356,2)</f>
        <v>0</v>
      </c>
      <c r="L356" s="180">
        <v>21</v>
      </c>
      <c r="M356" s="180">
        <f>G356*(1+L356/100)</f>
        <v>0</v>
      </c>
      <c r="N356" s="180">
        <v>4.2500000000000003E-3</v>
      </c>
      <c r="O356" s="180">
        <f>ROUND(E356*N356,2)</f>
        <v>0.06</v>
      </c>
      <c r="P356" s="180">
        <v>0</v>
      </c>
      <c r="Q356" s="180">
        <f>ROUND(E356*P356,2)</f>
        <v>0</v>
      </c>
      <c r="R356" s="180" t="s">
        <v>407</v>
      </c>
      <c r="S356" s="180" t="s">
        <v>244</v>
      </c>
      <c r="T356" s="181" t="s">
        <v>245</v>
      </c>
      <c r="U356" s="159">
        <v>0</v>
      </c>
      <c r="V356" s="159">
        <f>ROUND(E356*U356,2)</f>
        <v>0</v>
      </c>
      <c r="W356" s="159"/>
      <c r="X356" s="159" t="s">
        <v>328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415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5">
      <c r="A357" s="156"/>
      <c r="B357" s="157"/>
      <c r="C357" s="194" t="s">
        <v>597</v>
      </c>
      <c r="D357" s="161"/>
      <c r="E357" s="162">
        <v>13.02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49"/>
      <c r="Z357" s="149"/>
      <c r="AA357" s="149"/>
      <c r="AB357" s="149"/>
      <c r="AC357" s="149"/>
      <c r="AD357" s="149"/>
      <c r="AE357" s="149"/>
      <c r="AF357" s="149"/>
      <c r="AG357" s="149" t="s">
        <v>249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5">
      <c r="A358" s="156"/>
      <c r="B358" s="157"/>
      <c r="C358" s="196" t="s">
        <v>598</v>
      </c>
      <c r="D358" s="163"/>
      <c r="E358" s="164">
        <v>1.302</v>
      </c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249</v>
      </c>
      <c r="AH358" s="149">
        <v>4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5">
      <c r="A359" s="175">
        <v>100</v>
      </c>
      <c r="B359" s="176" t="s">
        <v>599</v>
      </c>
      <c r="C359" s="193" t="s">
        <v>600</v>
      </c>
      <c r="D359" s="177" t="s">
        <v>346</v>
      </c>
      <c r="E359" s="178">
        <v>14</v>
      </c>
      <c r="F359" s="179"/>
      <c r="G359" s="180">
        <f>ROUND(E359*F359,2)</f>
        <v>0</v>
      </c>
      <c r="H359" s="179"/>
      <c r="I359" s="180">
        <f>ROUND(E359*H359,2)</f>
        <v>0</v>
      </c>
      <c r="J359" s="179"/>
      <c r="K359" s="180">
        <f>ROUND(E359*J359,2)</f>
        <v>0</v>
      </c>
      <c r="L359" s="180">
        <v>21</v>
      </c>
      <c r="M359" s="180">
        <f>G359*(1+L359/100)</f>
        <v>0</v>
      </c>
      <c r="N359" s="180">
        <v>1E-4</v>
      </c>
      <c r="O359" s="180">
        <f>ROUND(E359*N359,2)</f>
        <v>0</v>
      </c>
      <c r="P359" s="180">
        <v>0</v>
      </c>
      <c r="Q359" s="180">
        <f>ROUND(E359*P359,2)</f>
        <v>0</v>
      </c>
      <c r="R359" s="180" t="s">
        <v>407</v>
      </c>
      <c r="S359" s="180" t="s">
        <v>244</v>
      </c>
      <c r="T359" s="181" t="s">
        <v>245</v>
      </c>
      <c r="U359" s="159">
        <v>0</v>
      </c>
      <c r="V359" s="159">
        <f>ROUND(E359*U359,2)</f>
        <v>0</v>
      </c>
      <c r="W359" s="159"/>
      <c r="X359" s="159" t="s">
        <v>328</v>
      </c>
      <c r="Y359" s="149"/>
      <c r="Z359" s="149"/>
      <c r="AA359" s="149"/>
      <c r="AB359" s="149"/>
      <c r="AC359" s="149"/>
      <c r="AD359" s="149"/>
      <c r="AE359" s="149"/>
      <c r="AF359" s="149"/>
      <c r="AG359" s="149" t="s">
        <v>415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5">
      <c r="A360" s="156"/>
      <c r="B360" s="157"/>
      <c r="C360" s="194" t="s">
        <v>601</v>
      </c>
      <c r="D360" s="161"/>
      <c r="E360" s="162">
        <v>14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49"/>
      <c r="Z360" s="149"/>
      <c r="AA360" s="149"/>
      <c r="AB360" s="149"/>
      <c r="AC360" s="149"/>
      <c r="AD360" s="149"/>
      <c r="AE360" s="149"/>
      <c r="AF360" s="149"/>
      <c r="AG360" s="149" t="s">
        <v>249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5">
      <c r="A361" s="156">
        <v>101</v>
      </c>
      <c r="B361" s="157" t="s">
        <v>602</v>
      </c>
      <c r="C361" s="197" t="s">
        <v>603</v>
      </c>
      <c r="D361" s="158" t="s">
        <v>0</v>
      </c>
      <c r="E361" s="190"/>
      <c r="F361" s="160"/>
      <c r="G361" s="159">
        <f>ROUND(E361*F361,2)</f>
        <v>0</v>
      </c>
      <c r="H361" s="160"/>
      <c r="I361" s="159">
        <f>ROUND(E361*H361,2)</f>
        <v>0</v>
      </c>
      <c r="J361" s="160"/>
      <c r="K361" s="159">
        <f>ROUND(E361*J361,2)</f>
        <v>0</v>
      </c>
      <c r="L361" s="159">
        <v>21</v>
      </c>
      <c r="M361" s="159">
        <f>G361*(1+L361/100)</f>
        <v>0</v>
      </c>
      <c r="N361" s="159">
        <v>0</v>
      </c>
      <c r="O361" s="159">
        <f>ROUND(E361*N361,2)</f>
        <v>0</v>
      </c>
      <c r="P361" s="159">
        <v>0</v>
      </c>
      <c r="Q361" s="159">
        <f>ROUND(E361*P361,2)</f>
        <v>0</v>
      </c>
      <c r="R361" s="159" t="s">
        <v>576</v>
      </c>
      <c r="S361" s="159" t="s">
        <v>244</v>
      </c>
      <c r="T361" s="159" t="s">
        <v>245</v>
      </c>
      <c r="U361" s="159">
        <v>0</v>
      </c>
      <c r="V361" s="159">
        <f>ROUND(E361*U361,2)</f>
        <v>0</v>
      </c>
      <c r="W361" s="159"/>
      <c r="X361" s="159" t="s">
        <v>604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605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5">
      <c r="A362" s="156"/>
      <c r="B362" s="157"/>
      <c r="C362" s="268" t="s">
        <v>606</v>
      </c>
      <c r="D362" s="269"/>
      <c r="E362" s="269"/>
      <c r="F362" s="269"/>
      <c r="G362" s="26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49"/>
      <c r="Z362" s="149"/>
      <c r="AA362" s="149"/>
      <c r="AB362" s="149"/>
      <c r="AC362" s="149"/>
      <c r="AD362" s="149"/>
      <c r="AE362" s="149"/>
      <c r="AF362" s="149"/>
      <c r="AG362" s="149" t="s">
        <v>270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x14ac:dyDescent="0.25">
      <c r="A363" s="169" t="s">
        <v>238</v>
      </c>
      <c r="B363" s="170" t="s">
        <v>203</v>
      </c>
      <c r="C363" s="192" t="s">
        <v>204</v>
      </c>
      <c r="D363" s="171"/>
      <c r="E363" s="172"/>
      <c r="F363" s="173"/>
      <c r="G363" s="173">
        <f>SUMIF(AG364:AG427,"&lt;&gt;NOR",G364:G427)</f>
        <v>0</v>
      </c>
      <c r="H363" s="173"/>
      <c r="I363" s="173">
        <f>SUM(I364:I427)</f>
        <v>0</v>
      </c>
      <c r="J363" s="173"/>
      <c r="K363" s="173">
        <f>SUM(K364:K427)</f>
        <v>0</v>
      </c>
      <c r="L363" s="173"/>
      <c r="M363" s="173">
        <f>SUM(M364:M427)</f>
        <v>0</v>
      </c>
      <c r="N363" s="173"/>
      <c r="O363" s="173">
        <f>SUM(O364:O427)</f>
        <v>0</v>
      </c>
      <c r="P363" s="173"/>
      <c r="Q363" s="173">
        <f>SUM(Q364:Q427)</f>
        <v>0</v>
      </c>
      <c r="R363" s="173"/>
      <c r="S363" s="173"/>
      <c r="T363" s="174"/>
      <c r="U363" s="168"/>
      <c r="V363" s="168">
        <f>SUM(V364:V427)</f>
        <v>0</v>
      </c>
      <c r="W363" s="168"/>
      <c r="X363" s="168"/>
      <c r="AG363" t="s">
        <v>239</v>
      </c>
    </row>
    <row r="364" spans="1:60" outlineLevel="1" x14ac:dyDescent="0.25">
      <c r="A364" s="175">
        <v>102</v>
      </c>
      <c r="B364" s="176" t="s">
        <v>607</v>
      </c>
      <c r="C364" s="193" t="s">
        <v>608</v>
      </c>
      <c r="D364" s="177" t="s">
        <v>346</v>
      </c>
      <c r="E364" s="178">
        <v>30</v>
      </c>
      <c r="F364" s="179"/>
      <c r="G364" s="180">
        <f>ROUND(E364*F364,2)</f>
        <v>0</v>
      </c>
      <c r="H364" s="179"/>
      <c r="I364" s="180">
        <f>ROUND(E364*H364,2)</f>
        <v>0</v>
      </c>
      <c r="J364" s="179"/>
      <c r="K364" s="180">
        <f>ROUND(E364*J364,2)</f>
        <v>0</v>
      </c>
      <c r="L364" s="180">
        <v>21</v>
      </c>
      <c r="M364" s="180">
        <f>G364*(1+L364/100)</f>
        <v>0</v>
      </c>
      <c r="N364" s="180">
        <v>0</v>
      </c>
      <c r="O364" s="180">
        <f>ROUND(E364*N364,2)</f>
        <v>0</v>
      </c>
      <c r="P364" s="180">
        <v>0</v>
      </c>
      <c r="Q364" s="180">
        <f>ROUND(E364*P364,2)</f>
        <v>0</v>
      </c>
      <c r="R364" s="180"/>
      <c r="S364" s="180" t="s">
        <v>326</v>
      </c>
      <c r="T364" s="181" t="s">
        <v>327</v>
      </c>
      <c r="U364" s="159">
        <v>0</v>
      </c>
      <c r="V364" s="159">
        <f>ROUND(E364*U364,2)</f>
        <v>0</v>
      </c>
      <c r="W364" s="159"/>
      <c r="X364" s="159" t="s">
        <v>246</v>
      </c>
      <c r="Y364" s="149"/>
      <c r="Z364" s="149"/>
      <c r="AA364" s="149"/>
      <c r="AB364" s="149"/>
      <c r="AC364" s="149"/>
      <c r="AD364" s="149"/>
      <c r="AE364" s="149"/>
      <c r="AF364" s="149"/>
      <c r="AG364" s="149" t="s">
        <v>289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5">
      <c r="A365" s="156"/>
      <c r="B365" s="157"/>
      <c r="C365" s="262" t="s">
        <v>609</v>
      </c>
      <c r="D365" s="263"/>
      <c r="E365" s="263"/>
      <c r="F365" s="263"/>
      <c r="G365" s="263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610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82" t="str">
        <f>C365</f>
        <v>Charakter konstrukce: svařovaná ocelová konstrukce z ohýbaných plechů, bez popelníku a zhášeče cigaret</v>
      </c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5">
      <c r="A366" s="156"/>
      <c r="B366" s="157"/>
      <c r="C366" s="264" t="s">
        <v>667</v>
      </c>
      <c r="D366" s="265"/>
      <c r="E366" s="265"/>
      <c r="F366" s="265"/>
      <c r="G366" s="265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49"/>
      <c r="Z366" s="149"/>
      <c r="AA366" s="149"/>
      <c r="AB366" s="149"/>
      <c r="AC366" s="149"/>
      <c r="AD366" s="149"/>
      <c r="AE366" s="149"/>
      <c r="AF366" s="149"/>
      <c r="AG366" s="149" t="s">
        <v>610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82" t="str">
        <f>C366</f>
        <v>Povrchová úprava:	ocelová konstrukce je opatřena ochrannou vrstvou zinku a práškovým vypalovacím lakem</v>
      </c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5">
      <c r="A367" s="156"/>
      <c r="B367" s="157"/>
      <c r="C367" s="264" t="s">
        <v>611</v>
      </c>
      <c r="D367" s="265"/>
      <c r="E367" s="265"/>
      <c r="F367" s="265"/>
      <c r="G367" s="265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610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5">
      <c r="A368" s="156"/>
      <c r="B368" s="157"/>
      <c r="C368" s="264" t="s">
        <v>612</v>
      </c>
      <c r="D368" s="265"/>
      <c r="E368" s="265"/>
      <c r="F368" s="265"/>
      <c r="G368" s="265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49"/>
      <c r="Z368" s="149"/>
      <c r="AA368" s="149"/>
      <c r="AB368" s="149"/>
      <c r="AC368" s="149"/>
      <c r="AD368" s="149"/>
      <c r="AE368" s="149"/>
      <c r="AF368" s="149"/>
      <c r="AG368" s="149" t="s">
        <v>610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5">
      <c r="A369" s="156"/>
      <c r="B369" s="157"/>
      <c r="C369" s="264" t="s">
        <v>613</v>
      </c>
      <c r="D369" s="265"/>
      <c r="E369" s="265"/>
      <c r="F369" s="265"/>
      <c r="G369" s="265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49"/>
      <c r="Z369" s="149"/>
      <c r="AA369" s="149"/>
      <c r="AB369" s="149"/>
      <c r="AC369" s="149"/>
      <c r="AD369" s="149"/>
      <c r="AE369" s="149"/>
      <c r="AF369" s="149"/>
      <c r="AG369" s="149" t="s">
        <v>610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5">
      <c r="A370" s="156"/>
      <c r="B370" s="157"/>
      <c r="C370" s="264" t="s">
        <v>614</v>
      </c>
      <c r="D370" s="265"/>
      <c r="E370" s="265"/>
      <c r="F370" s="265"/>
      <c r="G370" s="265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610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5">
      <c r="A371" s="156"/>
      <c r="B371" s="157"/>
      <c r="C371" s="264" t="s">
        <v>615</v>
      </c>
      <c r="D371" s="265"/>
      <c r="E371" s="265"/>
      <c r="F371" s="265"/>
      <c r="G371" s="265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49"/>
      <c r="Z371" s="149"/>
      <c r="AA371" s="149"/>
      <c r="AB371" s="149"/>
      <c r="AC371" s="149"/>
      <c r="AD371" s="149"/>
      <c r="AE371" s="149"/>
      <c r="AF371" s="149"/>
      <c r="AG371" s="149" t="s">
        <v>610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5">
      <c r="A372" s="156"/>
      <c r="B372" s="157"/>
      <c r="C372" s="264" t="s">
        <v>616</v>
      </c>
      <c r="D372" s="265"/>
      <c r="E372" s="265"/>
      <c r="F372" s="265"/>
      <c r="G372" s="265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49"/>
      <c r="Z372" s="149"/>
      <c r="AA372" s="149"/>
      <c r="AB372" s="149"/>
      <c r="AC372" s="149"/>
      <c r="AD372" s="149"/>
      <c r="AE372" s="149"/>
      <c r="AF372" s="149"/>
      <c r="AG372" s="149" t="s">
        <v>610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5">
      <c r="A373" s="156"/>
      <c r="B373" s="157"/>
      <c r="C373" s="264" t="s">
        <v>617</v>
      </c>
      <c r="D373" s="265"/>
      <c r="E373" s="265"/>
      <c r="F373" s="265"/>
      <c r="G373" s="265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610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ht="20.399999999999999" outlineLevel="1" x14ac:dyDescent="0.25">
      <c r="A374" s="175">
        <v>103</v>
      </c>
      <c r="B374" s="176" t="s">
        <v>618</v>
      </c>
      <c r="C374" s="193" t="s">
        <v>619</v>
      </c>
      <c r="D374" s="177" t="s">
        <v>346</v>
      </c>
      <c r="E374" s="178">
        <v>10</v>
      </c>
      <c r="F374" s="179"/>
      <c r="G374" s="180">
        <f>ROUND(E374*F374,2)</f>
        <v>0</v>
      </c>
      <c r="H374" s="179"/>
      <c r="I374" s="180">
        <f>ROUND(E374*H374,2)</f>
        <v>0</v>
      </c>
      <c r="J374" s="179"/>
      <c r="K374" s="180">
        <f>ROUND(E374*J374,2)</f>
        <v>0</v>
      </c>
      <c r="L374" s="180">
        <v>21</v>
      </c>
      <c r="M374" s="180">
        <f>G374*(1+L374/100)</f>
        <v>0</v>
      </c>
      <c r="N374" s="180">
        <v>0</v>
      </c>
      <c r="O374" s="180">
        <f>ROUND(E374*N374,2)</f>
        <v>0</v>
      </c>
      <c r="P374" s="180">
        <v>0</v>
      </c>
      <c r="Q374" s="180">
        <f>ROUND(E374*P374,2)</f>
        <v>0</v>
      </c>
      <c r="R374" s="180"/>
      <c r="S374" s="180" t="s">
        <v>326</v>
      </c>
      <c r="T374" s="181" t="s">
        <v>327</v>
      </c>
      <c r="U374" s="159">
        <v>0</v>
      </c>
      <c r="V374" s="159">
        <f>ROUND(E374*U374,2)</f>
        <v>0</v>
      </c>
      <c r="W374" s="159"/>
      <c r="X374" s="159" t="s">
        <v>246</v>
      </c>
      <c r="Y374" s="149"/>
      <c r="Z374" s="149"/>
      <c r="AA374" s="149"/>
      <c r="AB374" s="149"/>
      <c r="AC374" s="149"/>
      <c r="AD374" s="149"/>
      <c r="AE374" s="149"/>
      <c r="AF374" s="149"/>
      <c r="AG374" s="149" t="s">
        <v>289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5">
      <c r="A375" s="156"/>
      <c r="B375" s="157"/>
      <c r="C375" s="262" t="s">
        <v>609</v>
      </c>
      <c r="D375" s="263"/>
      <c r="E375" s="263"/>
      <c r="F375" s="263"/>
      <c r="G375" s="263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49"/>
      <c r="Z375" s="149"/>
      <c r="AA375" s="149"/>
      <c r="AB375" s="149"/>
      <c r="AC375" s="149"/>
      <c r="AD375" s="149"/>
      <c r="AE375" s="149"/>
      <c r="AF375" s="149"/>
      <c r="AG375" s="149" t="s">
        <v>610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82" t="str">
        <f>C375</f>
        <v>Charakter konstrukce: svařovaná ocelová konstrukce z ohýbaných plechů, bez popelníku a zhášeče cigaret</v>
      </c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5">
      <c r="A376" s="156"/>
      <c r="B376" s="157"/>
      <c r="C376" s="264" t="s">
        <v>667</v>
      </c>
      <c r="D376" s="265"/>
      <c r="E376" s="265"/>
      <c r="F376" s="265"/>
      <c r="G376" s="265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49"/>
      <c r="Z376" s="149"/>
      <c r="AA376" s="149"/>
      <c r="AB376" s="149"/>
      <c r="AC376" s="149"/>
      <c r="AD376" s="149"/>
      <c r="AE376" s="149"/>
      <c r="AF376" s="149"/>
      <c r="AG376" s="149" t="s">
        <v>610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82" t="str">
        <f>C376</f>
        <v>Povrchová úprava:	ocelová konstrukce je opatřena ochrannou vrstvou zinku a práškovým vypalovacím lakem</v>
      </c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5">
      <c r="A377" s="156"/>
      <c r="B377" s="157"/>
      <c r="C377" s="264" t="s">
        <v>611</v>
      </c>
      <c r="D377" s="265"/>
      <c r="E377" s="265"/>
      <c r="F377" s="265"/>
      <c r="G377" s="265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610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5">
      <c r="A378" s="156"/>
      <c r="B378" s="157"/>
      <c r="C378" s="264" t="s">
        <v>612</v>
      </c>
      <c r="D378" s="265"/>
      <c r="E378" s="265"/>
      <c r="F378" s="265"/>
      <c r="G378" s="265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49"/>
      <c r="Z378" s="149"/>
      <c r="AA378" s="149"/>
      <c r="AB378" s="149"/>
      <c r="AC378" s="149"/>
      <c r="AD378" s="149"/>
      <c r="AE378" s="149"/>
      <c r="AF378" s="149"/>
      <c r="AG378" s="149" t="s">
        <v>610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5">
      <c r="A379" s="156"/>
      <c r="B379" s="157"/>
      <c r="C379" s="264" t="s">
        <v>620</v>
      </c>
      <c r="D379" s="265"/>
      <c r="E379" s="265"/>
      <c r="F379" s="265"/>
      <c r="G379" s="265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49"/>
      <c r="Z379" s="149"/>
      <c r="AA379" s="149"/>
      <c r="AB379" s="149"/>
      <c r="AC379" s="149"/>
      <c r="AD379" s="149"/>
      <c r="AE379" s="149"/>
      <c r="AF379" s="149"/>
      <c r="AG379" s="149" t="s">
        <v>610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5">
      <c r="A380" s="156"/>
      <c r="B380" s="157"/>
      <c r="C380" s="264" t="s">
        <v>614</v>
      </c>
      <c r="D380" s="265"/>
      <c r="E380" s="265"/>
      <c r="F380" s="265"/>
      <c r="G380" s="265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610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5">
      <c r="A381" s="156"/>
      <c r="B381" s="157"/>
      <c r="C381" s="264" t="s">
        <v>621</v>
      </c>
      <c r="D381" s="265"/>
      <c r="E381" s="265"/>
      <c r="F381" s="265"/>
      <c r="G381" s="265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49"/>
      <c r="Z381" s="149"/>
      <c r="AA381" s="149"/>
      <c r="AB381" s="149"/>
      <c r="AC381" s="149"/>
      <c r="AD381" s="149"/>
      <c r="AE381" s="149"/>
      <c r="AF381" s="149"/>
      <c r="AG381" s="149" t="s">
        <v>610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5">
      <c r="A382" s="156"/>
      <c r="B382" s="157"/>
      <c r="C382" s="264" t="s">
        <v>622</v>
      </c>
      <c r="D382" s="265"/>
      <c r="E382" s="265"/>
      <c r="F382" s="265"/>
      <c r="G382" s="265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610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5">
      <c r="A383" s="156"/>
      <c r="B383" s="157"/>
      <c r="C383" s="264" t="s">
        <v>623</v>
      </c>
      <c r="D383" s="265"/>
      <c r="E383" s="265"/>
      <c r="F383" s="265"/>
      <c r="G383" s="265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49"/>
      <c r="Z383" s="149"/>
      <c r="AA383" s="149"/>
      <c r="AB383" s="149"/>
      <c r="AC383" s="149"/>
      <c r="AD383" s="149"/>
      <c r="AE383" s="149"/>
      <c r="AF383" s="149"/>
      <c r="AG383" s="149" t="s">
        <v>610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ht="20.399999999999999" outlineLevel="1" x14ac:dyDescent="0.25">
      <c r="A384" s="175">
        <v>104</v>
      </c>
      <c r="B384" s="176" t="s">
        <v>624</v>
      </c>
      <c r="C384" s="193" t="s">
        <v>625</v>
      </c>
      <c r="D384" s="177" t="s">
        <v>346</v>
      </c>
      <c r="E384" s="178">
        <v>10</v>
      </c>
      <c r="F384" s="179"/>
      <c r="G384" s="180">
        <f>ROUND(E384*F384,2)</f>
        <v>0</v>
      </c>
      <c r="H384" s="179"/>
      <c r="I384" s="180">
        <f>ROUND(E384*H384,2)</f>
        <v>0</v>
      </c>
      <c r="J384" s="179"/>
      <c r="K384" s="180">
        <f>ROUND(E384*J384,2)</f>
        <v>0</v>
      </c>
      <c r="L384" s="180">
        <v>21</v>
      </c>
      <c r="M384" s="180">
        <f>G384*(1+L384/100)</f>
        <v>0</v>
      </c>
      <c r="N384" s="180">
        <v>0</v>
      </c>
      <c r="O384" s="180">
        <f>ROUND(E384*N384,2)</f>
        <v>0</v>
      </c>
      <c r="P384" s="180">
        <v>0</v>
      </c>
      <c r="Q384" s="180">
        <f>ROUND(E384*P384,2)</f>
        <v>0</v>
      </c>
      <c r="R384" s="180"/>
      <c r="S384" s="180" t="s">
        <v>326</v>
      </c>
      <c r="T384" s="181" t="s">
        <v>327</v>
      </c>
      <c r="U384" s="159">
        <v>0</v>
      </c>
      <c r="V384" s="159">
        <f>ROUND(E384*U384,2)</f>
        <v>0</v>
      </c>
      <c r="W384" s="159"/>
      <c r="X384" s="159" t="s">
        <v>246</v>
      </c>
      <c r="Y384" s="149"/>
      <c r="Z384" s="149"/>
      <c r="AA384" s="149"/>
      <c r="AB384" s="149"/>
      <c r="AC384" s="149"/>
      <c r="AD384" s="149"/>
      <c r="AE384" s="149"/>
      <c r="AF384" s="149"/>
      <c r="AG384" s="149" t="s">
        <v>289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5">
      <c r="A385" s="156"/>
      <c r="B385" s="157"/>
      <c r="C385" s="262" t="s">
        <v>668</v>
      </c>
      <c r="D385" s="263"/>
      <c r="E385" s="263"/>
      <c r="F385" s="263"/>
      <c r="G385" s="263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49"/>
      <c r="Z385" s="149"/>
      <c r="AA385" s="149"/>
      <c r="AB385" s="149"/>
      <c r="AC385" s="149"/>
      <c r="AD385" s="149"/>
      <c r="AE385" s="149"/>
      <c r="AF385" s="149"/>
      <c r="AG385" s="149" t="s">
        <v>610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5">
      <c r="A386" s="156"/>
      <c r="B386" s="157"/>
      <c r="C386" s="264" t="s">
        <v>669</v>
      </c>
      <c r="D386" s="265"/>
      <c r="E386" s="265"/>
      <c r="F386" s="265"/>
      <c r="G386" s="265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49"/>
      <c r="Z386" s="149"/>
      <c r="AA386" s="149"/>
      <c r="AB386" s="149"/>
      <c r="AC386" s="149"/>
      <c r="AD386" s="149"/>
      <c r="AE386" s="149"/>
      <c r="AF386" s="149"/>
      <c r="AG386" s="149" t="s">
        <v>610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82" t="str">
        <f>C386</f>
        <v>Povrchová úprava: ocelová konstrukce je opatřena ochrannou vrstvou žárového zinku a práškovým antracitovým (RAL 7024) vypalovacím lakem "</v>
      </c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5">
      <c r="A387" s="156"/>
      <c r="B387" s="157"/>
      <c r="C387" s="264" t="s">
        <v>670</v>
      </c>
      <c r="D387" s="265"/>
      <c r="E387" s="265"/>
      <c r="F387" s="265"/>
      <c r="G387" s="265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610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5">
      <c r="A388" s="156"/>
      <c r="B388" s="157"/>
      <c r="C388" s="264" t="s">
        <v>671</v>
      </c>
      <c r="D388" s="265"/>
      <c r="E388" s="265"/>
      <c r="F388" s="265"/>
      <c r="G388" s="265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610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5">
      <c r="A389" s="156"/>
      <c r="B389" s="157"/>
      <c r="C389" s="264" t="s">
        <v>672</v>
      </c>
      <c r="D389" s="265"/>
      <c r="E389" s="265"/>
      <c r="F389" s="265"/>
      <c r="G389" s="265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49"/>
      <c r="Z389" s="149"/>
      <c r="AA389" s="149"/>
      <c r="AB389" s="149"/>
      <c r="AC389" s="149"/>
      <c r="AD389" s="149"/>
      <c r="AE389" s="149"/>
      <c r="AF389" s="149"/>
      <c r="AG389" s="149" t="s">
        <v>610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5">
      <c r="A390" s="156"/>
      <c r="B390" s="157"/>
      <c r="C390" s="264" t="s">
        <v>673</v>
      </c>
      <c r="D390" s="265"/>
      <c r="E390" s="265"/>
      <c r="F390" s="265"/>
      <c r="G390" s="265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610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5">
      <c r="A391" s="156"/>
      <c r="B391" s="157"/>
      <c r="C391" s="264" t="s">
        <v>626</v>
      </c>
      <c r="D391" s="265"/>
      <c r="E391" s="265"/>
      <c r="F391" s="265"/>
      <c r="G391" s="265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49"/>
      <c r="Z391" s="149"/>
      <c r="AA391" s="149"/>
      <c r="AB391" s="149"/>
      <c r="AC391" s="149"/>
      <c r="AD391" s="149"/>
      <c r="AE391" s="149"/>
      <c r="AF391" s="149"/>
      <c r="AG391" s="149" t="s">
        <v>610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5">
      <c r="A392" s="175">
        <v>105</v>
      </c>
      <c r="B392" s="176" t="s">
        <v>627</v>
      </c>
      <c r="C392" s="193" t="s">
        <v>628</v>
      </c>
      <c r="D392" s="177" t="s">
        <v>346</v>
      </c>
      <c r="E392" s="178">
        <v>70</v>
      </c>
      <c r="F392" s="179"/>
      <c r="G392" s="180">
        <f>ROUND(E392*F392,2)</f>
        <v>0</v>
      </c>
      <c r="H392" s="179"/>
      <c r="I392" s="180">
        <f>ROUND(E392*H392,2)</f>
        <v>0</v>
      </c>
      <c r="J392" s="179"/>
      <c r="K392" s="180">
        <f>ROUND(E392*J392,2)</f>
        <v>0</v>
      </c>
      <c r="L392" s="180">
        <v>21</v>
      </c>
      <c r="M392" s="180">
        <f>G392*(1+L392/100)</f>
        <v>0</v>
      </c>
      <c r="N392" s="180">
        <v>0</v>
      </c>
      <c r="O392" s="180">
        <f>ROUND(E392*N392,2)</f>
        <v>0</v>
      </c>
      <c r="P392" s="180">
        <v>0</v>
      </c>
      <c r="Q392" s="180">
        <f>ROUND(E392*P392,2)</f>
        <v>0</v>
      </c>
      <c r="R392" s="180"/>
      <c r="S392" s="180" t="s">
        <v>326</v>
      </c>
      <c r="T392" s="181" t="s">
        <v>327</v>
      </c>
      <c r="U392" s="159">
        <v>0</v>
      </c>
      <c r="V392" s="159">
        <f>ROUND(E392*U392,2)</f>
        <v>0</v>
      </c>
      <c r="W392" s="159"/>
      <c r="X392" s="159" t="s">
        <v>246</v>
      </c>
      <c r="Y392" s="149"/>
      <c r="Z392" s="149"/>
      <c r="AA392" s="149"/>
      <c r="AB392" s="149"/>
      <c r="AC392" s="149"/>
      <c r="AD392" s="149"/>
      <c r="AE392" s="149"/>
      <c r="AF392" s="149"/>
      <c r="AG392" s="149" t="s">
        <v>289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5">
      <c r="A393" s="156"/>
      <c r="B393" s="157"/>
      <c r="C393" s="262" t="s">
        <v>674</v>
      </c>
      <c r="D393" s="263"/>
      <c r="E393" s="263"/>
      <c r="F393" s="263"/>
      <c r="G393" s="263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49"/>
      <c r="Z393" s="149"/>
      <c r="AA393" s="149"/>
      <c r="AB393" s="149"/>
      <c r="AC393" s="149"/>
      <c r="AD393" s="149"/>
      <c r="AE393" s="149"/>
      <c r="AF393" s="149"/>
      <c r="AG393" s="149" t="s">
        <v>610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5">
      <c r="A394" s="156"/>
      <c r="B394" s="157"/>
      <c r="C394" s="264" t="s">
        <v>675</v>
      </c>
      <c r="D394" s="265"/>
      <c r="E394" s="265"/>
      <c r="F394" s="265"/>
      <c r="G394" s="265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49"/>
      <c r="Z394" s="149"/>
      <c r="AA394" s="149"/>
      <c r="AB394" s="149"/>
      <c r="AC394" s="149"/>
      <c r="AD394" s="149"/>
      <c r="AE394" s="149"/>
      <c r="AF394" s="149"/>
      <c r="AG394" s="149" t="s">
        <v>610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82" t="str">
        <f>C394</f>
        <v>Povrchová úprava:Stávající ocelová konstrukce je opatřena novým syntetickým nátěrem - barva antracitová RAL 7024"</v>
      </c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5">
      <c r="A395" s="156"/>
      <c r="B395" s="157"/>
      <c r="C395" s="264" t="s">
        <v>676</v>
      </c>
      <c r="D395" s="265"/>
      <c r="E395" s="265"/>
      <c r="F395" s="265"/>
      <c r="G395" s="265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49"/>
      <c r="Z395" s="149"/>
      <c r="AA395" s="149"/>
      <c r="AB395" s="149"/>
      <c r="AC395" s="149"/>
      <c r="AD395" s="149"/>
      <c r="AE395" s="149"/>
      <c r="AF395" s="149"/>
      <c r="AG395" s="149" t="s">
        <v>610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82" t="str">
        <f>C395</f>
        <v>Materiál: Ohýbaná ocelová pásovina sloužící pro zavěšení lavičky a nesoucí sedák tvořený lamelami z masivního dřeva - buk</v>
      </c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5">
      <c r="A396" s="156"/>
      <c r="B396" s="157"/>
      <c r="C396" s="264" t="s">
        <v>677</v>
      </c>
      <c r="D396" s="265"/>
      <c r="E396" s="265"/>
      <c r="F396" s="265"/>
      <c r="G396" s="265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610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82" t="str">
        <f>C396</f>
        <v>Sedák: Nově vyrobené lamely z masivního dřeva, ošetřeno lazurou vhodnou pro exteriér, barva - přírodní dřevo</v>
      </c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5">
      <c r="A397" s="156"/>
      <c r="B397" s="157"/>
      <c r="C397" s="264" t="s">
        <v>678</v>
      </c>
      <c r="D397" s="265"/>
      <c r="E397" s="265"/>
      <c r="F397" s="265"/>
      <c r="G397" s="265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49"/>
      <c r="Z397" s="149"/>
      <c r="AA397" s="149"/>
      <c r="AB397" s="149"/>
      <c r="AC397" s="149"/>
      <c r="AD397" s="149"/>
      <c r="AE397" s="149"/>
      <c r="AF397" s="149"/>
      <c r="AG397" s="149" t="s">
        <v>610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5">
      <c r="A398" s="156"/>
      <c r="B398" s="157"/>
      <c r="C398" s="264" t="s">
        <v>629</v>
      </c>
      <c r="D398" s="265"/>
      <c r="E398" s="265"/>
      <c r="F398" s="265"/>
      <c r="G398" s="265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49"/>
      <c r="Z398" s="149"/>
      <c r="AA398" s="149"/>
      <c r="AB398" s="149"/>
      <c r="AC398" s="149"/>
      <c r="AD398" s="149"/>
      <c r="AE398" s="149"/>
      <c r="AF398" s="149"/>
      <c r="AG398" s="149" t="s">
        <v>610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5">
      <c r="A399" s="175">
        <v>106</v>
      </c>
      <c r="B399" s="176" t="s">
        <v>630</v>
      </c>
      <c r="C399" s="193" t="s">
        <v>631</v>
      </c>
      <c r="D399" s="177" t="s">
        <v>346</v>
      </c>
      <c r="E399" s="178">
        <v>35</v>
      </c>
      <c r="F399" s="179"/>
      <c r="G399" s="180">
        <f>ROUND(E399*F399,2)</f>
        <v>0</v>
      </c>
      <c r="H399" s="179"/>
      <c r="I399" s="180">
        <f>ROUND(E399*H399,2)</f>
        <v>0</v>
      </c>
      <c r="J399" s="179"/>
      <c r="K399" s="180">
        <f>ROUND(E399*J399,2)</f>
        <v>0</v>
      </c>
      <c r="L399" s="180">
        <v>21</v>
      </c>
      <c r="M399" s="180">
        <f>G399*(1+L399/100)</f>
        <v>0</v>
      </c>
      <c r="N399" s="180">
        <v>0</v>
      </c>
      <c r="O399" s="180">
        <f>ROUND(E399*N399,2)</f>
        <v>0</v>
      </c>
      <c r="P399" s="180">
        <v>0</v>
      </c>
      <c r="Q399" s="180">
        <f>ROUND(E399*P399,2)</f>
        <v>0</v>
      </c>
      <c r="R399" s="180"/>
      <c r="S399" s="180" t="s">
        <v>326</v>
      </c>
      <c r="T399" s="181" t="s">
        <v>327</v>
      </c>
      <c r="U399" s="159">
        <v>0</v>
      </c>
      <c r="V399" s="159">
        <f>ROUND(E399*U399,2)</f>
        <v>0</v>
      </c>
      <c r="W399" s="159"/>
      <c r="X399" s="159" t="s">
        <v>246</v>
      </c>
      <c r="Y399" s="149"/>
      <c r="Z399" s="149"/>
      <c r="AA399" s="149"/>
      <c r="AB399" s="149"/>
      <c r="AC399" s="149"/>
      <c r="AD399" s="149"/>
      <c r="AE399" s="149"/>
      <c r="AF399" s="149"/>
      <c r="AG399" s="149" t="s">
        <v>289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5">
      <c r="A400" s="156"/>
      <c r="B400" s="157"/>
      <c r="C400" s="262" t="s">
        <v>674</v>
      </c>
      <c r="D400" s="263"/>
      <c r="E400" s="263"/>
      <c r="F400" s="263"/>
      <c r="G400" s="263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610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5">
      <c r="A401" s="156"/>
      <c r="B401" s="157"/>
      <c r="C401" s="264" t="s">
        <v>675</v>
      </c>
      <c r="D401" s="265"/>
      <c r="E401" s="265"/>
      <c r="F401" s="265"/>
      <c r="G401" s="265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49"/>
      <c r="Z401" s="149"/>
      <c r="AA401" s="149"/>
      <c r="AB401" s="149"/>
      <c r="AC401" s="149"/>
      <c r="AD401" s="149"/>
      <c r="AE401" s="149"/>
      <c r="AF401" s="149"/>
      <c r="AG401" s="149" t="s">
        <v>610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82" t="str">
        <f>C401</f>
        <v>Povrchová úprava:Stávající ocelová konstrukce je opatřena novým syntetickým nátěrem - barva antracitová RAL 7024"</v>
      </c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5">
      <c r="A402" s="156"/>
      <c r="B402" s="157"/>
      <c r="C402" s="264" t="s">
        <v>676</v>
      </c>
      <c r="D402" s="265"/>
      <c r="E402" s="265"/>
      <c r="F402" s="265"/>
      <c r="G402" s="265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610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82" t="str">
        <f>C402</f>
        <v>Materiál: Ohýbaná ocelová pásovina sloužící pro zavěšení lavičky a nesoucí sedák tvořený lamelami z masivního dřeva - buk</v>
      </c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5">
      <c r="A403" s="156"/>
      <c r="B403" s="157"/>
      <c r="C403" s="264" t="s">
        <v>677</v>
      </c>
      <c r="D403" s="265"/>
      <c r="E403" s="265"/>
      <c r="F403" s="265"/>
      <c r="G403" s="265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49"/>
      <c r="Z403" s="149"/>
      <c r="AA403" s="149"/>
      <c r="AB403" s="149"/>
      <c r="AC403" s="149"/>
      <c r="AD403" s="149"/>
      <c r="AE403" s="149"/>
      <c r="AF403" s="149"/>
      <c r="AG403" s="149" t="s">
        <v>610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82" t="str">
        <f>C403</f>
        <v>Sedák: Nově vyrobené lamely z masivního dřeva, ošetřeno lazurou vhodnou pro exteriér, barva - přírodní dřevo</v>
      </c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5">
      <c r="A404" s="156"/>
      <c r="B404" s="157"/>
      <c r="C404" s="264" t="s">
        <v>678</v>
      </c>
      <c r="D404" s="265"/>
      <c r="E404" s="265"/>
      <c r="F404" s="265"/>
      <c r="G404" s="265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49"/>
      <c r="Z404" s="149"/>
      <c r="AA404" s="149"/>
      <c r="AB404" s="149"/>
      <c r="AC404" s="149"/>
      <c r="AD404" s="149"/>
      <c r="AE404" s="149"/>
      <c r="AF404" s="149"/>
      <c r="AG404" s="149" t="s">
        <v>610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5">
      <c r="A405" s="156"/>
      <c r="B405" s="157"/>
      <c r="C405" s="264" t="s">
        <v>632</v>
      </c>
      <c r="D405" s="265"/>
      <c r="E405" s="265"/>
      <c r="F405" s="265"/>
      <c r="G405" s="265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610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5">
      <c r="A406" s="175">
        <v>107</v>
      </c>
      <c r="B406" s="176" t="s">
        <v>633</v>
      </c>
      <c r="C406" s="193" t="s">
        <v>634</v>
      </c>
      <c r="D406" s="177" t="s">
        <v>346</v>
      </c>
      <c r="E406" s="178">
        <v>30</v>
      </c>
      <c r="F406" s="179"/>
      <c r="G406" s="180">
        <f>ROUND(E406*F406,2)</f>
        <v>0</v>
      </c>
      <c r="H406" s="179"/>
      <c r="I406" s="180">
        <f>ROUND(E406*H406,2)</f>
        <v>0</v>
      </c>
      <c r="J406" s="179"/>
      <c r="K406" s="180">
        <f>ROUND(E406*J406,2)</f>
        <v>0</v>
      </c>
      <c r="L406" s="180">
        <v>21</v>
      </c>
      <c r="M406" s="180">
        <f>G406*(1+L406/100)</f>
        <v>0</v>
      </c>
      <c r="N406" s="180">
        <v>0</v>
      </c>
      <c r="O406" s="180">
        <f>ROUND(E406*N406,2)</f>
        <v>0</v>
      </c>
      <c r="P406" s="180">
        <v>0</v>
      </c>
      <c r="Q406" s="180">
        <f>ROUND(E406*P406,2)</f>
        <v>0</v>
      </c>
      <c r="R406" s="180"/>
      <c r="S406" s="180" t="s">
        <v>326</v>
      </c>
      <c r="T406" s="181" t="s">
        <v>327</v>
      </c>
      <c r="U406" s="159">
        <v>0</v>
      </c>
      <c r="V406" s="159">
        <f>ROUND(E406*U406,2)</f>
        <v>0</v>
      </c>
      <c r="W406" s="159"/>
      <c r="X406" s="159" t="s">
        <v>246</v>
      </c>
      <c r="Y406" s="149"/>
      <c r="Z406" s="149"/>
      <c r="AA406" s="149"/>
      <c r="AB406" s="149"/>
      <c r="AC406" s="149"/>
      <c r="AD406" s="149"/>
      <c r="AE406" s="149"/>
      <c r="AF406" s="149"/>
      <c r="AG406" s="149" t="s">
        <v>289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5">
      <c r="A407" s="156"/>
      <c r="B407" s="157"/>
      <c r="C407" s="262" t="s">
        <v>679</v>
      </c>
      <c r="D407" s="263"/>
      <c r="E407" s="263"/>
      <c r="F407" s="263"/>
      <c r="G407" s="263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49"/>
      <c r="Z407" s="149"/>
      <c r="AA407" s="149"/>
      <c r="AB407" s="149"/>
      <c r="AC407" s="149"/>
      <c r="AD407" s="149"/>
      <c r="AE407" s="149"/>
      <c r="AF407" s="149"/>
      <c r="AG407" s="149" t="s">
        <v>610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5">
      <c r="A408" s="156"/>
      <c r="B408" s="157"/>
      <c r="C408" s="264" t="s">
        <v>680</v>
      </c>
      <c r="D408" s="265"/>
      <c r="E408" s="265"/>
      <c r="F408" s="265"/>
      <c r="G408" s="265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49"/>
      <c r="Z408" s="149"/>
      <c r="AA408" s="149"/>
      <c r="AB408" s="149"/>
      <c r="AC408" s="149"/>
      <c r="AD408" s="149"/>
      <c r="AE408" s="149"/>
      <c r="AF408" s="149"/>
      <c r="AG408" s="149" t="s">
        <v>610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5">
      <c r="A409" s="156"/>
      <c r="B409" s="157"/>
      <c r="C409" s="264" t="s">
        <v>681</v>
      </c>
      <c r="D409" s="265"/>
      <c r="E409" s="265"/>
      <c r="F409" s="265"/>
      <c r="G409" s="265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49"/>
      <c r="Z409" s="149"/>
      <c r="AA409" s="149"/>
      <c r="AB409" s="149"/>
      <c r="AC409" s="149"/>
      <c r="AD409" s="149"/>
      <c r="AE409" s="149"/>
      <c r="AF409" s="149"/>
      <c r="AG409" s="149" t="s">
        <v>610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5">
      <c r="A410" s="156"/>
      <c r="B410" s="157"/>
      <c r="C410" s="264" t="s">
        <v>682</v>
      </c>
      <c r="D410" s="265"/>
      <c r="E410" s="265"/>
      <c r="F410" s="265"/>
      <c r="G410" s="265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49"/>
      <c r="Z410" s="149"/>
      <c r="AA410" s="149"/>
      <c r="AB410" s="149"/>
      <c r="AC410" s="149"/>
      <c r="AD410" s="149"/>
      <c r="AE410" s="149"/>
      <c r="AF410" s="149"/>
      <c r="AG410" s="149" t="s">
        <v>610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5">
      <c r="A411" s="156"/>
      <c r="B411" s="157"/>
      <c r="C411" s="264" t="s">
        <v>683</v>
      </c>
      <c r="D411" s="265"/>
      <c r="E411" s="265"/>
      <c r="F411" s="265"/>
      <c r="G411" s="265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610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5">
      <c r="A412" s="156"/>
      <c r="B412" s="157"/>
      <c r="C412" s="264" t="s">
        <v>684</v>
      </c>
      <c r="D412" s="265"/>
      <c r="E412" s="265"/>
      <c r="F412" s="265"/>
      <c r="G412" s="265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610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5">
      <c r="A413" s="156"/>
      <c r="B413" s="157"/>
      <c r="C413" s="264" t="s">
        <v>635</v>
      </c>
      <c r="D413" s="265"/>
      <c r="E413" s="265"/>
      <c r="F413" s="265"/>
      <c r="G413" s="265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49"/>
      <c r="Z413" s="149"/>
      <c r="AA413" s="149"/>
      <c r="AB413" s="149"/>
      <c r="AC413" s="149"/>
      <c r="AD413" s="149"/>
      <c r="AE413" s="149"/>
      <c r="AF413" s="149"/>
      <c r="AG413" s="149" t="s">
        <v>610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5">
      <c r="A414" s="175">
        <v>108</v>
      </c>
      <c r="B414" s="176" t="s">
        <v>636</v>
      </c>
      <c r="C414" s="193" t="s">
        <v>637</v>
      </c>
      <c r="D414" s="177" t="s">
        <v>346</v>
      </c>
      <c r="E414" s="178">
        <v>4</v>
      </c>
      <c r="F414" s="179"/>
      <c r="G414" s="180">
        <f>ROUND(E414*F414,2)</f>
        <v>0</v>
      </c>
      <c r="H414" s="179"/>
      <c r="I414" s="180">
        <f>ROUND(E414*H414,2)</f>
        <v>0</v>
      </c>
      <c r="J414" s="179"/>
      <c r="K414" s="180">
        <f>ROUND(E414*J414,2)</f>
        <v>0</v>
      </c>
      <c r="L414" s="180">
        <v>21</v>
      </c>
      <c r="M414" s="180">
        <f>G414*(1+L414/100)</f>
        <v>0</v>
      </c>
      <c r="N414" s="180">
        <v>0</v>
      </c>
      <c r="O414" s="180">
        <f>ROUND(E414*N414,2)</f>
        <v>0</v>
      </c>
      <c r="P414" s="180">
        <v>0</v>
      </c>
      <c r="Q414" s="180">
        <f>ROUND(E414*P414,2)</f>
        <v>0</v>
      </c>
      <c r="R414" s="180"/>
      <c r="S414" s="180" t="s">
        <v>326</v>
      </c>
      <c r="T414" s="181" t="s">
        <v>327</v>
      </c>
      <c r="U414" s="159">
        <v>0</v>
      </c>
      <c r="V414" s="159">
        <f>ROUND(E414*U414,2)</f>
        <v>0</v>
      </c>
      <c r="W414" s="159"/>
      <c r="X414" s="159" t="s">
        <v>246</v>
      </c>
      <c r="Y414" s="149"/>
      <c r="Z414" s="149"/>
      <c r="AA414" s="149"/>
      <c r="AB414" s="149"/>
      <c r="AC414" s="149"/>
      <c r="AD414" s="149"/>
      <c r="AE414" s="149"/>
      <c r="AF414" s="149"/>
      <c r="AG414" s="149" t="s">
        <v>289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5">
      <c r="A415" s="156"/>
      <c r="B415" s="157"/>
      <c r="C415" s="262" t="s">
        <v>638</v>
      </c>
      <c r="D415" s="263"/>
      <c r="E415" s="263"/>
      <c r="F415" s="263"/>
      <c r="G415" s="263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610</v>
      </c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82" t="str">
        <f>C415</f>
        <v>Charakter konstrukce: ocelová konstrukce z trubky spojená s deskou z vysokotlakého laminátu (HPL deska) pomocí šroubových spojů z nerezu.</v>
      </c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5">
      <c r="A416" s="156"/>
      <c r="B416" s="157"/>
      <c r="C416" s="264" t="s">
        <v>667</v>
      </c>
      <c r="D416" s="265"/>
      <c r="E416" s="265"/>
      <c r="F416" s="265"/>
      <c r="G416" s="265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49"/>
      <c r="Z416" s="149"/>
      <c r="AA416" s="149"/>
      <c r="AB416" s="149"/>
      <c r="AC416" s="149"/>
      <c r="AD416" s="149"/>
      <c r="AE416" s="149"/>
      <c r="AF416" s="149"/>
      <c r="AG416" s="149" t="s">
        <v>610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82" t="str">
        <f>C416</f>
        <v>Povrchová úprava:	ocelová konstrukce je opatřena ochrannou vrstvou zinku a práškovým vypalovacím lakem</v>
      </c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5">
      <c r="A417" s="156"/>
      <c r="B417" s="157"/>
      <c r="C417" s="264" t="s">
        <v>639</v>
      </c>
      <c r="D417" s="265"/>
      <c r="E417" s="265"/>
      <c r="F417" s="265"/>
      <c r="G417" s="265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49"/>
      <c r="Z417" s="149"/>
      <c r="AA417" s="149"/>
      <c r="AB417" s="149"/>
      <c r="AC417" s="149"/>
      <c r="AD417" s="149"/>
      <c r="AE417" s="149"/>
      <c r="AF417" s="149"/>
      <c r="AG417" s="149" t="s">
        <v>610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5">
      <c r="A418" s="156"/>
      <c r="B418" s="157"/>
      <c r="C418" s="264" t="s">
        <v>640</v>
      </c>
      <c r="D418" s="265"/>
      <c r="E418" s="265"/>
      <c r="F418" s="265"/>
      <c r="G418" s="265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49"/>
      <c r="Z418" s="149"/>
      <c r="AA418" s="149"/>
      <c r="AB418" s="149"/>
      <c r="AC418" s="149"/>
      <c r="AD418" s="149"/>
      <c r="AE418" s="149"/>
      <c r="AF418" s="149"/>
      <c r="AG418" s="149" t="s">
        <v>610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5">
      <c r="A419" s="156"/>
      <c r="B419" s="157"/>
      <c r="C419" s="264" t="s">
        <v>641</v>
      </c>
      <c r="D419" s="265"/>
      <c r="E419" s="265"/>
      <c r="F419" s="265"/>
      <c r="G419" s="265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49"/>
      <c r="Z419" s="149"/>
      <c r="AA419" s="149"/>
      <c r="AB419" s="149"/>
      <c r="AC419" s="149"/>
      <c r="AD419" s="149"/>
      <c r="AE419" s="149"/>
      <c r="AF419" s="149"/>
      <c r="AG419" s="149" t="s">
        <v>610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5">
      <c r="A420" s="156"/>
      <c r="B420" s="157"/>
      <c r="C420" s="264" t="s">
        <v>642</v>
      </c>
      <c r="D420" s="265"/>
      <c r="E420" s="265"/>
      <c r="F420" s="265"/>
      <c r="G420" s="265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49"/>
      <c r="Z420" s="149"/>
      <c r="AA420" s="149"/>
      <c r="AB420" s="149"/>
      <c r="AC420" s="149"/>
      <c r="AD420" s="149"/>
      <c r="AE420" s="149"/>
      <c r="AF420" s="149"/>
      <c r="AG420" s="149" t="s">
        <v>610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5">
      <c r="A421" s="156"/>
      <c r="B421" s="157"/>
      <c r="C421" s="264" t="s">
        <v>643</v>
      </c>
      <c r="D421" s="265"/>
      <c r="E421" s="265"/>
      <c r="F421" s="265"/>
      <c r="G421" s="265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49"/>
      <c r="Z421" s="149"/>
      <c r="AA421" s="149"/>
      <c r="AB421" s="149"/>
      <c r="AC421" s="149"/>
      <c r="AD421" s="149"/>
      <c r="AE421" s="149"/>
      <c r="AF421" s="149"/>
      <c r="AG421" s="149" t="s">
        <v>610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5">
      <c r="A422" s="156"/>
      <c r="B422" s="157"/>
      <c r="C422" s="264" t="s">
        <v>644</v>
      </c>
      <c r="D422" s="265"/>
      <c r="E422" s="265"/>
      <c r="F422" s="265"/>
      <c r="G422" s="265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610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5">
      <c r="A423" s="156"/>
      <c r="B423" s="157"/>
      <c r="C423" s="264" t="s">
        <v>645</v>
      </c>
      <c r="D423" s="265"/>
      <c r="E423" s="265"/>
      <c r="F423" s="265"/>
      <c r="G423" s="265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49"/>
      <c r="Z423" s="149"/>
      <c r="AA423" s="149"/>
      <c r="AB423" s="149"/>
      <c r="AC423" s="149"/>
      <c r="AD423" s="149"/>
      <c r="AE423" s="149"/>
      <c r="AF423" s="149"/>
      <c r="AG423" s="149" t="s">
        <v>610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5">
      <c r="A424" s="156"/>
      <c r="B424" s="157"/>
      <c r="C424" s="264" t="s">
        <v>685</v>
      </c>
      <c r="D424" s="265"/>
      <c r="E424" s="265"/>
      <c r="F424" s="265"/>
      <c r="G424" s="265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610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5">
      <c r="A425" s="156"/>
      <c r="B425" s="157"/>
      <c r="C425" s="264" t="s">
        <v>686</v>
      </c>
      <c r="D425" s="265"/>
      <c r="E425" s="265"/>
      <c r="F425" s="265"/>
      <c r="G425" s="265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49"/>
      <c r="Z425" s="149"/>
      <c r="AA425" s="149"/>
      <c r="AB425" s="149"/>
      <c r="AC425" s="149"/>
      <c r="AD425" s="149"/>
      <c r="AE425" s="149"/>
      <c r="AF425" s="149"/>
      <c r="AG425" s="149" t="s">
        <v>610</v>
      </c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5">
      <c r="A426" s="156"/>
      <c r="B426" s="157"/>
      <c r="C426" s="264" t="s">
        <v>646</v>
      </c>
      <c r="D426" s="265"/>
      <c r="E426" s="265"/>
      <c r="F426" s="265"/>
      <c r="G426" s="265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49"/>
      <c r="Z426" s="149"/>
      <c r="AA426" s="149"/>
      <c r="AB426" s="149"/>
      <c r="AC426" s="149"/>
      <c r="AD426" s="149"/>
      <c r="AE426" s="149"/>
      <c r="AF426" s="149"/>
      <c r="AG426" s="149" t="s">
        <v>610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5">
      <c r="A427" s="156"/>
      <c r="B427" s="157"/>
      <c r="C427" s="264" t="s">
        <v>647</v>
      </c>
      <c r="D427" s="265"/>
      <c r="E427" s="265"/>
      <c r="F427" s="265"/>
      <c r="G427" s="265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49"/>
      <c r="Z427" s="149"/>
      <c r="AA427" s="149"/>
      <c r="AB427" s="149"/>
      <c r="AC427" s="149"/>
      <c r="AD427" s="149"/>
      <c r="AE427" s="149"/>
      <c r="AF427" s="149"/>
      <c r="AG427" s="149" t="s">
        <v>610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x14ac:dyDescent="0.25">
      <c r="A428" s="169" t="s">
        <v>238</v>
      </c>
      <c r="B428" s="170" t="s">
        <v>210</v>
      </c>
      <c r="C428" s="192" t="s">
        <v>27</v>
      </c>
      <c r="D428" s="171"/>
      <c r="E428" s="172"/>
      <c r="F428" s="173"/>
      <c r="G428" s="173">
        <f>SUMIF(AG429:AG438,"&lt;&gt;NOR",G429:G438)</f>
        <v>0</v>
      </c>
      <c r="H428" s="173"/>
      <c r="I428" s="173">
        <f>SUM(I429:I438)</f>
        <v>0</v>
      </c>
      <c r="J428" s="173"/>
      <c r="K428" s="173">
        <f>SUM(K429:K438)</f>
        <v>0</v>
      </c>
      <c r="L428" s="173"/>
      <c r="M428" s="173">
        <f>SUM(M429:M438)</f>
        <v>0</v>
      </c>
      <c r="N428" s="173"/>
      <c r="O428" s="173">
        <f>SUM(O429:O438)</f>
        <v>0</v>
      </c>
      <c r="P428" s="173"/>
      <c r="Q428" s="173">
        <f>SUM(Q429:Q438)</f>
        <v>0</v>
      </c>
      <c r="R428" s="173"/>
      <c r="S428" s="173"/>
      <c r="T428" s="174"/>
      <c r="U428" s="168"/>
      <c r="V428" s="168">
        <f>SUM(V429:V438)</f>
        <v>0</v>
      </c>
      <c r="W428" s="168"/>
      <c r="X428" s="168"/>
      <c r="AG428" t="s">
        <v>239</v>
      </c>
    </row>
    <row r="429" spans="1:60" outlineLevel="1" x14ac:dyDescent="0.25">
      <c r="A429" s="175">
        <v>109</v>
      </c>
      <c r="B429" s="176" t="s">
        <v>648</v>
      </c>
      <c r="C429" s="193" t="s">
        <v>649</v>
      </c>
      <c r="D429" s="177" t="s">
        <v>650</v>
      </c>
      <c r="E429" s="178">
        <v>1</v>
      </c>
      <c r="F429" s="179"/>
      <c r="G429" s="180">
        <f>ROUND(E429*F429,2)</f>
        <v>0</v>
      </c>
      <c r="H429" s="179"/>
      <c r="I429" s="180">
        <f>ROUND(E429*H429,2)</f>
        <v>0</v>
      </c>
      <c r="J429" s="179"/>
      <c r="K429" s="180">
        <f>ROUND(E429*J429,2)</f>
        <v>0</v>
      </c>
      <c r="L429" s="180">
        <v>21</v>
      </c>
      <c r="M429" s="180">
        <f>G429*(1+L429/100)</f>
        <v>0</v>
      </c>
      <c r="N429" s="180">
        <v>0</v>
      </c>
      <c r="O429" s="180">
        <f>ROUND(E429*N429,2)</f>
        <v>0</v>
      </c>
      <c r="P429" s="180">
        <v>0</v>
      </c>
      <c r="Q429" s="180">
        <f>ROUND(E429*P429,2)</f>
        <v>0</v>
      </c>
      <c r="R429" s="180"/>
      <c r="S429" s="180" t="s">
        <v>244</v>
      </c>
      <c r="T429" s="181" t="s">
        <v>327</v>
      </c>
      <c r="U429" s="159">
        <v>0</v>
      </c>
      <c r="V429" s="159">
        <f>ROUND(E429*U429,2)</f>
        <v>0</v>
      </c>
      <c r="W429" s="159"/>
      <c r="X429" s="159" t="s">
        <v>651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652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ht="21" outlineLevel="1" x14ac:dyDescent="0.25">
      <c r="A430" s="156"/>
      <c r="B430" s="157"/>
      <c r="C430" s="262" t="s">
        <v>653</v>
      </c>
      <c r="D430" s="263"/>
      <c r="E430" s="263"/>
      <c r="F430" s="263"/>
      <c r="G430" s="263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49"/>
      <c r="Z430" s="149"/>
      <c r="AA430" s="149"/>
      <c r="AB430" s="149"/>
      <c r="AC430" s="149"/>
      <c r="AD430" s="149"/>
      <c r="AE430" s="149"/>
      <c r="AF430" s="149"/>
      <c r="AG430" s="149" t="s">
        <v>610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82" t="str">
        <f>C430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5">
      <c r="A431" s="175">
        <v>110</v>
      </c>
      <c r="B431" s="176" t="s">
        <v>654</v>
      </c>
      <c r="C431" s="193" t="s">
        <v>655</v>
      </c>
      <c r="D431" s="177" t="s">
        <v>650</v>
      </c>
      <c r="E431" s="178">
        <v>1</v>
      </c>
      <c r="F431" s="179"/>
      <c r="G431" s="180">
        <f>ROUND(E431*F431,2)</f>
        <v>0</v>
      </c>
      <c r="H431" s="179"/>
      <c r="I431" s="180">
        <f>ROUND(E431*H431,2)</f>
        <v>0</v>
      </c>
      <c r="J431" s="179"/>
      <c r="K431" s="180">
        <f>ROUND(E431*J431,2)</f>
        <v>0</v>
      </c>
      <c r="L431" s="180">
        <v>21</v>
      </c>
      <c r="M431" s="180">
        <f>G431*(1+L431/100)</f>
        <v>0</v>
      </c>
      <c r="N431" s="180">
        <v>0</v>
      </c>
      <c r="O431" s="180">
        <f>ROUND(E431*N431,2)</f>
        <v>0</v>
      </c>
      <c r="P431" s="180">
        <v>0</v>
      </c>
      <c r="Q431" s="180">
        <f>ROUND(E431*P431,2)</f>
        <v>0</v>
      </c>
      <c r="R431" s="180"/>
      <c r="S431" s="180" t="s">
        <v>244</v>
      </c>
      <c r="T431" s="181" t="s">
        <v>327</v>
      </c>
      <c r="U431" s="159">
        <v>0</v>
      </c>
      <c r="V431" s="159">
        <f>ROUND(E431*U431,2)</f>
        <v>0</v>
      </c>
      <c r="W431" s="159"/>
      <c r="X431" s="159" t="s">
        <v>651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652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31.2" outlineLevel="1" x14ac:dyDescent="0.25">
      <c r="A432" s="156"/>
      <c r="B432" s="157"/>
      <c r="C432" s="262" t="s">
        <v>656</v>
      </c>
      <c r="D432" s="263"/>
      <c r="E432" s="263"/>
      <c r="F432" s="263"/>
      <c r="G432" s="263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610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82" t="str">
        <f>C432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5">
      <c r="A433" s="175">
        <v>111</v>
      </c>
      <c r="B433" s="176" t="s">
        <v>657</v>
      </c>
      <c r="C433" s="193" t="s">
        <v>658</v>
      </c>
      <c r="D433" s="177" t="s">
        <v>650</v>
      </c>
      <c r="E433" s="178">
        <v>1</v>
      </c>
      <c r="F433" s="179"/>
      <c r="G433" s="180">
        <f>ROUND(E433*F433,2)</f>
        <v>0</v>
      </c>
      <c r="H433" s="179"/>
      <c r="I433" s="180">
        <f>ROUND(E433*H433,2)</f>
        <v>0</v>
      </c>
      <c r="J433" s="179"/>
      <c r="K433" s="180">
        <f>ROUND(E433*J433,2)</f>
        <v>0</v>
      </c>
      <c r="L433" s="180">
        <v>21</v>
      </c>
      <c r="M433" s="180">
        <f>G433*(1+L433/100)</f>
        <v>0</v>
      </c>
      <c r="N433" s="180">
        <v>0</v>
      </c>
      <c r="O433" s="180">
        <f>ROUND(E433*N433,2)</f>
        <v>0</v>
      </c>
      <c r="P433" s="180">
        <v>0</v>
      </c>
      <c r="Q433" s="180">
        <f>ROUND(E433*P433,2)</f>
        <v>0</v>
      </c>
      <c r="R433" s="180"/>
      <c r="S433" s="180" t="s">
        <v>244</v>
      </c>
      <c r="T433" s="181" t="s">
        <v>327</v>
      </c>
      <c r="U433" s="159">
        <v>0</v>
      </c>
      <c r="V433" s="159">
        <f>ROUND(E433*U433,2)</f>
        <v>0</v>
      </c>
      <c r="W433" s="159"/>
      <c r="X433" s="159" t="s">
        <v>651</v>
      </c>
      <c r="Y433" s="149"/>
      <c r="Z433" s="149"/>
      <c r="AA433" s="149"/>
      <c r="AB433" s="149"/>
      <c r="AC433" s="149"/>
      <c r="AD433" s="149"/>
      <c r="AE433" s="149"/>
      <c r="AF433" s="149"/>
      <c r="AG433" s="149" t="s">
        <v>652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ht="21" outlineLevel="1" x14ac:dyDescent="0.25">
      <c r="A434" s="156"/>
      <c r="B434" s="157"/>
      <c r="C434" s="262" t="s">
        <v>659</v>
      </c>
      <c r="D434" s="263"/>
      <c r="E434" s="263"/>
      <c r="F434" s="263"/>
      <c r="G434" s="263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49"/>
      <c r="Z434" s="149"/>
      <c r="AA434" s="149"/>
      <c r="AB434" s="149"/>
      <c r="AC434" s="149"/>
      <c r="AD434" s="149"/>
      <c r="AE434" s="149"/>
      <c r="AF434" s="149"/>
      <c r="AG434" s="149" t="s">
        <v>610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82" t="str">
        <f>C434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5">
      <c r="A435" s="175">
        <v>112</v>
      </c>
      <c r="B435" s="176" t="s">
        <v>660</v>
      </c>
      <c r="C435" s="193" t="s">
        <v>661</v>
      </c>
      <c r="D435" s="177" t="s">
        <v>650</v>
      </c>
      <c r="E435" s="178">
        <v>1</v>
      </c>
      <c r="F435" s="179"/>
      <c r="G435" s="180">
        <f>ROUND(E435*F435,2)</f>
        <v>0</v>
      </c>
      <c r="H435" s="179"/>
      <c r="I435" s="180">
        <f>ROUND(E435*H435,2)</f>
        <v>0</v>
      </c>
      <c r="J435" s="179"/>
      <c r="K435" s="180">
        <f>ROUND(E435*J435,2)</f>
        <v>0</v>
      </c>
      <c r="L435" s="180">
        <v>21</v>
      </c>
      <c r="M435" s="180">
        <f>G435*(1+L435/100)</f>
        <v>0</v>
      </c>
      <c r="N435" s="180">
        <v>0</v>
      </c>
      <c r="O435" s="180">
        <f>ROUND(E435*N435,2)</f>
        <v>0</v>
      </c>
      <c r="P435" s="180">
        <v>0</v>
      </c>
      <c r="Q435" s="180">
        <f>ROUND(E435*P435,2)</f>
        <v>0</v>
      </c>
      <c r="R435" s="180"/>
      <c r="S435" s="180" t="s">
        <v>244</v>
      </c>
      <c r="T435" s="181" t="s">
        <v>327</v>
      </c>
      <c r="U435" s="159">
        <v>0</v>
      </c>
      <c r="V435" s="159">
        <f>ROUND(E435*U435,2)</f>
        <v>0</v>
      </c>
      <c r="W435" s="159"/>
      <c r="X435" s="159" t="s">
        <v>651</v>
      </c>
      <c r="Y435" s="149"/>
      <c r="Z435" s="149"/>
      <c r="AA435" s="149"/>
      <c r="AB435" s="149"/>
      <c r="AC435" s="149"/>
      <c r="AD435" s="149"/>
      <c r="AE435" s="149"/>
      <c r="AF435" s="149"/>
      <c r="AG435" s="149" t="s">
        <v>652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ht="21" outlineLevel="1" x14ac:dyDescent="0.25">
      <c r="A436" s="156"/>
      <c r="B436" s="157"/>
      <c r="C436" s="262" t="s">
        <v>662</v>
      </c>
      <c r="D436" s="263"/>
      <c r="E436" s="263"/>
      <c r="F436" s="263"/>
      <c r="G436" s="263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49"/>
      <c r="Z436" s="149"/>
      <c r="AA436" s="149"/>
      <c r="AB436" s="149"/>
      <c r="AC436" s="149"/>
      <c r="AD436" s="149"/>
      <c r="AE436" s="149"/>
      <c r="AF436" s="149"/>
      <c r="AG436" s="149" t="s">
        <v>610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82" t="str">
        <f>C436</f>
        <v>Náklady na ztížené provádění stavebních prací v důsledku nepřerušeného provozu na staveništi nebo v případech nepřerušeného provozu v objektech v nichž se stavební práce provádí.</v>
      </c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5">
      <c r="A437" s="175">
        <v>113</v>
      </c>
      <c r="B437" s="176" t="s">
        <v>663</v>
      </c>
      <c r="C437" s="193" t="s">
        <v>664</v>
      </c>
      <c r="D437" s="177" t="s">
        <v>650</v>
      </c>
      <c r="E437" s="178">
        <v>1</v>
      </c>
      <c r="F437" s="179"/>
      <c r="G437" s="180">
        <f>ROUND(E437*F437,2)</f>
        <v>0</v>
      </c>
      <c r="H437" s="179"/>
      <c r="I437" s="180">
        <f>ROUND(E437*H437,2)</f>
        <v>0</v>
      </c>
      <c r="J437" s="179"/>
      <c r="K437" s="180">
        <f>ROUND(E437*J437,2)</f>
        <v>0</v>
      </c>
      <c r="L437" s="180">
        <v>21</v>
      </c>
      <c r="M437" s="180">
        <f>G437*(1+L437/100)</f>
        <v>0</v>
      </c>
      <c r="N437" s="180">
        <v>0</v>
      </c>
      <c r="O437" s="180">
        <f>ROUND(E437*N437,2)</f>
        <v>0</v>
      </c>
      <c r="P437" s="180">
        <v>0</v>
      </c>
      <c r="Q437" s="180">
        <f>ROUND(E437*P437,2)</f>
        <v>0</v>
      </c>
      <c r="R437" s="180"/>
      <c r="S437" s="180" t="s">
        <v>244</v>
      </c>
      <c r="T437" s="181" t="s">
        <v>327</v>
      </c>
      <c r="U437" s="159">
        <v>0</v>
      </c>
      <c r="V437" s="159">
        <f>ROUND(E437*U437,2)</f>
        <v>0</v>
      </c>
      <c r="W437" s="159"/>
      <c r="X437" s="159" t="s">
        <v>651</v>
      </c>
      <c r="Y437" s="149"/>
      <c r="Z437" s="149"/>
      <c r="AA437" s="149"/>
      <c r="AB437" s="149"/>
      <c r="AC437" s="149"/>
      <c r="AD437" s="149"/>
      <c r="AE437" s="149"/>
      <c r="AF437" s="149"/>
      <c r="AG437" s="149" t="s">
        <v>652</v>
      </c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5">
      <c r="A438" s="156"/>
      <c r="B438" s="157"/>
      <c r="C438" s="262" t="s">
        <v>665</v>
      </c>
      <c r="D438" s="263"/>
      <c r="E438" s="263"/>
      <c r="F438" s="263"/>
      <c r="G438" s="263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49"/>
      <c r="Z438" s="149"/>
      <c r="AA438" s="149"/>
      <c r="AB438" s="149"/>
      <c r="AC438" s="149"/>
      <c r="AD438" s="149"/>
      <c r="AE438" s="149"/>
      <c r="AF438" s="149"/>
      <c r="AG438" s="149" t="s">
        <v>610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x14ac:dyDescent="0.25">
      <c r="A439" s="3"/>
      <c r="B439" s="4"/>
      <c r="C439" s="198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AE439">
        <v>15</v>
      </c>
      <c r="AF439">
        <v>21</v>
      </c>
      <c r="AG439" t="s">
        <v>225</v>
      </c>
    </row>
    <row r="440" spans="1:60" x14ac:dyDescent="0.25">
      <c r="A440" s="152"/>
      <c r="B440" s="153" t="s">
        <v>29</v>
      </c>
      <c r="C440" s="199"/>
      <c r="D440" s="154"/>
      <c r="E440" s="155"/>
      <c r="F440" s="155"/>
      <c r="G440" s="191">
        <f>G8+G92+G95+G106+G202+G230+G305+G320+G363+G428</f>
        <v>0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AE440">
        <f>SUMIF(L7:L438,AE439,G7:G438)</f>
        <v>0</v>
      </c>
      <c r="AF440">
        <f>SUMIF(L7:L438,AF439,G7:G438)</f>
        <v>0</v>
      </c>
      <c r="AG440" t="s">
        <v>666</v>
      </c>
    </row>
    <row r="441" spans="1:60" x14ac:dyDescent="0.25">
      <c r="C441" s="200"/>
      <c r="D441" s="10"/>
      <c r="AG441" t="s">
        <v>687</v>
      </c>
    </row>
    <row r="442" spans="1:60" x14ac:dyDescent="0.25">
      <c r="D442" s="10"/>
    </row>
    <row r="443" spans="1:60" x14ac:dyDescent="0.25">
      <c r="D443" s="10"/>
    </row>
    <row r="444" spans="1:60" x14ac:dyDescent="0.25">
      <c r="D444" s="10"/>
    </row>
    <row r="445" spans="1:60" x14ac:dyDescent="0.25">
      <c r="D445" s="10"/>
    </row>
    <row r="446" spans="1:60" x14ac:dyDescent="0.25">
      <c r="D446" s="10"/>
    </row>
    <row r="447" spans="1:60" x14ac:dyDescent="0.25">
      <c r="D447" s="10"/>
    </row>
    <row r="448" spans="1:60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EIdw29A6lu9ga90S7NFVOcPPvbkqYFNJVAqnr9ASm0LgUzJ6xL1X00dt0AW3DN8dm2gEpZOA0RJ4zC4IPN6Hw==" saltValue="g73Es2P9nXuoPNRH9Z8wzA==" spinCount="100000" sheet="1"/>
  <mergeCells count="98">
    <mergeCell ref="C41:G41"/>
    <mergeCell ref="A1:G1"/>
    <mergeCell ref="C2:G2"/>
    <mergeCell ref="C3:G3"/>
    <mergeCell ref="C4:G4"/>
    <mergeCell ref="C36:G36"/>
    <mergeCell ref="C129:G129"/>
    <mergeCell ref="C47:G47"/>
    <mergeCell ref="C51:G51"/>
    <mergeCell ref="C55:G55"/>
    <mergeCell ref="C58:G58"/>
    <mergeCell ref="C63:G63"/>
    <mergeCell ref="C68:G68"/>
    <mergeCell ref="C78:G78"/>
    <mergeCell ref="C97:G97"/>
    <mergeCell ref="C101:G101"/>
    <mergeCell ref="C119:G119"/>
    <mergeCell ref="C123:G123"/>
    <mergeCell ref="C253:G253"/>
    <mergeCell ref="C134:G134"/>
    <mergeCell ref="C140:G140"/>
    <mergeCell ref="C152:G152"/>
    <mergeCell ref="C159:G159"/>
    <mergeCell ref="C163:G163"/>
    <mergeCell ref="C168:G168"/>
    <mergeCell ref="C174:G174"/>
    <mergeCell ref="C204:G204"/>
    <mergeCell ref="C232:G232"/>
    <mergeCell ref="C248:G248"/>
    <mergeCell ref="C251:G251"/>
    <mergeCell ref="C370:G370"/>
    <mergeCell ref="C260:G260"/>
    <mergeCell ref="C272:G272"/>
    <mergeCell ref="C275:G275"/>
    <mergeCell ref="C307:G307"/>
    <mergeCell ref="C336:G336"/>
    <mergeCell ref="C362:G362"/>
    <mergeCell ref="C365:G365"/>
    <mergeCell ref="C366:G366"/>
    <mergeCell ref="C367:G367"/>
    <mergeCell ref="C368:G368"/>
    <mergeCell ref="C369:G369"/>
    <mergeCell ref="C383:G383"/>
    <mergeCell ref="C371:G371"/>
    <mergeCell ref="C372:G372"/>
    <mergeCell ref="C373:G373"/>
    <mergeCell ref="C375:G375"/>
    <mergeCell ref="C376:G376"/>
    <mergeCell ref="C377:G377"/>
    <mergeCell ref="C378:G378"/>
    <mergeCell ref="C379:G379"/>
    <mergeCell ref="C380:G380"/>
    <mergeCell ref="C381:G381"/>
    <mergeCell ref="C382:G382"/>
    <mergeCell ref="C397:G397"/>
    <mergeCell ref="C385:G385"/>
    <mergeCell ref="C386:G386"/>
    <mergeCell ref="C387:G387"/>
    <mergeCell ref="C388:G388"/>
    <mergeCell ref="C389:G389"/>
    <mergeCell ref="C390:G390"/>
    <mergeCell ref="C391:G391"/>
    <mergeCell ref="C393:G393"/>
    <mergeCell ref="C394:G394"/>
    <mergeCell ref="C395:G395"/>
    <mergeCell ref="C396:G396"/>
    <mergeCell ref="C411:G411"/>
    <mergeCell ref="C398:G398"/>
    <mergeCell ref="C400:G400"/>
    <mergeCell ref="C401:G401"/>
    <mergeCell ref="C402:G402"/>
    <mergeCell ref="C403:G403"/>
    <mergeCell ref="C404:G404"/>
    <mergeCell ref="C405:G405"/>
    <mergeCell ref="C407:G407"/>
    <mergeCell ref="C408:G408"/>
    <mergeCell ref="C409:G409"/>
    <mergeCell ref="C410:G410"/>
    <mergeCell ref="C424:G424"/>
    <mergeCell ref="C412:G412"/>
    <mergeCell ref="C413:G413"/>
    <mergeCell ref="C415:G415"/>
    <mergeCell ref="C416:G416"/>
    <mergeCell ref="C417:G417"/>
    <mergeCell ref="C418:G418"/>
    <mergeCell ref="C419:G419"/>
    <mergeCell ref="C420:G420"/>
    <mergeCell ref="C421:G421"/>
    <mergeCell ref="C422:G422"/>
    <mergeCell ref="C423:G423"/>
    <mergeCell ref="C436:G436"/>
    <mergeCell ref="C438:G438"/>
    <mergeCell ref="C425:G425"/>
    <mergeCell ref="C426:G426"/>
    <mergeCell ref="C427:G427"/>
    <mergeCell ref="C430:G430"/>
    <mergeCell ref="C432:G432"/>
    <mergeCell ref="C434:G43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53</v>
      </c>
      <c r="C3" s="271" t="s">
        <v>54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57</v>
      </c>
      <c r="C4" s="274" t="s">
        <v>58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93</v>
      </c>
      <c r="C8" s="192" t="s">
        <v>94</v>
      </c>
      <c r="D8" s="171"/>
      <c r="E8" s="172"/>
      <c r="F8" s="173"/>
      <c r="G8" s="173">
        <f>SUMIF(AG9:AG9,"&lt;&gt;NOR",G9:G9)</f>
        <v>0</v>
      </c>
      <c r="H8" s="173"/>
      <c r="I8" s="173">
        <f>SUM(I9:I9)</f>
        <v>0</v>
      </c>
      <c r="J8" s="173"/>
      <c r="K8" s="173">
        <f>SUM(K9:K9)</f>
        <v>0</v>
      </c>
      <c r="L8" s="173"/>
      <c r="M8" s="173">
        <f>SUM(M9:M9)</f>
        <v>0</v>
      </c>
      <c r="N8" s="173"/>
      <c r="O8" s="173">
        <f>SUM(O9:O9)</f>
        <v>0</v>
      </c>
      <c r="P8" s="173"/>
      <c r="Q8" s="173">
        <f>SUM(Q9:Q9)</f>
        <v>0</v>
      </c>
      <c r="R8" s="173"/>
      <c r="S8" s="173"/>
      <c r="T8" s="174"/>
      <c r="U8" s="168"/>
      <c r="V8" s="168">
        <f>SUM(V9:V9)</f>
        <v>0</v>
      </c>
      <c r="W8" s="168"/>
      <c r="X8" s="168"/>
      <c r="AG8" t="s">
        <v>239</v>
      </c>
    </row>
    <row r="9" spans="1:60" outlineLevel="1" x14ac:dyDescent="0.25">
      <c r="A9" s="183">
        <v>1</v>
      </c>
      <c r="B9" s="184" t="s">
        <v>688</v>
      </c>
      <c r="C9" s="195" t="s">
        <v>689</v>
      </c>
      <c r="D9" s="185" t="s">
        <v>274</v>
      </c>
      <c r="E9" s="186">
        <v>219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5">
      <c r="A10" s="169" t="s">
        <v>238</v>
      </c>
      <c r="B10" s="170" t="s">
        <v>101</v>
      </c>
      <c r="C10" s="192" t="s">
        <v>95</v>
      </c>
      <c r="D10" s="171"/>
      <c r="E10" s="172"/>
      <c r="F10" s="173"/>
      <c r="G10" s="173">
        <f>SUMIF(AG11:AG11,"&lt;&gt;NOR",G11:G11)</f>
        <v>0</v>
      </c>
      <c r="H10" s="173"/>
      <c r="I10" s="173">
        <f>SUM(I11:I11)</f>
        <v>0</v>
      </c>
      <c r="J10" s="173"/>
      <c r="K10" s="173">
        <f>SUM(K11:K11)</f>
        <v>0</v>
      </c>
      <c r="L10" s="173"/>
      <c r="M10" s="173">
        <f>SUM(M11:M11)</f>
        <v>0</v>
      </c>
      <c r="N10" s="173"/>
      <c r="O10" s="173">
        <f>SUM(O11:O11)</f>
        <v>0</v>
      </c>
      <c r="P10" s="173"/>
      <c r="Q10" s="173">
        <f>SUM(Q11:Q11)</f>
        <v>0</v>
      </c>
      <c r="R10" s="173"/>
      <c r="S10" s="173"/>
      <c r="T10" s="174"/>
      <c r="U10" s="168"/>
      <c r="V10" s="168">
        <f>SUM(V11:V11)</f>
        <v>0</v>
      </c>
      <c r="W10" s="168"/>
      <c r="X10" s="168"/>
      <c r="AG10" t="s">
        <v>239</v>
      </c>
    </row>
    <row r="11" spans="1:60" outlineLevel="1" x14ac:dyDescent="0.25">
      <c r="A11" s="183">
        <v>2</v>
      </c>
      <c r="B11" s="184" t="s">
        <v>690</v>
      </c>
      <c r="C11" s="195" t="s">
        <v>691</v>
      </c>
      <c r="D11" s="185" t="s">
        <v>274</v>
      </c>
      <c r="E11" s="186">
        <v>1120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5">
      <c r="A12" s="169" t="s">
        <v>238</v>
      </c>
      <c r="B12" s="170" t="s">
        <v>109</v>
      </c>
      <c r="C12" s="192" t="s">
        <v>110</v>
      </c>
      <c r="D12" s="171"/>
      <c r="E12" s="172"/>
      <c r="F12" s="173"/>
      <c r="G12" s="173">
        <f>SUMIF(AG13:AG24,"&lt;&gt;NOR",G13:G24)</f>
        <v>0</v>
      </c>
      <c r="H12" s="173"/>
      <c r="I12" s="173">
        <f>SUM(I13:I24)</f>
        <v>0</v>
      </c>
      <c r="J12" s="173"/>
      <c r="K12" s="173">
        <f>SUM(K13:K24)</f>
        <v>0</v>
      </c>
      <c r="L12" s="173"/>
      <c r="M12" s="173">
        <f>SUM(M13:M24)</f>
        <v>0</v>
      </c>
      <c r="N12" s="173"/>
      <c r="O12" s="173">
        <f>SUM(O13:O24)</f>
        <v>0</v>
      </c>
      <c r="P12" s="173"/>
      <c r="Q12" s="173">
        <f>SUM(Q13:Q24)</f>
        <v>0</v>
      </c>
      <c r="R12" s="173"/>
      <c r="S12" s="173"/>
      <c r="T12" s="174"/>
      <c r="U12" s="168"/>
      <c r="V12" s="168">
        <f>SUM(V13:V24)</f>
        <v>0</v>
      </c>
      <c r="W12" s="168"/>
      <c r="X12" s="168"/>
      <c r="AG12" t="s">
        <v>239</v>
      </c>
    </row>
    <row r="13" spans="1:60" outlineLevel="1" x14ac:dyDescent="0.25">
      <c r="A13" s="183">
        <v>3</v>
      </c>
      <c r="B13" s="184" t="s">
        <v>692</v>
      </c>
      <c r="C13" s="195" t="s">
        <v>693</v>
      </c>
      <c r="D13" s="185" t="s">
        <v>274</v>
      </c>
      <c r="E13" s="186">
        <v>23</v>
      </c>
      <c r="F13" s="187"/>
      <c r="G13" s="188">
        <f t="shared" ref="G13:G24" si="0">ROUND(E13*F13,2)</f>
        <v>0</v>
      </c>
      <c r="H13" s="187"/>
      <c r="I13" s="188">
        <f t="shared" ref="I13:I24" si="1">ROUND(E13*H13,2)</f>
        <v>0</v>
      </c>
      <c r="J13" s="187"/>
      <c r="K13" s="188">
        <f t="shared" ref="K13:K24" si="2">ROUND(E13*J13,2)</f>
        <v>0</v>
      </c>
      <c r="L13" s="188">
        <v>21</v>
      </c>
      <c r="M13" s="188">
        <f t="shared" ref="M13:M24" si="3">G13*(1+L13/100)</f>
        <v>0</v>
      </c>
      <c r="N13" s="188">
        <v>0</v>
      </c>
      <c r="O13" s="188">
        <f t="shared" ref="O13:O24" si="4">ROUND(E13*N13,2)</f>
        <v>0</v>
      </c>
      <c r="P13" s="188">
        <v>0</v>
      </c>
      <c r="Q13" s="188">
        <f t="shared" ref="Q13:Q24" si="5">ROUND(E13*P13,2)</f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ref="V13:V24" si="6"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3">
        <v>4</v>
      </c>
      <c r="B14" s="184" t="s">
        <v>694</v>
      </c>
      <c r="C14" s="195" t="s">
        <v>695</v>
      </c>
      <c r="D14" s="185" t="s">
        <v>274</v>
      </c>
      <c r="E14" s="186">
        <v>1560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3">
        <v>5</v>
      </c>
      <c r="B15" s="184" t="s">
        <v>696</v>
      </c>
      <c r="C15" s="195" t="s">
        <v>697</v>
      </c>
      <c r="D15" s="185" t="s">
        <v>274</v>
      </c>
      <c r="E15" s="186">
        <v>100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3">
        <v>6</v>
      </c>
      <c r="B16" s="184" t="s">
        <v>698</v>
      </c>
      <c r="C16" s="195" t="s">
        <v>699</v>
      </c>
      <c r="D16" s="185" t="s">
        <v>274</v>
      </c>
      <c r="E16" s="186">
        <v>18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3">
        <v>7</v>
      </c>
      <c r="B17" s="184" t="s">
        <v>700</v>
      </c>
      <c r="C17" s="195" t="s">
        <v>701</v>
      </c>
      <c r="D17" s="185" t="s">
        <v>702</v>
      </c>
      <c r="E17" s="186">
        <v>180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3">
        <v>8</v>
      </c>
      <c r="B18" s="184" t="s">
        <v>703</v>
      </c>
      <c r="C18" s="195" t="s">
        <v>704</v>
      </c>
      <c r="D18" s="185" t="s">
        <v>702</v>
      </c>
      <c r="E18" s="186">
        <v>120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3">
        <v>9</v>
      </c>
      <c r="B19" s="184" t="s">
        <v>705</v>
      </c>
      <c r="C19" s="195" t="s">
        <v>706</v>
      </c>
      <c r="D19" s="185" t="s">
        <v>274</v>
      </c>
      <c r="E19" s="186">
        <v>150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10</v>
      </c>
      <c r="B20" s="184" t="s">
        <v>707</v>
      </c>
      <c r="C20" s="195" t="s">
        <v>708</v>
      </c>
      <c r="D20" s="185" t="s">
        <v>274</v>
      </c>
      <c r="E20" s="186">
        <v>40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3">
        <v>11</v>
      </c>
      <c r="B21" s="184" t="s">
        <v>709</v>
      </c>
      <c r="C21" s="195" t="s">
        <v>710</v>
      </c>
      <c r="D21" s="185" t="s">
        <v>274</v>
      </c>
      <c r="E21" s="186">
        <v>540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3">
        <v>12</v>
      </c>
      <c r="B22" s="184" t="s">
        <v>711</v>
      </c>
      <c r="C22" s="195" t="s">
        <v>712</v>
      </c>
      <c r="D22" s="185" t="s">
        <v>274</v>
      </c>
      <c r="E22" s="186">
        <v>230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3">
        <v>13</v>
      </c>
      <c r="B23" s="184" t="s">
        <v>713</v>
      </c>
      <c r="C23" s="195" t="s">
        <v>714</v>
      </c>
      <c r="D23" s="185" t="s">
        <v>702</v>
      </c>
      <c r="E23" s="186">
        <v>1809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3">
        <v>14</v>
      </c>
      <c r="B24" s="184" t="s">
        <v>715</v>
      </c>
      <c r="C24" s="195" t="s">
        <v>716</v>
      </c>
      <c r="D24" s="185" t="s">
        <v>702</v>
      </c>
      <c r="E24" s="186">
        <v>129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6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5">
      <c r="A25" s="169" t="s">
        <v>238</v>
      </c>
      <c r="B25" s="170" t="s">
        <v>113</v>
      </c>
      <c r="C25" s="192" t="s">
        <v>116</v>
      </c>
      <c r="D25" s="171"/>
      <c r="E25" s="172"/>
      <c r="F25" s="173"/>
      <c r="G25" s="173">
        <f>SUMIF(AG26:AG26,"&lt;&gt;NOR",G26:G26)</f>
        <v>0</v>
      </c>
      <c r="H25" s="173"/>
      <c r="I25" s="173">
        <f>SUM(I26:I26)</f>
        <v>0</v>
      </c>
      <c r="J25" s="173"/>
      <c r="K25" s="173">
        <f>SUM(K26:K26)</f>
        <v>0</v>
      </c>
      <c r="L25" s="173"/>
      <c r="M25" s="173">
        <f>SUM(M26:M26)</f>
        <v>0</v>
      </c>
      <c r="N25" s="173"/>
      <c r="O25" s="173">
        <f>SUM(O26:O26)</f>
        <v>0</v>
      </c>
      <c r="P25" s="173"/>
      <c r="Q25" s="173">
        <f>SUM(Q26:Q26)</f>
        <v>0</v>
      </c>
      <c r="R25" s="173"/>
      <c r="S25" s="173"/>
      <c r="T25" s="174"/>
      <c r="U25" s="168"/>
      <c r="V25" s="168">
        <f>SUM(V26:V26)</f>
        <v>0</v>
      </c>
      <c r="W25" s="168"/>
      <c r="X25" s="168"/>
      <c r="AG25" t="s">
        <v>239</v>
      </c>
    </row>
    <row r="26" spans="1:60" outlineLevel="1" x14ac:dyDescent="0.25">
      <c r="A26" s="183">
        <v>15</v>
      </c>
      <c r="B26" s="184" t="s">
        <v>717</v>
      </c>
      <c r="C26" s="195" t="s">
        <v>718</v>
      </c>
      <c r="D26" s="185" t="s">
        <v>274</v>
      </c>
      <c r="E26" s="186">
        <v>219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8">
        <v>0</v>
      </c>
      <c r="O26" s="188">
        <f>ROUND(E26*N26,2)</f>
        <v>0</v>
      </c>
      <c r="P26" s="188">
        <v>0</v>
      </c>
      <c r="Q26" s="188">
        <f>ROUND(E26*P26,2)</f>
        <v>0</v>
      </c>
      <c r="R26" s="188"/>
      <c r="S26" s="188" t="s">
        <v>326</v>
      </c>
      <c r="T26" s="189" t="s">
        <v>327</v>
      </c>
      <c r="U26" s="159">
        <v>0</v>
      </c>
      <c r="V26" s="159">
        <f>ROUND(E26*U26,2)</f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5">
      <c r="A27" s="169" t="s">
        <v>238</v>
      </c>
      <c r="B27" s="170" t="s">
        <v>119</v>
      </c>
      <c r="C27" s="192" t="s">
        <v>120</v>
      </c>
      <c r="D27" s="171"/>
      <c r="E27" s="172"/>
      <c r="F27" s="173"/>
      <c r="G27" s="173">
        <f>SUMIF(AG28:AG29,"&lt;&gt;NOR",G28:G29)</f>
        <v>0</v>
      </c>
      <c r="H27" s="173"/>
      <c r="I27" s="173">
        <f>SUM(I28:I29)</f>
        <v>0</v>
      </c>
      <c r="J27" s="173"/>
      <c r="K27" s="173">
        <f>SUM(K28:K29)</f>
        <v>0</v>
      </c>
      <c r="L27" s="173"/>
      <c r="M27" s="173">
        <f>SUM(M28:M29)</f>
        <v>0</v>
      </c>
      <c r="N27" s="173"/>
      <c r="O27" s="173">
        <f>SUM(O28:O29)</f>
        <v>0</v>
      </c>
      <c r="P27" s="173"/>
      <c r="Q27" s="173">
        <f>SUM(Q28:Q29)</f>
        <v>0</v>
      </c>
      <c r="R27" s="173"/>
      <c r="S27" s="173"/>
      <c r="T27" s="174"/>
      <c r="U27" s="168"/>
      <c r="V27" s="168">
        <f>SUM(V28:V29)</f>
        <v>0</v>
      </c>
      <c r="W27" s="168"/>
      <c r="X27" s="168"/>
      <c r="AG27" t="s">
        <v>239</v>
      </c>
    </row>
    <row r="28" spans="1:60" outlineLevel="1" x14ac:dyDescent="0.25">
      <c r="A28" s="183">
        <v>16</v>
      </c>
      <c r="B28" s="184" t="s">
        <v>719</v>
      </c>
      <c r="C28" s="195" t="s">
        <v>3138</v>
      </c>
      <c r="D28" s="185" t="s">
        <v>702</v>
      </c>
      <c r="E28" s="186">
        <v>350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8">
        <v>0</v>
      </c>
      <c r="O28" s="188">
        <f>ROUND(E28*N28,2)</f>
        <v>0</v>
      </c>
      <c r="P28" s="188">
        <v>0</v>
      </c>
      <c r="Q28" s="188">
        <f>ROUND(E28*P28,2)</f>
        <v>0</v>
      </c>
      <c r="R28" s="188"/>
      <c r="S28" s="188" t="s">
        <v>326</v>
      </c>
      <c r="T28" s="189" t="s">
        <v>327</v>
      </c>
      <c r="U28" s="159">
        <v>0</v>
      </c>
      <c r="V28" s="159">
        <f>ROUND(E28*U28,2)</f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3">
        <v>17</v>
      </c>
      <c r="B29" s="184" t="s">
        <v>720</v>
      </c>
      <c r="C29" s="195" t="s">
        <v>721</v>
      </c>
      <c r="D29" s="185" t="s">
        <v>702</v>
      </c>
      <c r="E29" s="186">
        <v>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0</v>
      </c>
      <c r="O29" s="188">
        <f>ROUND(E29*N29,2)</f>
        <v>0</v>
      </c>
      <c r="P29" s="188">
        <v>0</v>
      </c>
      <c r="Q29" s="188">
        <f>ROUND(E29*P29,2)</f>
        <v>0</v>
      </c>
      <c r="R29" s="188"/>
      <c r="S29" s="188" t="s">
        <v>326</v>
      </c>
      <c r="T29" s="189" t="s">
        <v>327</v>
      </c>
      <c r="U29" s="159">
        <v>0</v>
      </c>
      <c r="V29" s="159">
        <f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5">
      <c r="A30" s="169" t="s">
        <v>238</v>
      </c>
      <c r="B30" s="170" t="s">
        <v>124</v>
      </c>
      <c r="C30" s="192" t="s">
        <v>126</v>
      </c>
      <c r="D30" s="171"/>
      <c r="E30" s="172"/>
      <c r="F30" s="173"/>
      <c r="G30" s="173">
        <f>SUMIF(AG31:AG31,"&lt;&gt;NOR",G31:G31)</f>
        <v>0</v>
      </c>
      <c r="H30" s="173"/>
      <c r="I30" s="173">
        <f>SUM(I31:I31)</f>
        <v>0</v>
      </c>
      <c r="J30" s="173"/>
      <c r="K30" s="173">
        <f>SUM(K31:K31)</f>
        <v>0</v>
      </c>
      <c r="L30" s="173"/>
      <c r="M30" s="173">
        <f>SUM(M31:M31)</f>
        <v>0</v>
      </c>
      <c r="N30" s="173"/>
      <c r="O30" s="173">
        <f>SUM(O31:O31)</f>
        <v>0</v>
      </c>
      <c r="P30" s="173"/>
      <c r="Q30" s="173">
        <f>SUM(Q31:Q31)</f>
        <v>0</v>
      </c>
      <c r="R30" s="173"/>
      <c r="S30" s="173"/>
      <c r="T30" s="174"/>
      <c r="U30" s="168"/>
      <c r="V30" s="168">
        <f>SUM(V31:V31)</f>
        <v>0</v>
      </c>
      <c r="W30" s="168"/>
      <c r="X30" s="168"/>
      <c r="AG30" t="s">
        <v>239</v>
      </c>
    </row>
    <row r="31" spans="1:60" outlineLevel="1" x14ac:dyDescent="0.25">
      <c r="A31" s="183">
        <v>18</v>
      </c>
      <c r="B31" s="184" t="s">
        <v>722</v>
      </c>
      <c r="C31" s="195" t="s">
        <v>723</v>
      </c>
      <c r="D31" s="185" t="s">
        <v>724</v>
      </c>
      <c r="E31" s="186">
        <v>88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8">
        <v>0</v>
      </c>
      <c r="O31" s="188">
        <f>ROUND(E31*N31,2)</f>
        <v>0</v>
      </c>
      <c r="P31" s="188">
        <v>0</v>
      </c>
      <c r="Q31" s="188">
        <f>ROUND(E31*P31,2)</f>
        <v>0</v>
      </c>
      <c r="R31" s="188"/>
      <c r="S31" s="188" t="s">
        <v>326</v>
      </c>
      <c r="T31" s="189" t="s">
        <v>327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5">
      <c r="A32" s="169" t="s">
        <v>238</v>
      </c>
      <c r="B32" s="170" t="s">
        <v>128</v>
      </c>
      <c r="C32" s="192" t="s">
        <v>131</v>
      </c>
      <c r="D32" s="171"/>
      <c r="E32" s="172"/>
      <c r="F32" s="173"/>
      <c r="G32" s="173">
        <f>SUMIF(AG33:AG46,"&lt;&gt;NOR",G33:G46)</f>
        <v>0</v>
      </c>
      <c r="H32" s="173"/>
      <c r="I32" s="173">
        <f>SUM(I33:I46)</f>
        <v>0</v>
      </c>
      <c r="J32" s="173"/>
      <c r="K32" s="173">
        <f>SUM(K33:K46)</f>
        <v>0</v>
      </c>
      <c r="L32" s="173"/>
      <c r="M32" s="173">
        <f>SUM(M33:M46)</f>
        <v>0</v>
      </c>
      <c r="N32" s="173"/>
      <c r="O32" s="173">
        <f>SUM(O33:O46)</f>
        <v>0</v>
      </c>
      <c r="P32" s="173"/>
      <c r="Q32" s="173">
        <f>SUM(Q33:Q46)</f>
        <v>0</v>
      </c>
      <c r="R32" s="173"/>
      <c r="S32" s="173"/>
      <c r="T32" s="174"/>
      <c r="U32" s="168"/>
      <c r="V32" s="168">
        <f>SUM(V33:V46)</f>
        <v>0</v>
      </c>
      <c r="W32" s="168"/>
      <c r="X32" s="168"/>
      <c r="AG32" t="s">
        <v>239</v>
      </c>
    </row>
    <row r="33" spans="1:60" outlineLevel="1" x14ac:dyDescent="0.25">
      <c r="A33" s="183">
        <v>19</v>
      </c>
      <c r="B33" s="184" t="s">
        <v>725</v>
      </c>
      <c r="C33" s="195" t="s">
        <v>726</v>
      </c>
      <c r="D33" s="185" t="s">
        <v>274</v>
      </c>
      <c r="E33" s="186">
        <v>2422</v>
      </c>
      <c r="F33" s="187"/>
      <c r="G33" s="188">
        <f t="shared" ref="G33:G46" si="7">ROUND(E33*F33,2)</f>
        <v>0</v>
      </c>
      <c r="H33" s="187"/>
      <c r="I33" s="188">
        <f t="shared" ref="I33:I46" si="8">ROUND(E33*H33,2)</f>
        <v>0</v>
      </c>
      <c r="J33" s="187"/>
      <c r="K33" s="188">
        <f t="shared" ref="K33:K46" si="9">ROUND(E33*J33,2)</f>
        <v>0</v>
      </c>
      <c r="L33" s="188">
        <v>21</v>
      </c>
      <c r="M33" s="188">
        <f t="shared" ref="M33:M46" si="10">G33*(1+L33/100)</f>
        <v>0</v>
      </c>
      <c r="N33" s="188">
        <v>0</v>
      </c>
      <c r="O33" s="188">
        <f t="shared" ref="O33:O46" si="11">ROUND(E33*N33,2)</f>
        <v>0</v>
      </c>
      <c r="P33" s="188">
        <v>0</v>
      </c>
      <c r="Q33" s="188">
        <f t="shared" ref="Q33:Q46" si="12">ROUND(E33*P33,2)</f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ref="V33:V46" si="13"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3">
        <v>20</v>
      </c>
      <c r="B34" s="184" t="s">
        <v>727</v>
      </c>
      <c r="C34" s="195" t="s">
        <v>728</v>
      </c>
      <c r="D34" s="185" t="s">
        <v>274</v>
      </c>
      <c r="E34" s="186">
        <v>494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3">
        <v>21</v>
      </c>
      <c r="B35" s="184" t="s">
        <v>729</v>
      </c>
      <c r="C35" s="195" t="s">
        <v>730</v>
      </c>
      <c r="D35" s="185" t="s">
        <v>274</v>
      </c>
      <c r="E35" s="186">
        <v>380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83">
        <v>22</v>
      </c>
      <c r="B36" s="184" t="s">
        <v>731</v>
      </c>
      <c r="C36" s="195" t="s">
        <v>732</v>
      </c>
      <c r="D36" s="185" t="s">
        <v>274</v>
      </c>
      <c r="E36" s="186">
        <v>8086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3">
        <v>23</v>
      </c>
      <c r="B37" s="184" t="s">
        <v>733</v>
      </c>
      <c r="C37" s="195" t="s">
        <v>734</v>
      </c>
      <c r="D37" s="185" t="s">
        <v>274</v>
      </c>
      <c r="E37" s="186">
        <v>1467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13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3">
        <v>24</v>
      </c>
      <c r="B38" s="184" t="s">
        <v>735</v>
      </c>
      <c r="C38" s="195" t="s">
        <v>736</v>
      </c>
      <c r="D38" s="185" t="s">
        <v>274</v>
      </c>
      <c r="E38" s="186">
        <v>7685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13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83">
        <v>25</v>
      </c>
      <c r="B39" s="184" t="s">
        <v>737</v>
      </c>
      <c r="C39" s="195" t="s">
        <v>738</v>
      </c>
      <c r="D39" s="185" t="s">
        <v>702</v>
      </c>
      <c r="E39" s="186">
        <v>11537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13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26</v>
      </c>
      <c r="B40" s="184" t="s">
        <v>739</v>
      </c>
      <c r="C40" s="195" t="s">
        <v>740</v>
      </c>
      <c r="D40" s="185" t="s">
        <v>702</v>
      </c>
      <c r="E40" s="186">
        <v>328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13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83">
        <v>27</v>
      </c>
      <c r="B41" s="184" t="s">
        <v>741</v>
      </c>
      <c r="C41" s="195" t="s">
        <v>742</v>
      </c>
      <c r="D41" s="185" t="s">
        <v>702</v>
      </c>
      <c r="E41" s="186">
        <v>300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13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3">
        <v>28</v>
      </c>
      <c r="B42" s="184" t="s">
        <v>743</v>
      </c>
      <c r="C42" s="195" t="s">
        <v>744</v>
      </c>
      <c r="D42" s="185" t="s">
        <v>702</v>
      </c>
      <c r="E42" s="186">
        <v>2000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3">
        <v>29</v>
      </c>
      <c r="B43" s="184" t="s">
        <v>745</v>
      </c>
      <c r="C43" s="195" t="s">
        <v>746</v>
      </c>
      <c r="D43" s="185" t="s">
        <v>702</v>
      </c>
      <c r="E43" s="186">
        <v>5000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3">
        <v>30</v>
      </c>
      <c r="B44" s="184" t="s">
        <v>747</v>
      </c>
      <c r="C44" s="195" t="s">
        <v>748</v>
      </c>
      <c r="D44" s="185" t="s">
        <v>702</v>
      </c>
      <c r="E44" s="186">
        <v>2000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3">
        <v>31</v>
      </c>
      <c r="B45" s="184" t="s">
        <v>749</v>
      </c>
      <c r="C45" s="195" t="s">
        <v>750</v>
      </c>
      <c r="D45" s="185" t="s">
        <v>702</v>
      </c>
      <c r="E45" s="186">
        <v>2500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3">
        <v>32</v>
      </c>
      <c r="B46" s="184" t="s">
        <v>751</v>
      </c>
      <c r="C46" s="195" t="s">
        <v>752</v>
      </c>
      <c r="D46" s="185" t="s">
        <v>702</v>
      </c>
      <c r="E46" s="186">
        <v>500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5">
      <c r="A47" s="169" t="s">
        <v>238</v>
      </c>
      <c r="B47" s="170" t="s">
        <v>132</v>
      </c>
      <c r="C47" s="192" t="s">
        <v>133</v>
      </c>
      <c r="D47" s="171"/>
      <c r="E47" s="172"/>
      <c r="F47" s="173"/>
      <c r="G47" s="173">
        <f>SUMIF(AG48:AG49,"&lt;&gt;NOR",G48:G49)</f>
        <v>0</v>
      </c>
      <c r="H47" s="173"/>
      <c r="I47" s="173">
        <f>SUM(I48:I49)</f>
        <v>0</v>
      </c>
      <c r="J47" s="173"/>
      <c r="K47" s="173">
        <f>SUM(K48:K49)</f>
        <v>0</v>
      </c>
      <c r="L47" s="173"/>
      <c r="M47" s="173">
        <f>SUM(M48:M49)</f>
        <v>0</v>
      </c>
      <c r="N47" s="173"/>
      <c r="O47" s="173">
        <f>SUM(O48:O49)</f>
        <v>0</v>
      </c>
      <c r="P47" s="173"/>
      <c r="Q47" s="173">
        <f>SUM(Q48:Q49)</f>
        <v>0</v>
      </c>
      <c r="R47" s="173"/>
      <c r="S47" s="173"/>
      <c r="T47" s="174"/>
      <c r="U47" s="168"/>
      <c r="V47" s="168">
        <f>SUM(V48:V49)</f>
        <v>0</v>
      </c>
      <c r="W47" s="168"/>
      <c r="X47" s="168"/>
      <c r="AG47" t="s">
        <v>239</v>
      </c>
    </row>
    <row r="48" spans="1:60" outlineLevel="1" x14ac:dyDescent="0.25">
      <c r="A48" s="183">
        <v>33</v>
      </c>
      <c r="B48" s="184" t="s">
        <v>753</v>
      </c>
      <c r="C48" s="195" t="s">
        <v>754</v>
      </c>
      <c r="D48" s="185" t="s">
        <v>702</v>
      </c>
      <c r="E48" s="186">
        <v>36</v>
      </c>
      <c r="F48" s="187"/>
      <c r="G48" s="188">
        <f>ROUND(E48*F48,2)</f>
        <v>0</v>
      </c>
      <c r="H48" s="187"/>
      <c r="I48" s="188">
        <f>ROUND(E48*H48,2)</f>
        <v>0</v>
      </c>
      <c r="J48" s="187"/>
      <c r="K48" s="188">
        <f>ROUND(E48*J48,2)</f>
        <v>0</v>
      </c>
      <c r="L48" s="188">
        <v>21</v>
      </c>
      <c r="M48" s="188">
        <f>G48*(1+L48/100)</f>
        <v>0</v>
      </c>
      <c r="N48" s="188">
        <v>0</v>
      </c>
      <c r="O48" s="188">
        <f>ROUND(E48*N48,2)</f>
        <v>0</v>
      </c>
      <c r="P48" s="188">
        <v>0</v>
      </c>
      <c r="Q48" s="188">
        <f>ROUND(E48*P48,2)</f>
        <v>0</v>
      </c>
      <c r="R48" s="188"/>
      <c r="S48" s="188" t="s">
        <v>326</v>
      </c>
      <c r="T48" s="189" t="s">
        <v>327</v>
      </c>
      <c r="U48" s="159">
        <v>0</v>
      </c>
      <c r="V48" s="159">
        <f>ROUND(E48*U48,2)</f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3">
        <v>34</v>
      </c>
      <c r="B49" s="184" t="s">
        <v>755</v>
      </c>
      <c r="C49" s="195" t="s">
        <v>756</v>
      </c>
      <c r="D49" s="185" t="s">
        <v>274</v>
      </c>
      <c r="E49" s="186">
        <v>36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21</v>
      </c>
      <c r="M49" s="188">
        <f>G49*(1+L49/100)</f>
        <v>0</v>
      </c>
      <c r="N49" s="188">
        <v>0</v>
      </c>
      <c r="O49" s="188">
        <f>ROUND(E49*N49,2)</f>
        <v>0</v>
      </c>
      <c r="P49" s="188">
        <v>0</v>
      </c>
      <c r="Q49" s="188">
        <f>ROUND(E49*P49,2)</f>
        <v>0</v>
      </c>
      <c r="R49" s="188"/>
      <c r="S49" s="188" t="s">
        <v>326</v>
      </c>
      <c r="T49" s="189" t="s">
        <v>327</v>
      </c>
      <c r="U49" s="159">
        <v>0</v>
      </c>
      <c r="V49" s="159">
        <f>ROUND(E49*U49,2)</f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5">
      <c r="A50" s="169" t="s">
        <v>238</v>
      </c>
      <c r="B50" s="170" t="s">
        <v>135</v>
      </c>
      <c r="C50" s="192" t="s">
        <v>136</v>
      </c>
      <c r="D50" s="171"/>
      <c r="E50" s="172"/>
      <c r="F50" s="173"/>
      <c r="G50" s="173">
        <f>SUMIF(AG51:AG56,"&lt;&gt;NOR",G51:G56)</f>
        <v>0</v>
      </c>
      <c r="H50" s="173"/>
      <c r="I50" s="173">
        <f>SUM(I51:I56)</f>
        <v>0</v>
      </c>
      <c r="J50" s="173"/>
      <c r="K50" s="173">
        <f>SUM(K51:K56)</f>
        <v>0</v>
      </c>
      <c r="L50" s="173"/>
      <c r="M50" s="173">
        <f>SUM(M51:M56)</f>
        <v>0</v>
      </c>
      <c r="N50" s="173"/>
      <c r="O50" s="173">
        <f>SUM(O51:O56)</f>
        <v>0</v>
      </c>
      <c r="P50" s="173"/>
      <c r="Q50" s="173">
        <f>SUM(Q51:Q56)</f>
        <v>0</v>
      </c>
      <c r="R50" s="173"/>
      <c r="S50" s="173"/>
      <c r="T50" s="174"/>
      <c r="U50" s="168"/>
      <c r="V50" s="168">
        <f>SUM(V51:V56)</f>
        <v>0</v>
      </c>
      <c r="W50" s="168"/>
      <c r="X50" s="168"/>
      <c r="AG50" t="s">
        <v>239</v>
      </c>
    </row>
    <row r="51" spans="1:60" outlineLevel="1" x14ac:dyDescent="0.25">
      <c r="A51" s="183">
        <v>35</v>
      </c>
      <c r="B51" s="184" t="s">
        <v>757</v>
      </c>
      <c r="C51" s="195" t="s">
        <v>758</v>
      </c>
      <c r="D51" s="185" t="s">
        <v>702</v>
      </c>
      <c r="E51" s="186">
        <v>1</v>
      </c>
      <c r="F51" s="187"/>
      <c r="G51" s="188">
        <f t="shared" ref="G51:G56" si="14">ROUND(E51*F51,2)</f>
        <v>0</v>
      </c>
      <c r="H51" s="187"/>
      <c r="I51" s="188">
        <f t="shared" ref="I51:I56" si="15">ROUND(E51*H51,2)</f>
        <v>0</v>
      </c>
      <c r="J51" s="187"/>
      <c r="K51" s="188">
        <f t="shared" ref="K51:K56" si="16">ROUND(E51*J51,2)</f>
        <v>0</v>
      </c>
      <c r="L51" s="188">
        <v>21</v>
      </c>
      <c r="M51" s="188">
        <f t="shared" ref="M51:M56" si="17">G51*(1+L51/100)</f>
        <v>0</v>
      </c>
      <c r="N51" s="188">
        <v>0</v>
      </c>
      <c r="O51" s="188">
        <f t="shared" ref="O51:O56" si="18">ROUND(E51*N51,2)</f>
        <v>0</v>
      </c>
      <c r="P51" s="188">
        <v>0</v>
      </c>
      <c r="Q51" s="188">
        <f t="shared" ref="Q51:Q56" si="19">ROUND(E51*P51,2)</f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ref="V51:V56" si="20"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3">
        <v>36</v>
      </c>
      <c r="B52" s="184" t="s">
        <v>759</v>
      </c>
      <c r="C52" s="195" t="s">
        <v>760</v>
      </c>
      <c r="D52" s="185" t="s">
        <v>702</v>
      </c>
      <c r="E52" s="186">
        <v>1</v>
      </c>
      <c r="F52" s="187"/>
      <c r="G52" s="188">
        <f t="shared" si="14"/>
        <v>0</v>
      </c>
      <c r="H52" s="187"/>
      <c r="I52" s="188">
        <f t="shared" si="15"/>
        <v>0</v>
      </c>
      <c r="J52" s="187"/>
      <c r="K52" s="188">
        <f t="shared" si="16"/>
        <v>0</v>
      </c>
      <c r="L52" s="188">
        <v>21</v>
      </c>
      <c r="M52" s="188">
        <f t="shared" si="17"/>
        <v>0</v>
      </c>
      <c r="N52" s="188">
        <v>0</v>
      </c>
      <c r="O52" s="188">
        <f t="shared" si="18"/>
        <v>0</v>
      </c>
      <c r="P52" s="188">
        <v>0</v>
      </c>
      <c r="Q52" s="188">
        <f t="shared" si="19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20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83">
        <v>37</v>
      </c>
      <c r="B53" s="184" t="s">
        <v>761</v>
      </c>
      <c r="C53" s="195" t="s">
        <v>762</v>
      </c>
      <c r="D53" s="185" t="s">
        <v>702</v>
      </c>
      <c r="E53" s="186">
        <v>1</v>
      </c>
      <c r="F53" s="187"/>
      <c r="G53" s="188">
        <f t="shared" si="14"/>
        <v>0</v>
      </c>
      <c r="H53" s="187"/>
      <c r="I53" s="188">
        <f t="shared" si="15"/>
        <v>0</v>
      </c>
      <c r="J53" s="187"/>
      <c r="K53" s="188">
        <f t="shared" si="16"/>
        <v>0</v>
      </c>
      <c r="L53" s="188">
        <v>21</v>
      </c>
      <c r="M53" s="188">
        <f t="shared" si="17"/>
        <v>0</v>
      </c>
      <c r="N53" s="188">
        <v>0</v>
      </c>
      <c r="O53" s="188">
        <f t="shared" si="18"/>
        <v>0</v>
      </c>
      <c r="P53" s="188">
        <v>0</v>
      </c>
      <c r="Q53" s="188">
        <f t="shared" si="19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20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3">
        <v>38</v>
      </c>
      <c r="B54" s="184" t="s">
        <v>763</v>
      </c>
      <c r="C54" s="195" t="s">
        <v>764</v>
      </c>
      <c r="D54" s="185" t="s">
        <v>650</v>
      </c>
      <c r="E54" s="186">
        <v>1</v>
      </c>
      <c r="F54" s="187"/>
      <c r="G54" s="188">
        <f t="shared" si="14"/>
        <v>0</v>
      </c>
      <c r="H54" s="187"/>
      <c r="I54" s="188">
        <f t="shared" si="15"/>
        <v>0</v>
      </c>
      <c r="J54" s="187"/>
      <c r="K54" s="188">
        <f t="shared" si="16"/>
        <v>0</v>
      </c>
      <c r="L54" s="188">
        <v>21</v>
      </c>
      <c r="M54" s="188">
        <f t="shared" si="17"/>
        <v>0</v>
      </c>
      <c r="N54" s="188">
        <v>0</v>
      </c>
      <c r="O54" s="188">
        <f t="shared" si="18"/>
        <v>0</v>
      </c>
      <c r="P54" s="188">
        <v>0</v>
      </c>
      <c r="Q54" s="188">
        <f t="shared" si="19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20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83">
        <v>39</v>
      </c>
      <c r="B55" s="184" t="s">
        <v>765</v>
      </c>
      <c r="C55" s="195" t="s">
        <v>766</v>
      </c>
      <c r="D55" s="185" t="s">
        <v>702</v>
      </c>
      <c r="E55" s="186">
        <v>1</v>
      </c>
      <c r="F55" s="187"/>
      <c r="G55" s="188">
        <f t="shared" si="14"/>
        <v>0</v>
      </c>
      <c r="H55" s="187"/>
      <c r="I55" s="188">
        <f t="shared" si="15"/>
        <v>0</v>
      </c>
      <c r="J55" s="187"/>
      <c r="K55" s="188">
        <f t="shared" si="16"/>
        <v>0</v>
      </c>
      <c r="L55" s="188">
        <v>21</v>
      </c>
      <c r="M55" s="188">
        <f t="shared" si="17"/>
        <v>0</v>
      </c>
      <c r="N55" s="188">
        <v>0</v>
      </c>
      <c r="O55" s="188">
        <f t="shared" si="18"/>
        <v>0</v>
      </c>
      <c r="P55" s="188">
        <v>0</v>
      </c>
      <c r="Q55" s="188">
        <f t="shared" si="19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20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83">
        <v>40</v>
      </c>
      <c r="B56" s="184" t="s">
        <v>767</v>
      </c>
      <c r="C56" s="195" t="s">
        <v>768</v>
      </c>
      <c r="D56" s="185" t="s">
        <v>769</v>
      </c>
      <c r="E56" s="186">
        <v>130</v>
      </c>
      <c r="F56" s="187"/>
      <c r="G56" s="188">
        <f t="shared" si="14"/>
        <v>0</v>
      </c>
      <c r="H56" s="187"/>
      <c r="I56" s="188">
        <f t="shared" si="15"/>
        <v>0</v>
      </c>
      <c r="J56" s="187"/>
      <c r="K56" s="188">
        <f t="shared" si="16"/>
        <v>0</v>
      </c>
      <c r="L56" s="188">
        <v>21</v>
      </c>
      <c r="M56" s="188">
        <f t="shared" si="17"/>
        <v>0</v>
      </c>
      <c r="N56" s="188">
        <v>0</v>
      </c>
      <c r="O56" s="188">
        <f t="shared" si="18"/>
        <v>0</v>
      </c>
      <c r="P56" s="188">
        <v>0</v>
      </c>
      <c r="Q56" s="188">
        <f t="shared" si="19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20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5">
      <c r="A57" s="169" t="s">
        <v>238</v>
      </c>
      <c r="B57" s="170" t="s">
        <v>138</v>
      </c>
      <c r="C57" s="192" t="s">
        <v>111</v>
      </c>
      <c r="D57" s="171"/>
      <c r="E57" s="172"/>
      <c r="F57" s="173"/>
      <c r="G57" s="173">
        <f>SUMIF(AG58:AG63,"&lt;&gt;NOR",G58:G63)</f>
        <v>0</v>
      </c>
      <c r="H57" s="173"/>
      <c r="I57" s="173">
        <f>SUM(I58:I63)</f>
        <v>0</v>
      </c>
      <c r="J57" s="173"/>
      <c r="K57" s="173">
        <f>SUM(K58:K63)</f>
        <v>0</v>
      </c>
      <c r="L57" s="173"/>
      <c r="M57" s="173">
        <f>SUM(M58:M63)</f>
        <v>0</v>
      </c>
      <c r="N57" s="173"/>
      <c r="O57" s="173">
        <f>SUM(O58:O63)</f>
        <v>0</v>
      </c>
      <c r="P57" s="173"/>
      <c r="Q57" s="173">
        <f>SUM(Q58:Q63)</f>
        <v>0</v>
      </c>
      <c r="R57" s="173"/>
      <c r="S57" s="173"/>
      <c r="T57" s="174"/>
      <c r="U57" s="168"/>
      <c r="V57" s="168">
        <f>SUM(V58:V63)</f>
        <v>0</v>
      </c>
      <c r="W57" s="168"/>
      <c r="X57" s="168"/>
      <c r="AG57" t="s">
        <v>239</v>
      </c>
    </row>
    <row r="58" spans="1:60" outlineLevel="1" x14ac:dyDescent="0.25">
      <c r="A58" s="183">
        <v>41</v>
      </c>
      <c r="B58" s="184" t="s">
        <v>770</v>
      </c>
      <c r="C58" s="195" t="s">
        <v>771</v>
      </c>
      <c r="D58" s="185" t="s">
        <v>724</v>
      </c>
      <c r="E58" s="186">
        <v>28</v>
      </c>
      <c r="F58" s="187"/>
      <c r="G58" s="188">
        <f t="shared" ref="G58:G63" si="21">ROUND(E58*F58,2)</f>
        <v>0</v>
      </c>
      <c r="H58" s="187"/>
      <c r="I58" s="188">
        <f t="shared" ref="I58:I63" si="22">ROUND(E58*H58,2)</f>
        <v>0</v>
      </c>
      <c r="J58" s="187"/>
      <c r="K58" s="188">
        <f t="shared" ref="K58:K63" si="23">ROUND(E58*J58,2)</f>
        <v>0</v>
      </c>
      <c r="L58" s="188">
        <v>21</v>
      </c>
      <c r="M58" s="188">
        <f t="shared" ref="M58:M63" si="24">G58*(1+L58/100)</f>
        <v>0</v>
      </c>
      <c r="N58" s="188">
        <v>0</v>
      </c>
      <c r="O58" s="188">
        <f t="shared" ref="O58:O63" si="25">ROUND(E58*N58,2)</f>
        <v>0</v>
      </c>
      <c r="P58" s="188">
        <v>0</v>
      </c>
      <c r="Q58" s="188">
        <f t="shared" ref="Q58:Q63" si="26">ROUND(E58*P58,2)</f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ref="V58:V63" si="27">ROUND(E58*U58,2)</f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83">
        <v>42</v>
      </c>
      <c r="B59" s="184" t="s">
        <v>772</v>
      </c>
      <c r="C59" s="195" t="s">
        <v>773</v>
      </c>
      <c r="D59" s="185" t="s">
        <v>724</v>
      </c>
      <c r="E59" s="186">
        <v>30</v>
      </c>
      <c r="F59" s="187"/>
      <c r="G59" s="188">
        <f t="shared" si="21"/>
        <v>0</v>
      </c>
      <c r="H59" s="187"/>
      <c r="I59" s="188">
        <f t="shared" si="22"/>
        <v>0</v>
      </c>
      <c r="J59" s="187"/>
      <c r="K59" s="188">
        <f t="shared" si="23"/>
        <v>0</v>
      </c>
      <c r="L59" s="188">
        <v>21</v>
      </c>
      <c r="M59" s="188">
        <f t="shared" si="24"/>
        <v>0</v>
      </c>
      <c r="N59" s="188">
        <v>0</v>
      </c>
      <c r="O59" s="188">
        <f t="shared" si="25"/>
        <v>0</v>
      </c>
      <c r="P59" s="188">
        <v>0</v>
      </c>
      <c r="Q59" s="188">
        <f t="shared" si="26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27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83">
        <v>43</v>
      </c>
      <c r="B60" s="184" t="s">
        <v>774</v>
      </c>
      <c r="C60" s="195" t="s">
        <v>775</v>
      </c>
      <c r="D60" s="185" t="s">
        <v>724</v>
      </c>
      <c r="E60" s="186">
        <v>10</v>
      </c>
      <c r="F60" s="187"/>
      <c r="G60" s="188">
        <f t="shared" si="21"/>
        <v>0</v>
      </c>
      <c r="H60" s="187"/>
      <c r="I60" s="188">
        <f t="shared" si="22"/>
        <v>0</v>
      </c>
      <c r="J60" s="187"/>
      <c r="K60" s="188">
        <f t="shared" si="23"/>
        <v>0</v>
      </c>
      <c r="L60" s="188">
        <v>21</v>
      </c>
      <c r="M60" s="188">
        <f t="shared" si="24"/>
        <v>0</v>
      </c>
      <c r="N60" s="188">
        <v>0</v>
      </c>
      <c r="O60" s="188">
        <f t="shared" si="25"/>
        <v>0</v>
      </c>
      <c r="P60" s="188">
        <v>0</v>
      </c>
      <c r="Q60" s="188">
        <f t="shared" si="26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7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83">
        <v>44</v>
      </c>
      <c r="B61" s="184" t="s">
        <v>776</v>
      </c>
      <c r="C61" s="195" t="s">
        <v>777</v>
      </c>
      <c r="D61" s="185" t="s">
        <v>724</v>
      </c>
      <c r="E61" s="186">
        <v>60</v>
      </c>
      <c r="F61" s="187"/>
      <c r="G61" s="188">
        <f t="shared" si="21"/>
        <v>0</v>
      </c>
      <c r="H61" s="187"/>
      <c r="I61" s="188">
        <f t="shared" si="22"/>
        <v>0</v>
      </c>
      <c r="J61" s="187"/>
      <c r="K61" s="188">
        <f t="shared" si="23"/>
        <v>0</v>
      </c>
      <c r="L61" s="188">
        <v>21</v>
      </c>
      <c r="M61" s="188">
        <f t="shared" si="24"/>
        <v>0</v>
      </c>
      <c r="N61" s="188">
        <v>0</v>
      </c>
      <c r="O61" s="188">
        <f t="shared" si="25"/>
        <v>0</v>
      </c>
      <c r="P61" s="188">
        <v>0</v>
      </c>
      <c r="Q61" s="188">
        <f t="shared" si="26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7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3">
        <v>45</v>
      </c>
      <c r="B62" s="184" t="s">
        <v>778</v>
      </c>
      <c r="C62" s="195" t="s">
        <v>779</v>
      </c>
      <c r="D62" s="185" t="s">
        <v>724</v>
      </c>
      <c r="E62" s="186">
        <v>5</v>
      </c>
      <c r="F62" s="187"/>
      <c r="G62" s="188">
        <f t="shared" si="21"/>
        <v>0</v>
      </c>
      <c r="H62" s="187"/>
      <c r="I62" s="188">
        <f t="shared" si="22"/>
        <v>0</v>
      </c>
      <c r="J62" s="187"/>
      <c r="K62" s="188">
        <f t="shared" si="23"/>
        <v>0</v>
      </c>
      <c r="L62" s="188">
        <v>21</v>
      </c>
      <c r="M62" s="188">
        <f t="shared" si="24"/>
        <v>0</v>
      </c>
      <c r="N62" s="188">
        <v>0</v>
      </c>
      <c r="O62" s="188">
        <f t="shared" si="25"/>
        <v>0</v>
      </c>
      <c r="P62" s="188">
        <v>0</v>
      </c>
      <c r="Q62" s="188">
        <f t="shared" si="26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7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3">
        <v>46</v>
      </c>
      <c r="B63" s="184" t="s">
        <v>780</v>
      </c>
      <c r="C63" s="195" t="s">
        <v>781</v>
      </c>
      <c r="D63" s="185" t="s">
        <v>724</v>
      </c>
      <c r="E63" s="186">
        <v>25</v>
      </c>
      <c r="F63" s="187"/>
      <c r="G63" s="188">
        <f t="shared" si="21"/>
        <v>0</v>
      </c>
      <c r="H63" s="187"/>
      <c r="I63" s="188">
        <f t="shared" si="22"/>
        <v>0</v>
      </c>
      <c r="J63" s="187"/>
      <c r="K63" s="188">
        <f t="shared" si="23"/>
        <v>0</v>
      </c>
      <c r="L63" s="188">
        <v>21</v>
      </c>
      <c r="M63" s="188">
        <f t="shared" si="24"/>
        <v>0</v>
      </c>
      <c r="N63" s="188">
        <v>0</v>
      </c>
      <c r="O63" s="188">
        <f t="shared" si="25"/>
        <v>0</v>
      </c>
      <c r="P63" s="188">
        <v>0</v>
      </c>
      <c r="Q63" s="188">
        <f t="shared" si="26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7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5">
      <c r="A64" s="169" t="s">
        <v>238</v>
      </c>
      <c r="B64" s="170" t="s">
        <v>139</v>
      </c>
      <c r="C64" s="192" t="s">
        <v>117</v>
      </c>
      <c r="D64" s="171"/>
      <c r="E64" s="172"/>
      <c r="F64" s="173"/>
      <c r="G64" s="173">
        <f>SUMIF(AG65:AG66,"&lt;&gt;NOR",G65:G66)</f>
        <v>0</v>
      </c>
      <c r="H64" s="173"/>
      <c r="I64" s="173">
        <f>SUM(I65:I66)</f>
        <v>0</v>
      </c>
      <c r="J64" s="173"/>
      <c r="K64" s="173">
        <f>SUM(K65:K66)</f>
        <v>0</v>
      </c>
      <c r="L64" s="173"/>
      <c r="M64" s="173">
        <f>SUM(M65:M66)</f>
        <v>0</v>
      </c>
      <c r="N64" s="173"/>
      <c r="O64" s="173">
        <f>SUM(O65:O66)</f>
        <v>0</v>
      </c>
      <c r="P64" s="173"/>
      <c r="Q64" s="173">
        <f>SUM(Q65:Q66)</f>
        <v>0</v>
      </c>
      <c r="R64" s="173"/>
      <c r="S64" s="173"/>
      <c r="T64" s="174"/>
      <c r="U64" s="168"/>
      <c r="V64" s="168">
        <f>SUM(V65:V66)</f>
        <v>0</v>
      </c>
      <c r="W64" s="168"/>
      <c r="X64" s="168"/>
      <c r="AG64" t="s">
        <v>239</v>
      </c>
    </row>
    <row r="65" spans="1:60" outlineLevel="1" x14ac:dyDescent="0.25">
      <c r="A65" s="183">
        <v>47</v>
      </c>
      <c r="B65" s="184" t="s">
        <v>782</v>
      </c>
      <c r="C65" s="195" t="s">
        <v>783</v>
      </c>
      <c r="D65" s="185" t="s">
        <v>702</v>
      </c>
      <c r="E65" s="186">
        <v>1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8">
        <v>0</v>
      </c>
      <c r="O65" s="188">
        <f>ROUND(E65*N65,2)</f>
        <v>0</v>
      </c>
      <c r="P65" s="188">
        <v>0</v>
      </c>
      <c r="Q65" s="188">
        <f>ROUND(E65*P65,2)</f>
        <v>0</v>
      </c>
      <c r="R65" s="188"/>
      <c r="S65" s="188" t="s">
        <v>326</v>
      </c>
      <c r="T65" s="189" t="s">
        <v>327</v>
      </c>
      <c r="U65" s="159">
        <v>0</v>
      </c>
      <c r="V65" s="159">
        <f>ROUND(E65*U65,2)</f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83">
        <v>48</v>
      </c>
      <c r="B66" s="184" t="s">
        <v>784</v>
      </c>
      <c r="C66" s="195" t="s">
        <v>785</v>
      </c>
      <c r="D66" s="185" t="s">
        <v>702</v>
      </c>
      <c r="E66" s="186">
        <v>1</v>
      </c>
      <c r="F66" s="187"/>
      <c r="G66" s="188">
        <f>ROUND(E66*F66,2)</f>
        <v>0</v>
      </c>
      <c r="H66" s="187"/>
      <c r="I66" s="188">
        <f>ROUND(E66*H66,2)</f>
        <v>0</v>
      </c>
      <c r="J66" s="187"/>
      <c r="K66" s="188">
        <f>ROUND(E66*J66,2)</f>
        <v>0</v>
      </c>
      <c r="L66" s="188">
        <v>21</v>
      </c>
      <c r="M66" s="188">
        <f>G66*(1+L66/100)</f>
        <v>0</v>
      </c>
      <c r="N66" s="188">
        <v>0</v>
      </c>
      <c r="O66" s="188">
        <f>ROUND(E66*N66,2)</f>
        <v>0</v>
      </c>
      <c r="P66" s="188">
        <v>0</v>
      </c>
      <c r="Q66" s="188">
        <f>ROUND(E66*P66,2)</f>
        <v>0</v>
      </c>
      <c r="R66" s="188"/>
      <c r="S66" s="188" t="s">
        <v>326</v>
      </c>
      <c r="T66" s="189" t="s">
        <v>327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5">
      <c r="A67" s="169" t="s">
        <v>238</v>
      </c>
      <c r="B67" s="170" t="s">
        <v>140</v>
      </c>
      <c r="C67" s="192" t="s">
        <v>122</v>
      </c>
      <c r="D67" s="171"/>
      <c r="E67" s="172"/>
      <c r="F67" s="173"/>
      <c r="G67" s="173">
        <f>SUMIF(AG68:AG71,"&lt;&gt;NOR",G68:G71)</f>
        <v>0</v>
      </c>
      <c r="H67" s="173"/>
      <c r="I67" s="173">
        <f>SUM(I68:I71)</f>
        <v>0</v>
      </c>
      <c r="J67" s="173"/>
      <c r="K67" s="173">
        <f>SUM(K68:K71)</f>
        <v>0</v>
      </c>
      <c r="L67" s="173"/>
      <c r="M67" s="173">
        <f>SUM(M68:M71)</f>
        <v>0</v>
      </c>
      <c r="N67" s="173"/>
      <c r="O67" s="173">
        <f>SUM(O68:O71)</f>
        <v>0</v>
      </c>
      <c r="P67" s="173"/>
      <c r="Q67" s="173">
        <f>SUM(Q68:Q71)</f>
        <v>0</v>
      </c>
      <c r="R67" s="173"/>
      <c r="S67" s="173"/>
      <c r="T67" s="174"/>
      <c r="U67" s="168"/>
      <c r="V67" s="168">
        <f>SUM(V68:V71)</f>
        <v>0</v>
      </c>
      <c r="W67" s="168"/>
      <c r="X67" s="168"/>
      <c r="AG67" t="s">
        <v>239</v>
      </c>
    </row>
    <row r="68" spans="1:60" outlineLevel="1" x14ac:dyDescent="0.25">
      <c r="A68" s="183">
        <v>49</v>
      </c>
      <c r="B68" s="184" t="s">
        <v>786</v>
      </c>
      <c r="C68" s="195" t="s">
        <v>787</v>
      </c>
      <c r="D68" s="185" t="s">
        <v>724</v>
      </c>
      <c r="E68" s="186">
        <v>32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8">
        <v>0</v>
      </c>
      <c r="O68" s="188">
        <f>ROUND(E68*N68,2)</f>
        <v>0</v>
      </c>
      <c r="P68" s="188">
        <v>0</v>
      </c>
      <c r="Q68" s="188">
        <f>ROUND(E68*P68,2)</f>
        <v>0</v>
      </c>
      <c r="R68" s="188"/>
      <c r="S68" s="188" t="s">
        <v>326</v>
      </c>
      <c r="T68" s="189" t="s">
        <v>327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83">
        <v>50</v>
      </c>
      <c r="B69" s="184" t="s">
        <v>788</v>
      </c>
      <c r="C69" s="195" t="s">
        <v>789</v>
      </c>
      <c r="D69" s="185" t="s">
        <v>724</v>
      </c>
      <c r="E69" s="186">
        <v>10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8">
        <v>0</v>
      </c>
      <c r="O69" s="188">
        <f>ROUND(E69*N69,2)</f>
        <v>0</v>
      </c>
      <c r="P69" s="188">
        <v>0</v>
      </c>
      <c r="Q69" s="188">
        <f>ROUND(E69*P69,2)</f>
        <v>0</v>
      </c>
      <c r="R69" s="188"/>
      <c r="S69" s="188" t="s">
        <v>326</v>
      </c>
      <c r="T69" s="189" t="s">
        <v>327</v>
      </c>
      <c r="U69" s="159">
        <v>0</v>
      </c>
      <c r="V69" s="159">
        <f>ROUND(E69*U69,2)</f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83">
        <v>51</v>
      </c>
      <c r="B70" s="184" t="s">
        <v>790</v>
      </c>
      <c r="C70" s="195" t="s">
        <v>781</v>
      </c>
      <c r="D70" s="185" t="s">
        <v>724</v>
      </c>
      <c r="E70" s="186">
        <v>30</v>
      </c>
      <c r="F70" s="187"/>
      <c r="G70" s="188">
        <f>ROUND(E70*F70,2)</f>
        <v>0</v>
      </c>
      <c r="H70" s="187"/>
      <c r="I70" s="188">
        <f>ROUND(E70*H70,2)</f>
        <v>0</v>
      </c>
      <c r="J70" s="187"/>
      <c r="K70" s="188">
        <f>ROUND(E70*J70,2)</f>
        <v>0</v>
      </c>
      <c r="L70" s="188">
        <v>21</v>
      </c>
      <c r="M70" s="188">
        <f>G70*(1+L70/100)</f>
        <v>0</v>
      </c>
      <c r="N70" s="188">
        <v>0</v>
      </c>
      <c r="O70" s="188">
        <f>ROUND(E70*N70,2)</f>
        <v>0</v>
      </c>
      <c r="P70" s="188">
        <v>0</v>
      </c>
      <c r="Q70" s="188">
        <f>ROUND(E70*P70,2)</f>
        <v>0</v>
      </c>
      <c r="R70" s="188"/>
      <c r="S70" s="188" t="s">
        <v>326</v>
      </c>
      <c r="T70" s="189" t="s">
        <v>327</v>
      </c>
      <c r="U70" s="159">
        <v>0</v>
      </c>
      <c r="V70" s="159">
        <f>ROUND(E70*U70,2)</f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75">
        <v>52</v>
      </c>
      <c r="B71" s="176" t="s">
        <v>791</v>
      </c>
      <c r="C71" s="193" t="s">
        <v>792</v>
      </c>
      <c r="D71" s="177" t="s">
        <v>724</v>
      </c>
      <c r="E71" s="178">
        <v>15</v>
      </c>
      <c r="F71" s="179"/>
      <c r="G71" s="180">
        <f>ROUND(E71*F71,2)</f>
        <v>0</v>
      </c>
      <c r="H71" s="179"/>
      <c r="I71" s="180">
        <f>ROUND(E71*H71,2)</f>
        <v>0</v>
      </c>
      <c r="J71" s="179"/>
      <c r="K71" s="180">
        <f>ROUND(E71*J71,2)</f>
        <v>0</v>
      </c>
      <c r="L71" s="180">
        <v>21</v>
      </c>
      <c r="M71" s="180">
        <f>G71*(1+L71/100)</f>
        <v>0</v>
      </c>
      <c r="N71" s="180">
        <v>0</v>
      </c>
      <c r="O71" s="180">
        <f>ROUND(E71*N71,2)</f>
        <v>0</v>
      </c>
      <c r="P71" s="180">
        <v>0</v>
      </c>
      <c r="Q71" s="180">
        <f>ROUND(E71*P71,2)</f>
        <v>0</v>
      </c>
      <c r="R71" s="180"/>
      <c r="S71" s="180" t="s">
        <v>326</v>
      </c>
      <c r="T71" s="181" t="s">
        <v>327</v>
      </c>
      <c r="U71" s="159">
        <v>0</v>
      </c>
      <c r="V71" s="159">
        <f>ROUND(E71*U71,2)</f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5">
      <c r="A72" s="3"/>
      <c r="B72" s="4"/>
      <c r="C72" s="198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225</v>
      </c>
    </row>
    <row r="73" spans="1:60" x14ac:dyDescent="0.25">
      <c r="A73" s="152"/>
      <c r="B73" s="153" t="s">
        <v>29</v>
      </c>
      <c r="C73" s="199"/>
      <c r="D73" s="154"/>
      <c r="E73" s="155"/>
      <c r="F73" s="155"/>
      <c r="G73" s="191">
        <f>G8+G10+G12+G25+G27+G30+G32+G47+G50+G57+G64+G67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666</v>
      </c>
    </row>
    <row r="74" spans="1:60" x14ac:dyDescent="0.25">
      <c r="C74" s="200"/>
      <c r="D74" s="10"/>
      <c r="AG74" t="s">
        <v>687</v>
      </c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7x7p3UvYOhpSQsb+EoLWoy0uZCT6fdLkczutmhgK3VUv9srK9D3esm4VA8jq9XkZDPzqSRf18LCipfowaZ6hvw==" saltValue="RjHy0yRSQNHcZsfI4IWSN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6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53</v>
      </c>
      <c r="C3" s="271" t="s">
        <v>54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59</v>
      </c>
      <c r="C4" s="274" t="s">
        <v>60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93</v>
      </c>
      <c r="C8" s="192" t="s">
        <v>98</v>
      </c>
      <c r="D8" s="171"/>
      <c r="E8" s="172"/>
      <c r="F8" s="173"/>
      <c r="G8" s="173">
        <f>SUMIF(AG9:AG14,"&lt;&gt;NOR",G9:G14)</f>
        <v>0</v>
      </c>
      <c r="H8" s="173"/>
      <c r="I8" s="173">
        <f>SUM(I9:I14)</f>
        <v>0</v>
      </c>
      <c r="J8" s="173"/>
      <c r="K8" s="173">
        <f>SUM(K9:K14)</f>
        <v>0</v>
      </c>
      <c r="L8" s="173"/>
      <c r="M8" s="173">
        <f>SUM(M9:M14)</f>
        <v>0</v>
      </c>
      <c r="N8" s="173"/>
      <c r="O8" s="173">
        <f>SUM(O9:O14)</f>
        <v>0</v>
      </c>
      <c r="P8" s="173"/>
      <c r="Q8" s="173">
        <f>SUM(Q9:Q14)</f>
        <v>0</v>
      </c>
      <c r="R8" s="173"/>
      <c r="S8" s="173"/>
      <c r="T8" s="174"/>
      <c r="U8" s="168"/>
      <c r="V8" s="168">
        <f>SUM(V9:V14)</f>
        <v>0</v>
      </c>
      <c r="W8" s="168"/>
      <c r="X8" s="168"/>
      <c r="AG8" t="s">
        <v>239</v>
      </c>
    </row>
    <row r="9" spans="1:60" outlineLevel="1" x14ac:dyDescent="0.25">
      <c r="A9" s="183">
        <v>1</v>
      </c>
      <c r="B9" s="184" t="s">
        <v>700</v>
      </c>
      <c r="C9" s="195" t="s">
        <v>793</v>
      </c>
      <c r="D9" s="185" t="s">
        <v>274</v>
      </c>
      <c r="E9" s="186">
        <v>677</v>
      </c>
      <c r="F9" s="187"/>
      <c r="G9" s="188">
        <f t="shared" ref="G9:G14" si="0">ROUND(E9*F9,2)</f>
        <v>0</v>
      </c>
      <c r="H9" s="187"/>
      <c r="I9" s="188">
        <f t="shared" ref="I9:I14" si="1">ROUND(E9*H9,2)</f>
        <v>0</v>
      </c>
      <c r="J9" s="187"/>
      <c r="K9" s="188">
        <f t="shared" ref="K9:K14" si="2">ROUND(E9*J9,2)</f>
        <v>0</v>
      </c>
      <c r="L9" s="188">
        <v>21</v>
      </c>
      <c r="M9" s="188">
        <f t="shared" ref="M9:M14" si="3">G9*(1+L9/100)</f>
        <v>0</v>
      </c>
      <c r="N9" s="188">
        <v>0</v>
      </c>
      <c r="O9" s="188">
        <f t="shared" ref="O9:O14" si="4">ROUND(E9*N9,2)</f>
        <v>0</v>
      </c>
      <c r="P9" s="188">
        <v>0</v>
      </c>
      <c r="Q9" s="188">
        <f t="shared" ref="Q9:Q14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14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83">
        <v>2</v>
      </c>
      <c r="B10" s="184" t="s">
        <v>703</v>
      </c>
      <c r="C10" s="195" t="s">
        <v>794</v>
      </c>
      <c r="D10" s="185" t="s">
        <v>274</v>
      </c>
      <c r="E10" s="186">
        <v>180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3">
        <v>3</v>
      </c>
      <c r="B11" s="184" t="s">
        <v>705</v>
      </c>
      <c r="C11" s="195" t="s">
        <v>795</v>
      </c>
      <c r="D11" s="185" t="s">
        <v>274</v>
      </c>
      <c r="E11" s="186">
        <v>30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3">
        <v>4</v>
      </c>
      <c r="B12" s="184" t="s">
        <v>707</v>
      </c>
      <c r="C12" s="195" t="s">
        <v>796</v>
      </c>
      <c r="D12" s="185" t="s">
        <v>702</v>
      </c>
      <c r="E12" s="186">
        <v>9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3">
        <v>5</v>
      </c>
      <c r="B13" s="184" t="s">
        <v>709</v>
      </c>
      <c r="C13" s="195" t="s">
        <v>797</v>
      </c>
      <c r="D13" s="185" t="s">
        <v>702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3">
        <v>6</v>
      </c>
      <c r="B14" s="184" t="s">
        <v>713</v>
      </c>
      <c r="C14" s="195" t="s">
        <v>798</v>
      </c>
      <c r="D14" s="185" t="s">
        <v>724</v>
      </c>
      <c r="E14" s="186">
        <v>4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5">
      <c r="A15" s="169" t="s">
        <v>238</v>
      </c>
      <c r="B15" s="170" t="s">
        <v>101</v>
      </c>
      <c r="C15" s="192" t="s">
        <v>106</v>
      </c>
      <c r="D15" s="171"/>
      <c r="E15" s="172"/>
      <c r="F15" s="173"/>
      <c r="G15" s="173">
        <f>SUMIF(AG16:AG57,"&lt;&gt;NOR",G16:G57)</f>
        <v>0</v>
      </c>
      <c r="H15" s="173"/>
      <c r="I15" s="173">
        <f>SUM(I16:I57)</f>
        <v>0</v>
      </c>
      <c r="J15" s="173"/>
      <c r="K15" s="173">
        <f>SUM(K16:K57)</f>
        <v>0</v>
      </c>
      <c r="L15" s="173"/>
      <c r="M15" s="173">
        <f>SUM(M16:M57)</f>
        <v>0</v>
      </c>
      <c r="N15" s="173"/>
      <c r="O15" s="173">
        <f>SUM(O16:O57)</f>
        <v>0</v>
      </c>
      <c r="P15" s="173"/>
      <c r="Q15" s="173">
        <f>SUM(Q16:Q57)</f>
        <v>0</v>
      </c>
      <c r="R15" s="173"/>
      <c r="S15" s="173"/>
      <c r="T15" s="174"/>
      <c r="U15" s="168"/>
      <c r="V15" s="168">
        <f>SUM(V16:V57)</f>
        <v>0</v>
      </c>
      <c r="W15" s="168"/>
      <c r="X15" s="168"/>
      <c r="AG15" t="s">
        <v>239</v>
      </c>
    </row>
    <row r="16" spans="1:60" ht="20.399999999999999" outlineLevel="1" x14ac:dyDescent="0.25">
      <c r="A16" s="183">
        <v>7</v>
      </c>
      <c r="B16" s="184" t="s">
        <v>751</v>
      </c>
      <c r="C16" s="195" t="s">
        <v>799</v>
      </c>
      <c r="D16" s="185" t="s">
        <v>702</v>
      </c>
      <c r="E16" s="186">
        <v>24</v>
      </c>
      <c r="F16" s="187"/>
      <c r="G16" s="188">
        <f t="shared" ref="G16:G57" si="7">ROUND(E16*F16,2)</f>
        <v>0</v>
      </c>
      <c r="H16" s="187"/>
      <c r="I16" s="188">
        <f t="shared" ref="I16:I57" si="8">ROUND(E16*H16,2)</f>
        <v>0</v>
      </c>
      <c r="J16" s="187"/>
      <c r="K16" s="188">
        <f t="shared" ref="K16:K57" si="9">ROUND(E16*J16,2)</f>
        <v>0</v>
      </c>
      <c r="L16" s="188">
        <v>21</v>
      </c>
      <c r="M16" s="188">
        <f t="shared" ref="M16:M57" si="10">G16*(1+L16/100)</f>
        <v>0</v>
      </c>
      <c r="N16" s="188">
        <v>0</v>
      </c>
      <c r="O16" s="188">
        <f t="shared" ref="O16:O57" si="11">ROUND(E16*N16,2)</f>
        <v>0</v>
      </c>
      <c r="P16" s="188">
        <v>0</v>
      </c>
      <c r="Q16" s="188">
        <f t="shared" ref="Q16:Q57" si="12">ROUND(E16*P16,2)</f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ref="V16:V57" si="13"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3">
        <v>8</v>
      </c>
      <c r="B17" s="184" t="s">
        <v>753</v>
      </c>
      <c r="C17" s="195" t="s">
        <v>800</v>
      </c>
      <c r="D17" s="185" t="s">
        <v>702</v>
      </c>
      <c r="E17" s="186">
        <v>24</v>
      </c>
      <c r="F17" s="187"/>
      <c r="G17" s="188">
        <f t="shared" si="7"/>
        <v>0</v>
      </c>
      <c r="H17" s="187"/>
      <c r="I17" s="188">
        <f t="shared" si="8"/>
        <v>0</v>
      </c>
      <c r="J17" s="187"/>
      <c r="K17" s="188">
        <f t="shared" si="9"/>
        <v>0</v>
      </c>
      <c r="L17" s="188">
        <v>21</v>
      </c>
      <c r="M17" s="188">
        <f t="shared" si="10"/>
        <v>0</v>
      </c>
      <c r="N17" s="188">
        <v>0</v>
      </c>
      <c r="O17" s="188">
        <f t="shared" si="11"/>
        <v>0</v>
      </c>
      <c r="P17" s="188">
        <v>0</v>
      </c>
      <c r="Q17" s="188">
        <f t="shared" si="12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13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3">
        <v>9</v>
      </c>
      <c r="B18" s="184" t="s">
        <v>755</v>
      </c>
      <c r="C18" s="195" t="s">
        <v>793</v>
      </c>
      <c r="D18" s="185" t="s">
        <v>274</v>
      </c>
      <c r="E18" s="186">
        <v>1481</v>
      </c>
      <c r="F18" s="187"/>
      <c r="G18" s="188">
        <f t="shared" si="7"/>
        <v>0</v>
      </c>
      <c r="H18" s="187"/>
      <c r="I18" s="188">
        <f t="shared" si="8"/>
        <v>0</v>
      </c>
      <c r="J18" s="187"/>
      <c r="K18" s="188">
        <f t="shared" si="9"/>
        <v>0</v>
      </c>
      <c r="L18" s="188">
        <v>21</v>
      </c>
      <c r="M18" s="188">
        <f t="shared" si="10"/>
        <v>0</v>
      </c>
      <c r="N18" s="188">
        <v>0</v>
      </c>
      <c r="O18" s="188">
        <f t="shared" si="11"/>
        <v>0</v>
      </c>
      <c r="P18" s="188">
        <v>0</v>
      </c>
      <c r="Q18" s="188">
        <f t="shared" si="12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13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3">
        <v>10</v>
      </c>
      <c r="B19" s="184" t="s">
        <v>757</v>
      </c>
      <c r="C19" s="195" t="s">
        <v>801</v>
      </c>
      <c r="D19" s="185" t="s">
        <v>274</v>
      </c>
      <c r="E19" s="186">
        <v>350</v>
      </c>
      <c r="F19" s="187"/>
      <c r="G19" s="188">
        <f t="shared" si="7"/>
        <v>0</v>
      </c>
      <c r="H19" s="187"/>
      <c r="I19" s="188">
        <f t="shared" si="8"/>
        <v>0</v>
      </c>
      <c r="J19" s="187"/>
      <c r="K19" s="188">
        <f t="shared" si="9"/>
        <v>0</v>
      </c>
      <c r="L19" s="188">
        <v>21</v>
      </c>
      <c r="M19" s="188">
        <f t="shared" si="10"/>
        <v>0</v>
      </c>
      <c r="N19" s="188">
        <v>0</v>
      </c>
      <c r="O19" s="188">
        <f t="shared" si="11"/>
        <v>0</v>
      </c>
      <c r="P19" s="188">
        <v>0</v>
      </c>
      <c r="Q19" s="188">
        <f t="shared" si="12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13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11</v>
      </c>
      <c r="B20" s="184" t="s">
        <v>759</v>
      </c>
      <c r="C20" s="195" t="s">
        <v>802</v>
      </c>
      <c r="D20" s="185" t="s">
        <v>274</v>
      </c>
      <c r="E20" s="186">
        <v>257</v>
      </c>
      <c r="F20" s="187"/>
      <c r="G20" s="188">
        <f t="shared" si="7"/>
        <v>0</v>
      </c>
      <c r="H20" s="187"/>
      <c r="I20" s="188">
        <f t="shared" si="8"/>
        <v>0</v>
      </c>
      <c r="J20" s="187"/>
      <c r="K20" s="188">
        <f t="shared" si="9"/>
        <v>0</v>
      </c>
      <c r="L20" s="188">
        <v>21</v>
      </c>
      <c r="M20" s="188">
        <f t="shared" si="10"/>
        <v>0</v>
      </c>
      <c r="N20" s="188">
        <v>0</v>
      </c>
      <c r="O20" s="188">
        <f t="shared" si="11"/>
        <v>0</v>
      </c>
      <c r="P20" s="188">
        <v>0</v>
      </c>
      <c r="Q20" s="188">
        <f t="shared" si="12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13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3">
        <v>12</v>
      </c>
      <c r="B21" s="184" t="s">
        <v>761</v>
      </c>
      <c r="C21" s="195" t="s">
        <v>794</v>
      </c>
      <c r="D21" s="185" t="s">
        <v>274</v>
      </c>
      <c r="E21" s="186">
        <v>480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21</v>
      </c>
      <c r="M21" s="188">
        <f t="shared" si="10"/>
        <v>0</v>
      </c>
      <c r="N21" s="188">
        <v>0</v>
      </c>
      <c r="O21" s="188">
        <f t="shared" si="11"/>
        <v>0</v>
      </c>
      <c r="P21" s="188">
        <v>0</v>
      </c>
      <c r="Q21" s="188">
        <f t="shared" si="12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13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3">
        <v>13</v>
      </c>
      <c r="B22" s="184" t="s">
        <v>763</v>
      </c>
      <c r="C22" s="195" t="s">
        <v>795</v>
      </c>
      <c r="D22" s="185" t="s">
        <v>274</v>
      </c>
      <c r="E22" s="186">
        <v>55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21</v>
      </c>
      <c r="M22" s="188">
        <f t="shared" si="10"/>
        <v>0</v>
      </c>
      <c r="N22" s="188">
        <v>0</v>
      </c>
      <c r="O22" s="188">
        <f t="shared" si="11"/>
        <v>0</v>
      </c>
      <c r="P22" s="188">
        <v>0</v>
      </c>
      <c r="Q22" s="188">
        <f t="shared" si="12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13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3">
        <v>14</v>
      </c>
      <c r="B23" s="184" t="s">
        <v>765</v>
      </c>
      <c r="C23" s="195" t="s">
        <v>803</v>
      </c>
      <c r="D23" s="185" t="s">
        <v>274</v>
      </c>
      <c r="E23" s="186">
        <v>40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21</v>
      </c>
      <c r="M23" s="188">
        <f t="shared" si="10"/>
        <v>0</v>
      </c>
      <c r="N23" s="188">
        <v>0</v>
      </c>
      <c r="O23" s="188">
        <f t="shared" si="11"/>
        <v>0</v>
      </c>
      <c r="P23" s="188">
        <v>0</v>
      </c>
      <c r="Q23" s="188">
        <f t="shared" si="12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13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3">
        <v>15</v>
      </c>
      <c r="B24" s="184" t="s">
        <v>767</v>
      </c>
      <c r="C24" s="195" t="s">
        <v>804</v>
      </c>
      <c r="D24" s="185" t="s">
        <v>274</v>
      </c>
      <c r="E24" s="186">
        <v>10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21</v>
      </c>
      <c r="M24" s="188">
        <f t="shared" si="10"/>
        <v>0</v>
      </c>
      <c r="N24" s="188">
        <v>0</v>
      </c>
      <c r="O24" s="188">
        <f t="shared" si="11"/>
        <v>0</v>
      </c>
      <c r="P24" s="188">
        <v>0</v>
      </c>
      <c r="Q24" s="188">
        <f t="shared" si="12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13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3">
        <v>16</v>
      </c>
      <c r="B25" s="184" t="s">
        <v>770</v>
      </c>
      <c r="C25" s="195" t="s">
        <v>805</v>
      </c>
      <c r="D25" s="185" t="s">
        <v>702</v>
      </c>
      <c r="E25" s="186">
        <v>18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21</v>
      </c>
      <c r="M25" s="188">
        <f t="shared" si="10"/>
        <v>0</v>
      </c>
      <c r="N25" s="188">
        <v>0</v>
      </c>
      <c r="O25" s="188">
        <f t="shared" si="11"/>
        <v>0</v>
      </c>
      <c r="P25" s="188">
        <v>0</v>
      </c>
      <c r="Q25" s="188">
        <f t="shared" si="12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13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3">
        <v>17</v>
      </c>
      <c r="B26" s="184" t="s">
        <v>772</v>
      </c>
      <c r="C26" s="195" t="s">
        <v>797</v>
      </c>
      <c r="D26" s="185" t="s">
        <v>702</v>
      </c>
      <c r="E26" s="186">
        <v>1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3">
        <v>18</v>
      </c>
      <c r="B27" s="184" t="s">
        <v>774</v>
      </c>
      <c r="C27" s="195" t="s">
        <v>806</v>
      </c>
      <c r="D27" s="185" t="s">
        <v>724</v>
      </c>
      <c r="E27" s="186">
        <v>10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3">
        <v>19</v>
      </c>
      <c r="B28" s="184" t="s">
        <v>776</v>
      </c>
      <c r="C28" s="195" t="s">
        <v>798</v>
      </c>
      <c r="D28" s="185" t="s">
        <v>724</v>
      </c>
      <c r="E28" s="186">
        <v>10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3">
        <v>20</v>
      </c>
      <c r="B29" s="184" t="s">
        <v>778</v>
      </c>
      <c r="C29" s="195" t="s">
        <v>807</v>
      </c>
      <c r="D29" s="185" t="s">
        <v>808</v>
      </c>
      <c r="E29" s="186">
        <v>10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3">
        <v>21</v>
      </c>
      <c r="B30" s="184" t="s">
        <v>780</v>
      </c>
      <c r="C30" s="195" t="s">
        <v>809</v>
      </c>
      <c r="D30" s="185" t="s">
        <v>724</v>
      </c>
      <c r="E30" s="186">
        <v>12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3">
        <v>22</v>
      </c>
      <c r="B31" s="184" t="s">
        <v>782</v>
      </c>
      <c r="C31" s="195" t="s">
        <v>810</v>
      </c>
      <c r="D31" s="185" t="s">
        <v>702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83">
        <v>23</v>
      </c>
      <c r="B32" s="184" t="s">
        <v>784</v>
      </c>
      <c r="C32" s="195" t="s">
        <v>811</v>
      </c>
      <c r="D32" s="185" t="s">
        <v>702</v>
      </c>
      <c r="E32" s="186">
        <v>1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3">
        <v>24</v>
      </c>
      <c r="B33" s="184" t="s">
        <v>786</v>
      </c>
      <c r="C33" s="195" t="s">
        <v>812</v>
      </c>
      <c r="D33" s="185" t="s">
        <v>702</v>
      </c>
      <c r="E33" s="186">
        <v>1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3">
        <v>25</v>
      </c>
      <c r="B34" s="184" t="s">
        <v>788</v>
      </c>
      <c r="C34" s="195" t="s">
        <v>813</v>
      </c>
      <c r="D34" s="185" t="s">
        <v>702</v>
      </c>
      <c r="E34" s="186">
        <v>1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3">
        <v>26</v>
      </c>
      <c r="B35" s="184" t="s">
        <v>790</v>
      </c>
      <c r="C35" s="195" t="s">
        <v>814</v>
      </c>
      <c r="D35" s="185" t="s">
        <v>702</v>
      </c>
      <c r="E35" s="186">
        <v>4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83">
        <v>27</v>
      </c>
      <c r="B36" s="184" t="s">
        <v>791</v>
      </c>
      <c r="C36" s="195" t="s">
        <v>815</v>
      </c>
      <c r="D36" s="185" t="s">
        <v>702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3">
        <v>28</v>
      </c>
      <c r="B37" s="184" t="s">
        <v>816</v>
      </c>
      <c r="C37" s="195" t="s">
        <v>817</v>
      </c>
      <c r="D37" s="185" t="s">
        <v>702</v>
      </c>
      <c r="E37" s="186">
        <v>2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13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3">
        <v>29</v>
      </c>
      <c r="B38" s="184" t="s">
        <v>818</v>
      </c>
      <c r="C38" s="195" t="s">
        <v>819</v>
      </c>
      <c r="D38" s="185" t="s">
        <v>702</v>
      </c>
      <c r="E38" s="186">
        <v>1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13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83">
        <v>30</v>
      </c>
      <c r="B39" s="184" t="s">
        <v>820</v>
      </c>
      <c r="C39" s="195" t="s">
        <v>821</v>
      </c>
      <c r="D39" s="185" t="s">
        <v>702</v>
      </c>
      <c r="E39" s="186">
        <v>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13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31</v>
      </c>
      <c r="B40" s="184" t="s">
        <v>822</v>
      </c>
      <c r="C40" s="195" t="s">
        <v>823</v>
      </c>
      <c r="D40" s="185" t="s">
        <v>702</v>
      </c>
      <c r="E40" s="186">
        <v>1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13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83">
        <v>32</v>
      </c>
      <c r="B41" s="184" t="s">
        <v>824</v>
      </c>
      <c r="C41" s="195" t="s">
        <v>825</v>
      </c>
      <c r="D41" s="185" t="s">
        <v>702</v>
      </c>
      <c r="E41" s="186">
        <v>1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13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3">
        <v>33</v>
      </c>
      <c r="B42" s="184" t="s">
        <v>826</v>
      </c>
      <c r="C42" s="195" t="s">
        <v>827</v>
      </c>
      <c r="D42" s="185" t="s">
        <v>702</v>
      </c>
      <c r="E42" s="186">
        <v>1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3">
        <v>34</v>
      </c>
      <c r="B43" s="184" t="s">
        <v>828</v>
      </c>
      <c r="C43" s="195" t="s">
        <v>829</v>
      </c>
      <c r="D43" s="185" t="s">
        <v>702</v>
      </c>
      <c r="E43" s="186">
        <v>2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3">
        <v>35</v>
      </c>
      <c r="B44" s="184" t="s">
        <v>830</v>
      </c>
      <c r="C44" s="195" t="s">
        <v>831</v>
      </c>
      <c r="D44" s="185" t="s">
        <v>274</v>
      </c>
      <c r="E44" s="186">
        <v>20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3">
        <v>36</v>
      </c>
      <c r="B45" s="184" t="s">
        <v>832</v>
      </c>
      <c r="C45" s="195" t="s">
        <v>833</v>
      </c>
      <c r="D45" s="185" t="s">
        <v>274</v>
      </c>
      <c r="E45" s="186">
        <v>10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3">
        <v>37</v>
      </c>
      <c r="B46" s="184" t="s">
        <v>834</v>
      </c>
      <c r="C46" s="195" t="s">
        <v>835</v>
      </c>
      <c r="D46" s="185" t="s">
        <v>274</v>
      </c>
      <c r="E46" s="186">
        <v>40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83">
        <v>38</v>
      </c>
      <c r="B47" s="184" t="s">
        <v>836</v>
      </c>
      <c r="C47" s="195" t="s">
        <v>837</v>
      </c>
      <c r="D47" s="185" t="s">
        <v>274</v>
      </c>
      <c r="E47" s="186">
        <v>20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3">
        <v>39</v>
      </c>
      <c r="B48" s="184" t="s">
        <v>838</v>
      </c>
      <c r="C48" s="195" t="s">
        <v>839</v>
      </c>
      <c r="D48" s="185" t="s">
        <v>702</v>
      </c>
      <c r="E48" s="186">
        <v>1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13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3">
        <v>40</v>
      </c>
      <c r="B49" s="184" t="s">
        <v>840</v>
      </c>
      <c r="C49" s="195" t="s">
        <v>841</v>
      </c>
      <c r="D49" s="185" t="s">
        <v>274</v>
      </c>
      <c r="E49" s="186">
        <v>15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3">
        <v>41</v>
      </c>
      <c r="B50" s="184" t="s">
        <v>842</v>
      </c>
      <c r="C50" s="195" t="s">
        <v>843</v>
      </c>
      <c r="D50" s="185" t="s">
        <v>274</v>
      </c>
      <c r="E50" s="186">
        <v>15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3">
        <v>42</v>
      </c>
      <c r="B51" s="184" t="s">
        <v>844</v>
      </c>
      <c r="C51" s="195" t="s">
        <v>845</v>
      </c>
      <c r="D51" s="185" t="s">
        <v>702</v>
      </c>
      <c r="E51" s="186">
        <v>8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13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3">
        <v>43</v>
      </c>
      <c r="B52" s="184" t="s">
        <v>846</v>
      </c>
      <c r="C52" s="195" t="s">
        <v>847</v>
      </c>
      <c r="D52" s="185" t="s">
        <v>702</v>
      </c>
      <c r="E52" s="186">
        <v>2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13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83">
        <v>44</v>
      </c>
      <c r="B53" s="184" t="s">
        <v>848</v>
      </c>
      <c r="C53" s="195" t="s">
        <v>849</v>
      </c>
      <c r="D53" s="185" t="s">
        <v>702</v>
      </c>
      <c r="E53" s="186">
        <v>1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13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3">
        <v>45</v>
      </c>
      <c r="B54" s="184" t="s">
        <v>850</v>
      </c>
      <c r="C54" s="195" t="s">
        <v>851</v>
      </c>
      <c r="D54" s="185" t="s">
        <v>724</v>
      </c>
      <c r="E54" s="186">
        <v>6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83">
        <v>46</v>
      </c>
      <c r="B55" s="184" t="s">
        <v>852</v>
      </c>
      <c r="C55" s="195" t="s">
        <v>853</v>
      </c>
      <c r="D55" s="185" t="s">
        <v>724</v>
      </c>
      <c r="E55" s="186">
        <v>5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83">
        <v>47</v>
      </c>
      <c r="B56" s="184" t="s">
        <v>854</v>
      </c>
      <c r="C56" s="195" t="s">
        <v>855</v>
      </c>
      <c r="D56" s="185" t="s">
        <v>808</v>
      </c>
      <c r="E56" s="186">
        <v>16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13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83">
        <v>48</v>
      </c>
      <c r="B57" s="184" t="s">
        <v>856</v>
      </c>
      <c r="C57" s="195" t="s">
        <v>857</v>
      </c>
      <c r="D57" s="185" t="s">
        <v>724</v>
      </c>
      <c r="E57" s="186">
        <v>24</v>
      </c>
      <c r="F57" s="187"/>
      <c r="G57" s="188">
        <f t="shared" si="7"/>
        <v>0</v>
      </c>
      <c r="H57" s="187"/>
      <c r="I57" s="188">
        <f t="shared" si="8"/>
        <v>0</v>
      </c>
      <c r="J57" s="187"/>
      <c r="K57" s="188">
        <f t="shared" si="9"/>
        <v>0</v>
      </c>
      <c r="L57" s="188">
        <v>21</v>
      </c>
      <c r="M57" s="188">
        <f t="shared" si="10"/>
        <v>0</v>
      </c>
      <c r="N57" s="188">
        <v>0</v>
      </c>
      <c r="O57" s="188">
        <f t="shared" si="11"/>
        <v>0</v>
      </c>
      <c r="P57" s="188">
        <v>0</v>
      </c>
      <c r="Q57" s="188">
        <f t="shared" si="12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13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5">
      <c r="A58" s="169" t="s">
        <v>238</v>
      </c>
      <c r="B58" s="170" t="s">
        <v>109</v>
      </c>
      <c r="C58" s="192" t="s">
        <v>105</v>
      </c>
      <c r="D58" s="171"/>
      <c r="E58" s="172"/>
      <c r="F58" s="173"/>
      <c r="G58" s="173">
        <f>SUMIF(AG59:AG119,"&lt;&gt;NOR",G59:G119)</f>
        <v>0</v>
      </c>
      <c r="H58" s="173"/>
      <c r="I58" s="173">
        <f>SUM(I59:I119)</f>
        <v>0</v>
      </c>
      <c r="J58" s="173"/>
      <c r="K58" s="173">
        <f>SUM(K59:K119)</f>
        <v>0</v>
      </c>
      <c r="L58" s="173"/>
      <c r="M58" s="173">
        <f>SUM(M59:M119)</f>
        <v>0</v>
      </c>
      <c r="N58" s="173"/>
      <c r="O58" s="173">
        <f>SUM(O59:O119)</f>
        <v>0</v>
      </c>
      <c r="P58" s="173"/>
      <c r="Q58" s="173">
        <f>SUM(Q59:Q119)</f>
        <v>0</v>
      </c>
      <c r="R58" s="173"/>
      <c r="S58" s="173"/>
      <c r="T58" s="174"/>
      <c r="U58" s="168"/>
      <c r="V58" s="168">
        <f>SUM(V59:V119)</f>
        <v>0</v>
      </c>
      <c r="W58" s="168"/>
      <c r="X58" s="168"/>
      <c r="AG58" t="s">
        <v>239</v>
      </c>
    </row>
    <row r="59" spans="1:60" outlineLevel="1" x14ac:dyDescent="0.25">
      <c r="A59" s="183">
        <v>49</v>
      </c>
      <c r="B59" s="184" t="s">
        <v>858</v>
      </c>
      <c r="C59" s="195" t="s">
        <v>859</v>
      </c>
      <c r="D59" s="185" t="s">
        <v>702</v>
      </c>
      <c r="E59" s="186">
        <v>4</v>
      </c>
      <c r="F59" s="187"/>
      <c r="G59" s="188">
        <f t="shared" ref="G59:G90" si="14">ROUND(E59*F59,2)</f>
        <v>0</v>
      </c>
      <c r="H59" s="187"/>
      <c r="I59" s="188">
        <f t="shared" ref="I59:I90" si="15">ROUND(E59*H59,2)</f>
        <v>0</v>
      </c>
      <c r="J59" s="187"/>
      <c r="K59" s="188">
        <f t="shared" ref="K59:K90" si="16">ROUND(E59*J59,2)</f>
        <v>0</v>
      </c>
      <c r="L59" s="188">
        <v>21</v>
      </c>
      <c r="M59" s="188">
        <f t="shared" ref="M59:M90" si="17">G59*(1+L59/100)</f>
        <v>0</v>
      </c>
      <c r="N59" s="188">
        <v>0</v>
      </c>
      <c r="O59" s="188">
        <f t="shared" ref="O59:O90" si="18">ROUND(E59*N59,2)</f>
        <v>0</v>
      </c>
      <c r="P59" s="188">
        <v>0</v>
      </c>
      <c r="Q59" s="188">
        <f t="shared" ref="Q59:Q90" si="19">ROUND(E59*P59,2)</f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ref="V59:V90" si="20">ROUND(E59*U59,2)</f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83">
        <v>50</v>
      </c>
      <c r="B60" s="184" t="s">
        <v>860</v>
      </c>
      <c r="C60" s="195" t="s">
        <v>861</v>
      </c>
      <c r="D60" s="185" t="s">
        <v>702</v>
      </c>
      <c r="E60" s="186">
        <v>4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21</v>
      </c>
      <c r="M60" s="188">
        <f t="shared" si="17"/>
        <v>0</v>
      </c>
      <c r="N60" s="188">
        <v>0</v>
      </c>
      <c r="O60" s="188">
        <f t="shared" si="18"/>
        <v>0</v>
      </c>
      <c r="P60" s="188">
        <v>0</v>
      </c>
      <c r="Q60" s="188">
        <f t="shared" si="19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0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83">
        <v>51</v>
      </c>
      <c r="B61" s="184" t="s">
        <v>862</v>
      </c>
      <c r="C61" s="195" t="s">
        <v>863</v>
      </c>
      <c r="D61" s="185" t="s">
        <v>702</v>
      </c>
      <c r="E61" s="186">
        <v>4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21</v>
      </c>
      <c r="M61" s="188">
        <f t="shared" si="17"/>
        <v>0</v>
      </c>
      <c r="N61" s="188">
        <v>0</v>
      </c>
      <c r="O61" s="188">
        <f t="shared" si="18"/>
        <v>0</v>
      </c>
      <c r="P61" s="188">
        <v>0</v>
      </c>
      <c r="Q61" s="188">
        <f t="shared" si="19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0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3">
        <v>52</v>
      </c>
      <c r="B62" s="184" t="s">
        <v>864</v>
      </c>
      <c r="C62" s="195" t="s">
        <v>865</v>
      </c>
      <c r="D62" s="185" t="s">
        <v>702</v>
      </c>
      <c r="E62" s="186">
        <v>4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21</v>
      </c>
      <c r="M62" s="188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0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3">
        <v>53</v>
      </c>
      <c r="B63" s="184" t="s">
        <v>866</v>
      </c>
      <c r="C63" s="195" t="s">
        <v>867</v>
      </c>
      <c r="D63" s="185" t="s">
        <v>702</v>
      </c>
      <c r="E63" s="186">
        <v>12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21</v>
      </c>
      <c r="M63" s="188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0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83">
        <v>54</v>
      </c>
      <c r="B64" s="184" t="s">
        <v>868</v>
      </c>
      <c r="C64" s="195" t="s">
        <v>869</v>
      </c>
      <c r="D64" s="185" t="s">
        <v>702</v>
      </c>
      <c r="E64" s="186">
        <v>12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21</v>
      </c>
      <c r="M64" s="188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20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83">
        <v>55</v>
      </c>
      <c r="B65" s="184" t="s">
        <v>870</v>
      </c>
      <c r="C65" s="195" t="s">
        <v>871</v>
      </c>
      <c r="D65" s="185" t="s">
        <v>702</v>
      </c>
      <c r="E65" s="186">
        <v>96</v>
      </c>
      <c r="F65" s="187"/>
      <c r="G65" s="188">
        <f t="shared" si="14"/>
        <v>0</v>
      </c>
      <c r="H65" s="187"/>
      <c r="I65" s="188">
        <f t="shared" si="15"/>
        <v>0</v>
      </c>
      <c r="J65" s="187"/>
      <c r="K65" s="188">
        <f t="shared" si="16"/>
        <v>0</v>
      </c>
      <c r="L65" s="188">
        <v>21</v>
      </c>
      <c r="M65" s="188">
        <f t="shared" si="17"/>
        <v>0</v>
      </c>
      <c r="N65" s="188">
        <v>0</v>
      </c>
      <c r="O65" s="188">
        <f t="shared" si="18"/>
        <v>0</v>
      </c>
      <c r="P65" s="188">
        <v>0</v>
      </c>
      <c r="Q65" s="188">
        <f t="shared" si="19"/>
        <v>0</v>
      </c>
      <c r="R65" s="188"/>
      <c r="S65" s="188" t="s">
        <v>326</v>
      </c>
      <c r="T65" s="189" t="s">
        <v>327</v>
      </c>
      <c r="U65" s="159">
        <v>0</v>
      </c>
      <c r="V65" s="159">
        <f t="shared" si="20"/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83">
        <v>56</v>
      </c>
      <c r="B66" s="184" t="s">
        <v>872</v>
      </c>
      <c r="C66" s="195" t="s">
        <v>873</v>
      </c>
      <c r="D66" s="185" t="s">
        <v>274</v>
      </c>
      <c r="E66" s="186">
        <v>96</v>
      </c>
      <c r="F66" s="187"/>
      <c r="G66" s="188">
        <f t="shared" si="14"/>
        <v>0</v>
      </c>
      <c r="H66" s="187"/>
      <c r="I66" s="188">
        <f t="shared" si="15"/>
        <v>0</v>
      </c>
      <c r="J66" s="187"/>
      <c r="K66" s="188">
        <f t="shared" si="16"/>
        <v>0</v>
      </c>
      <c r="L66" s="188">
        <v>21</v>
      </c>
      <c r="M66" s="188">
        <f t="shared" si="17"/>
        <v>0</v>
      </c>
      <c r="N66" s="188">
        <v>0</v>
      </c>
      <c r="O66" s="188">
        <f t="shared" si="18"/>
        <v>0</v>
      </c>
      <c r="P66" s="188">
        <v>0</v>
      </c>
      <c r="Q66" s="188">
        <f t="shared" si="19"/>
        <v>0</v>
      </c>
      <c r="R66" s="188"/>
      <c r="S66" s="188" t="s">
        <v>326</v>
      </c>
      <c r="T66" s="189" t="s">
        <v>327</v>
      </c>
      <c r="U66" s="159">
        <v>0</v>
      </c>
      <c r="V66" s="159">
        <f t="shared" si="20"/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83">
        <v>57</v>
      </c>
      <c r="B67" s="184" t="s">
        <v>874</v>
      </c>
      <c r="C67" s="195" t="s">
        <v>875</v>
      </c>
      <c r="D67" s="185" t="s">
        <v>702</v>
      </c>
      <c r="E67" s="186">
        <v>12</v>
      </c>
      <c r="F67" s="187"/>
      <c r="G67" s="188">
        <f t="shared" si="14"/>
        <v>0</v>
      </c>
      <c r="H67" s="187"/>
      <c r="I67" s="188">
        <f t="shared" si="15"/>
        <v>0</v>
      </c>
      <c r="J67" s="187"/>
      <c r="K67" s="188">
        <f t="shared" si="16"/>
        <v>0</v>
      </c>
      <c r="L67" s="188">
        <v>21</v>
      </c>
      <c r="M67" s="188">
        <f t="shared" si="17"/>
        <v>0</v>
      </c>
      <c r="N67" s="188">
        <v>0</v>
      </c>
      <c r="O67" s="188">
        <f t="shared" si="18"/>
        <v>0</v>
      </c>
      <c r="P67" s="188">
        <v>0</v>
      </c>
      <c r="Q67" s="188">
        <f t="shared" si="19"/>
        <v>0</v>
      </c>
      <c r="R67" s="188"/>
      <c r="S67" s="188" t="s">
        <v>326</v>
      </c>
      <c r="T67" s="189" t="s">
        <v>327</v>
      </c>
      <c r="U67" s="159">
        <v>0</v>
      </c>
      <c r="V67" s="159">
        <f t="shared" si="20"/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3">
        <v>58</v>
      </c>
      <c r="B68" s="184" t="s">
        <v>876</v>
      </c>
      <c r="C68" s="195" t="s">
        <v>877</v>
      </c>
      <c r="D68" s="185" t="s">
        <v>702</v>
      </c>
      <c r="E68" s="186">
        <v>4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21</v>
      </c>
      <c r="M68" s="188">
        <f t="shared" si="17"/>
        <v>0</v>
      </c>
      <c r="N68" s="188">
        <v>0</v>
      </c>
      <c r="O68" s="188">
        <f t="shared" si="18"/>
        <v>0</v>
      </c>
      <c r="P68" s="188">
        <v>0</v>
      </c>
      <c r="Q68" s="188">
        <f t="shared" si="19"/>
        <v>0</v>
      </c>
      <c r="R68" s="188"/>
      <c r="S68" s="188" t="s">
        <v>326</v>
      </c>
      <c r="T68" s="189" t="s">
        <v>327</v>
      </c>
      <c r="U68" s="159">
        <v>0</v>
      </c>
      <c r="V68" s="159">
        <f t="shared" si="20"/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83">
        <v>59</v>
      </c>
      <c r="B69" s="184" t="s">
        <v>878</v>
      </c>
      <c r="C69" s="195" t="s">
        <v>879</v>
      </c>
      <c r="D69" s="185" t="s">
        <v>702</v>
      </c>
      <c r="E69" s="186">
        <v>4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21</v>
      </c>
      <c r="M69" s="188">
        <f t="shared" si="17"/>
        <v>0</v>
      </c>
      <c r="N69" s="188">
        <v>0</v>
      </c>
      <c r="O69" s="188">
        <f t="shared" si="18"/>
        <v>0</v>
      </c>
      <c r="P69" s="188">
        <v>0</v>
      </c>
      <c r="Q69" s="188">
        <f t="shared" si="19"/>
        <v>0</v>
      </c>
      <c r="R69" s="188"/>
      <c r="S69" s="188" t="s">
        <v>326</v>
      </c>
      <c r="T69" s="189" t="s">
        <v>327</v>
      </c>
      <c r="U69" s="159">
        <v>0</v>
      </c>
      <c r="V69" s="159">
        <f t="shared" si="20"/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83">
        <v>60</v>
      </c>
      <c r="B70" s="184" t="s">
        <v>880</v>
      </c>
      <c r="C70" s="195" t="s">
        <v>3135</v>
      </c>
      <c r="D70" s="185" t="s">
        <v>702</v>
      </c>
      <c r="E70" s="186">
        <v>4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21</v>
      </c>
      <c r="M70" s="188">
        <f t="shared" si="17"/>
        <v>0</v>
      </c>
      <c r="N70" s="188">
        <v>0</v>
      </c>
      <c r="O70" s="188">
        <f t="shared" si="18"/>
        <v>0</v>
      </c>
      <c r="P70" s="188">
        <v>0</v>
      </c>
      <c r="Q70" s="188">
        <f t="shared" si="19"/>
        <v>0</v>
      </c>
      <c r="R70" s="188"/>
      <c r="S70" s="188" t="s">
        <v>326</v>
      </c>
      <c r="T70" s="189" t="s">
        <v>327</v>
      </c>
      <c r="U70" s="159">
        <v>0</v>
      </c>
      <c r="V70" s="159">
        <f t="shared" si="20"/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83">
        <v>61</v>
      </c>
      <c r="B71" s="184" t="s">
        <v>881</v>
      </c>
      <c r="C71" s="195" t="s">
        <v>882</v>
      </c>
      <c r="D71" s="185" t="s">
        <v>702</v>
      </c>
      <c r="E71" s="186">
        <v>12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21</v>
      </c>
      <c r="M71" s="188">
        <f t="shared" si="17"/>
        <v>0</v>
      </c>
      <c r="N71" s="188">
        <v>0</v>
      </c>
      <c r="O71" s="188">
        <f t="shared" si="18"/>
        <v>0</v>
      </c>
      <c r="P71" s="188">
        <v>0</v>
      </c>
      <c r="Q71" s="188">
        <f t="shared" si="19"/>
        <v>0</v>
      </c>
      <c r="R71" s="188"/>
      <c r="S71" s="188" t="s">
        <v>326</v>
      </c>
      <c r="T71" s="189" t="s">
        <v>327</v>
      </c>
      <c r="U71" s="159">
        <v>0</v>
      </c>
      <c r="V71" s="159">
        <f t="shared" si="20"/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83">
        <v>62</v>
      </c>
      <c r="B72" s="184" t="s">
        <v>883</v>
      </c>
      <c r="C72" s="195" t="s">
        <v>884</v>
      </c>
      <c r="D72" s="185" t="s">
        <v>702</v>
      </c>
      <c r="E72" s="186">
        <v>4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21</v>
      </c>
      <c r="M72" s="188">
        <f t="shared" si="17"/>
        <v>0</v>
      </c>
      <c r="N72" s="188">
        <v>0</v>
      </c>
      <c r="O72" s="188">
        <f t="shared" si="18"/>
        <v>0</v>
      </c>
      <c r="P72" s="188">
        <v>0</v>
      </c>
      <c r="Q72" s="188">
        <f t="shared" si="19"/>
        <v>0</v>
      </c>
      <c r="R72" s="188"/>
      <c r="S72" s="188" t="s">
        <v>326</v>
      </c>
      <c r="T72" s="189" t="s">
        <v>327</v>
      </c>
      <c r="U72" s="159">
        <v>0</v>
      </c>
      <c r="V72" s="159">
        <f t="shared" si="20"/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83">
        <v>63</v>
      </c>
      <c r="B73" s="184" t="s">
        <v>885</v>
      </c>
      <c r="C73" s="195" t="s">
        <v>886</v>
      </c>
      <c r="D73" s="185" t="s">
        <v>702</v>
      </c>
      <c r="E73" s="186">
        <v>80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21</v>
      </c>
      <c r="M73" s="188">
        <f t="shared" si="17"/>
        <v>0</v>
      </c>
      <c r="N73" s="188">
        <v>0</v>
      </c>
      <c r="O73" s="188">
        <f t="shared" si="18"/>
        <v>0</v>
      </c>
      <c r="P73" s="188">
        <v>0</v>
      </c>
      <c r="Q73" s="188">
        <f t="shared" si="19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20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3">
        <v>64</v>
      </c>
      <c r="B74" s="184" t="s">
        <v>887</v>
      </c>
      <c r="C74" s="195" t="s">
        <v>888</v>
      </c>
      <c r="D74" s="185" t="s">
        <v>274</v>
      </c>
      <c r="E74" s="186">
        <v>272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21</v>
      </c>
      <c r="M74" s="188">
        <f t="shared" si="17"/>
        <v>0</v>
      </c>
      <c r="N74" s="188">
        <v>0</v>
      </c>
      <c r="O74" s="188">
        <f t="shared" si="18"/>
        <v>0</v>
      </c>
      <c r="P74" s="188">
        <v>0</v>
      </c>
      <c r="Q74" s="188">
        <f t="shared" si="19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20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83">
        <v>65</v>
      </c>
      <c r="B75" s="184" t="s">
        <v>889</v>
      </c>
      <c r="C75" s="195" t="s">
        <v>890</v>
      </c>
      <c r="D75" s="185" t="s">
        <v>274</v>
      </c>
      <c r="E75" s="186">
        <v>923</v>
      </c>
      <c r="F75" s="187"/>
      <c r="G75" s="188">
        <f t="shared" si="14"/>
        <v>0</v>
      </c>
      <c r="H75" s="187"/>
      <c r="I75" s="188">
        <f t="shared" si="15"/>
        <v>0</v>
      </c>
      <c r="J75" s="187"/>
      <c r="K75" s="188">
        <f t="shared" si="16"/>
        <v>0</v>
      </c>
      <c r="L75" s="188">
        <v>21</v>
      </c>
      <c r="M75" s="188">
        <f t="shared" si="17"/>
        <v>0</v>
      </c>
      <c r="N75" s="188">
        <v>0</v>
      </c>
      <c r="O75" s="188">
        <f t="shared" si="18"/>
        <v>0</v>
      </c>
      <c r="P75" s="188">
        <v>0</v>
      </c>
      <c r="Q75" s="188">
        <f t="shared" si="19"/>
        <v>0</v>
      </c>
      <c r="R75" s="188"/>
      <c r="S75" s="188" t="s">
        <v>326</v>
      </c>
      <c r="T75" s="189" t="s">
        <v>327</v>
      </c>
      <c r="U75" s="159">
        <v>0</v>
      </c>
      <c r="V75" s="159">
        <f t="shared" si="20"/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83">
        <v>66</v>
      </c>
      <c r="B76" s="184" t="s">
        <v>891</v>
      </c>
      <c r="C76" s="195" t="s">
        <v>892</v>
      </c>
      <c r="D76" s="185" t="s">
        <v>274</v>
      </c>
      <c r="E76" s="186">
        <v>2798</v>
      </c>
      <c r="F76" s="187"/>
      <c r="G76" s="188">
        <f t="shared" si="14"/>
        <v>0</v>
      </c>
      <c r="H76" s="187"/>
      <c r="I76" s="188">
        <f t="shared" si="15"/>
        <v>0</v>
      </c>
      <c r="J76" s="187"/>
      <c r="K76" s="188">
        <f t="shared" si="16"/>
        <v>0</v>
      </c>
      <c r="L76" s="188">
        <v>21</v>
      </c>
      <c r="M76" s="188">
        <f t="shared" si="17"/>
        <v>0</v>
      </c>
      <c r="N76" s="188">
        <v>0</v>
      </c>
      <c r="O76" s="188">
        <f t="shared" si="18"/>
        <v>0</v>
      </c>
      <c r="P76" s="188">
        <v>0</v>
      </c>
      <c r="Q76" s="188">
        <f t="shared" si="19"/>
        <v>0</v>
      </c>
      <c r="R76" s="188"/>
      <c r="S76" s="188" t="s">
        <v>326</v>
      </c>
      <c r="T76" s="189" t="s">
        <v>327</v>
      </c>
      <c r="U76" s="159">
        <v>0</v>
      </c>
      <c r="V76" s="159">
        <f t="shared" si="20"/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83">
        <v>67</v>
      </c>
      <c r="B77" s="184" t="s">
        <v>893</v>
      </c>
      <c r="C77" s="195" t="s">
        <v>894</v>
      </c>
      <c r="D77" s="185" t="s">
        <v>274</v>
      </c>
      <c r="E77" s="186">
        <v>900</v>
      </c>
      <c r="F77" s="187"/>
      <c r="G77" s="188">
        <f t="shared" si="14"/>
        <v>0</v>
      </c>
      <c r="H77" s="187"/>
      <c r="I77" s="188">
        <f t="shared" si="15"/>
        <v>0</v>
      </c>
      <c r="J77" s="187"/>
      <c r="K77" s="188">
        <f t="shared" si="16"/>
        <v>0</v>
      </c>
      <c r="L77" s="188">
        <v>21</v>
      </c>
      <c r="M77" s="188">
        <f t="shared" si="17"/>
        <v>0</v>
      </c>
      <c r="N77" s="188">
        <v>0</v>
      </c>
      <c r="O77" s="188">
        <f t="shared" si="18"/>
        <v>0</v>
      </c>
      <c r="P77" s="188">
        <v>0</v>
      </c>
      <c r="Q77" s="188">
        <f t="shared" si="19"/>
        <v>0</v>
      </c>
      <c r="R77" s="188"/>
      <c r="S77" s="188" t="s">
        <v>326</v>
      </c>
      <c r="T77" s="189" t="s">
        <v>327</v>
      </c>
      <c r="U77" s="159">
        <v>0</v>
      </c>
      <c r="V77" s="159">
        <f t="shared" si="20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83">
        <v>68</v>
      </c>
      <c r="B78" s="184" t="s">
        <v>895</v>
      </c>
      <c r="C78" s="195" t="s">
        <v>794</v>
      </c>
      <c r="D78" s="185" t="s">
        <v>274</v>
      </c>
      <c r="E78" s="186">
        <v>522</v>
      </c>
      <c r="F78" s="187"/>
      <c r="G78" s="188">
        <f t="shared" si="14"/>
        <v>0</v>
      </c>
      <c r="H78" s="187"/>
      <c r="I78" s="188">
        <f t="shared" si="15"/>
        <v>0</v>
      </c>
      <c r="J78" s="187"/>
      <c r="K78" s="188">
        <f t="shared" si="16"/>
        <v>0</v>
      </c>
      <c r="L78" s="188">
        <v>21</v>
      </c>
      <c r="M78" s="188">
        <f t="shared" si="17"/>
        <v>0</v>
      </c>
      <c r="N78" s="188">
        <v>0</v>
      </c>
      <c r="O78" s="188">
        <f t="shared" si="18"/>
        <v>0</v>
      </c>
      <c r="P78" s="188">
        <v>0</v>
      </c>
      <c r="Q78" s="188">
        <f t="shared" si="19"/>
        <v>0</v>
      </c>
      <c r="R78" s="188"/>
      <c r="S78" s="188" t="s">
        <v>326</v>
      </c>
      <c r="T78" s="189" t="s">
        <v>327</v>
      </c>
      <c r="U78" s="159">
        <v>0</v>
      </c>
      <c r="V78" s="159">
        <f t="shared" si="20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83">
        <v>69</v>
      </c>
      <c r="B79" s="184" t="s">
        <v>896</v>
      </c>
      <c r="C79" s="195" t="s">
        <v>795</v>
      </c>
      <c r="D79" s="185" t="s">
        <v>274</v>
      </c>
      <c r="E79" s="186">
        <v>200</v>
      </c>
      <c r="F79" s="187"/>
      <c r="G79" s="188">
        <f t="shared" si="14"/>
        <v>0</v>
      </c>
      <c r="H79" s="187"/>
      <c r="I79" s="188">
        <f t="shared" si="15"/>
        <v>0</v>
      </c>
      <c r="J79" s="187"/>
      <c r="K79" s="188">
        <f t="shared" si="16"/>
        <v>0</v>
      </c>
      <c r="L79" s="188">
        <v>21</v>
      </c>
      <c r="M79" s="188">
        <f t="shared" si="17"/>
        <v>0</v>
      </c>
      <c r="N79" s="188">
        <v>0</v>
      </c>
      <c r="O79" s="188">
        <f t="shared" si="18"/>
        <v>0</v>
      </c>
      <c r="P79" s="188">
        <v>0</v>
      </c>
      <c r="Q79" s="188">
        <f t="shared" si="19"/>
        <v>0</v>
      </c>
      <c r="R79" s="188"/>
      <c r="S79" s="188" t="s">
        <v>326</v>
      </c>
      <c r="T79" s="189" t="s">
        <v>327</v>
      </c>
      <c r="U79" s="159">
        <v>0</v>
      </c>
      <c r="V79" s="159">
        <f t="shared" si="20"/>
        <v>0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289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83">
        <v>70</v>
      </c>
      <c r="B80" s="184" t="s">
        <v>897</v>
      </c>
      <c r="C80" s="195" t="s">
        <v>898</v>
      </c>
      <c r="D80" s="185" t="s">
        <v>702</v>
      </c>
      <c r="E80" s="186">
        <v>67</v>
      </c>
      <c r="F80" s="187"/>
      <c r="G80" s="188">
        <f t="shared" si="14"/>
        <v>0</v>
      </c>
      <c r="H80" s="187"/>
      <c r="I80" s="188">
        <f t="shared" si="15"/>
        <v>0</v>
      </c>
      <c r="J80" s="187"/>
      <c r="K80" s="188">
        <f t="shared" si="16"/>
        <v>0</v>
      </c>
      <c r="L80" s="188">
        <v>21</v>
      </c>
      <c r="M80" s="188">
        <f t="shared" si="17"/>
        <v>0</v>
      </c>
      <c r="N80" s="188">
        <v>0</v>
      </c>
      <c r="O80" s="188">
        <f t="shared" si="18"/>
        <v>0</v>
      </c>
      <c r="P80" s="188">
        <v>0</v>
      </c>
      <c r="Q80" s="188">
        <f t="shared" si="19"/>
        <v>0</v>
      </c>
      <c r="R80" s="188"/>
      <c r="S80" s="188" t="s">
        <v>326</v>
      </c>
      <c r="T80" s="189" t="s">
        <v>327</v>
      </c>
      <c r="U80" s="159">
        <v>0</v>
      </c>
      <c r="V80" s="159">
        <f t="shared" si="20"/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83">
        <v>71</v>
      </c>
      <c r="B81" s="184" t="s">
        <v>899</v>
      </c>
      <c r="C81" s="195" t="s">
        <v>900</v>
      </c>
      <c r="D81" s="185" t="s">
        <v>702</v>
      </c>
      <c r="E81" s="186">
        <v>16</v>
      </c>
      <c r="F81" s="187"/>
      <c r="G81" s="188">
        <f t="shared" si="14"/>
        <v>0</v>
      </c>
      <c r="H81" s="187"/>
      <c r="I81" s="188">
        <f t="shared" si="15"/>
        <v>0</v>
      </c>
      <c r="J81" s="187"/>
      <c r="K81" s="188">
        <f t="shared" si="16"/>
        <v>0</v>
      </c>
      <c r="L81" s="188">
        <v>21</v>
      </c>
      <c r="M81" s="188">
        <f t="shared" si="17"/>
        <v>0</v>
      </c>
      <c r="N81" s="188">
        <v>0</v>
      </c>
      <c r="O81" s="188">
        <f t="shared" si="18"/>
        <v>0</v>
      </c>
      <c r="P81" s="188">
        <v>0</v>
      </c>
      <c r="Q81" s="188">
        <f t="shared" si="19"/>
        <v>0</v>
      </c>
      <c r="R81" s="188"/>
      <c r="S81" s="188" t="s">
        <v>326</v>
      </c>
      <c r="T81" s="189" t="s">
        <v>327</v>
      </c>
      <c r="U81" s="159">
        <v>0</v>
      </c>
      <c r="V81" s="159">
        <f t="shared" si="20"/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83">
        <v>72</v>
      </c>
      <c r="B82" s="184" t="s">
        <v>901</v>
      </c>
      <c r="C82" s="195" t="s">
        <v>902</v>
      </c>
      <c r="D82" s="185" t="s">
        <v>702</v>
      </c>
      <c r="E82" s="186">
        <v>16</v>
      </c>
      <c r="F82" s="187"/>
      <c r="G82" s="188">
        <f t="shared" si="14"/>
        <v>0</v>
      </c>
      <c r="H82" s="187"/>
      <c r="I82" s="188">
        <f t="shared" si="15"/>
        <v>0</v>
      </c>
      <c r="J82" s="187"/>
      <c r="K82" s="188">
        <f t="shared" si="16"/>
        <v>0</v>
      </c>
      <c r="L82" s="188">
        <v>21</v>
      </c>
      <c r="M82" s="188">
        <f t="shared" si="17"/>
        <v>0</v>
      </c>
      <c r="N82" s="188">
        <v>0</v>
      </c>
      <c r="O82" s="188">
        <f t="shared" si="18"/>
        <v>0</v>
      </c>
      <c r="P82" s="188">
        <v>0</v>
      </c>
      <c r="Q82" s="188">
        <f t="shared" si="19"/>
        <v>0</v>
      </c>
      <c r="R82" s="188"/>
      <c r="S82" s="188" t="s">
        <v>326</v>
      </c>
      <c r="T82" s="189" t="s">
        <v>327</v>
      </c>
      <c r="U82" s="159">
        <v>0</v>
      </c>
      <c r="V82" s="159">
        <f t="shared" si="20"/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83">
        <v>73</v>
      </c>
      <c r="B83" s="184" t="s">
        <v>903</v>
      </c>
      <c r="C83" s="195" t="s">
        <v>904</v>
      </c>
      <c r="D83" s="185" t="s">
        <v>702</v>
      </c>
      <c r="E83" s="186">
        <v>67</v>
      </c>
      <c r="F83" s="187"/>
      <c r="G83" s="188">
        <f t="shared" si="14"/>
        <v>0</v>
      </c>
      <c r="H83" s="187"/>
      <c r="I83" s="188">
        <f t="shared" si="15"/>
        <v>0</v>
      </c>
      <c r="J83" s="187"/>
      <c r="K83" s="188">
        <f t="shared" si="16"/>
        <v>0</v>
      </c>
      <c r="L83" s="188">
        <v>21</v>
      </c>
      <c r="M83" s="188">
        <f t="shared" si="17"/>
        <v>0</v>
      </c>
      <c r="N83" s="188">
        <v>0</v>
      </c>
      <c r="O83" s="188">
        <f t="shared" si="18"/>
        <v>0</v>
      </c>
      <c r="P83" s="188">
        <v>0</v>
      </c>
      <c r="Q83" s="188">
        <f t="shared" si="19"/>
        <v>0</v>
      </c>
      <c r="R83" s="188"/>
      <c r="S83" s="188" t="s">
        <v>326</v>
      </c>
      <c r="T83" s="189" t="s">
        <v>327</v>
      </c>
      <c r="U83" s="159">
        <v>0</v>
      </c>
      <c r="V83" s="159">
        <f t="shared" si="20"/>
        <v>0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289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83">
        <v>74</v>
      </c>
      <c r="B84" s="184" t="s">
        <v>905</v>
      </c>
      <c r="C84" s="195" t="s">
        <v>906</v>
      </c>
      <c r="D84" s="185" t="s">
        <v>702</v>
      </c>
      <c r="E84" s="186">
        <v>48</v>
      </c>
      <c r="F84" s="187"/>
      <c r="G84" s="188">
        <f t="shared" si="14"/>
        <v>0</v>
      </c>
      <c r="H84" s="187"/>
      <c r="I84" s="188">
        <f t="shared" si="15"/>
        <v>0</v>
      </c>
      <c r="J84" s="187"/>
      <c r="K84" s="188">
        <f t="shared" si="16"/>
        <v>0</v>
      </c>
      <c r="L84" s="188">
        <v>21</v>
      </c>
      <c r="M84" s="188">
        <f t="shared" si="17"/>
        <v>0</v>
      </c>
      <c r="N84" s="188">
        <v>0</v>
      </c>
      <c r="O84" s="188">
        <f t="shared" si="18"/>
        <v>0</v>
      </c>
      <c r="P84" s="188">
        <v>0</v>
      </c>
      <c r="Q84" s="188">
        <f t="shared" si="19"/>
        <v>0</v>
      </c>
      <c r="R84" s="188"/>
      <c r="S84" s="188" t="s">
        <v>326</v>
      </c>
      <c r="T84" s="189" t="s">
        <v>327</v>
      </c>
      <c r="U84" s="159">
        <v>0</v>
      </c>
      <c r="V84" s="159">
        <f t="shared" si="20"/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83">
        <v>75</v>
      </c>
      <c r="B85" s="184" t="s">
        <v>907</v>
      </c>
      <c r="C85" s="195" t="s">
        <v>797</v>
      </c>
      <c r="D85" s="185" t="s">
        <v>702</v>
      </c>
      <c r="E85" s="186">
        <v>1</v>
      </c>
      <c r="F85" s="187"/>
      <c r="G85" s="188">
        <f t="shared" si="14"/>
        <v>0</v>
      </c>
      <c r="H85" s="187"/>
      <c r="I85" s="188">
        <f t="shared" si="15"/>
        <v>0</v>
      </c>
      <c r="J85" s="187"/>
      <c r="K85" s="188">
        <f t="shared" si="16"/>
        <v>0</v>
      </c>
      <c r="L85" s="188">
        <v>21</v>
      </c>
      <c r="M85" s="188">
        <f t="shared" si="17"/>
        <v>0</v>
      </c>
      <c r="N85" s="188">
        <v>0</v>
      </c>
      <c r="O85" s="188">
        <f t="shared" si="18"/>
        <v>0</v>
      </c>
      <c r="P85" s="188">
        <v>0</v>
      </c>
      <c r="Q85" s="188">
        <f t="shared" si="19"/>
        <v>0</v>
      </c>
      <c r="R85" s="188"/>
      <c r="S85" s="188" t="s">
        <v>326</v>
      </c>
      <c r="T85" s="189" t="s">
        <v>327</v>
      </c>
      <c r="U85" s="159">
        <v>0</v>
      </c>
      <c r="V85" s="159">
        <f t="shared" si="20"/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83">
        <v>76</v>
      </c>
      <c r="B86" s="184" t="s">
        <v>908</v>
      </c>
      <c r="C86" s="195" t="s">
        <v>806</v>
      </c>
      <c r="D86" s="185" t="s">
        <v>724</v>
      </c>
      <c r="E86" s="186">
        <v>12</v>
      </c>
      <c r="F86" s="187"/>
      <c r="G86" s="188">
        <f t="shared" si="14"/>
        <v>0</v>
      </c>
      <c r="H86" s="187"/>
      <c r="I86" s="188">
        <f t="shared" si="15"/>
        <v>0</v>
      </c>
      <c r="J86" s="187"/>
      <c r="K86" s="188">
        <f t="shared" si="16"/>
        <v>0</v>
      </c>
      <c r="L86" s="188">
        <v>21</v>
      </c>
      <c r="M86" s="188">
        <f t="shared" si="17"/>
        <v>0</v>
      </c>
      <c r="N86" s="188">
        <v>0</v>
      </c>
      <c r="O86" s="188">
        <f t="shared" si="18"/>
        <v>0</v>
      </c>
      <c r="P86" s="188">
        <v>0</v>
      </c>
      <c r="Q86" s="188">
        <f t="shared" si="19"/>
        <v>0</v>
      </c>
      <c r="R86" s="188"/>
      <c r="S86" s="188" t="s">
        <v>326</v>
      </c>
      <c r="T86" s="189" t="s">
        <v>327</v>
      </c>
      <c r="U86" s="159">
        <v>0</v>
      </c>
      <c r="V86" s="159">
        <f t="shared" si="20"/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83">
        <v>77</v>
      </c>
      <c r="B87" s="184" t="s">
        <v>909</v>
      </c>
      <c r="C87" s="195" t="s">
        <v>798</v>
      </c>
      <c r="D87" s="185" t="s">
        <v>724</v>
      </c>
      <c r="E87" s="186">
        <v>14</v>
      </c>
      <c r="F87" s="187"/>
      <c r="G87" s="188">
        <f t="shared" si="14"/>
        <v>0</v>
      </c>
      <c r="H87" s="187"/>
      <c r="I87" s="188">
        <f t="shared" si="15"/>
        <v>0</v>
      </c>
      <c r="J87" s="187"/>
      <c r="K87" s="188">
        <f t="shared" si="16"/>
        <v>0</v>
      </c>
      <c r="L87" s="188">
        <v>21</v>
      </c>
      <c r="M87" s="188">
        <f t="shared" si="17"/>
        <v>0</v>
      </c>
      <c r="N87" s="188">
        <v>0</v>
      </c>
      <c r="O87" s="188">
        <f t="shared" si="18"/>
        <v>0</v>
      </c>
      <c r="P87" s="188">
        <v>0</v>
      </c>
      <c r="Q87" s="188">
        <f t="shared" si="19"/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si="20"/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83">
        <v>78</v>
      </c>
      <c r="B88" s="184" t="s">
        <v>910</v>
      </c>
      <c r="C88" s="195" t="s">
        <v>807</v>
      </c>
      <c r="D88" s="185" t="s">
        <v>808</v>
      </c>
      <c r="E88" s="186">
        <v>8</v>
      </c>
      <c r="F88" s="187"/>
      <c r="G88" s="188">
        <f t="shared" si="14"/>
        <v>0</v>
      </c>
      <c r="H88" s="187"/>
      <c r="I88" s="188">
        <f t="shared" si="15"/>
        <v>0</v>
      </c>
      <c r="J88" s="187"/>
      <c r="K88" s="188">
        <f t="shared" si="16"/>
        <v>0</v>
      </c>
      <c r="L88" s="188">
        <v>21</v>
      </c>
      <c r="M88" s="188">
        <f t="shared" si="17"/>
        <v>0</v>
      </c>
      <c r="N88" s="188">
        <v>0</v>
      </c>
      <c r="O88" s="188">
        <f t="shared" si="18"/>
        <v>0</v>
      </c>
      <c r="P88" s="188">
        <v>0</v>
      </c>
      <c r="Q88" s="188">
        <f t="shared" si="19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20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83">
        <v>79</v>
      </c>
      <c r="B89" s="184" t="s">
        <v>911</v>
      </c>
      <c r="C89" s="195" t="s">
        <v>809</v>
      </c>
      <c r="D89" s="185" t="s">
        <v>724</v>
      </c>
      <c r="E89" s="186">
        <v>28</v>
      </c>
      <c r="F89" s="187"/>
      <c r="G89" s="188">
        <f t="shared" si="14"/>
        <v>0</v>
      </c>
      <c r="H89" s="187"/>
      <c r="I89" s="188">
        <f t="shared" si="15"/>
        <v>0</v>
      </c>
      <c r="J89" s="187"/>
      <c r="K89" s="188">
        <f t="shared" si="16"/>
        <v>0</v>
      </c>
      <c r="L89" s="188">
        <v>21</v>
      </c>
      <c r="M89" s="188">
        <f t="shared" si="17"/>
        <v>0</v>
      </c>
      <c r="N89" s="188">
        <v>0</v>
      </c>
      <c r="O89" s="188">
        <f t="shared" si="18"/>
        <v>0</v>
      </c>
      <c r="P89" s="188">
        <v>0</v>
      </c>
      <c r="Q89" s="188">
        <f t="shared" si="19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20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83">
        <v>80</v>
      </c>
      <c r="B90" s="184" t="s">
        <v>912</v>
      </c>
      <c r="C90" s="195" t="s">
        <v>913</v>
      </c>
      <c r="D90" s="185" t="s">
        <v>702</v>
      </c>
      <c r="E90" s="186">
        <v>2</v>
      </c>
      <c r="F90" s="187"/>
      <c r="G90" s="188">
        <f t="shared" si="14"/>
        <v>0</v>
      </c>
      <c r="H90" s="187"/>
      <c r="I90" s="188">
        <f t="shared" si="15"/>
        <v>0</v>
      </c>
      <c r="J90" s="187"/>
      <c r="K90" s="188">
        <f t="shared" si="16"/>
        <v>0</v>
      </c>
      <c r="L90" s="188">
        <v>21</v>
      </c>
      <c r="M90" s="188">
        <f t="shared" si="17"/>
        <v>0</v>
      </c>
      <c r="N90" s="188">
        <v>0</v>
      </c>
      <c r="O90" s="188">
        <f t="shared" si="18"/>
        <v>0</v>
      </c>
      <c r="P90" s="188">
        <v>0</v>
      </c>
      <c r="Q90" s="188">
        <f t="shared" si="19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20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83">
        <v>81</v>
      </c>
      <c r="B91" s="184" t="s">
        <v>914</v>
      </c>
      <c r="C91" s="195" t="s">
        <v>915</v>
      </c>
      <c r="D91" s="185" t="s">
        <v>702</v>
      </c>
      <c r="E91" s="186">
        <v>2</v>
      </c>
      <c r="F91" s="187"/>
      <c r="G91" s="188">
        <f t="shared" ref="G91:G119" si="21">ROUND(E91*F91,2)</f>
        <v>0</v>
      </c>
      <c r="H91" s="187"/>
      <c r="I91" s="188">
        <f t="shared" ref="I91:I119" si="22">ROUND(E91*H91,2)</f>
        <v>0</v>
      </c>
      <c r="J91" s="187"/>
      <c r="K91" s="188">
        <f t="shared" ref="K91:K119" si="23">ROUND(E91*J91,2)</f>
        <v>0</v>
      </c>
      <c r="L91" s="188">
        <v>21</v>
      </c>
      <c r="M91" s="188">
        <f t="shared" ref="M91:M119" si="24">G91*(1+L91/100)</f>
        <v>0</v>
      </c>
      <c r="N91" s="188">
        <v>0</v>
      </c>
      <c r="O91" s="188">
        <f t="shared" ref="O91:O119" si="25">ROUND(E91*N91,2)</f>
        <v>0</v>
      </c>
      <c r="P91" s="188">
        <v>0</v>
      </c>
      <c r="Q91" s="188">
        <f t="shared" ref="Q91:Q119" si="26">ROUND(E91*P91,2)</f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ref="V91:V119" si="27">ROUND(E91*U91,2)</f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83">
        <v>82</v>
      </c>
      <c r="B92" s="184" t="s">
        <v>916</v>
      </c>
      <c r="C92" s="195" t="s">
        <v>917</v>
      </c>
      <c r="D92" s="185" t="s">
        <v>702</v>
      </c>
      <c r="E92" s="186">
        <v>2</v>
      </c>
      <c r="F92" s="187"/>
      <c r="G92" s="188">
        <f t="shared" si="21"/>
        <v>0</v>
      </c>
      <c r="H92" s="187"/>
      <c r="I92" s="188">
        <f t="shared" si="22"/>
        <v>0</v>
      </c>
      <c r="J92" s="187"/>
      <c r="K92" s="188">
        <f t="shared" si="23"/>
        <v>0</v>
      </c>
      <c r="L92" s="188">
        <v>21</v>
      </c>
      <c r="M92" s="188">
        <f t="shared" si="24"/>
        <v>0</v>
      </c>
      <c r="N92" s="188">
        <v>0</v>
      </c>
      <c r="O92" s="188">
        <f t="shared" si="25"/>
        <v>0</v>
      </c>
      <c r="P92" s="188">
        <v>0</v>
      </c>
      <c r="Q92" s="188">
        <f t="shared" si="26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27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83">
        <v>83</v>
      </c>
      <c r="B93" s="184" t="s">
        <v>918</v>
      </c>
      <c r="C93" s="195" t="s">
        <v>919</v>
      </c>
      <c r="D93" s="185" t="s">
        <v>702</v>
      </c>
      <c r="E93" s="186">
        <v>4</v>
      </c>
      <c r="F93" s="187"/>
      <c r="G93" s="188">
        <f t="shared" si="21"/>
        <v>0</v>
      </c>
      <c r="H93" s="187"/>
      <c r="I93" s="188">
        <f t="shared" si="22"/>
        <v>0</v>
      </c>
      <c r="J93" s="187"/>
      <c r="K93" s="188">
        <f t="shared" si="23"/>
        <v>0</v>
      </c>
      <c r="L93" s="188">
        <v>21</v>
      </c>
      <c r="M93" s="188">
        <f t="shared" si="24"/>
        <v>0</v>
      </c>
      <c r="N93" s="188">
        <v>0</v>
      </c>
      <c r="O93" s="188">
        <f t="shared" si="25"/>
        <v>0</v>
      </c>
      <c r="P93" s="188">
        <v>0</v>
      </c>
      <c r="Q93" s="188">
        <f t="shared" si="26"/>
        <v>0</v>
      </c>
      <c r="R93" s="188"/>
      <c r="S93" s="188" t="s">
        <v>326</v>
      </c>
      <c r="T93" s="189" t="s">
        <v>327</v>
      </c>
      <c r="U93" s="159">
        <v>0</v>
      </c>
      <c r="V93" s="159">
        <f t="shared" si="27"/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83">
        <v>84</v>
      </c>
      <c r="B94" s="184" t="s">
        <v>920</v>
      </c>
      <c r="C94" s="195" t="s">
        <v>812</v>
      </c>
      <c r="D94" s="185" t="s">
        <v>702</v>
      </c>
      <c r="E94" s="186">
        <v>4</v>
      </c>
      <c r="F94" s="187"/>
      <c r="G94" s="188">
        <f t="shared" si="21"/>
        <v>0</v>
      </c>
      <c r="H94" s="187"/>
      <c r="I94" s="188">
        <f t="shared" si="22"/>
        <v>0</v>
      </c>
      <c r="J94" s="187"/>
      <c r="K94" s="188">
        <f t="shared" si="23"/>
        <v>0</v>
      </c>
      <c r="L94" s="188">
        <v>21</v>
      </c>
      <c r="M94" s="188">
        <f t="shared" si="24"/>
        <v>0</v>
      </c>
      <c r="N94" s="188">
        <v>0</v>
      </c>
      <c r="O94" s="188">
        <f t="shared" si="25"/>
        <v>0</v>
      </c>
      <c r="P94" s="188">
        <v>0</v>
      </c>
      <c r="Q94" s="188">
        <f t="shared" si="26"/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si="27"/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83">
        <v>85</v>
      </c>
      <c r="B95" s="184" t="s">
        <v>921</v>
      </c>
      <c r="C95" s="195" t="s">
        <v>922</v>
      </c>
      <c r="D95" s="185" t="s">
        <v>702</v>
      </c>
      <c r="E95" s="186">
        <v>1</v>
      </c>
      <c r="F95" s="187"/>
      <c r="G95" s="188">
        <f t="shared" si="21"/>
        <v>0</v>
      </c>
      <c r="H95" s="187"/>
      <c r="I95" s="188">
        <f t="shared" si="22"/>
        <v>0</v>
      </c>
      <c r="J95" s="187"/>
      <c r="K95" s="188">
        <f t="shared" si="23"/>
        <v>0</v>
      </c>
      <c r="L95" s="188">
        <v>21</v>
      </c>
      <c r="M95" s="188">
        <f t="shared" si="24"/>
        <v>0</v>
      </c>
      <c r="N95" s="188">
        <v>0</v>
      </c>
      <c r="O95" s="188">
        <f t="shared" si="25"/>
        <v>0</v>
      </c>
      <c r="P95" s="188">
        <v>0</v>
      </c>
      <c r="Q95" s="188">
        <f t="shared" si="26"/>
        <v>0</v>
      </c>
      <c r="R95" s="188"/>
      <c r="S95" s="188" t="s">
        <v>326</v>
      </c>
      <c r="T95" s="189" t="s">
        <v>327</v>
      </c>
      <c r="U95" s="159">
        <v>0</v>
      </c>
      <c r="V95" s="159">
        <f t="shared" si="27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83">
        <v>86</v>
      </c>
      <c r="B96" s="184" t="s">
        <v>923</v>
      </c>
      <c r="C96" s="195" t="s">
        <v>924</v>
      </c>
      <c r="D96" s="185" t="s">
        <v>702</v>
      </c>
      <c r="E96" s="186">
        <v>1</v>
      </c>
      <c r="F96" s="187"/>
      <c r="G96" s="188">
        <f t="shared" si="21"/>
        <v>0</v>
      </c>
      <c r="H96" s="187"/>
      <c r="I96" s="188">
        <f t="shared" si="22"/>
        <v>0</v>
      </c>
      <c r="J96" s="187"/>
      <c r="K96" s="188">
        <f t="shared" si="23"/>
        <v>0</v>
      </c>
      <c r="L96" s="188">
        <v>21</v>
      </c>
      <c r="M96" s="188">
        <f t="shared" si="24"/>
        <v>0</v>
      </c>
      <c r="N96" s="188">
        <v>0</v>
      </c>
      <c r="O96" s="188">
        <f t="shared" si="25"/>
        <v>0</v>
      </c>
      <c r="P96" s="188">
        <v>0</v>
      </c>
      <c r="Q96" s="188">
        <f t="shared" si="26"/>
        <v>0</v>
      </c>
      <c r="R96" s="188"/>
      <c r="S96" s="188" t="s">
        <v>326</v>
      </c>
      <c r="T96" s="189" t="s">
        <v>327</v>
      </c>
      <c r="U96" s="159">
        <v>0</v>
      </c>
      <c r="V96" s="159">
        <f t="shared" si="27"/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289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83">
        <v>87</v>
      </c>
      <c r="B97" s="184" t="s">
        <v>925</v>
      </c>
      <c r="C97" s="195" t="s">
        <v>926</v>
      </c>
      <c r="D97" s="185" t="s">
        <v>702</v>
      </c>
      <c r="E97" s="186">
        <v>16</v>
      </c>
      <c r="F97" s="187"/>
      <c r="G97" s="188">
        <f t="shared" si="21"/>
        <v>0</v>
      </c>
      <c r="H97" s="187"/>
      <c r="I97" s="188">
        <f t="shared" si="22"/>
        <v>0</v>
      </c>
      <c r="J97" s="187"/>
      <c r="K97" s="188">
        <f t="shared" si="23"/>
        <v>0</v>
      </c>
      <c r="L97" s="188">
        <v>21</v>
      </c>
      <c r="M97" s="188">
        <f t="shared" si="24"/>
        <v>0</v>
      </c>
      <c r="N97" s="188">
        <v>0</v>
      </c>
      <c r="O97" s="188">
        <f t="shared" si="25"/>
        <v>0</v>
      </c>
      <c r="P97" s="188">
        <v>0</v>
      </c>
      <c r="Q97" s="188">
        <f t="shared" si="26"/>
        <v>0</v>
      </c>
      <c r="R97" s="188"/>
      <c r="S97" s="188" t="s">
        <v>326</v>
      </c>
      <c r="T97" s="189" t="s">
        <v>327</v>
      </c>
      <c r="U97" s="159">
        <v>0</v>
      </c>
      <c r="V97" s="159">
        <f t="shared" si="27"/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83">
        <v>88</v>
      </c>
      <c r="B98" s="184" t="s">
        <v>927</v>
      </c>
      <c r="C98" s="195" t="s">
        <v>928</v>
      </c>
      <c r="D98" s="185" t="s">
        <v>274</v>
      </c>
      <c r="E98" s="186">
        <v>16</v>
      </c>
      <c r="F98" s="187"/>
      <c r="G98" s="188">
        <f t="shared" si="21"/>
        <v>0</v>
      </c>
      <c r="H98" s="187"/>
      <c r="I98" s="188">
        <f t="shared" si="22"/>
        <v>0</v>
      </c>
      <c r="J98" s="187"/>
      <c r="K98" s="188">
        <f t="shared" si="23"/>
        <v>0</v>
      </c>
      <c r="L98" s="188">
        <v>21</v>
      </c>
      <c r="M98" s="188">
        <f t="shared" si="24"/>
        <v>0</v>
      </c>
      <c r="N98" s="188">
        <v>0</v>
      </c>
      <c r="O98" s="188">
        <f t="shared" si="25"/>
        <v>0</v>
      </c>
      <c r="P98" s="188">
        <v>0</v>
      </c>
      <c r="Q98" s="188">
        <f t="shared" si="26"/>
        <v>0</v>
      </c>
      <c r="R98" s="188"/>
      <c r="S98" s="188" t="s">
        <v>326</v>
      </c>
      <c r="T98" s="189" t="s">
        <v>327</v>
      </c>
      <c r="U98" s="159">
        <v>0</v>
      </c>
      <c r="V98" s="159">
        <f t="shared" si="27"/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289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83">
        <v>89</v>
      </c>
      <c r="B99" s="184" t="s">
        <v>929</v>
      </c>
      <c r="C99" s="195" t="s">
        <v>930</v>
      </c>
      <c r="D99" s="185" t="s">
        <v>702</v>
      </c>
      <c r="E99" s="186">
        <v>4</v>
      </c>
      <c r="F99" s="187"/>
      <c r="G99" s="188">
        <f t="shared" si="21"/>
        <v>0</v>
      </c>
      <c r="H99" s="187"/>
      <c r="I99" s="188">
        <f t="shared" si="22"/>
        <v>0</v>
      </c>
      <c r="J99" s="187"/>
      <c r="K99" s="188">
        <f t="shared" si="23"/>
        <v>0</v>
      </c>
      <c r="L99" s="188">
        <v>21</v>
      </c>
      <c r="M99" s="188">
        <f t="shared" si="24"/>
        <v>0</v>
      </c>
      <c r="N99" s="188">
        <v>0</v>
      </c>
      <c r="O99" s="188">
        <f t="shared" si="25"/>
        <v>0</v>
      </c>
      <c r="P99" s="188">
        <v>0</v>
      </c>
      <c r="Q99" s="188">
        <f t="shared" si="26"/>
        <v>0</v>
      </c>
      <c r="R99" s="188"/>
      <c r="S99" s="188" t="s">
        <v>326</v>
      </c>
      <c r="T99" s="189" t="s">
        <v>327</v>
      </c>
      <c r="U99" s="159">
        <v>0</v>
      </c>
      <c r="V99" s="159">
        <f t="shared" si="27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83">
        <v>90</v>
      </c>
      <c r="B100" s="184" t="s">
        <v>931</v>
      </c>
      <c r="C100" s="195" t="s">
        <v>932</v>
      </c>
      <c r="D100" s="185" t="s">
        <v>702</v>
      </c>
      <c r="E100" s="186">
        <v>1</v>
      </c>
      <c r="F100" s="187"/>
      <c r="G100" s="188">
        <f t="shared" si="21"/>
        <v>0</v>
      </c>
      <c r="H100" s="187"/>
      <c r="I100" s="188">
        <f t="shared" si="22"/>
        <v>0</v>
      </c>
      <c r="J100" s="187"/>
      <c r="K100" s="188">
        <f t="shared" si="23"/>
        <v>0</v>
      </c>
      <c r="L100" s="188">
        <v>21</v>
      </c>
      <c r="M100" s="188">
        <f t="shared" si="24"/>
        <v>0</v>
      </c>
      <c r="N100" s="188">
        <v>0</v>
      </c>
      <c r="O100" s="188">
        <f t="shared" si="25"/>
        <v>0</v>
      </c>
      <c r="P100" s="188">
        <v>0</v>
      </c>
      <c r="Q100" s="188">
        <f t="shared" si="26"/>
        <v>0</v>
      </c>
      <c r="R100" s="188"/>
      <c r="S100" s="188" t="s">
        <v>326</v>
      </c>
      <c r="T100" s="189" t="s">
        <v>327</v>
      </c>
      <c r="U100" s="159">
        <v>0</v>
      </c>
      <c r="V100" s="159">
        <f t="shared" si="27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289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83">
        <v>91</v>
      </c>
      <c r="B101" s="184" t="s">
        <v>933</v>
      </c>
      <c r="C101" s="195" t="s">
        <v>934</v>
      </c>
      <c r="D101" s="185" t="s">
        <v>702</v>
      </c>
      <c r="E101" s="186">
        <v>2</v>
      </c>
      <c r="F101" s="187"/>
      <c r="G101" s="188">
        <f t="shared" si="21"/>
        <v>0</v>
      </c>
      <c r="H101" s="187"/>
      <c r="I101" s="188">
        <f t="shared" si="22"/>
        <v>0</v>
      </c>
      <c r="J101" s="187"/>
      <c r="K101" s="188">
        <f t="shared" si="23"/>
        <v>0</v>
      </c>
      <c r="L101" s="188">
        <v>21</v>
      </c>
      <c r="M101" s="188">
        <f t="shared" si="24"/>
        <v>0</v>
      </c>
      <c r="N101" s="188">
        <v>0</v>
      </c>
      <c r="O101" s="188">
        <f t="shared" si="25"/>
        <v>0</v>
      </c>
      <c r="P101" s="188">
        <v>0</v>
      </c>
      <c r="Q101" s="188">
        <f t="shared" si="26"/>
        <v>0</v>
      </c>
      <c r="R101" s="188"/>
      <c r="S101" s="188" t="s">
        <v>326</v>
      </c>
      <c r="T101" s="189" t="s">
        <v>327</v>
      </c>
      <c r="U101" s="159">
        <v>0</v>
      </c>
      <c r="V101" s="159">
        <f t="shared" si="27"/>
        <v>0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289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83">
        <v>92</v>
      </c>
      <c r="B102" s="184" t="s">
        <v>935</v>
      </c>
      <c r="C102" s="195" t="s">
        <v>3136</v>
      </c>
      <c r="D102" s="185" t="s">
        <v>702</v>
      </c>
      <c r="E102" s="186">
        <v>2</v>
      </c>
      <c r="F102" s="187"/>
      <c r="G102" s="188">
        <f t="shared" si="21"/>
        <v>0</v>
      </c>
      <c r="H102" s="187"/>
      <c r="I102" s="188">
        <f t="shared" si="22"/>
        <v>0</v>
      </c>
      <c r="J102" s="187"/>
      <c r="K102" s="188">
        <f t="shared" si="23"/>
        <v>0</v>
      </c>
      <c r="L102" s="188">
        <v>21</v>
      </c>
      <c r="M102" s="188">
        <f t="shared" si="24"/>
        <v>0</v>
      </c>
      <c r="N102" s="188">
        <v>0</v>
      </c>
      <c r="O102" s="188">
        <f t="shared" si="25"/>
        <v>0</v>
      </c>
      <c r="P102" s="188">
        <v>0</v>
      </c>
      <c r="Q102" s="188">
        <f t="shared" si="26"/>
        <v>0</v>
      </c>
      <c r="R102" s="188"/>
      <c r="S102" s="188" t="s">
        <v>326</v>
      </c>
      <c r="T102" s="189" t="s">
        <v>327</v>
      </c>
      <c r="U102" s="159">
        <v>0</v>
      </c>
      <c r="V102" s="159">
        <f t="shared" si="27"/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289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83">
        <v>93</v>
      </c>
      <c r="B103" s="184" t="s">
        <v>936</v>
      </c>
      <c r="C103" s="195" t="s">
        <v>937</v>
      </c>
      <c r="D103" s="185" t="s">
        <v>702</v>
      </c>
      <c r="E103" s="186">
        <v>2</v>
      </c>
      <c r="F103" s="187"/>
      <c r="G103" s="188">
        <f t="shared" si="21"/>
        <v>0</v>
      </c>
      <c r="H103" s="187"/>
      <c r="I103" s="188">
        <f t="shared" si="22"/>
        <v>0</v>
      </c>
      <c r="J103" s="187"/>
      <c r="K103" s="188">
        <f t="shared" si="23"/>
        <v>0</v>
      </c>
      <c r="L103" s="188">
        <v>21</v>
      </c>
      <c r="M103" s="188">
        <f t="shared" si="24"/>
        <v>0</v>
      </c>
      <c r="N103" s="188">
        <v>0</v>
      </c>
      <c r="O103" s="188">
        <f t="shared" si="25"/>
        <v>0</v>
      </c>
      <c r="P103" s="188">
        <v>0</v>
      </c>
      <c r="Q103" s="188">
        <f t="shared" si="26"/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si="27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83">
        <v>94</v>
      </c>
      <c r="B104" s="184" t="s">
        <v>938</v>
      </c>
      <c r="C104" s="195" t="s">
        <v>939</v>
      </c>
      <c r="D104" s="185" t="s">
        <v>702</v>
      </c>
      <c r="E104" s="186">
        <v>1</v>
      </c>
      <c r="F104" s="187"/>
      <c r="G104" s="188">
        <f t="shared" si="21"/>
        <v>0</v>
      </c>
      <c r="H104" s="187"/>
      <c r="I104" s="188">
        <f t="shared" si="22"/>
        <v>0</v>
      </c>
      <c r="J104" s="187"/>
      <c r="K104" s="188">
        <f t="shared" si="23"/>
        <v>0</v>
      </c>
      <c r="L104" s="188">
        <v>21</v>
      </c>
      <c r="M104" s="188">
        <f t="shared" si="24"/>
        <v>0</v>
      </c>
      <c r="N104" s="188">
        <v>0</v>
      </c>
      <c r="O104" s="188">
        <f t="shared" si="25"/>
        <v>0</v>
      </c>
      <c r="P104" s="188">
        <v>0</v>
      </c>
      <c r="Q104" s="188">
        <f t="shared" si="26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27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83">
        <v>95</v>
      </c>
      <c r="B105" s="184" t="s">
        <v>940</v>
      </c>
      <c r="C105" s="195" t="s">
        <v>941</v>
      </c>
      <c r="D105" s="185" t="s">
        <v>702</v>
      </c>
      <c r="E105" s="186">
        <v>1</v>
      </c>
      <c r="F105" s="187"/>
      <c r="G105" s="188">
        <f t="shared" si="21"/>
        <v>0</v>
      </c>
      <c r="H105" s="187"/>
      <c r="I105" s="188">
        <f t="shared" si="22"/>
        <v>0</v>
      </c>
      <c r="J105" s="187"/>
      <c r="K105" s="188">
        <f t="shared" si="23"/>
        <v>0</v>
      </c>
      <c r="L105" s="188">
        <v>21</v>
      </c>
      <c r="M105" s="188">
        <f t="shared" si="24"/>
        <v>0</v>
      </c>
      <c r="N105" s="188">
        <v>0</v>
      </c>
      <c r="O105" s="188">
        <f t="shared" si="25"/>
        <v>0</v>
      </c>
      <c r="P105" s="188">
        <v>0</v>
      </c>
      <c r="Q105" s="188">
        <f t="shared" si="26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27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83">
        <v>96</v>
      </c>
      <c r="B106" s="184" t="s">
        <v>942</v>
      </c>
      <c r="C106" s="195" t="s">
        <v>3137</v>
      </c>
      <c r="D106" s="185" t="s">
        <v>702</v>
      </c>
      <c r="E106" s="186">
        <v>1</v>
      </c>
      <c r="F106" s="187"/>
      <c r="G106" s="188">
        <f t="shared" si="21"/>
        <v>0</v>
      </c>
      <c r="H106" s="187"/>
      <c r="I106" s="188">
        <f t="shared" si="22"/>
        <v>0</v>
      </c>
      <c r="J106" s="187"/>
      <c r="K106" s="188">
        <f t="shared" si="23"/>
        <v>0</v>
      </c>
      <c r="L106" s="188">
        <v>21</v>
      </c>
      <c r="M106" s="188">
        <f t="shared" si="24"/>
        <v>0</v>
      </c>
      <c r="N106" s="188">
        <v>0</v>
      </c>
      <c r="O106" s="188">
        <f t="shared" si="25"/>
        <v>0</v>
      </c>
      <c r="P106" s="188">
        <v>0</v>
      </c>
      <c r="Q106" s="188">
        <f t="shared" si="26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27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83">
        <v>97</v>
      </c>
      <c r="B107" s="184" t="s">
        <v>943</v>
      </c>
      <c r="C107" s="195" t="s">
        <v>847</v>
      </c>
      <c r="D107" s="185" t="s">
        <v>702</v>
      </c>
      <c r="E107" s="186">
        <v>20</v>
      </c>
      <c r="F107" s="187"/>
      <c r="G107" s="188">
        <f t="shared" si="21"/>
        <v>0</v>
      </c>
      <c r="H107" s="187"/>
      <c r="I107" s="188">
        <f t="shared" si="22"/>
        <v>0</v>
      </c>
      <c r="J107" s="187"/>
      <c r="K107" s="188">
        <f t="shared" si="23"/>
        <v>0</v>
      </c>
      <c r="L107" s="188">
        <v>21</v>
      </c>
      <c r="M107" s="188">
        <f t="shared" si="24"/>
        <v>0</v>
      </c>
      <c r="N107" s="188">
        <v>0</v>
      </c>
      <c r="O107" s="188">
        <f t="shared" si="25"/>
        <v>0</v>
      </c>
      <c r="P107" s="188">
        <v>0</v>
      </c>
      <c r="Q107" s="188">
        <f t="shared" si="26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27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83">
        <v>98</v>
      </c>
      <c r="B108" s="184" t="s">
        <v>944</v>
      </c>
      <c r="C108" s="195" t="s">
        <v>945</v>
      </c>
      <c r="D108" s="185" t="s">
        <v>702</v>
      </c>
      <c r="E108" s="186">
        <v>10</v>
      </c>
      <c r="F108" s="187"/>
      <c r="G108" s="188">
        <f t="shared" si="21"/>
        <v>0</v>
      </c>
      <c r="H108" s="187"/>
      <c r="I108" s="188">
        <f t="shared" si="22"/>
        <v>0</v>
      </c>
      <c r="J108" s="187"/>
      <c r="K108" s="188">
        <f t="shared" si="23"/>
        <v>0</v>
      </c>
      <c r="L108" s="188">
        <v>21</v>
      </c>
      <c r="M108" s="188">
        <f t="shared" si="24"/>
        <v>0</v>
      </c>
      <c r="N108" s="188">
        <v>0</v>
      </c>
      <c r="O108" s="188">
        <f t="shared" si="25"/>
        <v>0</v>
      </c>
      <c r="P108" s="188">
        <v>0</v>
      </c>
      <c r="Q108" s="188">
        <f t="shared" si="26"/>
        <v>0</v>
      </c>
      <c r="R108" s="188"/>
      <c r="S108" s="188" t="s">
        <v>326</v>
      </c>
      <c r="T108" s="189" t="s">
        <v>327</v>
      </c>
      <c r="U108" s="159">
        <v>0</v>
      </c>
      <c r="V108" s="159">
        <f t="shared" si="27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83">
        <v>99</v>
      </c>
      <c r="B109" s="184" t="s">
        <v>946</v>
      </c>
      <c r="C109" s="195" t="s">
        <v>947</v>
      </c>
      <c r="D109" s="185" t="s">
        <v>702</v>
      </c>
      <c r="E109" s="186">
        <v>5</v>
      </c>
      <c r="F109" s="187"/>
      <c r="G109" s="188">
        <f t="shared" si="21"/>
        <v>0</v>
      </c>
      <c r="H109" s="187"/>
      <c r="I109" s="188">
        <f t="shared" si="22"/>
        <v>0</v>
      </c>
      <c r="J109" s="187"/>
      <c r="K109" s="188">
        <f t="shared" si="23"/>
        <v>0</v>
      </c>
      <c r="L109" s="188">
        <v>21</v>
      </c>
      <c r="M109" s="188">
        <f t="shared" si="24"/>
        <v>0</v>
      </c>
      <c r="N109" s="188">
        <v>0</v>
      </c>
      <c r="O109" s="188">
        <f t="shared" si="25"/>
        <v>0</v>
      </c>
      <c r="P109" s="188">
        <v>0</v>
      </c>
      <c r="Q109" s="188">
        <f t="shared" si="26"/>
        <v>0</v>
      </c>
      <c r="R109" s="188"/>
      <c r="S109" s="188" t="s">
        <v>326</v>
      </c>
      <c r="T109" s="189" t="s">
        <v>327</v>
      </c>
      <c r="U109" s="159">
        <v>0</v>
      </c>
      <c r="V109" s="159">
        <f t="shared" si="27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83">
        <v>100</v>
      </c>
      <c r="B110" s="184" t="s">
        <v>948</v>
      </c>
      <c r="C110" s="195" t="s">
        <v>949</v>
      </c>
      <c r="D110" s="185" t="s">
        <v>702</v>
      </c>
      <c r="E110" s="186">
        <v>5</v>
      </c>
      <c r="F110" s="187"/>
      <c r="G110" s="188">
        <f t="shared" si="21"/>
        <v>0</v>
      </c>
      <c r="H110" s="187"/>
      <c r="I110" s="188">
        <f t="shared" si="22"/>
        <v>0</v>
      </c>
      <c r="J110" s="187"/>
      <c r="K110" s="188">
        <f t="shared" si="23"/>
        <v>0</v>
      </c>
      <c r="L110" s="188">
        <v>21</v>
      </c>
      <c r="M110" s="188">
        <f t="shared" si="24"/>
        <v>0</v>
      </c>
      <c r="N110" s="188">
        <v>0</v>
      </c>
      <c r="O110" s="188">
        <f t="shared" si="25"/>
        <v>0</v>
      </c>
      <c r="P110" s="188">
        <v>0</v>
      </c>
      <c r="Q110" s="188">
        <f t="shared" si="26"/>
        <v>0</v>
      </c>
      <c r="R110" s="188"/>
      <c r="S110" s="188" t="s">
        <v>326</v>
      </c>
      <c r="T110" s="189" t="s">
        <v>327</v>
      </c>
      <c r="U110" s="159">
        <v>0</v>
      </c>
      <c r="V110" s="159">
        <f t="shared" si="27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83">
        <v>101</v>
      </c>
      <c r="B111" s="184" t="s">
        <v>950</v>
      </c>
      <c r="C111" s="195" t="s">
        <v>951</v>
      </c>
      <c r="D111" s="185" t="s">
        <v>274</v>
      </c>
      <c r="E111" s="186">
        <v>254</v>
      </c>
      <c r="F111" s="187"/>
      <c r="G111" s="188">
        <f t="shared" si="21"/>
        <v>0</v>
      </c>
      <c r="H111" s="187"/>
      <c r="I111" s="188">
        <f t="shared" si="22"/>
        <v>0</v>
      </c>
      <c r="J111" s="187"/>
      <c r="K111" s="188">
        <f t="shared" si="23"/>
        <v>0</v>
      </c>
      <c r="L111" s="188">
        <v>21</v>
      </c>
      <c r="M111" s="188">
        <f t="shared" si="24"/>
        <v>0</v>
      </c>
      <c r="N111" s="188">
        <v>0</v>
      </c>
      <c r="O111" s="188">
        <f t="shared" si="25"/>
        <v>0</v>
      </c>
      <c r="P111" s="188">
        <v>0</v>
      </c>
      <c r="Q111" s="188">
        <f t="shared" si="26"/>
        <v>0</v>
      </c>
      <c r="R111" s="188"/>
      <c r="S111" s="188" t="s">
        <v>326</v>
      </c>
      <c r="T111" s="189" t="s">
        <v>327</v>
      </c>
      <c r="U111" s="159">
        <v>0</v>
      </c>
      <c r="V111" s="159">
        <f t="shared" si="27"/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83">
        <v>102</v>
      </c>
      <c r="B112" s="184" t="s">
        <v>952</v>
      </c>
      <c r="C112" s="195" t="s">
        <v>953</v>
      </c>
      <c r="D112" s="185" t="s">
        <v>702</v>
      </c>
      <c r="E112" s="186">
        <v>10</v>
      </c>
      <c r="F112" s="187"/>
      <c r="G112" s="188">
        <f t="shared" si="21"/>
        <v>0</v>
      </c>
      <c r="H112" s="187"/>
      <c r="I112" s="188">
        <f t="shared" si="22"/>
        <v>0</v>
      </c>
      <c r="J112" s="187"/>
      <c r="K112" s="188">
        <f t="shared" si="23"/>
        <v>0</v>
      </c>
      <c r="L112" s="188">
        <v>21</v>
      </c>
      <c r="M112" s="188">
        <f t="shared" si="24"/>
        <v>0</v>
      </c>
      <c r="N112" s="188">
        <v>0</v>
      </c>
      <c r="O112" s="188">
        <f t="shared" si="25"/>
        <v>0</v>
      </c>
      <c r="P112" s="188">
        <v>0</v>
      </c>
      <c r="Q112" s="188">
        <f t="shared" si="26"/>
        <v>0</v>
      </c>
      <c r="R112" s="188"/>
      <c r="S112" s="188" t="s">
        <v>326</v>
      </c>
      <c r="T112" s="189" t="s">
        <v>327</v>
      </c>
      <c r="U112" s="159">
        <v>0</v>
      </c>
      <c r="V112" s="159">
        <f t="shared" si="27"/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83">
        <v>103</v>
      </c>
      <c r="B113" s="184" t="s">
        <v>954</v>
      </c>
      <c r="C113" s="195" t="s">
        <v>955</v>
      </c>
      <c r="D113" s="185" t="s">
        <v>702</v>
      </c>
      <c r="E113" s="186">
        <v>16</v>
      </c>
      <c r="F113" s="187"/>
      <c r="G113" s="188">
        <f t="shared" si="21"/>
        <v>0</v>
      </c>
      <c r="H113" s="187"/>
      <c r="I113" s="188">
        <f t="shared" si="22"/>
        <v>0</v>
      </c>
      <c r="J113" s="187"/>
      <c r="K113" s="188">
        <f t="shared" si="23"/>
        <v>0</v>
      </c>
      <c r="L113" s="188">
        <v>21</v>
      </c>
      <c r="M113" s="188">
        <f t="shared" si="24"/>
        <v>0</v>
      </c>
      <c r="N113" s="188">
        <v>0</v>
      </c>
      <c r="O113" s="188">
        <f t="shared" si="25"/>
        <v>0</v>
      </c>
      <c r="P113" s="188">
        <v>0</v>
      </c>
      <c r="Q113" s="188">
        <f t="shared" si="26"/>
        <v>0</v>
      </c>
      <c r="R113" s="188"/>
      <c r="S113" s="188" t="s">
        <v>326</v>
      </c>
      <c r="T113" s="189" t="s">
        <v>327</v>
      </c>
      <c r="U113" s="159">
        <v>0</v>
      </c>
      <c r="V113" s="159">
        <f t="shared" si="27"/>
        <v>0</v>
      </c>
      <c r="W113" s="159"/>
      <c r="X113" s="159" t="s">
        <v>246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289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83">
        <v>104</v>
      </c>
      <c r="B114" s="184" t="s">
        <v>956</v>
      </c>
      <c r="C114" s="195" t="s">
        <v>849</v>
      </c>
      <c r="D114" s="185" t="s">
        <v>702</v>
      </c>
      <c r="E114" s="186">
        <v>1</v>
      </c>
      <c r="F114" s="187"/>
      <c r="G114" s="188">
        <f t="shared" si="21"/>
        <v>0</v>
      </c>
      <c r="H114" s="187"/>
      <c r="I114" s="188">
        <f t="shared" si="22"/>
        <v>0</v>
      </c>
      <c r="J114" s="187"/>
      <c r="K114" s="188">
        <f t="shared" si="23"/>
        <v>0</v>
      </c>
      <c r="L114" s="188">
        <v>21</v>
      </c>
      <c r="M114" s="188">
        <f t="shared" si="24"/>
        <v>0</v>
      </c>
      <c r="N114" s="188">
        <v>0</v>
      </c>
      <c r="O114" s="188">
        <f t="shared" si="25"/>
        <v>0</v>
      </c>
      <c r="P114" s="188">
        <v>0</v>
      </c>
      <c r="Q114" s="188">
        <f t="shared" si="26"/>
        <v>0</v>
      </c>
      <c r="R114" s="188"/>
      <c r="S114" s="188" t="s">
        <v>326</v>
      </c>
      <c r="T114" s="189" t="s">
        <v>327</v>
      </c>
      <c r="U114" s="159">
        <v>0</v>
      </c>
      <c r="V114" s="159">
        <f t="shared" si="27"/>
        <v>0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83">
        <v>105</v>
      </c>
      <c r="B115" s="184" t="s">
        <v>957</v>
      </c>
      <c r="C115" s="195" t="s">
        <v>851</v>
      </c>
      <c r="D115" s="185" t="s">
        <v>724</v>
      </c>
      <c r="E115" s="186">
        <v>5</v>
      </c>
      <c r="F115" s="187"/>
      <c r="G115" s="188">
        <f t="shared" si="21"/>
        <v>0</v>
      </c>
      <c r="H115" s="187"/>
      <c r="I115" s="188">
        <f t="shared" si="22"/>
        <v>0</v>
      </c>
      <c r="J115" s="187"/>
      <c r="K115" s="188">
        <f t="shared" si="23"/>
        <v>0</v>
      </c>
      <c r="L115" s="188">
        <v>21</v>
      </c>
      <c r="M115" s="188">
        <f t="shared" si="24"/>
        <v>0</v>
      </c>
      <c r="N115" s="188">
        <v>0</v>
      </c>
      <c r="O115" s="188">
        <f t="shared" si="25"/>
        <v>0</v>
      </c>
      <c r="P115" s="188">
        <v>0</v>
      </c>
      <c r="Q115" s="188">
        <f t="shared" si="26"/>
        <v>0</v>
      </c>
      <c r="R115" s="188"/>
      <c r="S115" s="188" t="s">
        <v>326</v>
      </c>
      <c r="T115" s="189" t="s">
        <v>327</v>
      </c>
      <c r="U115" s="159">
        <v>0</v>
      </c>
      <c r="V115" s="159">
        <f t="shared" si="27"/>
        <v>0</v>
      </c>
      <c r="W115" s="159"/>
      <c r="X115" s="159" t="s">
        <v>246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289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83">
        <v>106</v>
      </c>
      <c r="B116" s="184" t="s">
        <v>958</v>
      </c>
      <c r="C116" s="195" t="s">
        <v>853</v>
      </c>
      <c r="D116" s="185" t="s">
        <v>724</v>
      </c>
      <c r="E116" s="186">
        <v>1</v>
      </c>
      <c r="F116" s="187"/>
      <c r="G116" s="188">
        <f t="shared" si="21"/>
        <v>0</v>
      </c>
      <c r="H116" s="187"/>
      <c r="I116" s="188">
        <f t="shared" si="22"/>
        <v>0</v>
      </c>
      <c r="J116" s="187"/>
      <c r="K116" s="188">
        <f t="shared" si="23"/>
        <v>0</v>
      </c>
      <c r="L116" s="188">
        <v>21</v>
      </c>
      <c r="M116" s="188">
        <f t="shared" si="24"/>
        <v>0</v>
      </c>
      <c r="N116" s="188">
        <v>0</v>
      </c>
      <c r="O116" s="188">
        <f t="shared" si="25"/>
        <v>0</v>
      </c>
      <c r="P116" s="188">
        <v>0</v>
      </c>
      <c r="Q116" s="188">
        <f t="shared" si="26"/>
        <v>0</v>
      </c>
      <c r="R116" s="188"/>
      <c r="S116" s="188" t="s">
        <v>326</v>
      </c>
      <c r="T116" s="189" t="s">
        <v>327</v>
      </c>
      <c r="U116" s="159">
        <v>0</v>
      </c>
      <c r="V116" s="159">
        <f t="shared" si="27"/>
        <v>0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289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83">
        <v>107</v>
      </c>
      <c r="B117" s="184" t="s">
        <v>959</v>
      </c>
      <c r="C117" s="195" t="s">
        <v>855</v>
      </c>
      <c r="D117" s="185" t="s">
        <v>808</v>
      </c>
      <c r="E117" s="186">
        <v>18</v>
      </c>
      <c r="F117" s="187"/>
      <c r="G117" s="188">
        <f t="shared" si="21"/>
        <v>0</v>
      </c>
      <c r="H117" s="187"/>
      <c r="I117" s="188">
        <f t="shared" si="22"/>
        <v>0</v>
      </c>
      <c r="J117" s="187"/>
      <c r="K117" s="188">
        <f t="shared" si="23"/>
        <v>0</v>
      </c>
      <c r="L117" s="188">
        <v>21</v>
      </c>
      <c r="M117" s="188">
        <f t="shared" si="24"/>
        <v>0</v>
      </c>
      <c r="N117" s="188">
        <v>0</v>
      </c>
      <c r="O117" s="188">
        <f t="shared" si="25"/>
        <v>0</v>
      </c>
      <c r="P117" s="188">
        <v>0</v>
      </c>
      <c r="Q117" s="188">
        <f t="shared" si="26"/>
        <v>0</v>
      </c>
      <c r="R117" s="188"/>
      <c r="S117" s="188" t="s">
        <v>326</v>
      </c>
      <c r="T117" s="189" t="s">
        <v>327</v>
      </c>
      <c r="U117" s="159">
        <v>0</v>
      </c>
      <c r="V117" s="159">
        <f t="shared" si="27"/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289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83">
        <v>108</v>
      </c>
      <c r="B118" s="184" t="s">
        <v>960</v>
      </c>
      <c r="C118" s="195" t="s">
        <v>857</v>
      </c>
      <c r="D118" s="185" t="s">
        <v>724</v>
      </c>
      <c r="E118" s="186">
        <v>28</v>
      </c>
      <c r="F118" s="187"/>
      <c r="G118" s="188">
        <f t="shared" si="21"/>
        <v>0</v>
      </c>
      <c r="H118" s="187"/>
      <c r="I118" s="188">
        <f t="shared" si="22"/>
        <v>0</v>
      </c>
      <c r="J118" s="187"/>
      <c r="K118" s="188">
        <f t="shared" si="23"/>
        <v>0</v>
      </c>
      <c r="L118" s="188">
        <v>21</v>
      </c>
      <c r="M118" s="188">
        <f t="shared" si="24"/>
        <v>0</v>
      </c>
      <c r="N118" s="188">
        <v>0</v>
      </c>
      <c r="O118" s="188">
        <f t="shared" si="25"/>
        <v>0</v>
      </c>
      <c r="P118" s="188">
        <v>0</v>
      </c>
      <c r="Q118" s="188">
        <f t="shared" si="26"/>
        <v>0</v>
      </c>
      <c r="R118" s="188"/>
      <c r="S118" s="188" t="s">
        <v>326</v>
      </c>
      <c r="T118" s="189" t="s">
        <v>327</v>
      </c>
      <c r="U118" s="159">
        <v>0</v>
      </c>
      <c r="V118" s="159">
        <f t="shared" si="27"/>
        <v>0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83">
        <v>109</v>
      </c>
      <c r="B119" s="184" t="s">
        <v>739</v>
      </c>
      <c r="C119" s="195" t="s">
        <v>961</v>
      </c>
      <c r="D119" s="185" t="s">
        <v>702</v>
      </c>
      <c r="E119" s="186">
        <v>1</v>
      </c>
      <c r="F119" s="187"/>
      <c r="G119" s="188">
        <f t="shared" si="21"/>
        <v>0</v>
      </c>
      <c r="H119" s="187"/>
      <c r="I119" s="188">
        <f t="shared" si="22"/>
        <v>0</v>
      </c>
      <c r="J119" s="187"/>
      <c r="K119" s="188">
        <f t="shared" si="23"/>
        <v>0</v>
      </c>
      <c r="L119" s="188">
        <v>21</v>
      </c>
      <c r="M119" s="188">
        <f t="shared" si="24"/>
        <v>0</v>
      </c>
      <c r="N119" s="188">
        <v>0</v>
      </c>
      <c r="O119" s="188">
        <f t="shared" si="25"/>
        <v>0</v>
      </c>
      <c r="P119" s="188">
        <v>0</v>
      </c>
      <c r="Q119" s="188">
        <f t="shared" si="26"/>
        <v>0</v>
      </c>
      <c r="R119" s="188"/>
      <c r="S119" s="188" t="s">
        <v>326</v>
      </c>
      <c r="T119" s="189" t="s">
        <v>327</v>
      </c>
      <c r="U119" s="159">
        <v>0</v>
      </c>
      <c r="V119" s="159">
        <f t="shared" si="27"/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x14ac:dyDescent="0.25">
      <c r="A120" s="169" t="s">
        <v>238</v>
      </c>
      <c r="B120" s="170" t="s">
        <v>113</v>
      </c>
      <c r="C120" s="192" t="s">
        <v>114</v>
      </c>
      <c r="D120" s="171"/>
      <c r="E120" s="172"/>
      <c r="F120" s="173"/>
      <c r="G120" s="173">
        <f>SUMIF(AG121:AG139,"&lt;&gt;NOR",G121:G139)</f>
        <v>0</v>
      </c>
      <c r="H120" s="173"/>
      <c r="I120" s="173">
        <f>SUM(I121:I139)</f>
        <v>0</v>
      </c>
      <c r="J120" s="173"/>
      <c r="K120" s="173">
        <f>SUM(K121:K139)</f>
        <v>0</v>
      </c>
      <c r="L120" s="173"/>
      <c r="M120" s="173">
        <f>SUM(M121:M139)</f>
        <v>0</v>
      </c>
      <c r="N120" s="173"/>
      <c r="O120" s="173">
        <f>SUM(O121:O139)</f>
        <v>0</v>
      </c>
      <c r="P120" s="173"/>
      <c r="Q120" s="173">
        <f>SUM(Q121:Q139)</f>
        <v>0</v>
      </c>
      <c r="R120" s="173"/>
      <c r="S120" s="173"/>
      <c r="T120" s="174"/>
      <c r="U120" s="168"/>
      <c r="V120" s="168">
        <f>SUM(V121:V139)</f>
        <v>0</v>
      </c>
      <c r="W120" s="168"/>
      <c r="X120" s="168"/>
      <c r="AG120" t="s">
        <v>239</v>
      </c>
    </row>
    <row r="121" spans="1:60" ht="20.399999999999999" outlineLevel="1" x14ac:dyDescent="0.25">
      <c r="A121" s="183">
        <v>110</v>
      </c>
      <c r="B121" s="184" t="s">
        <v>962</v>
      </c>
      <c r="C121" s="195" t="s">
        <v>963</v>
      </c>
      <c r="D121" s="185" t="s">
        <v>702</v>
      </c>
      <c r="E121" s="186">
        <v>39</v>
      </c>
      <c r="F121" s="187"/>
      <c r="G121" s="188">
        <f t="shared" ref="G121:G139" si="28">ROUND(E121*F121,2)</f>
        <v>0</v>
      </c>
      <c r="H121" s="187"/>
      <c r="I121" s="188">
        <f t="shared" ref="I121:I139" si="29">ROUND(E121*H121,2)</f>
        <v>0</v>
      </c>
      <c r="J121" s="187"/>
      <c r="K121" s="188">
        <f t="shared" ref="K121:K139" si="30">ROUND(E121*J121,2)</f>
        <v>0</v>
      </c>
      <c r="L121" s="188">
        <v>21</v>
      </c>
      <c r="M121" s="188">
        <f t="shared" ref="M121:M139" si="31">G121*(1+L121/100)</f>
        <v>0</v>
      </c>
      <c r="N121" s="188">
        <v>0</v>
      </c>
      <c r="O121" s="188">
        <f t="shared" ref="O121:O139" si="32">ROUND(E121*N121,2)</f>
        <v>0</v>
      </c>
      <c r="P121" s="188">
        <v>0</v>
      </c>
      <c r="Q121" s="188">
        <f t="shared" ref="Q121:Q139" si="33">ROUND(E121*P121,2)</f>
        <v>0</v>
      </c>
      <c r="R121" s="188"/>
      <c r="S121" s="188" t="s">
        <v>326</v>
      </c>
      <c r="T121" s="189" t="s">
        <v>327</v>
      </c>
      <c r="U121" s="159">
        <v>0</v>
      </c>
      <c r="V121" s="159">
        <f t="shared" ref="V121:V139" si="34">ROUND(E121*U121,2)</f>
        <v>0</v>
      </c>
      <c r="W121" s="159"/>
      <c r="X121" s="159" t="s">
        <v>246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289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0.399999999999999" outlineLevel="1" x14ac:dyDescent="0.25">
      <c r="A122" s="183">
        <v>111</v>
      </c>
      <c r="B122" s="184" t="s">
        <v>964</v>
      </c>
      <c r="C122" s="195" t="s">
        <v>965</v>
      </c>
      <c r="D122" s="185" t="s">
        <v>702</v>
      </c>
      <c r="E122" s="186">
        <v>8</v>
      </c>
      <c r="F122" s="187"/>
      <c r="G122" s="188">
        <f t="shared" si="28"/>
        <v>0</v>
      </c>
      <c r="H122" s="187"/>
      <c r="I122" s="188">
        <f t="shared" si="29"/>
        <v>0</v>
      </c>
      <c r="J122" s="187"/>
      <c r="K122" s="188">
        <f t="shared" si="30"/>
        <v>0</v>
      </c>
      <c r="L122" s="188">
        <v>21</v>
      </c>
      <c r="M122" s="188">
        <f t="shared" si="31"/>
        <v>0</v>
      </c>
      <c r="N122" s="188">
        <v>0</v>
      </c>
      <c r="O122" s="188">
        <f t="shared" si="32"/>
        <v>0</v>
      </c>
      <c r="P122" s="188">
        <v>0</v>
      </c>
      <c r="Q122" s="188">
        <f t="shared" si="33"/>
        <v>0</v>
      </c>
      <c r="R122" s="188"/>
      <c r="S122" s="188" t="s">
        <v>326</v>
      </c>
      <c r="T122" s="189" t="s">
        <v>327</v>
      </c>
      <c r="U122" s="159">
        <v>0</v>
      </c>
      <c r="V122" s="159">
        <f t="shared" si="34"/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289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0.399999999999999" outlineLevel="1" x14ac:dyDescent="0.25">
      <c r="A123" s="183">
        <v>112</v>
      </c>
      <c r="B123" s="184" t="s">
        <v>966</v>
      </c>
      <c r="C123" s="195" t="s">
        <v>967</v>
      </c>
      <c r="D123" s="185" t="s">
        <v>702</v>
      </c>
      <c r="E123" s="186">
        <v>2</v>
      </c>
      <c r="F123" s="187"/>
      <c r="G123" s="188">
        <f t="shared" si="28"/>
        <v>0</v>
      </c>
      <c r="H123" s="187"/>
      <c r="I123" s="188">
        <f t="shared" si="29"/>
        <v>0</v>
      </c>
      <c r="J123" s="187"/>
      <c r="K123" s="188">
        <f t="shared" si="30"/>
        <v>0</v>
      </c>
      <c r="L123" s="188">
        <v>21</v>
      </c>
      <c r="M123" s="188">
        <f t="shared" si="31"/>
        <v>0</v>
      </c>
      <c r="N123" s="188">
        <v>0</v>
      </c>
      <c r="O123" s="188">
        <f t="shared" si="32"/>
        <v>0</v>
      </c>
      <c r="P123" s="188">
        <v>0</v>
      </c>
      <c r="Q123" s="188">
        <f t="shared" si="33"/>
        <v>0</v>
      </c>
      <c r="R123" s="188"/>
      <c r="S123" s="188" t="s">
        <v>326</v>
      </c>
      <c r="T123" s="189" t="s">
        <v>327</v>
      </c>
      <c r="U123" s="159">
        <v>0</v>
      </c>
      <c r="V123" s="159">
        <f t="shared" si="34"/>
        <v>0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289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83">
        <v>113</v>
      </c>
      <c r="B124" s="184" t="s">
        <v>968</v>
      </c>
      <c r="C124" s="195" t="s">
        <v>797</v>
      </c>
      <c r="D124" s="185" t="s">
        <v>702</v>
      </c>
      <c r="E124" s="186">
        <v>1</v>
      </c>
      <c r="F124" s="187"/>
      <c r="G124" s="188">
        <f t="shared" si="28"/>
        <v>0</v>
      </c>
      <c r="H124" s="187"/>
      <c r="I124" s="188">
        <f t="shared" si="29"/>
        <v>0</v>
      </c>
      <c r="J124" s="187"/>
      <c r="K124" s="188">
        <f t="shared" si="30"/>
        <v>0</v>
      </c>
      <c r="L124" s="188">
        <v>21</v>
      </c>
      <c r="M124" s="188">
        <f t="shared" si="31"/>
        <v>0</v>
      </c>
      <c r="N124" s="188">
        <v>0</v>
      </c>
      <c r="O124" s="188">
        <f t="shared" si="32"/>
        <v>0</v>
      </c>
      <c r="P124" s="188">
        <v>0</v>
      </c>
      <c r="Q124" s="188">
        <f t="shared" si="33"/>
        <v>0</v>
      </c>
      <c r="R124" s="188"/>
      <c r="S124" s="188" t="s">
        <v>326</v>
      </c>
      <c r="T124" s="189" t="s">
        <v>327</v>
      </c>
      <c r="U124" s="159">
        <v>0</v>
      </c>
      <c r="V124" s="159">
        <f t="shared" si="34"/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83">
        <v>114</v>
      </c>
      <c r="B125" s="184" t="s">
        <v>969</v>
      </c>
      <c r="C125" s="195" t="s">
        <v>806</v>
      </c>
      <c r="D125" s="185" t="s">
        <v>724</v>
      </c>
      <c r="E125" s="186">
        <v>18</v>
      </c>
      <c r="F125" s="187"/>
      <c r="G125" s="188">
        <f t="shared" si="28"/>
        <v>0</v>
      </c>
      <c r="H125" s="187"/>
      <c r="I125" s="188">
        <f t="shared" si="29"/>
        <v>0</v>
      </c>
      <c r="J125" s="187"/>
      <c r="K125" s="188">
        <f t="shared" si="30"/>
        <v>0</v>
      </c>
      <c r="L125" s="188">
        <v>21</v>
      </c>
      <c r="M125" s="188">
        <f t="shared" si="31"/>
        <v>0</v>
      </c>
      <c r="N125" s="188">
        <v>0</v>
      </c>
      <c r="O125" s="188">
        <f t="shared" si="32"/>
        <v>0</v>
      </c>
      <c r="P125" s="188">
        <v>0</v>
      </c>
      <c r="Q125" s="188">
        <f t="shared" si="33"/>
        <v>0</v>
      </c>
      <c r="R125" s="188"/>
      <c r="S125" s="188" t="s">
        <v>326</v>
      </c>
      <c r="T125" s="189" t="s">
        <v>327</v>
      </c>
      <c r="U125" s="159">
        <v>0</v>
      </c>
      <c r="V125" s="159">
        <f t="shared" si="34"/>
        <v>0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83">
        <v>115</v>
      </c>
      <c r="B126" s="184" t="s">
        <v>970</v>
      </c>
      <c r="C126" s="195" t="s">
        <v>798</v>
      </c>
      <c r="D126" s="185" t="s">
        <v>724</v>
      </c>
      <c r="E126" s="186">
        <v>13</v>
      </c>
      <c r="F126" s="187"/>
      <c r="G126" s="188">
        <f t="shared" si="28"/>
        <v>0</v>
      </c>
      <c r="H126" s="187"/>
      <c r="I126" s="188">
        <f t="shared" si="29"/>
        <v>0</v>
      </c>
      <c r="J126" s="187"/>
      <c r="K126" s="188">
        <f t="shared" si="30"/>
        <v>0</v>
      </c>
      <c r="L126" s="188">
        <v>21</v>
      </c>
      <c r="M126" s="188">
        <f t="shared" si="31"/>
        <v>0</v>
      </c>
      <c r="N126" s="188">
        <v>0</v>
      </c>
      <c r="O126" s="188">
        <f t="shared" si="32"/>
        <v>0</v>
      </c>
      <c r="P126" s="188">
        <v>0</v>
      </c>
      <c r="Q126" s="188">
        <f t="shared" si="33"/>
        <v>0</v>
      </c>
      <c r="R126" s="188"/>
      <c r="S126" s="188" t="s">
        <v>326</v>
      </c>
      <c r="T126" s="189" t="s">
        <v>327</v>
      </c>
      <c r="U126" s="159">
        <v>0</v>
      </c>
      <c r="V126" s="159">
        <f t="shared" si="34"/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289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83">
        <v>116</v>
      </c>
      <c r="B127" s="184" t="s">
        <v>971</v>
      </c>
      <c r="C127" s="195" t="s">
        <v>807</v>
      </c>
      <c r="D127" s="185" t="s">
        <v>808</v>
      </c>
      <c r="E127" s="186">
        <v>10</v>
      </c>
      <c r="F127" s="187"/>
      <c r="G127" s="188">
        <f t="shared" si="28"/>
        <v>0</v>
      </c>
      <c r="H127" s="187"/>
      <c r="I127" s="188">
        <f t="shared" si="29"/>
        <v>0</v>
      </c>
      <c r="J127" s="187"/>
      <c r="K127" s="188">
        <f t="shared" si="30"/>
        <v>0</v>
      </c>
      <c r="L127" s="188">
        <v>21</v>
      </c>
      <c r="M127" s="188">
        <f t="shared" si="31"/>
        <v>0</v>
      </c>
      <c r="N127" s="188">
        <v>0</v>
      </c>
      <c r="O127" s="188">
        <f t="shared" si="32"/>
        <v>0</v>
      </c>
      <c r="P127" s="188">
        <v>0</v>
      </c>
      <c r="Q127" s="188">
        <f t="shared" si="33"/>
        <v>0</v>
      </c>
      <c r="R127" s="188"/>
      <c r="S127" s="188" t="s">
        <v>326</v>
      </c>
      <c r="T127" s="189" t="s">
        <v>327</v>
      </c>
      <c r="U127" s="159">
        <v>0</v>
      </c>
      <c r="V127" s="159">
        <f t="shared" si="34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83">
        <v>117</v>
      </c>
      <c r="B128" s="184" t="s">
        <v>972</v>
      </c>
      <c r="C128" s="195" t="s">
        <v>809</v>
      </c>
      <c r="D128" s="185" t="s">
        <v>724</v>
      </c>
      <c r="E128" s="186">
        <v>29</v>
      </c>
      <c r="F128" s="187"/>
      <c r="G128" s="188">
        <f t="shared" si="28"/>
        <v>0</v>
      </c>
      <c r="H128" s="187"/>
      <c r="I128" s="188">
        <f t="shared" si="29"/>
        <v>0</v>
      </c>
      <c r="J128" s="187"/>
      <c r="K128" s="188">
        <f t="shared" si="30"/>
        <v>0</v>
      </c>
      <c r="L128" s="188">
        <v>21</v>
      </c>
      <c r="M128" s="188">
        <f t="shared" si="31"/>
        <v>0</v>
      </c>
      <c r="N128" s="188">
        <v>0</v>
      </c>
      <c r="O128" s="188">
        <f t="shared" si="32"/>
        <v>0</v>
      </c>
      <c r="P128" s="188">
        <v>0</v>
      </c>
      <c r="Q128" s="188">
        <f t="shared" si="33"/>
        <v>0</v>
      </c>
      <c r="R128" s="188"/>
      <c r="S128" s="188" t="s">
        <v>326</v>
      </c>
      <c r="T128" s="189" t="s">
        <v>327</v>
      </c>
      <c r="U128" s="159">
        <v>0</v>
      </c>
      <c r="V128" s="159">
        <f t="shared" si="34"/>
        <v>0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289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83">
        <v>118</v>
      </c>
      <c r="B129" s="184" t="s">
        <v>973</v>
      </c>
      <c r="C129" s="195" t="s">
        <v>974</v>
      </c>
      <c r="D129" s="185" t="s">
        <v>702</v>
      </c>
      <c r="E129" s="186">
        <v>1</v>
      </c>
      <c r="F129" s="187"/>
      <c r="G129" s="188">
        <f t="shared" si="28"/>
        <v>0</v>
      </c>
      <c r="H129" s="187"/>
      <c r="I129" s="188">
        <f t="shared" si="29"/>
        <v>0</v>
      </c>
      <c r="J129" s="187"/>
      <c r="K129" s="188">
        <f t="shared" si="30"/>
        <v>0</v>
      </c>
      <c r="L129" s="188">
        <v>21</v>
      </c>
      <c r="M129" s="188">
        <f t="shared" si="31"/>
        <v>0</v>
      </c>
      <c r="N129" s="188">
        <v>0</v>
      </c>
      <c r="O129" s="188">
        <f t="shared" si="32"/>
        <v>0</v>
      </c>
      <c r="P129" s="188">
        <v>0</v>
      </c>
      <c r="Q129" s="188">
        <f t="shared" si="33"/>
        <v>0</v>
      </c>
      <c r="R129" s="188"/>
      <c r="S129" s="188" t="s">
        <v>326</v>
      </c>
      <c r="T129" s="189" t="s">
        <v>327</v>
      </c>
      <c r="U129" s="159">
        <v>0</v>
      </c>
      <c r="V129" s="159">
        <f t="shared" si="34"/>
        <v>0</v>
      </c>
      <c r="W129" s="159"/>
      <c r="X129" s="159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83">
        <v>119</v>
      </c>
      <c r="B130" s="184" t="s">
        <v>975</v>
      </c>
      <c r="C130" s="195" t="s">
        <v>976</v>
      </c>
      <c r="D130" s="185" t="s">
        <v>702</v>
      </c>
      <c r="E130" s="186">
        <v>1</v>
      </c>
      <c r="F130" s="187"/>
      <c r="G130" s="188">
        <f t="shared" si="28"/>
        <v>0</v>
      </c>
      <c r="H130" s="187"/>
      <c r="I130" s="188">
        <f t="shared" si="29"/>
        <v>0</v>
      </c>
      <c r="J130" s="187"/>
      <c r="K130" s="188">
        <f t="shared" si="30"/>
        <v>0</v>
      </c>
      <c r="L130" s="188">
        <v>21</v>
      </c>
      <c r="M130" s="188">
        <f t="shared" si="31"/>
        <v>0</v>
      </c>
      <c r="N130" s="188">
        <v>0</v>
      </c>
      <c r="O130" s="188">
        <f t="shared" si="32"/>
        <v>0</v>
      </c>
      <c r="P130" s="188">
        <v>0</v>
      </c>
      <c r="Q130" s="188">
        <f t="shared" si="33"/>
        <v>0</v>
      </c>
      <c r="R130" s="188"/>
      <c r="S130" s="188" t="s">
        <v>326</v>
      </c>
      <c r="T130" s="189" t="s">
        <v>327</v>
      </c>
      <c r="U130" s="159">
        <v>0</v>
      </c>
      <c r="V130" s="159">
        <f t="shared" si="34"/>
        <v>0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289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83">
        <v>120</v>
      </c>
      <c r="B131" s="184" t="s">
        <v>977</v>
      </c>
      <c r="C131" s="195" t="s">
        <v>978</v>
      </c>
      <c r="D131" s="185" t="s">
        <v>702</v>
      </c>
      <c r="E131" s="186">
        <v>1</v>
      </c>
      <c r="F131" s="187"/>
      <c r="G131" s="188">
        <f t="shared" si="28"/>
        <v>0</v>
      </c>
      <c r="H131" s="187"/>
      <c r="I131" s="188">
        <f t="shared" si="29"/>
        <v>0</v>
      </c>
      <c r="J131" s="187"/>
      <c r="K131" s="188">
        <f t="shared" si="30"/>
        <v>0</v>
      </c>
      <c r="L131" s="188">
        <v>21</v>
      </c>
      <c r="M131" s="188">
        <f t="shared" si="31"/>
        <v>0</v>
      </c>
      <c r="N131" s="188">
        <v>0</v>
      </c>
      <c r="O131" s="188">
        <f t="shared" si="32"/>
        <v>0</v>
      </c>
      <c r="P131" s="188">
        <v>0</v>
      </c>
      <c r="Q131" s="188">
        <f t="shared" si="33"/>
        <v>0</v>
      </c>
      <c r="R131" s="188"/>
      <c r="S131" s="188" t="s">
        <v>326</v>
      </c>
      <c r="T131" s="189" t="s">
        <v>327</v>
      </c>
      <c r="U131" s="159">
        <v>0</v>
      </c>
      <c r="V131" s="159">
        <f t="shared" si="34"/>
        <v>0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289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5">
      <c r="A132" s="183">
        <v>121</v>
      </c>
      <c r="B132" s="184" t="s">
        <v>979</v>
      </c>
      <c r="C132" s="195" t="s">
        <v>980</v>
      </c>
      <c r="D132" s="185" t="s">
        <v>702</v>
      </c>
      <c r="E132" s="186">
        <v>1</v>
      </c>
      <c r="F132" s="187"/>
      <c r="G132" s="188">
        <f t="shared" si="28"/>
        <v>0</v>
      </c>
      <c r="H132" s="187"/>
      <c r="I132" s="188">
        <f t="shared" si="29"/>
        <v>0</v>
      </c>
      <c r="J132" s="187"/>
      <c r="K132" s="188">
        <f t="shared" si="30"/>
        <v>0</v>
      </c>
      <c r="L132" s="188">
        <v>21</v>
      </c>
      <c r="M132" s="188">
        <f t="shared" si="31"/>
        <v>0</v>
      </c>
      <c r="N132" s="188">
        <v>0</v>
      </c>
      <c r="O132" s="188">
        <f t="shared" si="32"/>
        <v>0</v>
      </c>
      <c r="P132" s="188">
        <v>0</v>
      </c>
      <c r="Q132" s="188">
        <f t="shared" si="33"/>
        <v>0</v>
      </c>
      <c r="R132" s="188"/>
      <c r="S132" s="188" t="s">
        <v>326</v>
      </c>
      <c r="T132" s="189" t="s">
        <v>327</v>
      </c>
      <c r="U132" s="159">
        <v>0</v>
      </c>
      <c r="V132" s="159">
        <f t="shared" si="34"/>
        <v>0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289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83">
        <v>122</v>
      </c>
      <c r="B133" s="184" t="s">
        <v>981</v>
      </c>
      <c r="C133" s="195" t="s">
        <v>847</v>
      </c>
      <c r="D133" s="185" t="s">
        <v>702</v>
      </c>
      <c r="E133" s="186">
        <v>3</v>
      </c>
      <c r="F133" s="187"/>
      <c r="G133" s="188">
        <f t="shared" si="28"/>
        <v>0</v>
      </c>
      <c r="H133" s="187"/>
      <c r="I133" s="188">
        <f t="shared" si="29"/>
        <v>0</v>
      </c>
      <c r="J133" s="187"/>
      <c r="K133" s="188">
        <f t="shared" si="30"/>
        <v>0</v>
      </c>
      <c r="L133" s="188">
        <v>21</v>
      </c>
      <c r="M133" s="188">
        <f t="shared" si="31"/>
        <v>0</v>
      </c>
      <c r="N133" s="188">
        <v>0</v>
      </c>
      <c r="O133" s="188">
        <f t="shared" si="32"/>
        <v>0</v>
      </c>
      <c r="P133" s="188">
        <v>0</v>
      </c>
      <c r="Q133" s="188">
        <f t="shared" si="33"/>
        <v>0</v>
      </c>
      <c r="R133" s="188"/>
      <c r="S133" s="188" t="s">
        <v>326</v>
      </c>
      <c r="T133" s="189" t="s">
        <v>327</v>
      </c>
      <c r="U133" s="159">
        <v>0</v>
      </c>
      <c r="V133" s="159">
        <f t="shared" si="34"/>
        <v>0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289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83">
        <v>123</v>
      </c>
      <c r="B134" s="184" t="s">
        <v>982</v>
      </c>
      <c r="C134" s="195" t="s">
        <v>849</v>
      </c>
      <c r="D134" s="185" t="s">
        <v>702</v>
      </c>
      <c r="E134" s="186">
        <v>1</v>
      </c>
      <c r="F134" s="187"/>
      <c r="G134" s="188">
        <f t="shared" si="28"/>
        <v>0</v>
      </c>
      <c r="H134" s="187"/>
      <c r="I134" s="188">
        <f t="shared" si="29"/>
        <v>0</v>
      </c>
      <c r="J134" s="187"/>
      <c r="K134" s="188">
        <f t="shared" si="30"/>
        <v>0</v>
      </c>
      <c r="L134" s="188">
        <v>21</v>
      </c>
      <c r="M134" s="188">
        <f t="shared" si="31"/>
        <v>0</v>
      </c>
      <c r="N134" s="188">
        <v>0</v>
      </c>
      <c r="O134" s="188">
        <f t="shared" si="32"/>
        <v>0</v>
      </c>
      <c r="P134" s="188">
        <v>0</v>
      </c>
      <c r="Q134" s="188">
        <f t="shared" si="33"/>
        <v>0</v>
      </c>
      <c r="R134" s="188"/>
      <c r="S134" s="188" t="s">
        <v>326</v>
      </c>
      <c r="T134" s="189" t="s">
        <v>327</v>
      </c>
      <c r="U134" s="159">
        <v>0</v>
      </c>
      <c r="V134" s="159">
        <f t="shared" si="34"/>
        <v>0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83">
        <v>124</v>
      </c>
      <c r="B135" s="184" t="s">
        <v>983</v>
      </c>
      <c r="C135" s="195" t="s">
        <v>851</v>
      </c>
      <c r="D135" s="185" t="s">
        <v>724</v>
      </c>
      <c r="E135" s="186">
        <v>10</v>
      </c>
      <c r="F135" s="187"/>
      <c r="G135" s="188">
        <f t="shared" si="28"/>
        <v>0</v>
      </c>
      <c r="H135" s="187"/>
      <c r="I135" s="188">
        <f t="shared" si="29"/>
        <v>0</v>
      </c>
      <c r="J135" s="187"/>
      <c r="K135" s="188">
        <f t="shared" si="30"/>
        <v>0</v>
      </c>
      <c r="L135" s="188">
        <v>21</v>
      </c>
      <c r="M135" s="188">
        <f t="shared" si="31"/>
        <v>0</v>
      </c>
      <c r="N135" s="188">
        <v>0</v>
      </c>
      <c r="O135" s="188">
        <f t="shared" si="32"/>
        <v>0</v>
      </c>
      <c r="P135" s="188">
        <v>0</v>
      </c>
      <c r="Q135" s="188">
        <f t="shared" si="33"/>
        <v>0</v>
      </c>
      <c r="R135" s="188"/>
      <c r="S135" s="188" t="s">
        <v>326</v>
      </c>
      <c r="T135" s="189" t="s">
        <v>327</v>
      </c>
      <c r="U135" s="159">
        <v>0</v>
      </c>
      <c r="V135" s="159">
        <f t="shared" si="34"/>
        <v>0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83">
        <v>125</v>
      </c>
      <c r="B136" s="184" t="s">
        <v>984</v>
      </c>
      <c r="C136" s="195" t="s">
        <v>853</v>
      </c>
      <c r="D136" s="185" t="s">
        <v>724</v>
      </c>
      <c r="E136" s="186">
        <v>5</v>
      </c>
      <c r="F136" s="187"/>
      <c r="G136" s="188">
        <f t="shared" si="28"/>
        <v>0</v>
      </c>
      <c r="H136" s="187"/>
      <c r="I136" s="188">
        <f t="shared" si="29"/>
        <v>0</v>
      </c>
      <c r="J136" s="187"/>
      <c r="K136" s="188">
        <f t="shared" si="30"/>
        <v>0</v>
      </c>
      <c r="L136" s="188">
        <v>21</v>
      </c>
      <c r="M136" s="188">
        <f t="shared" si="31"/>
        <v>0</v>
      </c>
      <c r="N136" s="188">
        <v>0</v>
      </c>
      <c r="O136" s="188">
        <f t="shared" si="32"/>
        <v>0</v>
      </c>
      <c r="P136" s="188">
        <v>0</v>
      </c>
      <c r="Q136" s="188">
        <f t="shared" si="33"/>
        <v>0</v>
      </c>
      <c r="R136" s="188"/>
      <c r="S136" s="188" t="s">
        <v>326</v>
      </c>
      <c r="T136" s="189" t="s">
        <v>327</v>
      </c>
      <c r="U136" s="159">
        <v>0</v>
      </c>
      <c r="V136" s="159">
        <f t="shared" si="34"/>
        <v>0</v>
      </c>
      <c r="W136" s="159"/>
      <c r="X136" s="159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289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83">
        <v>126</v>
      </c>
      <c r="B137" s="184" t="s">
        <v>985</v>
      </c>
      <c r="C137" s="195" t="s">
        <v>855</v>
      </c>
      <c r="D137" s="185" t="s">
        <v>808</v>
      </c>
      <c r="E137" s="186">
        <v>20</v>
      </c>
      <c r="F137" s="187"/>
      <c r="G137" s="188">
        <f t="shared" si="28"/>
        <v>0</v>
      </c>
      <c r="H137" s="187"/>
      <c r="I137" s="188">
        <f t="shared" si="29"/>
        <v>0</v>
      </c>
      <c r="J137" s="187"/>
      <c r="K137" s="188">
        <f t="shared" si="30"/>
        <v>0</v>
      </c>
      <c r="L137" s="188">
        <v>21</v>
      </c>
      <c r="M137" s="188">
        <f t="shared" si="31"/>
        <v>0</v>
      </c>
      <c r="N137" s="188">
        <v>0</v>
      </c>
      <c r="O137" s="188">
        <f t="shared" si="32"/>
        <v>0</v>
      </c>
      <c r="P137" s="188">
        <v>0</v>
      </c>
      <c r="Q137" s="188">
        <f t="shared" si="33"/>
        <v>0</v>
      </c>
      <c r="R137" s="188"/>
      <c r="S137" s="188" t="s">
        <v>326</v>
      </c>
      <c r="T137" s="189" t="s">
        <v>327</v>
      </c>
      <c r="U137" s="159">
        <v>0</v>
      </c>
      <c r="V137" s="159">
        <f t="shared" si="34"/>
        <v>0</v>
      </c>
      <c r="W137" s="159"/>
      <c r="X137" s="159" t="s">
        <v>246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289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83">
        <v>127</v>
      </c>
      <c r="B138" s="184" t="s">
        <v>986</v>
      </c>
      <c r="C138" s="195" t="s">
        <v>857</v>
      </c>
      <c r="D138" s="185" t="s">
        <v>724</v>
      </c>
      <c r="E138" s="186">
        <v>35</v>
      </c>
      <c r="F138" s="187"/>
      <c r="G138" s="188">
        <f t="shared" si="28"/>
        <v>0</v>
      </c>
      <c r="H138" s="187"/>
      <c r="I138" s="188">
        <f t="shared" si="29"/>
        <v>0</v>
      </c>
      <c r="J138" s="187"/>
      <c r="K138" s="188">
        <f t="shared" si="30"/>
        <v>0</v>
      </c>
      <c r="L138" s="188">
        <v>21</v>
      </c>
      <c r="M138" s="188">
        <f t="shared" si="31"/>
        <v>0</v>
      </c>
      <c r="N138" s="188">
        <v>0</v>
      </c>
      <c r="O138" s="188">
        <f t="shared" si="32"/>
        <v>0</v>
      </c>
      <c r="P138" s="188">
        <v>0</v>
      </c>
      <c r="Q138" s="188">
        <f t="shared" si="33"/>
        <v>0</v>
      </c>
      <c r="R138" s="188"/>
      <c r="S138" s="188" t="s">
        <v>326</v>
      </c>
      <c r="T138" s="189" t="s">
        <v>327</v>
      </c>
      <c r="U138" s="159">
        <v>0</v>
      </c>
      <c r="V138" s="159">
        <f t="shared" si="34"/>
        <v>0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289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83">
        <v>128</v>
      </c>
      <c r="B139" s="184" t="s">
        <v>987</v>
      </c>
      <c r="C139" s="195" t="s">
        <v>988</v>
      </c>
      <c r="D139" s="185" t="s">
        <v>702</v>
      </c>
      <c r="E139" s="186">
        <v>1</v>
      </c>
      <c r="F139" s="187"/>
      <c r="G139" s="188">
        <f t="shared" si="28"/>
        <v>0</v>
      </c>
      <c r="H139" s="187"/>
      <c r="I139" s="188">
        <f t="shared" si="29"/>
        <v>0</v>
      </c>
      <c r="J139" s="187"/>
      <c r="K139" s="188">
        <f t="shared" si="30"/>
        <v>0</v>
      </c>
      <c r="L139" s="188">
        <v>21</v>
      </c>
      <c r="M139" s="188">
        <f t="shared" si="31"/>
        <v>0</v>
      </c>
      <c r="N139" s="188">
        <v>0</v>
      </c>
      <c r="O139" s="188">
        <f t="shared" si="32"/>
        <v>0</v>
      </c>
      <c r="P139" s="188">
        <v>0</v>
      </c>
      <c r="Q139" s="188">
        <f t="shared" si="33"/>
        <v>0</v>
      </c>
      <c r="R139" s="188"/>
      <c r="S139" s="188" t="s">
        <v>326</v>
      </c>
      <c r="T139" s="189" t="s">
        <v>327</v>
      </c>
      <c r="U139" s="159">
        <v>0</v>
      </c>
      <c r="V139" s="159">
        <f t="shared" si="34"/>
        <v>0</v>
      </c>
      <c r="W139" s="159"/>
      <c r="X139" s="159" t="s">
        <v>246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289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x14ac:dyDescent="0.25">
      <c r="A140" s="169" t="s">
        <v>238</v>
      </c>
      <c r="B140" s="170" t="s">
        <v>119</v>
      </c>
      <c r="C140" s="192" t="s">
        <v>99</v>
      </c>
      <c r="D140" s="171"/>
      <c r="E140" s="172"/>
      <c r="F140" s="173"/>
      <c r="G140" s="173">
        <f>SUMIF(AG141:AG149,"&lt;&gt;NOR",G141:G149)</f>
        <v>0</v>
      </c>
      <c r="H140" s="173"/>
      <c r="I140" s="173">
        <f>SUM(I141:I149)</f>
        <v>0</v>
      </c>
      <c r="J140" s="173"/>
      <c r="K140" s="173">
        <f>SUM(K141:K149)</f>
        <v>0</v>
      </c>
      <c r="L140" s="173"/>
      <c r="M140" s="173">
        <f>SUM(M141:M149)</f>
        <v>0</v>
      </c>
      <c r="N140" s="173"/>
      <c r="O140" s="173">
        <f>SUM(O141:O149)</f>
        <v>0</v>
      </c>
      <c r="P140" s="173"/>
      <c r="Q140" s="173">
        <f>SUM(Q141:Q149)</f>
        <v>0</v>
      </c>
      <c r="R140" s="173"/>
      <c r="S140" s="173"/>
      <c r="T140" s="174"/>
      <c r="U140" s="168"/>
      <c r="V140" s="168">
        <f>SUM(V141:V149)</f>
        <v>0</v>
      </c>
      <c r="W140" s="168"/>
      <c r="X140" s="168"/>
      <c r="AG140" t="s">
        <v>239</v>
      </c>
    </row>
    <row r="141" spans="1:60" outlineLevel="1" x14ac:dyDescent="0.25">
      <c r="A141" s="183">
        <v>129</v>
      </c>
      <c r="B141" s="184" t="s">
        <v>989</v>
      </c>
      <c r="C141" s="195" t="s">
        <v>990</v>
      </c>
      <c r="D141" s="185" t="s">
        <v>702</v>
      </c>
      <c r="E141" s="186">
        <v>1</v>
      </c>
      <c r="F141" s="187"/>
      <c r="G141" s="188">
        <f t="shared" ref="G141:G149" si="35">ROUND(E141*F141,2)</f>
        <v>0</v>
      </c>
      <c r="H141" s="187"/>
      <c r="I141" s="188">
        <f t="shared" ref="I141:I149" si="36">ROUND(E141*H141,2)</f>
        <v>0</v>
      </c>
      <c r="J141" s="187"/>
      <c r="K141" s="188">
        <f t="shared" ref="K141:K149" si="37">ROUND(E141*J141,2)</f>
        <v>0</v>
      </c>
      <c r="L141" s="188">
        <v>21</v>
      </c>
      <c r="M141" s="188">
        <f t="shared" ref="M141:M149" si="38">G141*(1+L141/100)</f>
        <v>0</v>
      </c>
      <c r="N141" s="188">
        <v>0</v>
      </c>
      <c r="O141" s="188">
        <f t="shared" ref="O141:O149" si="39">ROUND(E141*N141,2)</f>
        <v>0</v>
      </c>
      <c r="P141" s="188">
        <v>0</v>
      </c>
      <c r="Q141" s="188">
        <f t="shared" ref="Q141:Q149" si="40">ROUND(E141*P141,2)</f>
        <v>0</v>
      </c>
      <c r="R141" s="188"/>
      <c r="S141" s="188" t="s">
        <v>326</v>
      </c>
      <c r="T141" s="189" t="s">
        <v>327</v>
      </c>
      <c r="U141" s="159">
        <v>0</v>
      </c>
      <c r="V141" s="159">
        <f t="shared" ref="V141:V149" si="41">ROUND(E141*U141,2)</f>
        <v>0</v>
      </c>
      <c r="W141" s="159"/>
      <c r="X141" s="159" t="s">
        <v>246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289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83">
        <v>130</v>
      </c>
      <c r="B142" s="184" t="s">
        <v>991</v>
      </c>
      <c r="C142" s="195" t="s">
        <v>992</v>
      </c>
      <c r="D142" s="185" t="s">
        <v>702</v>
      </c>
      <c r="E142" s="186">
        <v>1</v>
      </c>
      <c r="F142" s="187"/>
      <c r="G142" s="188">
        <f t="shared" si="35"/>
        <v>0</v>
      </c>
      <c r="H142" s="187"/>
      <c r="I142" s="188">
        <f t="shared" si="36"/>
        <v>0</v>
      </c>
      <c r="J142" s="187"/>
      <c r="K142" s="188">
        <f t="shared" si="37"/>
        <v>0</v>
      </c>
      <c r="L142" s="188">
        <v>21</v>
      </c>
      <c r="M142" s="188">
        <f t="shared" si="38"/>
        <v>0</v>
      </c>
      <c r="N142" s="188">
        <v>0</v>
      </c>
      <c r="O142" s="188">
        <f t="shared" si="39"/>
        <v>0</v>
      </c>
      <c r="P142" s="188">
        <v>0</v>
      </c>
      <c r="Q142" s="188">
        <f t="shared" si="40"/>
        <v>0</v>
      </c>
      <c r="R142" s="188"/>
      <c r="S142" s="188" t="s">
        <v>326</v>
      </c>
      <c r="T142" s="189" t="s">
        <v>327</v>
      </c>
      <c r="U142" s="159">
        <v>0</v>
      </c>
      <c r="V142" s="159">
        <f t="shared" si="41"/>
        <v>0</v>
      </c>
      <c r="W142" s="159"/>
      <c r="X142" s="159" t="s">
        <v>246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289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83">
        <v>131</v>
      </c>
      <c r="B143" s="184" t="s">
        <v>993</v>
      </c>
      <c r="C143" s="195" t="s">
        <v>994</v>
      </c>
      <c r="D143" s="185" t="s">
        <v>702</v>
      </c>
      <c r="E143" s="186">
        <v>1</v>
      </c>
      <c r="F143" s="187"/>
      <c r="G143" s="188">
        <f t="shared" si="35"/>
        <v>0</v>
      </c>
      <c r="H143" s="187"/>
      <c r="I143" s="188">
        <f t="shared" si="36"/>
        <v>0</v>
      </c>
      <c r="J143" s="187"/>
      <c r="K143" s="188">
        <f t="shared" si="37"/>
        <v>0</v>
      </c>
      <c r="L143" s="188">
        <v>21</v>
      </c>
      <c r="M143" s="188">
        <f t="shared" si="38"/>
        <v>0</v>
      </c>
      <c r="N143" s="188">
        <v>0</v>
      </c>
      <c r="O143" s="188">
        <f t="shared" si="39"/>
        <v>0</v>
      </c>
      <c r="P143" s="188">
        <v>0</v>
      </c>
      <c r="Q143" s="188">
        <f t="shared" si="40"/>
        <v>0</v>
      </c>
      <c r="R143" s="188"/>
      <c r="S143" s="188" t="s">
        <v>326</v>
      </c>
      <c r="T143" s="189" t="s">
        <v>327</v>
      </c>
      <c r="U143" s="159">
        <v>0</v>
      </c>
      <c r="V143" s="159">
        <f t="shared" si="41"/>
        <v>0</v>
      </c>
      <c r="W143" s="159"/>
      <c r="X143" s="159" t="s">
        <v>246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289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83">
        <v>132</v>
      </c>
      <c r="B144" s="184" t="s">
        <v>995</v>
      </c>
      <c r="C144" s="195" t="s">
        <v>996</v>
      </c>
      <c r="D144" s="185" t="s">
        <v>702</v>
      </c>
      <c r="E144" s="186">
        <v>1</v>
      </c>
      <c r="F144" s="187"/>
      <c r="G144" s="188">
        <f t="shared" si="35"/>
        <v>0</v>
      </c>
      <c r="H144" s="187"/>
      <c r="I144" s="188">
        <f t="shared" si="36"/>
        <v>0</v>
      </c>
      <c r="J144" s="187"/>
      <c r="K144" s="188">
        <f t="shared" si="37"/>
        <v>0</v>
      </c>
      <c r="L144" s="188">
        <v>21</v>
      </c>
      <c r="M144" s="188">
        <f t="shared" si="38"/>
        <v>0</v>
      </c>
      <c r="N144" s="188">
        <v>0</v>
      </c>
      <c r="O144" s="188">
        <f t="shared" si="39"/>
        <v>0</v>
      </c>
      <c r="P144" s="188">
        <v>0</v>
      </c>
      <c r="Q144" s="188">
        <f t="shared" si="40"/>
        <v>0</v>
      </c>
      <c r="R144" s="188"/>
      <c r="S144" s="188" t="s">
        <v>326</v>
      </c>
      <c r="T144" s="189" t="s">
        <v>327</v>
      </c>
      <c r="U144" s="159">
        <v>0</v>
      </c>
      <c r="V144" s="159">
        <f t="shared" si="41"/>
        <v>0</v>
      </c>
      <c r="W144" s="159"/>
      <c r="X144" s="159" t="s">
        <v>246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289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83">
        <v>133</v>
      </c>
      <c r="B145" s="184" t="s">
        <v>997</v>
      </c>
      <c r="C145" s="195" t="s">
        <v>998</v>
      </c>
      <c r="D145" s="185" t="s">
        <v>702</v>
      </c>
      <c r="E145" s="186">
        <v>1</v>
      </c>
      <c r="F145" s="187"/>
      <c r="G145" s="188">
        <f t="shared" si="35"/>
        <v>0</v>
      </c>
      <c r="H145" s="187"/>
      <c r="I145" s="188">
        <f t="shared" si="36"/>
        <v>0</v>
      </c>
      <c r="J145" s="187"/>
      <c r="K145" s="188">
        <f t="shared" si="37"/>
        <v>0</v>
      </c>
      <c r="L145" s="188">
        <v>21</v>
      </c>
      <c r="M145" s="188">
        <f t="shared" si="38"/>
        <v>0</v>
      </c>
      <c r="N145" s="188">
        <v>0</v>
      </c>
      <c r="O145" s="188">
        <f t="shared" si="39"/>
        <v>0</v>
      </c>
      <c r="P145" s="188">
        <v>0</v>
      </c>
      <c r="Q145" s="188">
        <f t="shared" si="40"/>
        <v>0</v>
      </c>
      <c r="R145" s="188"/>
      <c r="S145" s="188" t="s">
        <v>326</v>
      </c>
      <c r="T145" s="189" t="s">
        <v>327</v>
      </c>
      <c r="U145" s="159">
        <v>0</v>
      </c>
      <c r="V145" s="159">
        <f t="shared" si="41"/>
        <v>0</v>
      </c>
      <c r="W145" s="159"/>
      <c r="X145" s="159" t="s">
        <v>246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289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83">
        <v>134</v>
      </c>
      <c r="B146" s="184" t="s">
        <v>999</v>
      </c>
      <c r="C146" s="195" t="s">
        <v>851</v>
      </c>
      <c r="D146" s="185" t="s">
        <v>724</v>
      </c>
      <c r="E146" s="186">
        <v>3</v>
      </c>
      <c r="F146" s="187"/>
      <c r="G146" s="188">
        <f t="shared" si="35"/>
        <v>0</v>
      </c>
      <c r="H146" s="187"/>
      <c r="I146" s="188">
        <f t="shared" si="36"/>
        <v>0</v>
      </c>
      <c r="J146" s="187"/>
      <c r="K146" s="188">
        <f t="shared" si="37"/>
        <v>0</v>
      </c>
      <c r="L146" s="188">
        <v>21</v>
      </c>
      <c r="M146" s="188">
        <f t="shared" si="38"/>
        <v>0</v>
      </c>
      <c r="N146" s="188">
        <v>0</v>
      </c>
      <c r="O146" s="188">
        <f t="shared" si="39"/>
        <v>0</v>
      </c>
      <c r="P146" s="188">
        <v>0</v>
      </c>
      <c r="Q146" s="188">
        <f t="shared" si="40"/>
        <v>0</v>
      </c>
      <c r="R146" s="188"/>
      <c r="S146" s="188" t="s">
        <v>326</v>
      </c>
      <c r="T146" s="189" t="s">
        <v>327</v>
      </c>
      <c r="U146" s="159">
        <v>0</v>
      </c>
      <c r="V146" s="159">
        <f t="shared" si="41"/>
        <v>0</v>
      </c>
      <c r="W146" s="159"/>
      <c r="X146" s="159" t="s">
        <v>246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289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83">
        <v>135</v>
      </c>
      <c r="B147" s="184" t="s">
        <v>1000</v>
      </c>
      <c r="C147" s="195" t="s">
        <v>853</v>
      </c>
      <c r="D147" s="185" t="s">
        <v>724</v>
      </c>
      <c r="E147" s="186">
        <v>5</v>
      </c>
      <c r="F147" s="187"/>
      <c r="G147" s="188">
        <f t="shared" si="35"/>
        <v>0</v>
      </c>
      <c r="H147" s="187"/>
      <c r="I147" s="188">
        <f t="shared" si="36"/>
        <v>0</v>
      </c>
      <c r="J147" s="187"/>
      <c r="K147" s="188">
        <f t="shared" si="37"/>
        <v>0</v>
      </c>
      <c r="L147" s="188">
        <v>21</v>
      </c>
      <c r="M147" s="188">
        <f t="shared" si="38"/>
        <v>0</v>
      </c>
      <c r="N147" s="188">
        <v>0</v>
      </c>
      <c r="O147" s="188">
        <f t="shared" si="39"/>
        <v>0</v>
      </c>
      <c r="P147" s="188">
        <v>0</v>
      </c>
      <c r="Q147" s="188">
        <f t="shared" si="40"/>
        <v>0</v>
      </c>
      <c r="R147" s="188"/>
      <c r="S147" s="188" t="s">
        <v>326</v>
      </c>
      <c r="T147" s="189" t="s">
        <v>327</v>
      </c>
      <c r="U147" s="159">
        <v>0</v>
      </c>
      <c r="V147" s="159">
        <f t="shared" si="41"/>
        <v>0</v>
      </c>
      <c r="W147" s="159"/>
      <c r="X147" s="159" t="s">
        <v>246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289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83">
        <v>136</v>
      </c>
      <c r="B148" s="184" t="s">
        <v>1001</v>
      </c>
      <c r="C148" s="195" t="s">
        <v>855</v>
      </c>
      <c r="D148" s="185" t="s">
        <v>808</v>
      </c>
      <c r="E148" s="186">
        <v>15</v>
      </c>
      <c r="F148" s="187"/>
      <c r="G148" s="188">
        <f t="shared" si="35"/>
        <v>0</v>
      </c>
      <c r="H148" s="187"/>
      <c r="I148" s="188">
        <f t="shared" si="36"/>
        <v>0</v>
      </c>
      <c r="J148" s="187"/>
      <c r="K148" s="188">
        <f t="shared" si="37"/>
        <v>0</v>
      </c>
      <c r="L148" s="188">
        <v>21</v>
      </c>
      <c r="M148" s="188">
        <f t="shared" si="38"/>
        <v>0</v>
      </c>
      <c r="N148" s="188">
        <v>0</v>
      </c>
      <c r="O148" s="188">
        <f t="shared" si="39"/>
        <v>0</v>
      </c>
      <c r="P148" s="188">
        <v>0</v>
      </c>
      <c r="Q148" s="188">
        <f t="shared" si="40"/>
        <v>0</v>
      </c>
      <c r="R148" s="188"/>
      <c r="S148" s="188" t="s">
        <v>326</v>
      </c>
      <c r="T148" s="189" t="s">
        <v>327</v>
      </c>
      <c r="U148" s="159">
        <v>0</v>
      </c>
      <c r="V148" s="159">
        <f t="shared" si="41"/>
        <v>0</v>
      </c>
      <c r="W148" s="159"/>
      <c r="X148" s="159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289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5">
      <c r="A149" s="183">
        <v>137</v>
      </c>
      <c r="B149" s="184" t="s">
        <v>1002</v>
      </c>
      <c r="C149" s="195" t="s">
        <v>857</v>
      </c>
      <c r="D149" s="185" t="s">
        <v>724</v>
      </c>
      <c r="E149" s="186">
        <v>25</v>
      </c>
      <c r="F149" s="187"/>
      <c r="G149" s="188">
        <f t="shared" si="35"/>
        <v>0</v>
      </c>
      <c r="H149" s="187"/>
      <c r="I149" s="188">
        <f t="shared" si="36"/>
        <v>0</v>
      </c>
      <c r="J149" s="187"/>
      <c r="K149" s="188">
        <f t="shared" si="37"/>
        <v>0</v>
      </c>
      <c r="L149" s="188">
        <v>21</v>
      </c>
      <c r="M149" s="188">
        <f t="shared" si="38"/>
        <v>0</v>
      </c>
      <c r="N149" s="188">
        <v>0</v>
      </c>
      <c r="O149" s="188">
        <f t="shared" si="39"/>
        <v>0</v>
      </c>
      <c r="P149" s="188">
        <v>0</v>
      </c>
      <c r="Q149" s="188">
        <f t="shared" si="40"/>
        <v>0</v>
      </c>
      <c r="R149" s="188"/>
      <c r="S149" s="188" t="s">
        <v>326</v>
      </c>
      <c r="T149" s="189" t="s">
        <v>327</v>
      </c>
      <c r="U149" s="159">
        <v>0</v>
      </c>
      <c r="V149" s="159">
        <f t="shared" si="41"/>
        <v>0</v>
      </c>
      <c r="W149" s="159"/>
      <c r="X149" s="159" t="s">
        <v>246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289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x14ac:dyDescent="0.25">
      <c r="A150" s="169" t="s">
        <v>238</v>
      </c>
      <c r="B150" s="170" t="s">
        <v>124</v>
      </c>
      <c r="C150" s="192" t="s">
        <v>115</v>
      </c>
      <c r="D150" s="171"/>
      <c r="E150" s="172"/>
      <c r="F150" s="173"/>
      <c r="G150" s="173">
        <f>SUMIF(AG151:AG157,"&lt;&gt;NOR",G151:G157)</f>
        <v>0</v>
      </c>
      <c r="H150" s="173"/>
      <c r="I150" s="173">
        <f>SUM(I151:I157)</f>
        <v>0</v>
      </c>
      <c r="J150" s="173"/>
      <c r="K150" s="173">
        <f>SUM(K151:K157)</f>
        <v>0</v>
      </c>
      <c r="L150" s="173"/>
      <c r="M150" s="173">
        <f>SUM(M151:M157)</f>
        <v>0</v>
      </c>
      <c r="N150" s="173"/>
      <c r="O150" s="173">
        <f>SUM(O151:O157)</f>
        <v>0</v>
      </c>
      <c r="P150" s="173"/>
      <c r="Q150" s="173">
        <f>SUM(Q151:Q157)</f>
        <v>0</v>
      </c>
      <c r="R150" s="173"/>
      <c r="S150" s="173"/>
      <c r="T150" s="174"/>
      <c r="U150" s="168"/>
      <c r="V150" s="168">
        <f>SUM(V151:V157)</f>
        <v>0</v>
      </c>
      <c r="W150" s="168"/>
      <c r="X150" s="168"/>
      <c r="AG150" t="s">
        <v>239</v>
      </c>
    </row>
    <row r="151" spans="1:60" outlineLevel="1" x14ac:dyDescent="0.25">
      <c r="A151" s="183">
        <v>138</v>
      </c>
      <c r="B151" s="184" t="s">
        <v>1003</v>
      </c>
      <c r="C151" s="195" t="s">
        <v>1004</v>
      </c>
      <c r="D151" s="185" t="s">
        <v>274</v>
      </c>
      <c r="E151" s="186">
        <v>788</v>
      </c>
      <c r="F151" s="187"/>
      <c r="G151" s="188">
        <f t="shared" ref="G151:G157" si="42">ROUND(E151*F151,2)</f>
        <v>0</v>
      </c>
      <c r="H151" s="187"/>
      <c r="I151" s="188">
        <f t="shared" ref="I151:I157" si="43">ROUND(E151*H151,2)</f>
        <v>0</v>
      </c>
      <c r="J151" s="187"/>
      <c r="K151" s="188">
        <f t="shared" ref="K151:K157" si="44">ROUND(E151*J151,2)</f>
        <v>0</v>
      </c>
      <c r="L151" s="188">
        <v>21</v>
      </c>
      <c r="M151" s="188">
        <f t="shared" ref="M151:M157" si="45">G151*(1+L151/100)</f>
        <v>0</v>
      </c>
      <c r="N151" s="188">
        <v>0</v>
      </c>
      <c r="O151" s="188">
        <f t="shared" ref="O151:O157" si="46">ROUND(E151*N151,2)</f>
        <v>0</v>
      </c>
      <c r="P151" s="188">
        <v>0</v>
      </c>
      <c r="Q151" s="188">
        <f t="shared" ref="Q151:Q157" si="47">ROUND(E151*P151,2)</f>
        <v>0</v>
      </c>
      <c r="R151" s="188"/>
      <c r="S151" s="188" t="s">
        <v>326</v>
      </c>
      <c r="T151" s="189" t="s">
        <v>327</v>
      </c>
      <c r="U151" s="159">
        <v>0</v>
      </c>
      <c r="V151" s="159">
        <f t="shared" ref="V151:V157" si="48">ROUND(E151*U151,2)</f>
        <v>0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289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83">
        <v>139</v>
      </c>
      <c r="B152" s="184" t="s">
        <v>1005</v>
      </c>
      <c r="C152" s="195" t="s">
        <v>1006</v>
      </c>
      <c r="D152" s="185" t="s">
        <v>274</v>
      </c>
      <c r="E152" s="186">
        <v>157</v>
      </c>
      <c r="F152" s="187"/>
      <c r="G152" s="188">
        <f t="shared" si="42"/>
        <v>0</v>
      </c>
      <c r="H152" s="187"/>
      <c r="I152" s="188">
        <f t="shared" si="43"/>
        <v>0</v>
      </c>
      <c r="J152" s="187"/>
      <c r="K152" s="188">
        <f t="shared" si="44"/>
        <v>0</v>
      </c>
      <c r="L152" s="188">
        <v>21</v>
      </c>
      <c r="M152" s="188">
        <f t="shared" si="45"/>
        <v>0</v>
      </c>
      <c r="N152" s="188">
        <v>0</v>
      </c>
      <c r="O152" s="188">
        <f t="shared" si="46"/>
        <v>0</v>
      </c>
      <c r="P152" s="188">
        <v>0</v>
      </c>
      <c r="Q152" s="188">
        <f t="shared" si="47"/>
        <v>0</v>
      </c>
      <c r="R152" s="188"/>
      <c r="S152" s="188" t="s">
        <v>326</v>
      </c>
      <c r="T152" s="189" t="s">
        <v>327</v>
      </c>
      <c r="U152" s="159">
        <v>0</v>
      </c>
      <c r="V152" s="159">
        <f t="shared" si="48"/>
        <v>0</v>
      </c>
      <c r="W152" s="159"/>
      <c r="X152" s="159" t="s">
        <v>246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289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83">
        <v>140</v>
      </c>
      <c r="B153" s="184" t="s">
        <v>1007</v>
      </c>
      <c r="C153" s="195" t="s">
        <v>1008</v>
      </c>
      <c r="D153" s="185" t="s">
        <v>274</v>
      </c>
      <c r="E153" s="186">
        <v>788</v>
      </c>
      <c r="F153" s="187"/>
      <c r="G153" s="188">
        <f t="shared" si="42"/>
        <v>0</v>
      </c>
      <c r="H153" s="187"/>
      <c r="I153" s="188">
        <f t="shared" si="43"/>
        <v>0</v>
      </c>
      <c r="J153" s="187"/>
      <c r="K153" s="188">
        <f t="shared" si="44"/>
        <v>0</v>
      </c>
      <c r="L153" s="188">
        <v>21</v>
      </c>
      <c r="M153" s="188">
        <f t="shared" si="45"/>
        <v>0</v>
      </c>
      <c r="N153" s="188">
        <v>0</v>
      </c>
      <c r="O153" s="188">
        <f t="shared" si="46"/>
        <v>0</v>
      </c>
      <c r="P153" s="188">
        <v>0</v>
      </c>
      <c r="Q153" s="188">
        <f t="shared" si="47"/>
        <v>0</v>
      </c>
      <c r="R153" s="188"/>
      <c r="S153" s="188" t="s">
        <v>326</v>
      </c>
      <c r="T153" s="189" t="s">
        <v>327</v>
      </c>
      <c r="U153" s="159">
        <v>0</v>
      </c>
      <c r="V153" s="159">
        <f t="shared" si="48"/>
        <v>0</v>
      </c>
      <c r="W153" s="159"/>
      <c r="X153" s="159" t="s">
        <v>246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289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83">
        <v>141</v>
      </c>
      <c r="B154" s="184" t="s">
        <v>1009</v>
      </c>
      <c r="C154" s="195" t="s">
        <v>1010</v>
      </c>
      <c r="D154" s="185" t="s">
        <v>274</v>
      </c>
      <c r="E154" s="186">
        <v>157</v>
      </c>
      <c r="F154" s="187"/>
      <c r="G154" s="188">
        <f t="shared" si="42"/>
        <v>0</v>
      </c>
      <c r="H154" s="187"/>
      <c r="I154" s="188">
        <f t="shared" si="43"/>
        <v>0</v>
      </c>
      <c r="J154" s="187"/>
      <c r="K154" s="188">
        <f t="shared" si="44"/>
        <v>0</v>
      </c>
      <c r="L154" s="188">
        <v>21</v>
      </c>
      <c r="M154" s="188">
        <f t="shared" si="45"/>
        <v>0</v>
      </c>
      <c r="N154" s="188">
        <v>0</v>
      </c>
      <c r="O154" s="188">
        <f t="shared" si="46"/>
        <v>0</v>
      </c>
      <c r="P154" s="188">
        <v>0</v>
      </c>
      <c r="Q154" s="188">
        <f t="shared" si="47"/>
        <v>0</v>
      </c>
      <c r="R154" s="188"/>
      <c r="S154" s="188" t="s">
        <v>326</v>
      </c>
      <c r="T154" s="189" t="s">
        <v>327</v>
      </c>
      <c r="U154" s="159">
        <v>0</v>
      </c>
      <c r="V154" s="159">
        <f t="shared" si="48"/>
        <v>0</v>
      </c>
      <c r="W154" s="159"/>
      <c r="X154" s="159" t="s">
        <v>246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289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83">
        <v>142</v>
      </c>
      <c r="B155" s="184" t="s">
        <v>1011</v>
      </c>
      <c r="C155" s="195" t="s">
        <v>1012</v>
      </c>
      <c r="D155" s="185" t="s">
        <v>274</v>
      </c>
      <c r="E155" s="186">
        <v>10</v>
      </c>
      <c r="F155" s="187"/>
      <c r="G155" s="188">
        <f t="shared" si="42"/>
        <v>0</v>
      </c>
      <c r="H155" s="187"/>
      <c r="I155" s="188">
        <f t="shared" si="43"/>
        <v>0</v>
      </c>
      <c r="J155" s="187"/>
      <c r="K155" s="188">
        <f t="shared" si="44"/>
        <v>0</v>
      </c>
      <c r="L155" s="188">
        <v>21</v>
      </c>
      <c r="M155" s="188">
        <f t="shared" si="45"/>
        <v>0</v>
      </c>
      <c r="N155" s="188">
        <v>0</v>
      </c>
      <c r="O155" s="188">
        <f t="shared" si="46"/>
        <v>0</v>
      </c>
      <c r="P155" s="188">
        <v>0</v>
      </c>
      <c r="Q155" s="188">
        <f t="shared" si="47"/>
        <v>0</v>
      </c>
      <c r="R155" s="188"/>
      <c r="S155" s="188" t="s">
        <v>326</v>
      </c>
      <c r="T155" s="189" t="s">
        <v>327</v>
      </c>
      <c r="U155" s="159">
        <v>0</v>
      </c>
      <c r="V155" s="159">
        <f t="shared" si="48"/>
        <v>0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289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83">
        <v>143</v>
      </c>
      <c r="B156" s="184" t="s">
        <v>1013</v>
      </c>
      <c r="C156" s="195" t="s">
        <v>1014</v>
      </c>
      <c r="D156" s="185" t="s">
        <v>274</v>
      </c>
      <c r="E156" s="186">
        <v>10</v>
      </c>
      <c r="F156" s="187"/>
      <c r="G156" s="188">
        <f t="shared" si="42"/>
        <v>0</v>
      </c>
      <c r="H156" s="187"/>
      <c r="I156" s="188">
        <f t="shared" si="43"/>
        <v>0</v>
      </c>
      <c r="J156" s="187"/>
      <c r="K156" s="188">
        <f t="shared" si="44"/>
        <v>0</v>
      </c>
      <c r="L156" s="188">
        <v>21</v>
      </c>
      <c r="M156" s="188">
        <f t="shared" si="45"/>
        <v>0</v>
      </c>
      <c r="N156" s="188">
        <v>0</v>
      </c>
      <c r="O156" s="188">
        <f t="shared" si="46"/>
        <v>0</v>
      </c>
      <c r="P156" s="188">
        <v>0</v>
      </c>
      <c r="Q156" s="188">
        <f t="shared" si="47"/>
        <v>0</v>
      </c>
      <c r="R156" s="188"/>
      <c r="S156" s="188" t="s">
        <v>326</v>
      </c>
      <c r="T156" s="189" t="s">
        <v>327</v>
      </c>
      <c r="U156" s="159">
        <v>0</v>
      </c>
      <c r="V156" s="159">
        <f t="shared" si="48"/>
        <v>0</v>
      </c>
      <c r="W156" s="159"/>
      <c r="X156" s="159" t="s">
        <v>246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289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83">
        <v>144</v>
      </c>
      <c r="B157" s="184" t="s">
        <v>1015</v>
      </c>
      <c r="C157" s="195" t="s">
        <v>1016</v>
      </c>
      <c r="D157" s="185" t="s">
        <v>274</v>
      </c>
      <c r="E157" s="186">
        <v>20</v>
      </c>
      <c r="F157" s="187"/>
      <c r="G157" s="188">
        <f t="shared" si="42"/>
        <v>0</v>
      </c>
      <c r="H157" s="187"/>
      <c r="I157" s="188">
        <f t="shared" si="43"/>
        <v>0</v>
      </c>
      <c r="J157" s="187"/>
      <c r="K157" s="188">
        <f t="shared" si="44"/>
        <v>0</v>
      </c>
      <c r="L157" s="188">
        <v>21</v>
      </c>
      <c r="M157" s="188">
        <f t="shared" si="45"/>
        <v>0</v>
      </c>
      <c r="N157" s="188">
        <v>0</v>
      </c>
      <c r="O157" s="188">
        <f t="shared" si="46"/>
        <v>0</v>
      </c>
      <c r="P157" s="188">
        <v>0</v>
      </c>
      <c r="Q157" s="188">
        <f t="shared" si="47"/>
        <v>0</v>
      </c>
      <c r="R157" s="188"/>
      <c r="S157" s="188" t="s">
        <v>326</v>
      </c>
      <c r="T157" s="189" t="s">
        <v>327</v>
      </c>
      <c r="U157" s="159">
        <v>0</v>
      </c>
      <c r="V157" s="159">
        <f t="shared" si="48"/>
        <v>0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289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x14ac:dyDescent="0.25">
      <c r="A158" s="169" t="s">
        <v>238</v>
      </c>
      <c r="B158" s="170" t="s">
        <v>128</v>
      </c>
      <c r="C158" s="192" t="s">
        <v>129</v>
      </c>
      <c r="D158" s="171"/>
      <c r="E158" s="172"/>
      <c r="F158" s="173"/>
      <c r="G158" s="173">
        <f>SUMIF(AG159:AG160,"&lt;&gt;NOR",G159:G160)</f>
        <v>0</v>
      </c>
      <c r="H158" s="173"/>
      <c r="I158" s="173">
        <f>SUM(I159:I160)</f>
        <v>0</v>
      </c>
      <c r="J158" s="173"/>
      <c r="K158" s="173">
        <f>SUM(K159:K160)</f>
        <v>0</v>
      </c>
      <c r="L158" s="173"/>
      <c r="M158" s="173">
        <f>SUM(M159:M160)</f>
        <v>0</v>
      </c>
      <c r="N158" s="173"/>
      <c r="O158" s="173">
        <f>SUM(O159:O160)</f>
        <v>0</v>
      </c>
      <c r="P158" s="173"/>
      <c r="Q158" s="173">
        <f>SUM(Q159:Q160)</f>
        <v>0</v>
      </c>
      <c r="R158" s="173"/>
      <c r="S158" s="173"/>
      <c r="T158" s="174"/>
      <c r="U158" s="168"/>
      <c r="V158" s="168">
        <f>SUM(V159:V160)</f>
        <v>0</v>
      </c>
      <c r="W158" s="168"/>
      <c r="X158" s="168"/>
      <c r="AG158" t="s">
        <v>239</v>
      </c>
    </row>
    <row r="159" spans="1:60" outlineLevel="1" x14ac:dyDescent="0.25">
      <c r="A159" s="183">
        <v>145</v>
      </c>
      <c r="B159" s="184" t="s">
        <v>1017</v>
      </c>
      <c r="C159" s="195" t="s">
        <v>1018</v>
      </c>
      <c r="D159" s="185" t="s">
        <v>702</v>
      </c>
      <c r="E159" s="186">
        <v>1</v>
      </c>
      <c r="F159" s="187"/>
      <c r="G159" s="188">
        <f>ROUND(E159*F159,2)</f>
        <v>0</v>
      </c>
      <c r="H159" s="187"/>
      <c r="I159" s="188">
        <f>ROUND(E159*H159,2)</f>
        <v>0</v>
      </c>
      <c r="J159" s="187"/>
      <c r="K159" s="188">
        <f>ROUND(E159*J159,2)</f>
        <v>0</v>
      </c>
      <c r="L159" s="188">
        <v>21</v>
      </c>
      <c r="M159" s="188">
        <f>G159*(1+L159/100)</f>
        <v>0</v>
      </c>
      <c r="N159" s="188">
        <v>0</v>
      </c>
      <c r="O159" s="188">
        <f>ROUND(E159*N159,2)</f>
        <v>0</v>
      </c>
      <c r="P159" s="188">
        <v>0</v>
      </c>
      <c r="Q159" s="188">
        <f>ROUND(E159*P159,2)</f>
        <v>0</v>
      </c>
      <c r="R159" s="188"/>
      <c r="S159" s="188" t="s">
        <v>326</v>
      </c>
      <c r="T159" s="189" t="s">
        <v>327</v>
      </c>
      <c r="U159" s="159">
        <v>0</v>
      </c>
      <c r="V159" s="159">
        <f>ROUND(E159*U159,2)</f>
        <v>0</v>
      </c>
      <c r="W159" s="159"/>
      <c r="X159" s="159" t="s">
        <v>246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289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83">
        <v>146</v>
      </c>
      <c r="B160" s="184" t="s">
        <v>1019</v>
      </c>
      <c r="C160" s="195" t="s">
        <v>1020</v>
      </c>
      <c r="D160" s="185" t="s">
        <v>702</v>
      </c>
      <c r="E160" s="186">
        <v>1</v>
      </c>
      <c r="F160" s="187"/>
      <c r="G160" s="188">
        <f>ROUND(E160*F160,2)</f>
        <v>0</v>
      </c>
      <c r="H160" s="187"/>
      <c r="I160" s="188">
        <f>ROUND(E160*H160,2)</f>
        <v>0</v>
      </c>
      <c r="J160" s="187"/>
      <c r="K160" s="188">
        <f>ROUND(E160*J160,2)</f>
        <v>0</v>
      </c>
      <c r="L160" s="188">
        <v>21</v>
      </c>
      <c r="M160" s="188">
        <f>G160*(1+L160/100)</f>
        <v>0</v>
      </c>
      <c r="N160" s="188">
        <v>0</v>
      </c>
      <c r="O160" s="188">
        <f>ROUND(E160*N160,2)</f>
        <v>0</v>
      </c>
      <c r="P160" s="188">
        <v>0</v>
      </c>
      <c r="Q160" s="188">
        <f>ROUND(E160*P160,2)</f>
        <v>0</v>
      </c>
      <c r="R160" s="188"/>
      <c r="S160" s="188" t="s">
        <v>326</v>
      </c>
      <c r="T160" s="189" t="s">
        <v>327</v>
      </c>
      <c r="U160" s="159">
        <v>0</v>
      </c>
      <c r="V160" s="159">
        <f>ROUND(E160*U160,2)</f>
        <v>0</v>
      </c>
      <c r="W160" s="159"/>
      <c r="X160" s="159" t="s">
        <v>246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289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x14ac:dyDescent="0.25">
      <c r="A161" s="169" t="s">
        <v>238</v>
      </c>
      <c r="B161" s="170" t="s">
        <v>132</v>
      </c>
      <c r="C161" s="192" t="s">
        <v>103</v>
      </c>
      <c r="D161" s="171"/>
      <c r="E161" s="172"/>
      <c r="F161" s="173"/>
      <c r="G161" s="173">
        <f>SUMIF(AG162:AG166,"&lt;&gt;NOR",G162:G166)</f>
        <v>0</v>
      </c>
      <c r="H161" s="173"/>
      <c r="I161" s="173">
        <f>SUM(I162:I166)</f>
        <v>0</v>
      </c>
      <c r="J161" s="173"/>
      <c r="K161" s="173">
        <f>SUM(K162:K166)</f>
        <v>0</v>
      </c>
      <c r="L161" s="173"/>
      <c r="M161" s="173">
        <f>SUM(M162:M166)</f>
        <v>0</v>
      </c>
      <c r="N161" s="173"/>
      <c r="O161" s="173">
        <f>SUM(O162:O166)</f>
        <v>0</v>
      </c>
      <c r="P161" s="173"/>
      <c r="Q161" s="173">
        <f>SUM(Q162:Q166)</f>
        <v>0</v>
      </c>
      <c r="R161" s="173"/>
      <c r="S161" s="173"/>
      <c r="T161" s="174"/>
      <c r="U161" s="168"/>
      <c r="V161" s="168">
        <f>SUM(V162:V166)</f>
        <v>0</v>
      </c>
      <c r="W161" s="168"/>
      <c r="X161" s="168"/>
      <c r="AG161" t="s">
        <v>239</v>
      </c>
    </row>
    <row r="162" spans="1:60" outlineLevel="1" x14ac:dyDescent="0.25">
      <c r="A162" s="183">
        <v>147</v>
      </c>
      <c r="B162" s="184" t="s">
        <v>1021</v>
      </c>
      <c r="C162" s="195" t="s">
        <v>777</v>
      </c>
      <c r="D162" s="185" t="s">
        <v>702</v>
      </c>
      <c r="E162" s="186">
        <v>1</v>
      </c>
      <c r="F162" s="187"/>
      <c r="G162" s="188">
        <f>ROUND(E162*F162,2)</f>
        <v>0</v>
      </c>
      <c r="H162" s="187"/>
      <c r="I162" s="188">
        <f>ROUND(E162*H162,2)</f>
        <v>0</v>
      </c>
      <c r="J162" s="187"/>
      <c r="K162" s="188">
        <f>ROUND(E162*J162,2)</f>
        <v>0</v>
      </c>
      <c r="L162" s="188">
        <v>21</v>
      </c>
      <c r="M162" s="188">
        <f>G162*(1+L162/100)</f>
        <v>0</v>
      </c>
      <c r="N162" s="188">
        <v>0</v>
      </c>
      <c r="O162" s="188">
        <f>ROUND(E162*N162,2)</f>
        <v>0</v>
      </c>
      <c r="P162" s="188">
        <v>0</v>
      </c>
      <c r="Q162" s="188">
        <f>ROUND(E162*P162,2)</f>
        <v>0</v>
      </c>
      <c r="R162" s="188"/>
      <c r="S162" s="188" t="s">
        <v>326</v>
      </c>
      <c r="T162" s="189" t="s">
        <v>327</v>
      </c>
      <c r="U162" s="159">
        <v>0</v>
      </c>
      <c r="V162" s="159">
        <f>ROUND(E162*U162,2)</f>
        <v>0</v>
      </c>
      <c r="W162" s="159"/>
      <c r="X162" s="159" t="s">
        <v>246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289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83">
        <v>148</v>
      </c>
      <c r="B163" s="184" t="s">
        <v>1022</v>
      </c>
      <c r="C163" s="195" t="s">
        <v>1023</v>
      </c>
      <c r="D163" s="185" t="s">
        <v>769</v>
      </c>
      <c r="E163" s="186">
        <v>45</v>
      </c>
      <c r="F163" s="187"/>
      <c r="G163" s="188">
        <f>ROUND(E163*F163,2)</f>
        <v>0</v>
      </c>
      <c r="H163" s="187"/>
      <c r="I163" s="188">
        <f>ROUND(E163*H163,2)</f>
        <v>0</v>
      </c>
      <c r="J163" s="187"/>
      <c r="K163" s="188">
        <f>ROUND(E163*J163,2)</f>
        <v>0</v>
      </c>
      <c r="L163" s="188">
        <v>21</v>
      </c>
      <c r="M163" s="188">
        <f>G163*(1+L163/100)</f>
        <v>0</v>
      </c>
      <c r="N163" s="188">
        <v>0</v>
      </c>
      <c r="O163" s="188">
        <f>ROUND(E163*N163,2)</f>
        <v>0</v>
      </c>
      <c r="P163" s="188">
        <v>0</v>
      </c>
      <c r="Q163" s="188">
        <f>ROUND(E163*P163,2)</f>
        <v>0</v>
      </c>
      <c r="R163" s="188"/>
      <c r="S163" s="188" t="s">
        <v>326</v>
      </c>
      <c r="T163" s="189" t="s">
        <v>327</v>
      </c>
      <c r="U163" s="159">
        <v>0</v>
      </c>
      <c r="V163" s="159">
        <f>ROUND(E163*U163,2)</f>
        <v>0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83">
        <v>149</v>
      </c>
      <c r="B164" s="184" t="s">
        <v>1024</v>
      </c>
      <c r="C164" s="195" t="s">
        <v>760</v>
      </c>
      <c r="D164" s="185" t="s">
        <v>702</v>
      </c>
      <c r="E164" s="186">
        <v>1</v>
      </c>
      <c r="F164" s="187"/>
      <c r="G164" s="188">
        <f>ROUND(E164*F164,2)</f>
        <v>0</v>
      </c>
      <c r="H164" s="187"/>
      <c r="I164" s="188">
        <f>ROUND(E164*H164,2)</f>
        <v>0</v>
      </c>
      <c r="J164" s="187"/>
      <c r="K164" s="188">
        <f>ROUND(E164*J164,2)</f>
        <v>0</v>
      </c>
      <c r="L164" s="188">
        <v>21</v>
      </c>
      <c r="M164" s="188">
        <f>G164*(1+L164/100)</f>
        <v>0</v>
      </c>
      <c r="N164" s="188">
        <v>0</v>
      </c>
      <c r="O164" s="188">
        <f>ROUND(E164*N164,2)</f>
        <v>0</v>
      </c>
      <c r="P164" s="188">
        <v>0</v>
      </c>
      <c r="Q164" s="188">
        <f>ROUND(E164*P164,2)</f>
        <v>0</v>
      </c>
      <c r="R164" s="188"/>
      <c r="S164" s="188" t="s">
        <v>326</v>
      </c>
      <c r="T164" s="189" t="s">
        <v>327</v>
      </c>
      <c r="U164" s="159">
        <v>0</v>
      </c>
      <c r="V164" s="159">
        <f>ROUND(E164*U164,2)</f>
        <v>0</v>
      </c>
      <c r="W164" s="159"/>
      <c r="X164" s="159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289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83">
        <v>150</v>
      </c>
      <c r="B165" s="184" t="s">
        <v>1025</v>
      </c>
      <c r="C165" s="195" t="s">
        <v>758</v>
      </c>
      <c r="D165" s="185" t="s">
        <v>702</v>
      </c>
      <c r="E165" s="186">
        <v>1</v>
      </c>
      <c r="F165" s="187"/>
      <c r="G165" s="188">
        <f>ROUND(E165*F165,2)</f>
        <v>0</v>
      </c>
      <c r="H165" s="187"/>
      <c r="I165" s="188">
        <f>ROUND(E165*H165,2)</f>
        <v>0</v>
      </c>
      <c r="J165" s="187"/>
      <c r="K165" s="188">
        <f>ROUND(E165*J165,2)</f>
        <v>0</v>
      </c>
      <c r="L165" s="188">
        <v>21</v>
      </c>
      <c r="M165" s="188">
        <f>G165*(1+L165/100)</f>
        <v>0</v>
      </c>
      <c r="N165" s="188">
        <v>0</v>
      </c>
      <c r="O165" s="188">
        <f>ROUND(E165*N165,2)</f>
        <v>0</v>
      </c>
      <c r="P165" s="188">
        <v>0</v>
      </c>
      <c r="Q165" s="188">
        <f>ROUND(E165*P165,2)</f>
        <v>0</v>
      </c>
      <c r="R165" s="188"/>
      <c r="S165" s="188" t="s">
        <v>326</v>
      </c>
      <c r="T165" s="189" t="s">
        <v>327</v>
      </c>
      <c r="U165" s="159">
        <v>0</v>
      </c>
      <c r="V165" s="159">
        <f>ROUND(E165*U165,2)</f>
        <v>0</v>
      </c>
      <c r="W165" s="159"/>
      <c r="X165" s="159" t="s">
        <v>246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289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75">
        <v>151</v>
      </c>
      <c r="B166" s="176" t="s">
        <v>1026</v>
      </c>
      <c r="C166" s="193" t="s">
        <v>1027</v>
      </c>
      <c r="D166" s="177" t="s">
        <v>702</v>
      </c>
      <c r="E166" s="178">
        <v>1</v>
      </c>
      <c r="F166" s="179"/>
      <c r="G166" s="180">
        <f>ROUND(E166*F166,2)</f>
        <v>0</v>
      </c>
      <c r="H166" s="179"/>
      <c r="I166" s="180">
        <f>ROUND(E166*H166,2)</f>
        <v>0</v>
      </c>
      <c r="J166" s="179"/>
      <c r="K166" s="180">
        <f>ROUND(E166*J166,2)</f>
        <v>0</v>
      </c>
      <c r="L166" s="180">
        <v>21</v>
      </c>
      <c r="M166" s="180">
        <f>G166*(1+L166/100)</f>
        <v>0</v>
      </c>
      <c r="N166" s="180">
        <v>0</v>
      </c>
      <c r="O166" s="180">
        <f>ROUND(E166*N166,2)</f>
        <v>0</v>
      </c>
      <c r="P166" s="180">
        <v>0</v>
      </c>
      <c r="Q166" s="180">
        <f>ROUND(E166*P166,2)</f>
        <v>0</v>
      </c>
      <c r="R166" s="180"/>
      <c r="S166" s="180" t="s">
        <v>326</v>
      </c>
      <c r="T166" s="181" t="s">
        <v>327</v>
      </c>
      <c r="U166" s="159">
        <v>0</v>
      </c>
      <c r="V166" s="159">
        <f>ROUND(E166*U166,2)</f>
        <v>0</v>
      </c>
      <c r="W166" s="159"/>
      <c r="X166" s="159" t="s">
        <v>246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289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x14ac:dyDescent="0.25">
      <c r="A167" s="3"/>
      <c r="B167" s="4"/>
      <c r="C167" s="198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v>15</v>
      </c>
      <c r="AF167">
        <v>21</v>
      </c>
      <c r="AG167" t="s">
        <v>225</v>
      </c>
    </row>
    <row r="168" spans="1:60" x14ac:dyDescent="0.25">
      <c r="A168" s="152"/>
      <c r="B168" s="153" t="s">
        <v>29</v>
      </c>
      <c r="C168" s="199"/>
      <c r="D168" s="154"/>
      <c r="E168" s="155"/>
      <c r="F168" s="155"/>
      <c r="G168" s="191">
        <f>G8+G15+G58+G120+G140+G150+G158+G161</f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f>SUMIF(L7:L166,AE167,G7:G166)</f>
        <v>0</v>
      </c>
      <c r="AF168">
        <f>SUMIF(L7:L166,AF167,G7:G166)</f>
        <v>0</v>
      </c>
      <c r="AG168" t="s">
        <v>666</v>
      </c>
    </row>
    <row r="169" spans="1:60" x14ac:dyDescent="0.25">
      <c r="C169" s="200"/>
      <c r="D169" s="10"/>
      <c r="AG169" t="s">
        <v>687</v>
      </c>
    </row>
    <row r="170" spans="1:60" x14ac:dyDescent="0.25">
      <c r="D170" s="10"/>
    </row>
    <row r="171" spans="1:60" x14ac:dyDescent="0.25">
      <c r="D171" s="10"/>
    </row>
    <row r="172" spans="1:60" x14ac:dyDescent="0.25">
      <c r="D172" s="10"/>
    </row>
    <row r="173" spans="1:60" x14ac:dyDescent="0.25">
      <c r="D173" s="10"/>
    </row>
    <row r="174" spans="1:60" x14ac:dyDescent="0.25">
      <c r="D174" s="10"/>
    </row>
    <row r="175" spans="1:60" x14ac:dyDescent="0.25">
      <c r="D175" s="10"/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334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61</v>
      </c>
      <c r="C3" s="271" t="s">
        <v>62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55</v>
      </c>
      <c r="C4" s="274" t="s">
        <v>63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SUMIF(AG9:AG31,"&lt;&gt;NOR",G9:G31)</f>
        <v>0</v>
      </c>
      <c r="H8" s="173"/>
      <c r="I8" s="173">
        <f>SUM(I9:I31)</f>
        <v>0</v>
      </c>
      <c r="J8" s="173"/>
      <c r="K8" s="173">
        <f>SUM(K9:K31)</f>
        <v>0</v>
      </c>
      <c r="L8" s="173"/>
      <c r="M8" s="173">
        <f>SUM(M9:M31)</f>
        <v>0</v>
      </c>
      <c r="N8" s="173"/>
      <c r="O8" s="173">
        <f>SUM(O9:O31)</f>
        <v>0</v>
      </c>
      <c r="P8" s="173"/>
      <c r="Q8" s="173">
        <f>SUM(Q9:Q31)</f>
        <v>939.3</v>
      </c>
      <c r="R8" s="173"/>
      <c r="S8" s="173"/>
      <c r="T8" s="174"/>
      <c r="U8" s="168"/>
      <c r="V8" s="168">
        <f>SUM(V9:V31)</f>
        <v>203.07999999999998</v>
      </c>
      <c r="W8" s="168"/>
      <c r="X8" s="168"/>
      <c r="AG8" t="s">
        <v>239</v>
      </c>
    </row>
    <row r="9" spans="1:60" ht="20.399999999999999" outlineLevel="1" x14ac:dyDescent="0.25">
      <c r="A9" s="175">
        <v>1</v>
      </c>
      <c r="B9" s="176" t="s">
        <v>1028</v>
      </c>
      <c r="C9" s="193" t="s">
        <v>1029</v>
      </c>
      <c r="D9" s="177" t="s">
        <v>242</v>
      </c>
      <c r="E9" s="178">
        <v>1067.38625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0.88</v>
      </c>
      <c r="Q9" s="180">
        <f>ROUND(E9*P9,2)</f>
        <v>939.3</v>
      </c>
      <c r="R9" s="180" t="s">
        <v>243</v>
      </c>
      <c r="S9" s="180" t="s">
        <v>244</v>
      </c>
      <c r="T9" s="181" t="s">
        <v>1030</v>
      </c>
      <c r="U9" s="159">
        <v>0.14399999999999999</v>
      </c>
      <c r="V9" s="159">
        <f>ROUND(E9*U9,2)</f>
        <v>153.69999999999999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194" t="s">
        <v>1031</v>
      </c>
      <c r="D10" s="161"/>
      <c r="E10" s="162">
        <v>514.42499999999995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94" t="s">
        <v>1032</v>
      </c>
      <c r="D11" s="161"/>
      <c r="E11" s="162">
        <v>552.96124999999995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75">
        <v>2</v>
      </c>
      <c r="B12" s="176" t="s">
        <v>1033</v>
      </c>
      <c r="C12" s="193" t="s">
        <v>1034</v>
      </c>
      <c r="D12" s="177" t="s">
        <v>279</v>
      </c>
      <c r="E12" s="178">
        <v>46.550400000000003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 t="s">
        <v>280</v>
      </c>
      <c r="S12" s="180" t="s">
        <v>244</v>
      </c>
      <c r="T12" s="181" t="s">
        <v>1030</v>
      </c>
      <c r="U12" s="159">
        <v>0.495</v>
      </c>
      <c r="V12" s="159">
        <f>ROUND(E12*U12,2)</f>
        <v>23.04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1" outlineLevel="1" x14ac:dyDescent="0.25">
      <c r="A13" s="156"/>
      <c r="B13" s="157"/>
      <c r="C13" s="266" t="s">
        <v>1035</v>
      </c>
      <c r="D13" s="267"/>
      <c r="E13" s="267"/>
      <c r="F13" s="267"/>
      <c r="G13" s="267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270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82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194" t="s">
        <v>1036</v>
      </c>
      <c r="D14" s="161"/>
      <c r="E14" s="162">
        <v>21.882000000000001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56"/>
      <c r="B15" s="157"/>
      <c r="C15" s="194" t="s">
        <v>1037</v>
      </c>
      <c r="D15" s="161"/>
      <c r="E15" s="162">
        <v>1.3440000000000001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194" t="s">
        <v>1038</v>
      </c>
      <c r="D16" s="161"/>
      <c r="E16" s="162">
        <v>1.9056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194" t="s">
        <v>1039</v>
      </c>
      <c r="D17" s="161"/>
      <c r="E17" s="162">
        <v>1.4568000000000001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249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94" t="s">
        <v>1040</v>
      </c>
      <c r="D18" s="161"/>
      <c r="E18" s="162">
        <v>9.1620000000000008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6"/>
      <c r="B19" s="157"/>
      <c r="C19" s="194" t="s">
        <v>1041</v>
      </c>
      <c r="D19" s="161"/>
      <c r="E19" s="162">
        <v>10.8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75">
        <v>3</v>
      </c>
      <c r="B20" s="176" t="s">
        <v>1042</v>
      </c>
      <c r="C20" s="193" t="s">
        <v>1043</v>
      </c>
      <c r="D20" s="177" t="s">
        <v>279</v>
      </c>
      <c r="E20" s="178">
        <v>23.275200000000002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0" t="s">
        <v>280</v>
      </c>
      <c r="S20" s="180" t="s">
        <v>244</v>
      </c>
      <c r="T20" s="181" t="s">
        <v>1030</v>
      </c>
      <c r="U20" s="159">
        <v>0.60029999999999994</v>
      </c>
      <c r="V20" s="159">
        <f>ROUND(E20*U20,2)</f>
        <v>13.97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1" outlineLevel="1" x14ac:dyDescent="0.25">
      <c r="A21" s="156"/>
      <c r="B21" s="157"/>
      <c r="C21" s="266" t="s">
        <v>1035</v>
      </c>
      <c r="D21" s="267"/>
      <c r="E21" s="267"/>
      <c r="F21" s="267"/>
      <c r="G21" s="267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270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82" t="str">
        <f>C21</f>
        <v>zapažených i nezapažených s urovnáním dna do předepsaného profilu a spádu, s přehozením výkopku na přilehlém terénu na vzdálenost do 3 m od podélné osy rýhy nebo s naložením výkopku na dopravní prostředek.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194" t="s">
        <v>1044</v>
      </c>
      <c r="D22" s="161"/>
      <c r="E22" s="162">
        <v>23.275200000000002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5">
        <v>4</v>
      </c>
      <c r="B23" s="176" t="s">
        <v>292</v>
      </c>
      <c r="C23" s="193" t="s">
        <v>293</v>
      </c>
      <c r="D23" s="177" t="s">
        <v>279</v>
      </c>
      <c r="E23" s="178">
        <v>46.550400000000003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 t="s">
        <v>280</v>
      </c>
      <c r="S23" s="180" t="s">
        <v>244</v>
      </c>
      <c r="T23" s="181" t="s">
        <v>1030</v>
      </c>
      <c r="U23" s="159">
        <v>1.0999999999999999E-2</v>
      </c>
      <c r="V23" s="159">
        <f>ROUND(E23*U23,2)</f>
        <v>0.51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56"/>
      <c r="B24" s="157"/>
      <c r="C24" s="266" t="s">
        <v>294</v>
      </c>
      <c r="D24" s="267"/>
      <c r="E24" s="267"/>
      <c r="F24" s="267"/>
      <c r="G24" s="267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270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30.6" outlineLevel="1" x14ac:dyDescent="0.25">
      <c r="A25" s="175">
        <v>5</v>
      </c>
      <c r="B25" s="176" t="s">
        <v>298</v>
      </c>
      <c r="C25" s="193" t="s">
        <v>299</v>
      </c>
      <c r="D25" s="177" t="s">
        <v>279</v>
      </c>
      <c r="E25" s="178">
        <v>465.50400000000002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 t="s">
        <v>280</v>
      </c>
      <c r="S25" s="180" t="s">
        <v>244</v>
      </c>
      <c r="T25" s="181" t="s">
        <v>1030</v>
      </c>
      <c r="U25" s="159">
        <v>0</v>
      </c>
      <c r="V25" s="159">
        <f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266" t="s">
        <v>294</v>
      </c>
      <c r="D26" s="267"/>
      <c r="E26" s="267"/>
      <c r="F26" s="267"/>
      <c r="G26" s="267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270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6"/>
      <c r="B27" s="157"/>
      <c r="C27" s="194" t="s">
        <v>1045</v>
      </c>
      <c r="D27" s="161"/>
      <c r="E27" s="162">
        <v>465.50400000000002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75">
        <v>6</v>
      </c>
      <c r="B28" s="176" t="s">
        <v>1046</v>
      </c>
      <c r="C28" s="193" t="s">
        <v>1047</v>
      </c>
      <c r="D28" s="177" t="s">
        <v>242</v>
      </c>
      <c r="E28" s="178">
        <v>659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21</v>
      </c>
      <c r="M28" s="180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0" t="s">
        <v>280</v>
      </c>
      <c r="S28" s="180" t="s">
        <v>244</v>
      </c>
      <c r="T28" s="181" t="s">
        <v>1030</v>
      </c>
      <c r="U28" s="159">
        <v>1.7999999999999999E-2</v>
      </c>
      <c r="V28" s="159">
        <f>ROUND(E28*U28,2)</f>
        <v>11.86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266" t="s">
        <v>1048</v>
      </c>
      <c r="D29" s="267"/>
      <c r="E29" s="267"/>
      <c r="F29" s="267"/>
      <c r="G29" s="267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270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194" t="s">
        <v>1049</v>
      </c>
      <c r="D30" s="161"/>
      <c r="E30" s="162">
        <v>659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3">
        <v>7</v>
      </c>
      <c r="B31" s="184" t="s">
        <v>1050</v>
      </c>
      <c r="C31" s="195" t="s">
        <v>1051</v>
      </c>
      <c r="D31" s="185" t="s">
        <v>279</v>
      </c>
      <c r="E31" s="186">
        <v>46.550400000000003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8">
        <v>0</v>
      </c>
      <c r="O31" s="188">
        <f>ROUND(E31*N31,2)</f>
        <v>0</v>
      </c>
      <c r="P31" s="188">
        <v>0</v>
      </c>
      <c r="Q31" s="188">
        <f>ROUND(E31*P31,2)</f>
        <v>0</v>
      </c>
      <c r="R31" s="188" t="s">
        <v>280</v>
      </c>
      <c r="S31" s="188" t="s">
        <v>244</v>
      </c>
      <c r="T31" s="189" t="s">
        <v>1030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5">
      <c r="A32" s="169" t="s">
        <v>238</v>
      </c>
      <c r="B32" s="170" t="s">
        <v>143</v>
      </c>
      <c r="C32" s="192" t="s">
        <v>144</v>
      </c>
      <c r="D32" s="171"/>
      <c r="E32" s="172"/>
      <c r="F32" s="173"/>
      <c r="G32" s="173">
        <f>SUMIF(AG33:AG104,"&lt;&gt;NOR",G33:G104)</f>
        <v>0</v>
      </c>
      <c r="H32" s="173"/>
      <c r="I32" s="173">
        <f>SUM(I33:I104)</f>
        <v>0</v>
      </c>
      <c r="J32" s="173"/>
      <c r="K32" s="173">
        <f>SUM(K33:K104)</f>
        <v>0</v>
      </c>
      <c r="L32" s="173"/>
      <c r="M32" s="173">
        <f>SUM(M33:M104)</f>
        <v>0</v>
      </c>
      <c r="N32" s="173"/>
      <c r="O32" s="173">
        <f>SUM(O33:O104)</f>
        <v>1149.3499999999999</v>
      </c>
      <c r="P32" s="173"/>
      <c r="Q32" s="173">
        <f>SUM(Q33:Q104)</f>
        <v>0</v>
      </c>
      <c r="R32" s="173"/>
      <c r="S32" s="173"/>
      <c r="T32" s="174"/>
      <c r="U32" s="168"/>
      <c r="V32" s="168">
        <f>SUM(V33:V104)</f>
        <v>4568.82</v>
      </c>
      <c r="W32" s="168"/>
      <c r="X32" s="168"/>
      <c r="AG32" t="s">
        <v>239</v>
      </c>
    </row>
    <row r="33" spans="1:60" outlineLevel="1" x14ac:dyDescent="0.25">
      <c r="A33" s="175">
        <v>8</v>
      </c>
      <c r="B33" s="176" t="s">
        <v>1052</v>
      </c>
      <c r="C33" s="193" t="s">
        <v>1053</v>
      </c>
      <c r="D33" s="177" t="s">
        <v>279</v>
      </c>
      <c r="E33" s="178">
        <v>3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2.5249999999999999</v>
      </c>
      <c r="O33" s="180">
        <f>ROUND(E33*N33,2)</f>
        <v>7.58</v>
      </c>
      <c r="P33" s="180">
        <v>0</v>
      </c>
      <c r="Q33" s="180">
        <f>ROUND(E33*P33,2)</f>
        <v>0</v>
      </c>
      <c r="R33" s="180" t="s">
        <v>1054</v>
      </c>
      <c r="S33" s="180" t="s">
        <v>244</v>
      </c>
      <c r="T33" s="181" t="s">
        <v>1030</v>
      </c>
      <c r="U33" s="159">
        <v>1.89</v>
      </c>
      <c r="V33" s="159">
        <f>ROUND(E33*U33,2)</f>
        <v>5.67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262" t="s">
        <v>1055</v>
      </c>
      <c r="D34" s="263"/>
      <c r="E34" s="263"/>
      <c r="F34" s="263"/>
      <c r="G34" s="263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610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56"/>
      <c r="B35" s="157"/>
      <c r="C35" s="194" t="s">
        <v>1056</v>
      </c>
      <c r="D35" s="161"/>
      <c r="E35" s="162">
        <v>3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249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75">
        <v>9</v>
      </c>
      <c r="B36" s="176" t="s">
        <v>1057</v>
      </c>
      <c r="C36" s="193" t="s">
        <v>1058</v>
      </c>
      <c r="D36" s="177" t="s">
        <v>279</v>
      </c>
      <c r="E36" s="178">
        <v>19.962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1.9205000000000001</v>
      </c>
      <c r="O36" s="180">
        <f>ROUND(E36*N36,2)</f>
        <v>38.340000000000003</v>
      </c>
      <c r="P36" s="180">
        <v>0</v>
      </c>
      <c r="Q36" s="180">
        <f>ROUND(E36*P36,2)</f>
        <v>0</v>
      </c>
      <c r="R36" s="180" t="s">
        <v>1054</v>
      </c>
      <c r="S36" s="180" t="s">
        <v>244</v>
      </c>
      <c r="T36" s="181" t="s">
        <v>1030</v>
      </c>
      <c r="U36" s="159">
        <v>0.76</v>
      </c>
      <c r="V36" s="159">
        <f>ROUND(E36*U36,2)</f>
        <v>15.17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266" t="s">
        <v>1059</v>
      </c>
      <c r="D37" s="267"/>
      <c r="E37" s="267"/>
      <c r="F37" s="267"/>
      <c r="G37" s="267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270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56"/>
      <c r="B38" s="157"/>
      <c r="C38" s="194" t="s">
        <v>1040</v>
      </c>
      <c r="D38" s="161"/>
      <c r="E38" s="162">
        <v>9.1620000000000008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194" t="s">
        <v>1041</v>
      </c>
      <c r="D39" s="161"/>
      <c r="E39" s="162">
        <v>10.8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249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75">
        <v>10</v>
      </c>
      <c r="B40" s="176" t="s">
        <v>1060</v>
      </c>
      <c r="C40" s="193" t="s">
        <v>1061</v>
      </c>
      <c r="D40" s="177" t="s">
        <v>274</v>
      </c>
      <c r="E40" s="178">
        <v>55.45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4.8999999999999998E-4</v>
      </c>
      <c r="O40" s="180">
        <f>ROUND(E40*N40,2)</f>
        <v>0.03</v>
      </c>
      <c r="P40" s="180">
        <v>0</v>
      </c>
      <c r="Q40" s="180">
        <f>ROUND(E40*P40,2)</f>
        <v>0</v>
      </c>
      <c r="R40" s="180" t="s">
        <v>1054</v>
      </c>
      <c r="S40" s="180" t="s">
        <v>245</v>
      </c>
      <c r="T40" s="181" t="s">
        <v>1062</v>
      </c>
      <c r="U40" s="159">
        <v>0.05</v>
      </c>
      <c r="V40" s="159">
        <f>ROUND(E40*U40,2)</f>
        <v>2.77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194" t="s">
        <v>1063</v>
      </c>
      <c r="D41" s="161"/>
      <c r="E41" s="162">
        <v>25.45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194" t="s">
        <v>1064</v>
      </c>
      <c r="D42" s="161"/>
      <c r="E42" s="162">
        <v>30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249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75">
        <v>11</v>
      </c>
      <c r="B43" s="176" t="s">
        <v>1065</v>
      </c>
      <c r="C43" s="193" t="s">
        <v>1066</v>
      </c>
      <c r="D43" s="177" t="s">
        <v>242</v>
      </c>
      <c r="E43" s="178">
        <v>133.08000000000001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80">
        <v>1.8000000000000001E-4</v>
      </c>
      <c r="O43" s="180">
        <f>ROUND(E43*N43,2)</f>
        <v>0.02</v>
      </c>
      <c r="P43" s="180">
        <v>0</v>
      </c>
      <c r="Q43" s="180">
        <f>ROUND(E43*P43,2)</f>
        <v>0</v>
      </c>
      <c r="R43" s="180" t="s">
        <v>1054</v>
      </c>
      <c r="S43" s="180" t="s">
        <v>244</v>
      </c>
      <c r="T43" s="181" t="s">
        <v>1030</v>
      </c>
      <c r="U43" s="159">
        <v>7.4999999999999997E-2</v>
      </c>
      <c r="V43" s="159">
        <f>ROUND(E43*U43,2)</f>
        <v>9.98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56"/>
      <c r="B44" s="157"/>
      <c r="C44" s="266" t="s">
        <v>1067</v>
      </c>
      <c r="D44" s="267"/>
      <c r="E44" s="267"/>
      <c r="F44" s="267"/>
      <c r="G44" s="267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270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194" t="s">
        <v>1068</v>
      </c>
      <c r="D45" s="161"/>
      <c r="E45" s="162">
        <v>61.08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56"/>
      <c r="B46" s="157"/>
      <c r="C46" s="194" t="s">
        <v>1069</v>
      </c>
      <c r="D46" s="161"/>
      <c r="E46" s="162">
        <v>72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249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0.399999999999999" outlineLevel="1" x14ac:dyDescent="0.25">
      <c r="A47" s="175">
        <v>12</v>
      </c>
      <c r="B47" s="176" t="s">
        <v>1070</v>
      </c>
      <c r="C47" s="193" t="s">
        <v>1071</v>
      </c>
      <c r="D47" s="177" t="s">
        <v>242</v>
      </c>
      <c r="E47" s="178">
        <v>935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 t="s">
        <v>280</v>
      </c>
      <c r="S47" s="180" t="s">
        <v>244</v>
      </c>
      <c r="T47" s="181" t="s">
        <v>1030</v>
      </c>
      <c r="U47" s="159">
        <v>5.0000000000000001E-3</v>
      </c>
      <c r="V47" s="159">
        <f>ROUND(E47*U47,2)</f>
        <v>4.68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266" t="s">
        <v>1072</v>
      </c>
      <c r="D48" s="267"/>
      <c r="E48" s="267"/>
      <c r="F48" s="267"/>
      <c r="G48" s="267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270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82" t="str">
        <f>C48</f>
        <v>z rostlé horniny tř.1 - 4 pod násypy z hornin soudržných do 92% PS a hornin nesoudržných sypkých relativní ulehlosti I(d) do 0,8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6"/>
      <c r="B49" s="157"/>
      <c r="C49" s="194" t="s">
        <v>1073</v>
      </c>
      <c r="D49" s="161"/>
      <c r="E49" s="162">
        <v>935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249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75">
        <v>13</v>
      </c>
      <c r="B50" s="176" t="s">
        <v>1074</v>
      </c>
      <c r="C50" s="193" t="s">
        <v>1075</v>
      </c>
      <c r="D50" s="177" t="s">
        <v>279</v>
      </c>
      <c r="E50" s="178">
        <v>38.85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2.5249999999999999</v>
      </c>
      <c r="O50" s="180">
        <f>ROUND(E50*N50,2)</f>
        <v>98.1</v>
      </c>
      <c r="P50" s="180">
        <v>0</v>
      </c>
      <c r="Q50" s="180">
        <f>ROUND(E50*P50,2)</f>
        <v>0</v>
      </c>
      <c r="R50" s="180" t="s">
        <v>333</v>
      </c>
      <c r="S50" s="180" t="s">
        <v>244</v>
      </c>
      <c r="T50" s="181" t="s">
        <v>1030</v>
      </c>
      <c r="U50" s="159">
        <v>0.47699999999999998</v>
      </c>
      <c r="V50" s="159">
        <f>ROUND(E50*U50,2)</f>
        <v>18.53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56"/>
      <c r="B51" s="157"/>
      <c r="C51" s="266" t="s">
        <v>1076</v>
      </c>
      <c r="D51" s="267"/>
      <c r="E51" s="267"/>
      <c r="F51" s="267"/>
      <c r="G51" s="267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270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56"/>
      <c r="B52" s="157"/>
      <c r="C52" s="194" t="s">
        <v>1077</v>
      </c>
      <c r="D52" s="161"/>
      <c r="E52" s="162">
        <v>32.950000000000003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249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56"/>
      <c r="B53" s="157"/>
      <c r="C53" s="194" t="s">
        <v>1078</v>
      </c>
      <c r="D53" s="161"/>
      <c r="E53" s="162">
        <v>5.9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249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75">
        <v>14</v>
      </c>
      <c r="B54" s="176" t="s">
        <v>1079</v>
      </c>
      <c r="C54" s="193" t="s">
        <v>1080</v>
      </c>
      <c r="D54" s="177" t="s">
        <v>279</v>
      </c>
      <c r="E54" s="178">
        <v>156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2.5249999999999999</v>
      </c>
      <c r="O54" s="180">
        <f>ROUND(E54*N54,2)</f>
        <v>393.9</v>
      </c>
      <c r="P54" s="180">
        <v>0</v>
      </c>
      <c r="Q54" s="180">
        <f>ROUND(E54*P54,2)</f>
        <v>0</v>
      </c>
      <c r="R54" s="180" t="s">
        <v>333</v>
      </c>
      <c r="S54" s="180" t="s">
        <v>244</v>
      </c>
      <c r="T54" s="181" t="s">
        <v>1030</v>
      </c>
      <c r="U54" s="159">
        <v>0.48</v>
      </c>
      <c r="V54" s="159">
        <f>ROUND(E54*U54,2)</f>
        <v>74.88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56"/>
      <c r="B55" s="157"/>
      <c r="C55" s="266" t="s">
        <v>1081</v>
      </c>
      <c r="D55" s="267"/>
      <c r="E55" s="267"/>
      <c r="F55" s="267"/>
      <c r="G55" s="267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270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194" t="s">
        <v>1082</v>
      </c>
      <c r="D56" s="161"/>
      <c r="E56" s="162">
        <v>156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75">
        <v>15</v>
      </c>
      <c r="B57" s="176" t="s">
        <v>1083</v>
      </c>
      <c r="C57" s="193" t="s">
        <v>1084</v>
      </c>
      <c r="D57" s="177" t="s">
        <v>242</v>
      </c>
      <c r="E57" s="178">
        <v>48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3.9199999999999999E-2</v>
      </c>
      <c r="O57" s="180">
        <f>ROUND(E57*N57,2)</f>
        <v>1.88</v>
      </c>
      <c r="P57" s="180">
        <v>0</v>
      </c>
      <c r="Q57" s="180">
        <f>ROUND(E57*P57,2)</f>
        <v>0</v>
      </c>
      <c r="R57" s="180" t="s">
        <v>333</v>
      </c>
      <c r="S57" s="180" t="s">
        <v>244</v>
      </c>
      <c r="T57" s="181" t="s">
        <v>1030</v>
      </c>
      <c r="U57" s="159">
        <v>1.6</v>
      </c>
      <c r="V57" s="159">
        <f>ROUND(E57*U57,2)</f>
        <v>76.8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1" outlineLevel="1" x14ac:dyDescent="0.25">
      <c r="A58" s="156"/>
      <c r="B58" s="157"/>
      <c r="C58" s="266" t="s">
        <v>1085</v>
      </c>
      <c r="D58" s="267"/>
      <c r="E58" s="267"/>
      <c r="F58" s="267"/>
      <c r="G58" s="267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270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82" t="str">
        <f>C58</f>
        <v>svislé nebo šikmé (odkloněné) , půdorysně přímé nebo zalomené, stěn základových desek ve volných nebo zapažených jámách, rýhách, šachtách, včetně případných vzpěr,</v>
      </c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194" t="s">
        <v>1086</v>
      </c>
      <c r="D59" s="161"/>
      <c r="E59" s="162">
        <v>48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75">
        <v>16</v>
      </c>
      <c r="B60" s="176" t="s">
        <v>1087</v>
      </c>
      <c r="C60" s="193" t="s">
        <v>1088</v>
      </c>
      <c r="D60" s="177" t="s">
        <v>242</v>
      </c>
      <c r="E60" s="178">
        <v>48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0" t="s">
        <v>333</v>
      </c>
      <c r="S60" s="180" t="s">
        <v>244</v>
      </c>
      <c r="T60" s="181" t="s">
        <v>1030</v>
      </c>
      <c r="U60" s="159">
        <v>0.32</v>
      </c>
      <c r="V60" s="159">
        <f>ROUND(E60*U60,2)</f>
        <v>15.36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1" outlineLevel="1" x14ac:dyDescent="0.25">
      <c r="A61" s="156"/>
      <c r="B61" s="157"/>
      <c r="C61" s="266" t="s">
        <v>1085</v>
      </c>
      <c r="D61" s="267"/>
      <c r="E61" s="267"/>
      <c r="F61" s="267"/>
      <c r="G61" s="267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270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82" t="str">
        <f>C61</f>
        <v>svislé nebo šikmé (odkloněné) , půdorysně přímé nebo zalomené, stěn základových desek ve volných nebo zapažených jámách, rýhách, šachtách, včetně případných vzpěr,</v>
      </c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194" t="s">
        <v>1089</v>
      </c>
      <c r="D62" s="161"/>
      <c r="E62" s="162">
        <v>48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249</v>
      </c>
      <c r="AH62" s="149">
        <v>5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75">
        <v>17</v>
      </c>
      <c r="B63" s="176" t="s">
        <v>1090</v>
      </c>
      <c r="C63" s="193" t="s">
        <v>1091</v>
      </c>
      <c r="D63" s="177" t="s">
        <v>320</v>
      </c>
      <c r="E63" s="178">
        <v>18.214559999999999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80">
        <v>1.0554399999999999</v>
      </c>
      <c r="O63" s="180">
        <f>ROUND(E63*N63,2)</f>
        <v>19.22</v>
      </c>
      <c r="P63" s="180">
        <v>0</v>
      </c>
      <c r="Q63" s="180">
        <f>ROUND(E63*P63,2)</f>
        <v>0</v>
      </c>
      <c r="R63" s="180" t="s">
        <v>333</v>
      </c>
      <c r="S63" s="180" t="s">
        <v>244</v>
      </c>
      <c r="T63" s="181" t="s">
        <v>1030</v>
      </c>
      <c r="U63" s="159">
        <v>15.231</v>
      </c>
      <c r="V63" s="159">
        <f>ROUND(E63*U63,2)</f>
        <v>277.43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56"/>
      <c r="B64" s="157"/>
      <c r="C64" s="266" t="s">
        <v>1092</v>
      </c>
      <c r="D64" s="267"/>
      <c r="E64" s="267"/>
      <c r="F64" s="267"/>
      <c r="G64" s="267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270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56"/>
      <c r="B65" s="157"/>
      <c r="C65" s="194" t="s">
        <v>1093</v>
      </c>
      <c r="D65" s="161"/>
      <c r="E65" s="162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249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56"/>
      <c r="B66" s="157"/>
      <c r="C66" s="194" t="s">
        <v>1094</v>
      </c>
      <c r="D66" s="161"/>
      <c r="E66" s="162">
        <v>18.214559999999999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249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75">
        <v>18</v>
      </c>
      <c r="B67" s="176" t="s">
        <v>1095</v>
      </c>
      <c r="C67" s="193" t="s">
        <v>1096</v>
      </c>
      <c r="D67" s="177" t="s">
        <v>320</v>
      </c>
      <c r="E67" s="178">
        <v>3.8394400000000002</v>
      </c>
      <c r="F67" s="179"/>
      <c r="G67" s="180">
        <f>ROUND(E67*F67,2)</f>
        <v>0</v>
      </c>
      <c r="H67" s="179"/>
      <c r="I67" s="180">
        <f>ROUND(E67*H67,2)</f>
        <v>0</v>
      </c>
      <c r="J67" s="179"/>
      <c r="K67" s="180">
        <f>ROUND(E67*J67,2)</f>
        <v>0</v>
      </c>
      <c r="L67" s="180">
        <v>21</v>
      </c>
      <c r="M67" s="180">
        <f>G67*(1+L67/100)</f>
        <v>0</v>
      </c>
      <c r="N67" s="180">
        <v>1.0217400000000001</v>
      </c>
      <c r="O67" s="180">
        <f>ROUND(E67*N67,2)</f>
        <v>3.92</v>
      </c>
      <c r="P67" s="180">
        <v>0</v>
      </c>
      <c r="Q67" s="180">
        <f>ROUND(E67*P67,2)</f>
        <v>0</v>
      </c>
      <c r="R67" s="180" t="s">
        <v>333</v>
      </c>
      <c r="S67" s="180" t="s">
        <v>244</v>
      </c>
      <c r="T67" s="181" t="s">
        <v>1030</v>
      </c>
      <c r="U67" s="159">
        <v>23.530999999999999</v>
      </c>
      <c r="V67" s="159">
        <f>ROUND(E67*U67,2)</f>
        <v>90.35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6"/>
      <c r="B68" s="157"/>
      <c r="C68" s="266" t="s">
        <v>1092</v>
      </c>
      <c r="D68" s="267"/>
      <c r="E68" s="267"/>
      <c r="F68" s="267"/>
      <c r="G68" s="267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270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56"/>
      <c r="B69" s="157"/>
      <c r="C69" s="194" t="s">
        <v>1093</v>
      </c>
      <c r="D69" s="161"/>
      <c r="E69" s="162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249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56"/>
      <c r="B70" s="157"/>
      <c r="C70" s="194" t="s">
        <v>1097</v>
      </c>
      <c r="D70" s="161"/>
      <c r="E70" s="162">
        <v>3.4694400000000001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249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194" t="s">
        <v>1098</v>
      </c>
      <c r="D71" s="161"/>
      <c r="E71" s="162">
        <v>0.37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75">
        <v>19</v>
      </c>
      <c r="B72" s="176" t="s">
        <v>1099</v>
      </c>
      <c r="C72" s="193" t="s">
        <v>1100</v>
      </c>
      <c r="D72" s="177" t="s">
        <v>279</v>
      </c>
      <c r="E72" s="178">
        <v>62.7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80">
        <v>2.5249999999999999</v>
      </c>
      <c r="O72" s="180">
        <f>ROUND(E72*N72,2)</f>
        <v>158.32</v>
      </c>
      <c r="P72" s="180">
        <v>0</v>
      </c>
      <c r="Q72" s="180">
        <f>ROUND(E72*P72,2)</f>
        <v>0</v>
      </c>
      <c r="R72" s="180" t="s">
        <v>333</v>
      </c>
      <c r="S72" s="180" t="s">
        <v>244</v>
      </c>
      <c r="T72" s="181" t="s">
        <v>1030</v>
      </c>
      <c r="U72" s="159">
        <v>0.48</v>
      </c>
      <c r="V72" s="159">
        <f>ROUND(E72*U72,2)</f>
        <v>30.1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266" t="s">
        <v>1101</v>
      </c>
      <c r="D73" s="267"/>
      <c r="E73" s="267"/>
      <c r="F73" s="267"/>
      <c r="G73" s="267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270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56"/>
      <c r="B74" s="157"/>
      <c r="C74" s="194" t="s">
        <v>1093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249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56"/>
      <c r="B75" s="157"/>
      <c r="C75" s="194" t="s">
        <v>1102</v>
      </c>
      <c r="D75" s="161"/>
      <c r="E75" s="162">
        <v>59.5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56"/>
      <c r="B76" s="157"/>
      <c r="C76" s="194" t="s">
        <v>1103</v>
      </c>
      <c r="D76" s="161"/>
      <c r="E76" s="162">
        <v>3.2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249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75">
        <v>20</v>
      </c>
      <c r="B77" s="176" t="s">
        <v>1104</v>
      </c>
      <c r="C77" s="193" t="s">
        <v>1105</v>
      </c>
      <c r="D77" s="177" t="s">
        <v>242</v>
      </c>
      <c r="E77" s="178">
        <v>213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80">
        <v>3.916E-2</v>
      </c>
      <c r="O77" s="180">
        <f>ROUND(E77*N77,2)</f>
        <v>8.34</v>
      </c>
      <c r="P77" s="180">
        <v>0</v>
      </c>
      <c r="Q77" s="180">
        <f>ROUND(E77*P77,2)</f>
        <v>0</v>
      </c>
      <c r="R77" s="180" t="s">
        <v>333</v>
      </c>
      <c r="S77" s="180" t="s">
        <v>244</v>
      </c>
      <c r="T77" s="181" t="s">
        <v>1030</v>
      </c>
      <c r="U77" s="159">
        <v>1.05</v>
      </c>
      <c r="V77" s="159">
        <f>ROUND(E77*U77,2)</f>
        <v>223.65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1" outlineLevel="1" x14ac:dyDescent="0.25">
      <c r="A78" s="156"/>
      <c r="B78" s="157"/>
      <c r="C78" s="266" t="s">
        <v>1106</v>
      </c>
      <c r="D78" s="267"/>
      <c r="E78" s="267"/>
      <c r="F78" s="267"/>
      <c r="G78" s="267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82" t="str">
        <f>C78</f>
        <v>svislé nebo šikmé (odkloněné), půdorysně přímé nebo zalomené, stěn základových pasů ve volných nebo zapažených jámách, rýhách, šachtách, včetně případných vzpěr,</v>
      </c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56"/>
      <c r="B79" s="157"/>
      <c r="C79" s="194" t="s">
        <v>1093</v>
      </c>
      <c r="D79" s="161"/>
      <c r="E79" s="162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56"/>
      <c r="B80" s="157"/>
      <c r="C80" s="194" t="s">
        <v>1107</v>
      </c>
      <c r="D80" s="161"/>
      <c r="E80" s="162">
        <v>194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249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194" t="s">
        <v>1108</v>
      </c>
      <c r="D81" s="161"/>
      <c r="E81" s="162">
        <v>19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249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75">
        <v>21</v>
      </c>
      <c r="B82" s="176" t="s">
        <v>1109</v>
      </c>
      <c r="C82" s="193" t="s">
        <v>1110</v>
      </c>
      <c r="D82" s="177" t="s">
        <v>242</v>
      </c>
      <c r="E82" s="178">
        <v>213</v>
      </c>
      <c r="F82" s="179"/>
      <c r="G82" s="180">
        <f>ROUND(E82*F82,2)</f>
        <v>0</v>
      </c>
      <c r="H82" s="179"/>
      <c r="I82" s="180">
        <f>ROUND(E82*H82,2)</f>
        <v>0</v>
      </c>
      <c r="J82" s="179"/>
      <c r="K82" s="180">
        <f>ROUND(E82*J82,2)</f>
        <v>0</v>
      </c>
      <c r="L82" s="180">
        <v>21</v>
      </c>
      <c r="M82" s="180">
        <f>G82*(1+L82/100)</f>
        <v>0</v>
      </c>
      <c r="N82" s="180">
        <v>0</v>
      </c>
      <c r="O82" s="180">
        <f>ROUND(E82*N82,2)</f>
        <v>0</v>
      </c>
      <c r="P82" s="180">
        <v>0</v>
      </c>
      <c r="Q82" s="180">
        <f>ROUND(E82*P82,2)</f>
        <v>0</v>
      </c>
      <c r="R82" s="180" t="s">
        <v>333</v>
      </c>
      <c r="S82" s="180" t="s">
        <v>244</v>
      </c>
      <c r="T82" s="181" t="s">
        <v>1030</v>
      </c>
      <c r="U82" s="159">
        <v>0.32</v>
      </c>
      <c r="V82" s="159">
        <f>ROUND(E82*U82,2)</f>
        <v>68.16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1" outlineLevel="1" x14ac:dyDescent="0.25">
      <c r="A83" s="156"/>
      <c r="B83" s="157"/>
      <c r="C83" s="266" t="s">
        <v>1106</v>
      </c>
      <c r="D83" s="267"/>
      <c r="E83" s="267"/>
      <c r="F83" s="267"/>
      <c r="G83" s="267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270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82" t="str">
        <f>C83</f>
        <v>svislé nebo šikmé (odkloněné), půdorysně přímé nebo zalomené, stěn základových pasů ve volných nebo zapažených jámách, rýhách, šachtách, včetně případných vzpěr,</v>
      </c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194" t="s">
        <v>1111</v>
      </c>
      <c r="D84" s="161"/>
      <c r="E84" s="162">
        <v>213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249</v>
      </c>
      <c r="AH84" s="149">
        <v>5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75">
        <v>22</v>
      </c>
      <c r="B85" s="176" t="s">
        <v>1112</v>
      </c>
      <c r="C85" s="193" t="s">
        <v>1113</v>
      </c>
      <c r="D85" s="177" t="s">
        <v>320</v>
      </c>
      <c r="E85" s="178">
        <v>7.2545000000000002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1.0211600000000001</v>
      </c>
      <c r="O85" s="180">
        <f>ROUND(E85*N85,2)</f>
        <v>7.41</v>
      </c>
      <c r="P85" s="180">
        <v>0</v>
      </c>
      <c r="Q85" s="180">
        <f>ROUND(E85*P85,2)</f>
        <v>0</v>
      </c>
      <c r="R85" s="180" t="s">
        <v>333</v>
      </c>
      <c r="S85" s="180" t="s">
        <v>244</v>
      </c>
      <c r="T85" s="181" t="s">
        <v>1030</v>
      </c>
      <c r="U85" s="159">
        <v>23.530999999999999</v>
      </c>
      <c r="V85" s="159">
        <f>ROUND(E85*U85,2)</f>
        <v>170.71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194" t="s">
        <v>1114</v>
      </c>
      <c r="D86" s="161"/>
      <c r="E86" s="162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249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194" t="s">
        <v>1115</v>
      </c>
      <c r="D87" s="161"/>
      <c r="E87" s="162">
        <v>6.8425000000000002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/>
      <c r="B88" s="157"/>
      <c r="C88" s="194" t="s">
        <v>1116</v>
      </c>
      <c r="D88" s="161"/>
      <c r="E88" s="162">
        <v>0.36799999999999999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249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194" t="s">
        <v>1117</v>
      </c>
      <c r="D89" s="161"/>
      <c r="E89" s="162">
        <v>4.3999999999999997E-2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249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0.399999999999999" outlineLevel="1" x14ac:dyDescent="0.25">
      <c r="A90" s="175">
        <v>23</v>
      </c>
      <c r="B90" s="176" t="s">
        <v>1118</v>
      </c>
      <c r="C90" s="193" t="s">
        <v>1119</v>
      </c>
      <c r="D90" s="177" t="s">
        <v>279</v>
      </c>
      <c r="E90" s="178">
        <v>197.7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80">
        <v>1.837</v>
      </c>
      <c r="O90" s="180">
        <f>ROUND(E90*N90,2)</f>
        <v>363.17</v>
      </c>
      <c r="P90" s="180">
        <v>0</v>
      </c>
      <c r="Q90" s="180">
        <f>ROUND(E90*P90,2)</f>
        <v>0</v>
      </c>
      <c r="R90" s="180" t="s">
        <v>333</v>
      </c>
      <c r="S90" s="180" t="s">
        <v>244</v>
      </c>
      <c r="T90" s="181" t="s">
        <v>1030</v>
      </c>
      <c r="U90" s="159">
        <v>1.8360000000000001</v>
      </c>
      <c r="V90" s="159">
        <f>ROUND(E90*U90,2)</f>
        <v>362.98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266" t="s">
        <v>1120</v>
      </c>
      <c r="D91" s="267"/>
      <c r="E91" s="267"/>
      <c r="F91" s="267"/>
      <c r="G91" s="267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270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82" t="str">
        <f>C91</f>
        <v>pod mazaniny a dlažby, popř. na plochých střechách, vodorovný nebo ve spádu, s udusáním a urovnáním povrchu,</v>
      </c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194" t="s">
        <v>1121</v>
      </c>
      <c r="D92" s="161"/>
      <c r="E92" s="162">
        <v>197.7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249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75">
        <v>24</v>
      </c>
      <c r="B93" s="176" t="s">
        <v>1122</v>
      </c>
      <c r="C93" s="193" t="s">
        <v>1123</v>
      </c>
      <c r="D93" s="177" t="s">
        <v>346</v>
      </c>
      <c r="E93" s="178">
        <v>6</v>
      </c>
      <c r="F93" s="179"/>
      <c r="G93" s="180">
        <f>ROUND(E93*F93,2)</f>
        <v>0</v>
      </c>
      <c r="H93" s="179"/>
      <c r="I93" s="180">
        <f>ROUND(E93*H93,2)</f>
        <v>0</v>
      </c>
      <c r="J93" s="179"/>
      <c r="K93" s="180">
        <f>ROUND(E93*J93,2)</f>
        <v>0</v>
      </c>
      <c r="L93" s="180">
        <v>21</v>
      </c>
      <c r="M93" s="180">
        <f>G93*(1+L93/100)</f>
        <v>0</v>
      </c>
      <c r="N93" s="180">
        <v>0</v>
      </c>
      <c r="O93" s="180">
        <f>ROUND(E93*N93,2)</f>
        <v>0</v>
      </c>
      <c r="P93" s="180">
        <v>0</v>
      </c>
      <c r="Q93" s="180">
        <f>ROUND(E93*P93,2)</f>
        <v>0</v>
      </c>
      <c r="R93" s="180"/>
      <c r="S93" s="180" t="s">
        <v>326</v>
      </c>
      <c r="T93" s="181" t="s">
        <v>327</v>
      </c>
      <c r="U93" s="159">
        <v>0</v>
      </c>
      <c r="V93" s="159">
        <f>ROUND(E93*U93,2)</f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56"/>
      <c r="B94" s="157"/>
      <c r="C94" s="194" t="s">
        <v>1124</v>
      </c>
      <c r="D94" s="161"/>
      <c r="E94" s="162">
        <v>6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249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75">
        <v>25</v>
      </c>
      <c r="B95" s="176" t="s">
        <v>1125</v>
      </c>
      <c r="C95" s="193" t="s">
        <v>1126</v>
      </c>
      <c r="D95" s="177" t="s">
        <v>274</v>
      </c>
      <c r="E95" s="178">
        <v>814.8</v>
      </c>
      <c r="F95" s="179"/>
      <c r="G95" s="180">
        <f>ROUND(E95*F95,2)</f>
        <v>0</v>
      </c>
      <c r="H95" s="179"/>
      <c r="I95" s="180">
        <f>ROUND(E95*H95,2)</f>
        <v>0</v>
      </c>
      <c r="J95" s="179"/>
      <c r="K95" s="180">
        <f>ROUND(E95*J95,2)</f>
        <v>0</v>
      </c>
      <c r="L95" s="180">
        <v>21</v>
      </c>
      <c r="M95" s="180">
        <f>G95*(1+L95/100)</f>
        <v>0</v>
      </c>
      <c r="N95" s="180">
        <v>6.0240000000000002E-2</v>
      </c>
      <c r="O95" s="180">
        <f>ROUND(E95*N95,2)</f>
        <v>49.08</v>
      </c>
      <c r="P95" s="180">
        <v>0</v>
      </c>
      <c r="Q95" s="180">
        <f>ROUND(E95*P95,2)</f>
        <v>0</v>
      </c>
      <c r="R95" s="180" t="s">
        <v>1127</v>
      </c>
      <c r="S95" s="180" t="s">
        <v>244</v>
      </c>
      <c r="T95" s="181" t="s">
        <v>1030</v>
      </c>
      <c r="U95" s="159">
        <v>3.8311199999999999</v>
      </c>
      <c r="V95" s="159">
        <f>ROUND(E95*U95,2)</f>
        <v>3121.6</v>
      </c>
      <c r="W95" s="159"/>
      <c r="X95" s="159" t="s">
        <v>1128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1129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1" outlineLevel="1" x14ac:dyDescent="0.25">
      <c r="A96" s="156"/>
      <c r="B96" s="157"/>
      <c r="C96" s="266" t="s">
        <v>1130</v>
      </c>
      <c r="D96" s="267"/>
      <c r="E96" s="267"/>
      <c r="F96" s="267"/>
      <c r="G96" s="267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270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82" t="str">
        <f>C96</f>
        <v>z oceli 11 523, hlava mikropiloty navařená nebo našroubovaná a zajištěná svarem, injektování s dvojitým obturátorem tlakem 0,60 MPa, zřízení a odstranění pomocné konstrukce ze dřeva.</v>
      </c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264" t="s">
        <v>1131</v>
      </c>
      <c r="D97" s="265"/>
      <c r="E97" s="265"/>
      <c r="F97" s="265"/>
      <c r="G97" s="265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610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82" t="str">
        <f>C97</f>
        <v>Včetně vyčištění vrtu, dodání a výrobu cementové zálivky, sestavení mikropiloty a veškerých úprav po injektování.</v>
      </c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56"/>
      <c r="B98" s="157"/>
      <c r="C98" s="194" t="s">
        <v>1132</v>
      </c>
      <c r="D98" s="161"/>
      <c r="E98" s="162">
        <v>717.8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249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194" t="s">
        <v>1133</v>
      </c>
      <c r="D99" s="161"/>
      <c r="E99" s="162">
        <v>77.599999999999994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56"/>
      <c r="B100" s="157"/>
      <c r="C100" s="194" t="s">
        <v>1134</v>
      </c>
      <c r="D100" s="161"/>
      <c r="E100" s="162">
        <v>19.399999999999999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249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0.399999999999999" outlineLevel="1" x14ac:dyDescent="0.25">
      <c r="A101" s="175">
        <v>26</v>
      </c>
      <c r="B101" s="176" t="s">
        <v>1135</v>
      </c>
      <c r="C101" s="193" t="s">
        <v>1136</v>
      </c>
      <c r="D101" s="177" t="s">
        <v>242</v>
      </c>
      <c r="E101" s="178">
        <v>146.38800000000001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2.9999999999999997E-4</v>
      </c>
      <c r="O101" s="180">
        <f>ROUND(E101*N101,2)</f>
        <v>0.04</v>
      </c>
      <c r="P101" s="180">
        <v>0</v>
      </c>
      <c r="Q101" s="180">
        <f>ROUND(E101*P101,2)</f>
        <v>0</v>
      </c>
      <c r="R101" s="180" t="s">
        <v>407</v>
      </c>
      <c r="S101" s="180" t="s">
        <v>244</v>
      </c>
      <c r="T101" s="181" t="s">
        <v>1030</v>
      </c>
      <c r="U101" s="159">
        <v>0</v>
      </c>
      <c r="V101" s="159">
        <f>ROUND(E101*U101,2)</f>
        <v>0</v>
      </c>
      <c r="W101" s="159"/>
      <c r="X101" s="159" t="s">
        <v>328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415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56"/>
      <c r="B102" s="157"/>
      <c r="C102" s="194" t="s">
        <v>1068</v>
      </c>
      <c r="D102" s="161"/>
      <c r="E102" s="162">
        <v>61.08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56"/>
      <c r="B103" s="157"/>
      <c r="C103" s="194" t="s">
        <v>1069</v>
      </c>
      <c r="D103" s="161"/>
      <c r="E103" s="162">
        <v>72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249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196" t="s">
        <v>598</v>
      </c>
      <c r="D104" s="163"/>
      <c r="E104" s="164">
        <v>13.308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249</v>
      </c>
      <c r="AH104" s="149">
        <v>4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5">
      <c r="A105" s="169" t="s">
        <v>238</v>
      </c>
      <c r="B105" s="170" t="s">
        <v>145</v>
      </c>
      <c r="C105" s="192" t="s">
        <v>146</v>
      </c>
      <c r="D105" s="171"/>
      <c r="E105" s="172"/>
      <c r="F105" s="173"/>
      <c r="G105" s="173">
        <f>SUMIF(AG106:AG267,"&lt;&gt;NOR",G106:G267)</f>
        <v>0</v>
      </c>
      <c r="H105" s="173"/>
      <c r="I105" s="173">
        <f>SUM(I106:I267)</f>
        <v>0</v>
      </c>
      <c r="J105" s="173"/>
      <c r="K105" s="173">
        <f>SUM(K106:K267)</f>
        <v>0</v>
      </c>
      <c r="L105" s="173"/>
      <c r="M105" s="173">
        <f>SUM(M106:M267)</f>
        <v>0</v>
      </c>
      <c r="N105" s="173"/>
      <c r="O105" s="173">
        <f>SUM(O106:O267)</f>
        <v>33.499999999999993</v>
      </c>
      <c r="P105" s="173"/>
      <c r="Q105" s="173">
        <f>SUM(Q106:Q267)</f>
        <v>0</v>
      </c>
      <c r="R105" s="173"/>
      <c r="S105" s="173"/>
      <c r="T105" s="174"/>
      <c r="U105" s="168"/>
      <c r="V105" s="168">
        <f>SUM(V106:V267)</f>
        <v>970.14</v>
      </c>
      <c r="W105" s="168"/>
      <c r="X105" s="168"/>
      <c r="AG105" t="s">
        <v>239</v>
      </c>
    </row>
    <row r="106" spans="1:60" ht="20.399999999999999" outlineLevel="1" x14ac:dyDescent="0.25">
      <c r="A106" s="175">
        <v>27</v>
      </c>
      <c r="B106" s="176" t="s">
        <v>1137</v>
      </c>
      <c r="C106" s="193" t="s">
        <v>1138</v>
      </c>
      <c r="D106" s="177" t="s">
        <v>242</v>
      </c>
      <c r="E106" s="178">
        <v>0.82499999999999996</v>
      </c>
      <c r="F106" s="179"/>
      <c r="G106" s="180">
        <f>ROUND(E106*F106,2)</f>
        <v>0</v>
      </c>
      <c r="H106" s="179"/>
      <c r="I106" s="180">
        <f>ROUND(E106*H106,2)</f>
        <v>0</v>
      </c>
      <c r="J106" s="179"/>
      <c r="K106" s="180">
        <f>ROUND(E106*J106,2)</f>
        <v>0</v>
      </c>
      <c r="L106" s="180">
        <v>21</v>
      </c>
      <c r="M106" s="180">
        <f>G106*(1+L106/100)</f>
        <v>0</v>
      </c>
      <c r="N106" s="180">
        <v>0.52351999999999999</v>
      </c>
      <c r="O106" s="180">
        <f>ROUND(E106*N106,2)</f>
        <v>0.43</v>
      </c>
      <c r="P106" s="180">
        <v>0</v>
      </c>
      <c r="Q106" s="180">
        <f>ROUND(E106*P106,2)</f>
        <v>0</v>
      </c>
      <c r="R106" s="180" t="s">
        <v>333</v>
      </c>
      <c r="S106" s="180" t="s">
        <v>244</v>
      </c>
      <c r="T106" s="181" t="s">
        <v>1030</v>
      </c>
      <c r="U106" s="159">
        <v>1.0649999999999999</v>
      </c>
      <c r="V106" s="159">
        <f>ROUND(E106*U106,2)</f>
        <v>0.88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56"/>
      <c r="B107" s="157"/>
      <c r="C107" s="266" t="s">
        <v>1139</v>
      </c>
      <c r="D107" s="267"/>
      <c r="E107" s="267"/>
      <c r="F107" s="267"/>
      <c r="G107" s="267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270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6"/>
      <c r="B108" s="157"/>
      <c r="C108" s="194" t="s">
        <v>1140</v>
      </c>
      <c r="D108" s="161"/>
      <c r="E108" s="162">
        <v>0.82499999999999996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249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30.6" outlineLevel="1" x14ac:dyDescent="0.25">
      <c r="A109" s="175">
        <v>28</v>
      </c>
      <c r="B109" s="176" t="s">
        <v>1141</v>
      </c>
      <c r="C109" s="193" t="s">
        <v>1142</v>
      </c>
      <c r="D109" s="177" t="s">
        <v>242</v>
      </c>
      <c r="E109" s="178">
        <v>75.100999999999999</v>
      </c>
      <c r="F109" s="179"/>
      <c r="G109" s="180">
        <f>ROUND(E109*F109,2)</f>
        <v>0</v>
      </c>
      <c r="H109" s="179"/>
      <c r="I109" s="180">
        <f>ROUND(E109*H109,2)</f>
        <v>0</v>
      </c>
      <c r="J109" s="179"/>
      <c r="K109" s="180">
        <f>ROUND(E109*J109,2)</f>
        <v>0</v>
      </c>
      <c r="L109" s="180">
        <v>21</v>
      </c>
      <c r="M109" s="180">
        <f>G109*(1+L109/100)</f>
        <v>0</v>
      </c>
      <c r="N109" s="180">
        <v>2.5700000000000001E-2</v>
      </c>
      <c r="O109" s="180">
        <f>ROUND(E109*N109,2)</f>
        <v>1.93</v>
      </c>
      <c r="P109" s="180">
        <v>0</v>
      </c>
      <c r="Q109" s="180">
        <f>ROUND(E109*P109,2)</f>
        <v>0</v>
      </c>
      <c r="R109" s="180" t="s">
        <v>333</v>
      </c>
      <c r="S109" s="180" t="s">
        <v>244</v>
      </c>
      <c r="T109" s="181" t="s">
        <v>1030</v>
      </c>
      <c r="U109" s="159">
        <v>0.99</v>
      </c>
      <c r="V109" s="159">
        <f>ROUND(E109*U109,2)</f>
        <v>74.349999999999994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56"/>
      <c r="B110" s="157"/>
      <c r="C110" s="266" t="s">
        <v>1143</v>
      </c>
      <c r="D110" s="267"/>
      <c r="E110" s="267"/>
      <c r="F110" s="267"/>
      <c r="G110" s="267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270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82" t="str">
        <f>C110</f>
        <v>zřízení nosné konstrukce příčky, vložení tepelné izolace tl. do 5 cm, montáž desek, tmelení spár Q2 a úprava rohů. Včetně dodávek materiálu.</v>
      </c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56"/>
      <c r="B111" s="157"/>
      <c r="C111" s="194" t="s">
        <v>1144</v>
      </c>
      <c r="D111" s="161"/>
      <c r="E111" s="162">
        <v>1.625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249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56"/>
      <c r="B112" s="157"/>
      <c r="C112" s="194" t="s">
        <v>1145</v>
      </c>
      <c r="D112" s="161"/>
      <c r="E112" s="162">
        <v>31.0075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249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56"/>
      <c r="B113" s="157"/>
      <c r="C113" s="194" t="s">
        <v>1146</v>
      </c>
      <c r="D113" s="161"/>
      <c r="E113" s="162">
        <v>1.21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249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6"/>
      <c r="B114" s="157"/>
      <c r="C114" s="194" t="s">
        <v>1147</v>
      </c>
      <c r="D114" s="161"/>
      <c r="E114" s="162">
        <v>0.72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249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56"/>
      <c r="B115" s="157"/>
      <c r="C115" s="194" t="s">
        <v>1148</v>
      </c>
      <c r="D115" s="161"/>
      <c r="E115" s="162">
        <v>3.25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56"/>
      <c r="B116" s="157"/>
      <c r="C116" s="194" t="s">
        <v>1149</v>
      </c>
      <c r="D116" s="161"/>
      <c r="E116" s="162">
        <v>19.75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249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56"/>
      <c r="B117" s="157"/>
      <c r="C117" s="194" t="s">
        <v>1150</v>
      </c>
      <c r="D117" s="161"/>
      <c r="E117" s="162">
        <v>-7.11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56"/>
      <c r="B118" s="157"/>
      <c r="C118" s="194" t="s">
        <v>1151</v>
      </c>
      <c r="D118" s="161"/>
      <c r="E118" s="162">
        <v>-6.5175000000000001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249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56"/>
      <c r="B119" s="157"/>
      <c r="C119" s="194" t="s">
        <v>1152</v>
      </c>
      <c r="D119" s="161"/>
      <c r="E119" s="162">
        <v>-1.625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249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56"/>
      <c r="B120" s="157"/>
      <c r="C120" s="194" t="s">
        <v>1153</v>
      </c>
      <c r="D120" s="161"/>
      <c r="E120" s="162">
        <v>8.0975000000000001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249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56"/>
      <c r="B121" s="157"/>
      <c r="C121" s="194" t="s">
        <v>1154</v>
      </c>
      <c r="D121" s="161"/>
      <c r="E121" s="162">
        <v>3.25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249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56"/>
      <c r="B122" s="157"/>
      <c r="C122" s="194" t="s">
        <v>1155</v>
      </c>
      <c r="D122" s="161"/>
      <c r="E122" s="162">
        <v>4.875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249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56"/>
      <c r="B123" s="157"/>
      <c r="C123" s="194" t="s">
        <v>1156</v>
      </c>
      <c r="D123" s="161"/>
      <c r="E123" s="162">
        <v>18.288499999999999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249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56"/>
      <c r="B124" s="157"/>
      <c r="C124" s="194" t="s">
        <v>1157</v>
      </c>
      <c r="D124" s="161"/>
      <c r="E124" s="162">
        <v>-1.72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249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0.6" outlineLevel="1" x14ac:dyDescent="0.25">
      <c r="A125" s="175">
        <v>29</v>
      </c>
      <c r="B125" s="176" t="s">
        <v>1158</v>
      </c>
      <c r="C125" s="193" t="s">
        <v>1159</v>
      </c>
      <c r="D125" s="177" t="s">
        <v>242</v>
      </c>
      <c r="E125" s="178">
        <v>96.817499999999995</v>
      </c>
      <c r="F125" s="179"/>
      <c r="G125" s="180">
        <f>ROUND(E125*F125,2)</f>
        <v>0</v>
      </c>
      <c r="H125" s="179"/>
      <c r="I125" s="180">
        <f>ROUND(E125*H125,2)</f>
        <v>0</v>
      </c>
      <c r="J125" s="179"/>
      <c r="K125" s="180">
        <f>ROUND(E125*J125,2)</f>
        <v>0</v>
      </c>
      <c r="L125" s="180">
        <v>21</v>
      </c>
      <c r="M125" s="180">
        <f>G125*(1+L125/100)</f>
        <v>0</v>
      </c>
      <c r="N125" s="180">
        <v>2.5909999999999999E-2</v>
      </c>
      <c r="O125" s="180">
        <f>ROUND(E125*N125,2)</f>
        <v>2.5099999999999998</v>
      </c>
      <c r="P125" s="180">
        <v>0</v>
      </c>
      <c r="Q125" s="180">
        <f>ROUND(E125*P125,2)</f>
        <v>0</v>
      </c>
      <c r="R125" s="180" t="s">
        <v>333</v>
      </c>
      <c r="S125" s="180" t="s">
        <v>244</v>
      </c>
      <c r="T125" s="181" t="s">
        <v>1030</v>
      </c>
      <c r="U125" s="159">
        <v>0.99</v>
      </c>
      <c r="V125" s="159">
        <f>ROUND(E125*U125,2)</f>
        <v>95.85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56"/>
      <c r="B126" s="157"/>
      <c r="C126" s="266" t="s">
        <v>1143</v>
      </c>
      <c r="D126" s="267"/>
      <c r="E126" s="267"/>
      <c r="F126" s="267"/>
      <c r="G126" s="267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270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82" t="str">
        <f>C126</f>
        <v>zřízení nosné konstrukce příčky, vložení tepelné izolace tl. do 5 cm, montáž desek, tmelení spár Q2 a úprava rohů. Včetně dodávek materiálu.</v>
      </c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56"/>
      <c r="B127" s="157"/>
      <c r="C127" s="194" t="s">
        <v>1160</v>
      </c>
      <c r="D127" s="161"/>
      <c r="E127" s="162">
        <v>11.375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0.399999999999999" outlineLevel="1" x14ac:dyDescent="0.25">
      <c r="A128" s="156"/>
      <c r="B128" s="157"/>
      <c r="C128" s="194" t="s">
        <v>1161</v>
      </c>
      <c r="D128" s="161"/>
      <c r="E128" s="162">
        <v>61.62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249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56"/>
      <c r="B129" s="157"/>
      <c r="C129" s="194" t="s">
        <v>1162</v>
      </c>
      <c r="D129" s="161"/>
      <c r="E129" s="162">
        <v>-5.16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249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56"/>
      <c r="B130" s="157"/>
      <c r="C130" s="194" t="s">
        <v>1163</v>
      </c>
      <c r="D130" s="161"/>
      <c r="E130" s="162">
        <v>-4.3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56"/>
      <c r="B131" s="157"/>
      <c r="C131" s="194" t="s">
        <v>1148</v>
      </c>
      <c r="D131" s="161"/>
      <c r="E131" s="162">
        <v>3.25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249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5">
      <c r="A132" s="156"/>
      <c r="B132" s="157"/>
      <c r="C132" s="194" t="s">
        <v>1164</v>
      </c>
      <c r="D132" s="161"/>
      <c r="E132" s="162">
        <v>22.317499999999999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249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56"/>
      <c r="B133" s="157"/>
      <c r="C133" s="194" t="s">
        <v>1165</v>
      </c>
      <c r="D133" s="161"/>
      <c r="E133" s="162">
        <v>-1.9350000000000001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249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56"/>
      <c r="B134" s="157"/>
      <c r="C134" s="194" t="s">
        <v>1166</v>
      </c>
      <c r="D134" s="161"/>
      <c r="E134" s="162">
        <v>-2.15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249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56"/>
      <c r="B135" s="157"/>
      <c r="C135" s="194" t="s">
        <v>1167</v>
      </c>
      <c r="D135" s="161"/>
      <c r="E135" s="162">
        <v>3.25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249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56"/>
      <c r="B136" s="157"/>
      <c r="C136" s="194" t="s">
        <v>1168</v>
      </c>
      <c r="D136" s="161"/>
      <c r="E136" s="162">
        <v>10.27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249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56"/>
      <c r="B137" s="157"/>
      <c r="C137" s="194" t="s">
        <v>1157</v>
      </c>
      <c r="D137" s="161"/>
      <c r="E137" s="162">
        <v>-1.72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30.6" outlineLevel="1" x14ac:dyDescent="0.25">
      <c r="A138" s="175">
        <v>30</v>
      </c>
      <c r="B138" s="176" t="s">
        <v>1169</v>
      </c>
      <c r="C138" s="193" t="s">
        <v>1170</v>
      </c>
      <c r="D138" s="177" t="s">
        <v>242</v>
      </c>
      <c r="E138" s="178">
        <v>178.357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21</v>
      </c>
      <c r="M138" s="180">
        <f>G138*(1+L138/100)</f>
        <v>0</v>
      </c>
      <c r="N138" s="180">
        <v>4.7750000000000001E-2</v>
      </c>
      <c r="O138" s="180">
        <f>ROUND(E138*N138,2)</f>
        <v>8.52</v>
      </c>
      <c r="P138" s="180">
        <v>0</v>
      </c>
      <c r="Q138" s="180">
        <f>ROUND(E138*P138,2)</f>
        <v>0</v>
      </c>
      <c r="R138" s="180" t="s">
        <v>333</v>
      </c>
      <c r="S138" s="180" t="s">
        <v>244</v>
      </c>
      <c r="T138" s="181" t="s">
        <v>1030</v>
      </c>
      <c r="U138" s="159">
        <v>1.2869999999999999</v>
      </c>
      <c r="V138" s="159">
        <f>ROUND(E138*U138,2)</f>
        <v>229.55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289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56"/>
      <c r="B139" s="157"/>
      <c r="C139" s="266" t="s">
        <v>1143</v>
      </c>
      <c r="D139" s="267"/>
      <c r="E139" s="267"/>
      <c r="F139" s="267"/>
      <c r="G139" s="267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270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82" t="str">
        <f>C139</f>
        <v>zřízení nosné konstrukce příčky, vložení tepelné izolace tl. do 5 cm, montáž desek, tmelení spár Q2 a úprava rohů. Včetně dodávek materiálu.</v>
      </c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5">
      <c r="A140" s="156"/>
      <c r="B140" s="157"/>
      <c r="C140" s="194" t="s">
        <v>1171</v>
      </c>
      <c r="D140" s="161"/>
      <c r="E140" s="162">
        <v>48.96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249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56"/>
      <c r="B141" s="157"/>
      <c r="C141" s="194" t="s">
        <v>1172</v>
      </c>
      <c r="D141" s="161"/>
      <c r="E141" s="162">
        <v>6.82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249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56"/>
      <c r="B142" s="157"/>
      <c r="C142" s="194" t="s">
        <v>1173</v>
      </c>
      <c r="D142" s="161"/>
      <c r="E142" s="162">
        <v>6.55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249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56"/>
      <c r="B143" s="157"/>
      <c r="C143" s="194" t="s">
        <v>1174</v>
      </c>
      <c r="D143" s="161"/>
      <c r="E143" s="162">
        <v>-7.04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56"/>
      <c r="B144" s="157"/>
      <c r="C144" s="194" t="s">
        <v>1175</v>
      </c>
      <c r="D144" s="161"/>
      <c r="E144" s="162">
        <v>-6.8250000000000002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249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56"/>
      <c r="B145" s="157"/>
      <c r="C145" s="194" t="s">
        <v>1176</v>
      </c>
      <c r="D145" s="161"/>
      <c r="E145" s="162">
        <v>-1.8149999999999999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249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56"/>
      <c r="B146" s="157"/>
      <c r="C146" s="194" t="s">
        <v>1177</v>
      </c>
      <c r="D146" s="161"/>
      <c r="E146" s="162">
        <v>-3.36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249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56"/>
      <c r="B147" s="157"/>
      <c r="C147" s="194" t="s">
        <v>1178</v>
      </c>
      <c r="D147" s="161"/>
      <c r="E147" s="162">
        <v>-6.12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249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56"/>
      <c r="B148" s="157"/>
      <c r="C148" s="194" t="s">
        <v>1179</v>
      </c>
      <c r="D148" s="161"/>
      <c r="E148" s="162">
        <v>-0.99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249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5">
      <c r="A149" s="156"/>
      <c r="B149" s="157"/>
      <c r="C149" s="194" t="s">
        <v>1180</v>
      </c>
      <c r="D149" s="161"/>
      <c r="E149" s="162">
        <v>-0.9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249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56"/>
      <c r="B150" s="157"/>
      <c r="C150" s="194" t="s">
        <v>1181</v>
      </c>
      <c r="D150" s="161"/>
      <c r="E150" s="162">
        <v>74.12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56"/>
      <c r="B151" s="157"/>
      <c r="C151" s="194" t="s">
        <v>1182</v>
      </c>
      <c r="D151" s="161"/>
      <c r="E151" s="162">
        <v>9.7899999999999991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249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56"/>
      <c r="B152" s="157"/>
      <c r="C152" s="194" t="s">
        <v>1183</v>
      </c>
      <c r="D152" s="161"/>
      <c r="E152" s="162">
        <v>9.6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249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56"/>
      <c r="B153" s="157"/>
      <c r="C153" s="194" t="s">
        <v>1184</v>
      </c>
      <c r="D153" s="161"/>
      <c r="E153" s="162">
        <v>-3.6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249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56"/>
      <c r="B154" s="157"/>
      <c r="C154" s="194" t="s">
        <v>1185</v>
      </c>
      <c r="D154" s="161"/>
      <c r="E154" s="162">
        <v>-1.72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249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56"/>
      <c r="B155" s="157"/>
      <c r="C155" s="194" t="s">
        <v>1186</v>
      </c>
      <c r="D155" s="161"/>
      <c r="E155" s="162">
        <v>-1.9350000000000001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249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56"/>
      <c r="B156" s="157"/>
      <c r="C156" s="194" t="s">
        <v>1187</v>
      </c>
      <c r="D156" s="161"/>
      <c r="E156" s="162">
        <v>62.491999999999997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56"/>
      <c r="B157" s="157"/>
      <c r="C157" s="194" t="s">
        <v>1188</v>
      </c>
      <c r="D157" s="161"/>
      <c r="E157" s="162">
        <v>8.14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249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5">
      <c r="A158" s="156"/>
      <c r="B158" s="157"/>
      <c r="C158" s="194" t="s">
        <v>1189</v>
      </c>
      <c r="D158" s="161"/>
      <c r="E158" s="162">
        <v>7.9249999999999998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249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5">
      <c r="A159" s="156"/>
      <c r="B159" s="157"/>
      <c r="C159" s="194" t="s">
        <v>251</v>
      </c>
      <c r="D159" s="161"/>
      <c r="E159" s="162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249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56"/>
      <c r="B160" s="157"/>
      <c r="C160" s="194" t="s">
        <v>1190</v>
      </c>
      <c r="D160" s="161"/>
      <c r="E160" s="162">
        <v>-1.47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56"/>
      <c r="B161" s="157"/>
      <c r="C161" s="194" t="s">
        <v>1191</v>
      </c>
      <c r="D161" s="161"/>
      <c r="E161" s="162">
        <v>-6.72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249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5">
      <c r="A162" s="156"/>
      <c r="B162" s="157"/>
      <c r="C162" s="194" t="s">
        <v>1192</v>
      </c>
      <c r="D162" s="161"/>
      <c r="E162" s="162">
        <v>-7.77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249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56"/>
      <c r="B163" s="157"/>
      <c r="C163" s="194" t="s">
        <v>1193</v>
      </c>
      <c r="D163" s="161"/>
      <c r="E163" s="162">
        <v>-5.7750000000000004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249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30.6" outlineLevel="1" x14ac:dyDescent="0.25">
      <c r="A164" s="175">
        <v>31</v>
      </c>
      <c r="B164" s="176" t="s">
        <v>1194</v>
      </c>
      <c r="C164" s="193" t="s">
        <v>1195</v>
      </c>
      <c r="D164" s="177" t="s">
        <v>242</v>
      </c>
      <c r="E164" s="178">
        <v>193.14</v>
      </c>
      <c r="F164" s="179"/>
      <c r="G164" s="180">
        <f>ROUND(E164*F164,2)</f>
        <v>0</v>
      </c>
      <c r="H164" s="179"/>
      <c r="I164" s="180">
        <f>ROUND(E164*H164,2)</f>
        <v>0</v>
      </c>
      <c r="J164" s="179"/>
      <c r="K164" s="180">
        <f>ROUND(E164*J164,2)</f>
        <v>0</v>
      </c>
      <c r="L164" s="180">
        <v>21</v>
      </c>
      <c r="M164" s="180">
        <f>G164*(1+L164/100)</f>
        <v>0</v>
      </c>
      <c r="N164" s="180">
        <v>4.8169999999999998E-2</v>
      </c>
      <c r="O164" s="180">
        <f>ROUND(E164*N164,2)</f>
        <v>9.3000000000000007</v>
      </c>
      <c r="P164" s="180">
        <v>0</v>
      </c>
      <c r="Q164" s="180">
        <f>ROUND(E164*P164,2)</f>
        <v>0</v>
      </c>
      <c r="R164" s="180" t="s">
        <v>333</v>
      </c>
      <c r="S164" s="180" t="s">
        <v>244</v>
      </c>
      <c r="T164" s="181" t="s">
        <v>1030</v>
      </c>
      <c r="U164" s="159">
        <v>1.2869999999999999</v>
      </c>
      <c r="V164" s="159">
        <f>ROUND(E164*U164,2)</f>
        <v>248.57</v>
      </c>
      <c r="W164" s="159"/>
      <c r="X164" s="159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289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56"/>
      <c r="B165" s="157"/>
      <c r="C165" s="266" t="s">
        <v>1143</v>
      </c>
      <c r="D165" s="267"/>
      <c r="E165" s="267"/>
      <c r="F165" s="267"/>
      <c r="G165" s="267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270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82" t="str">
        <f>C165</f>
        <v>zřízení nosné konstrukce příčky, vložení tepelné izolace tl. do 5 cm, montáž desek, tmelení spár Q2 a úprava rohů. Včetně dodávek materiálu.</v>
      </c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56"/>
      <c r="B166" s="157"/>
      <c r="C166" s="194" t="s">
        <v>1196</v>
      </c>
      <c r="D166" s="161"/>
      <c r="E166" s="162">
        <v>96.56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249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56"/>
      <c r="B167" s="157"/>
      <c r="C167" s="194" t="s">
        <v>1197</v>
      </c>
      <c r="D167" s="161"/>
      <c r="E167" s="162">
        <v>13.42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249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5">
      <c r="A168" s="156"/>
      <c r="B168" s="157"/>
      <c r="C168" s="194" t="s">
        <v>1198</v>
      </c>
      <c r="D168" s="161"/>
      <c r="E168" s="162">
        <v>12.9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249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5">
      <c r="A169" s="156"/>
      <c r="B169" s="157"/>
      <c r="C169" s="194" t="s">
        <v>1199</v>
      </c>
      <c r="D169" s="161"/>
      <c r="E169" s="162">
        <v>-8.6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249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56"/>
      <c r="B170" s="157"/>
      <c r="C170" s="194" t="s">
        <v>1166</v>
      </c>
      <c r="D170" s="161"/>
      <c r="E170" s="162">
        <v>-2.15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56"/>
      <c r="B171" s="157"/>
      <c r="C171" s="194" t="s">
        <v>1200</v>
      </c>
      <c r="D171" s="161"/>
      <c r="E171" s="162">
        <v>-3.24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249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56"/>
      <c r="B172" s="157"/>
      <c r="C172" s="194" t="s">
        <v>1201</v>
      </c>
      <c r="D172" s="161"/>
      <c r="E172" s="162">
        <v>-0.42249999999999999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249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5">
      <c r="A173" s="156"/>
      <c r="B173" s="157"/>
      <c r="C173" s="194" t="s">
        <v>1202</v>
      </c>
      <c r="D173" s="161"/>
      <c r="E173" s="162">
        <v>16.59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249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5">
      <c r="A174" s="156"/>
      <c r="B174" s="157"/>
      <c r="C174" s="194" t="s">
        <v>1203</v>
      </c>
      <c r="D174" s="161"/>
      <c r="E174" s="162">
        <v>1.625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249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5">
      <c r="A175" s="156"/>
      <c r="B175" s="157"/>
      <c r="C175" s="194" t="s">
        <v>1165</v>
      </c>
      <c r="D175" s="161"/>
      <c r="E175" s="162">
        <v>-1.9350000000000001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249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56"/>
      <c r="B176" s="157"/>
      <c r="C176" s="194" t="s">
        <v>1204</v>
      </c>
      <c r="D176" s="161"/>
      <c r="E176" s="162">
        <v>38.590000000000003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56"/>
      <c r="B177" s="157"/>
      <c r="C177" s="194" t="s">
        <v>1205</v>
      </c>
      <c r="D177" s="161"/>
      <c r="E177" s="162">
        <v>7.15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249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5">
      <c r="A178" s="156"/>
      <c r="B178" s="157"/>
      <c r="C178" s="194" t="s">
        <v>1206</v>
      </c>
      <c r="D178" s="161"/>
      <c r="E178" s="162">
        <v>5.0250000000000004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249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5">
      <c r="A179" s="156"/>
      <c r="B179" s="157"/>
      <c r="C179" s="194" t="s">
        <v>1207</v>
      </c>
      <c r="D179" s="161"/>
      <c r="E179" s="162">
        <v>2.3725000000000001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249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5">
      <c r="A180" s="156"/>
      <c r="B180" s="157"/>
      <c r="C180" s="194" t="s">
        <v>1208</v>
      </c>
      <c r="D180" s="161"/>
      <c r="E180" s="162">
        <v>-2.15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249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56"/>
      <c r="B181" s="157"/>
      <c r="C181" s="194" t="s">
        <v>1209</v>
      </c>
      <c r="D181" s="161"/>
      <c r="E181" s="162">
        <v>6.5175000000000001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249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5">
      <c r="A182" s="156"/>
      <c r="B182" s="157"/>
      <c r="C182" s="194" t="s">
        <v>1203</v>
      </c>
      <c r="D182" s="161"/>
      <c r="E182" s="162">
        <v>1.625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5">
      <c r="A183" s="156"/>
      <c r="B183" s="157"/>
      <c r="C183" s="194" t="s">
        <v>1210</v>
      </c>
      <c r="D183" s="161"/>
      <c r="E183" s="162">
        <v>-6.5175000000000001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249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5">
      <c r="A184" s="156"/>
      <c r="B184" s="157"/>
      <c r="C184" s="194" t="s">
        <v>1152</v>
      </c>
      <c r="D184" s="161"/>
      <c r="E184" s="162">
        <v>-1.625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249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5">
      <c r="A185" s="156"/>
      <c r="B185" s="157"/>
      <c r="C185" s="194" t="s">
        <v>1211</v>
      </c>
      <c r="D185" s="161"/>
      <c r="E185" s="162">
        <v>15.8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249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5">
      <c r="A186" s="156"/>
      <c r="B186" s="157"/>
      <c r="C186" s="194" t="s">
        <v>1212</v>
      </c>
      <c r="D186" s="161"/>
      <c r="E186" s="162">
        <v>1.65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249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5">
      <c r="A187" s="156"/>
      <c r="B187" s="157"/>
      <c r="C187" s="194" t="s">
        <v>1213</v>
      </c>
      <c r="D187" s="161"/>
      <c r="E187" s="162">
        <v>1.675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249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5">
      <c r="A188" s="156"/>
      <c r="B188" s="157"/>
      <c r="C188" s="194" t="s">
        <v>1157</v>
      </c>
      <c r="D188" s="161"/>
      <c r="E188" s="162">
        <v>-1.72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249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ht="40.799999999999997" outlineLevel="1" x14ac:dyDescent="0.25">
      <c r="A189" s="175">
        <v>32</v>
      </c>
      <c r="B189" s="176" t="s">
        <v>1214</v>
      </c>
      <c r="C189" s="193" t="s">
        <v>1215</v>
      </c>
      <c r="D189" s="177" t="s">
        <v>242</v>
      </c>
      <c r="E189" s="178">
        <v>21.297499999999999</v>
      </c>
      <c r="F189" s="179"/>
      <c r="G189" s="180">
        <f>ROUND(E189*F189,2)</f>
        <v>0</v>
      </c>
      <c r="H189" s="179"/>
      <c r="I189" s="180">
        <f>ROUND(E189*H189,2)</f>
        <v>0</v>
      </c>
      <c r="J189" s="179"/>
      <c r="K189" s="180">
        <f>ROUND(E189*J189,2)</f>
        <v>0</v>
      </c>
      <c r="L189" s="180">
        <v>21</v>
      </c>
      <c r="M189" s="180">
        <f>G189*(1+L189/100)</f>
        <v>0</v>
      </c>
      <c r="N189" s="180">
        <v>7.2489999999999999E-2</v>
      </c>
      <c r="O189" s="180">
        <f>ROUND(E189*N189,2)</f>
        <v>1.54</v>
      </c>
      <c r="P189" s="180">
        <v>0</v>
      </c>
      <c r="Q189" s="180">
        <f>ROUND(E189*P189,2)</f>
        <v>0</v>
      </c>
      <c r="R189" s="180" t="s">
        <v>333</v>
      </c>
      <c r="S189" s="180" t="s">
        <v>244</v>
      </c>
      <c r="T189" s="181" t="s">
        <v>1030</v>
      </c>
      <c r="U189" s="159">
        <v>2.2130000000000001</v>
      </c>
      <c r="V189" s="159">
        <f>ROUND(E189*U189,2)</f>
        <v>47.13</v>
      </c>
      <c r="W189" s="159"/>
      <c r="X189" s="159" t="s">
        <v>246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289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5">
      <c r="A190" s="156"/>
      <c r="B190" s="157"/>
      <c r="C190" s="266" t="s">
        <v>1143</v>
      </c>
      <c r="D190" s="267"/>
      <c r="E190" s="267"/>
      <c r="F190" s="267"/>
      <c r="G190" s="267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270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82" t="str">
        <f>C190</f>
        <v>zřízení nosné konstrukce příčky, vložení tepelné izolace tl. do 5 cm, montáž desek, tmelení spár Q2 a úprava rohů. Včetně dodávek materiálu.</v>
      </c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5">
      <c r="A191" s="156"/>
      <c r="B191" s="157"/>
      <c r="C191" s="194" t="s">
        <v>1216</v>
      </c>
      <c r="D191" s="161"/>
      <c r="E191" s="162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249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5">
      <c r="A192" s="156"/>
      <c r="B192" s="157"/>
      <c r="C192" s="194" t="s">
        <v>1217</v>
      </c>
      <c r="D192" s="161"/>
      <c r="E192" s="162">
        <v>3.25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249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56"/>
      <c r="B193" s="157"/>
      <c r="C193" s="194" t="s">
        <v>1218</v>
      </c>
      <c r="D193" s="161"/>
      <c r="E193" s="162">
        <v>20.737500000000001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249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5">
      <c r="A194" s="156"/>
      <c r="B194" s="157"/>
      <c r="C194" s="194" t="s">
        <v>1219</v>
      </c>
      <c r="D194" s="161"/>
      <c r="E194" s="162">
        <v>0.75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249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5">
      <c r="A195" s="156"/>
      <c r="B195" s="157"/>
      <c r="C195" s="194" t="s">
        <v>1220</v>
      </c>
      <c r="D195" s="161"/>
      <c r="E195" s="162">
        <v>-3.44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249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40.799999999999997" outlineLevel="1" x14ac:dyDescent="0.25">
      <c r="A196" s="175">
        <v>33</v>
      </c>
      <c r="B196" s="176" t="s">
        <v>1221</v>
      </c>
      <c r="C196" s="193" t="s">
        <v>1222</v>
      </c>
      <c r="D196" s="177" t="s">
        <v>242</v>
      </c>
      <c r="E196" s="178">
        <v>8.1425000000000001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80">
        <v>7.2910000000000003E-2</v>
      </c>
      <c r="O196" s="180">
        <f>ROUND(E196*N196,2)</f>
        <v>0.59</v>
      </c>
      <c r="P196" s="180">
        <v>0</v>
      </c>
      <c r="Q196" s="180">
        <f>ROUND(E196*P196,2)</f>
        <v>0</v>
      </c>
      <c r="R196" s="180" t="s">
        <v>333</v>
      </c>
      <c r="S196" s="180" t="s">
        <v>244</v>
      </c>
      <c r="T196" s="181" t="s">
        <v>1030</v>
      </c>
      <c r="U196" s="159">
        <v>2.2130000000000001</v>
      </c>
      <c r="V196" s="159">
        <f>ROUND(E196*U196,2)</f>
        <v>18.02</v>
      </c>
      <c r="W196" s="159"/>
      <c r="X196" s="159" t="s">
        <v>246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289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5">
      <c r="A197" s="156"/>
      <c r="B197" s="157"/>
      <c r="C197" s="266" t="s">
        <v>1143</v>
      </c>
      <c r="D197" s="267"/>
      <c r="E197" s="267"/>
      <c r="F197" s="267"/>
      <c r="G197" s="267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270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82" t="str">
        <f>C197</f>
        <v>zřízení nosné konstrukce příčky, vložení tepelné izolace tl. do 5 cm, montáž desek, tmelení spár Q2 a úprava rohů. Včetně dodávek materiálu.</v>
      </c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5">
      <c r="A198" s="156"/>
      <c r="B198" s="157"/>
      <c r="C198" s="194" t="s">
        <v>1216</v>
      </c>
      <c r="D198" s="161"/>
      <c r="E198" s="162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249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5">
      <c r="A199" s="156"/>
      <c r="B199" s="157"/>
      <c r="C199" s="194" t="s">
        <v>1223</v>
      </c>
      <c r="D199" s="161"/>
      <c r="E199" s="162">
        <v>6.5175000000000001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249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5">
      <c r="A200" s="156"/>
      <c r="B200" s="157"/>
      <c r="C200" s="194" t="s">
        <v>1203</v>
      </c>
      <c r="D200" s="161"/>
      <c r="E200" s="162">
        <v>1.625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249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0.399999999999999" outlineLevel="1" x14ac:dyDescent="0.25">
      <c r="A201" s="175">
        <v>34</v>
      </c>
      <c r="B201" s="176" t="s">
        <v>1224</v>
      </c>
      <c r="C201" s="193" t="s">
        <v>1225</v>
      </c>
      <c r="D201" s="177" t="s">
        <v>346</v>
      </c>
      <c r="E201" s="178">
        <v>4</v>
      </c>
      <c r="F201" s="179"/>
      <c r="G201" s="180">
        <f>ROUND(E201*F201,2)</f>
        <v>0</v>
      </c>
      <c r="H201" s="179"/>
      <c r="I201" s="180">
        <f>ROUND(E201*H201,2)</f>
        <v>0</v>
      </c>
      <c r="J201" s="179"/>
      <c r="K201" s="180">
        <f>ROUND(E201*J201,2)</f>
        <v>0</v>
      </c>
      <c r="L201" s="180">
        <v>21</v>
      </c>
      <c r="M201" s="180">
        <f>G201*(1+L201/100)</f>
        <v>0</v>
      </c>
      <c r="N201" s="180">
        <v>0</v>
      </c>
      <c r="O201" s="180">
        <f>ROUND(E201*N201,2)</f>
        <v>0</v>
      </c>
      <c r="P201" s="180">
        <v>0</v>
      </c>
      <c r="Q201" s="180">
        <f>ROUND(E201*P201,2)</f>
        <v>0</v>
      </c>
      <c r="R201" s="180" t="s">
        <v>333</v>
      </c>
      <c r="S201" s="180" t="s">
        <v>244</v>
      </c>
      <c r="T201" s="181" t="s">
        <v>1030</v>
      </c>
      <c r="U201" s="159">
        <v>4</v>
      </c>
      <c r="V201" s="159">
        <f>ROUND(E201*U201,2)</f>
        <v>16</v>
      </c>
      <c r="W201" s="159"/>
      <c r="X201" s="159" t="s">
        <v>246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289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5">
      <c r="A202" s="156"/>
      <c r="B202" s="157"/>
      <c r="C202" s="262" t="s">
        <v>2164</v>
      </c>
      <c r="D202" s="263"/>
      <c r="E202" s="263"/>
      <c r="F202" s="263"/>
      <c r="G202" s="263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610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5">
      <c r="A203" s="156"/>
      <c r="B203" s="157"/>
      <c r="C203" s="264" t="s">
        <v>1226</v>
      </c>
      <c r="D203" s="265"/>
      <c r="E203" s="265"/>
      <c r="F203" s="265"/>
      <c r="G203" s="265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610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5">
      <c r="A204" s="156"/>
      <c r="B204" s="157"/>
      <c r="C204" s="264" t="s">
        <v>1227</v>
      </c>
      <c r="D204" s="265"/>
      <c r="E204" s="265"/>
      <c r="F204" s="265"/>
      <c r="G204" s="265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610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5">
      <c r="A205" s="156"/>
      <c r="B205" s="157"/>
      <c r="C205" s="264" t="s">
        <v>1228</v>
      </c>
      <c r="D205" s="265"/>
      <c r="E205" s="265"/>
      <c r="F205" s="265"/>
      <c r="G205" s="265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610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82" t="str">
        <f>C205</f>
        <v>- standardního tmelení Q2, to je: základní tmelení Q1+ dodatečné tmelení (tmelení najemno) a případné přebroušení.</v>
      </c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5">
      <c r="A206" s="156"/>
      <c r="B206" s="157"/>
      <c r="C206" s="194" t="s">
        <v>1229</v>
      </c>
      <c r="D206" s="161"/>
      <c r="E206" s="162">
        <v>1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249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5">
      <c r="A207" s="156"/>
      <c r="B207" s="157"/>
      <c r="C207" s="194" t="s">
        <v>1230</v>
      </c>
      <c r="D207" s="161"/>
      <c r="E207" s="162">
        <v>2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249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5">
      <c r="A208" s="156"/>
      <c r="B208" s="157"/>
      <c r="C208" s="194" t="s">
        <v>1231</v>
      </c>
      <c r="D208" s="161"/>
      <c r="E208" s="162">
        <v>1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249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20.399999999999999" outlineLevel="1" x14ac:dyDescent="0.25">
      <c r="A209" s="175">
        <v>35</v>
      </c>
      <c r="B209" s="176" t="s">
        <v>1232</v>
      </c>
      <c r="C209" s="193" t="s">
        <v>1233</v>
      </c>
      <c r="D209" s="177" t="s">
        <v>242</v>
      </c>
      <c r="E209" s="178">
        <v>344.46</v>
      </c>
      <c r="F209" s="179"/>
      <c r="G209" s="180">
        <f>ROUND(E209*F209,2)</f>
        <v>0</v>
      </c>
      <c r="H209" s="179"/>
      <c r="I209" s="180">
        <f>ROUND(E209*H209,2)</f>
        <v>0</v>
      </c>
      <c r="J209" s="179"/>
      <c r="K209" s="180">
        <f>ROUND(E209*J209,2)</f>
        <v>0</v>
      </c>
      <c r="L209" s="180">
        <v>21</v>
      </c>
      <c r="M209" s="180">
        <f>G209*(1+L209/100)</f>
        <v>0</v>
      </c>
      <c r="N209" s="180">
        <v>0</v>
      </c>
      <c r="O209" s="180">
        <f>ROUND(E209*N209,2)</f>
        <v>0</v>
      </c>
      <c r="P209" s="180">
        <v>0</v>
      </c>
      <c r="Q209" s="180">
        <f>ROUND(E209*P209,2)</f>
        <v>0</v>
      </c>
      <c r="R209" s="180" t="s">
        <v>333</v>
      </c>
      <c r="S209" s="180" t="s">
        <v>244</v>
      </c>
      <c r="T209" s="181" t="s">
        <v>1030</v>
      </c>
      <c r="U209" s="159">
        <v>0.15</v>
      </c>
      <c r="V209" s="159">
        <f>ROUND(E209*U209,2)</f>
        <v>51.67</v>
      </c>
      <c r="W209" s="159"/>
      <c r="X209" s="159" t="s">
        <v>246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289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5">
      <c r="A210" s="156"/>
      <c r="B210" s="157"/>
      <c r="C210" s="194" t="s">
        <v>1234</v>
      </c>
      <c r="D210" s="161"/>
      <c r="E210" s="162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249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5">
      <c r="A211" s="156"/>
      <c r="B211" s="157"/>
      <c r="C211" s="194" t="s">
        <v>1235</v>
      </c>
      <c r="D211" s="161"/>
      <c r="E211" s="162">
        <v>129.05000000000001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249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5">
      <c r="A212" s="156"/>
      <c r="B212" s="157"/>
      <c r="C212" s="194" t="s">
        <v>1199</v>
      </c>
      <c r="D212" s="161"/>
      <c r="E212" s="162">
        <v>-8.6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249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5">
      <c r="A213" s="156"/>
      <c r="B213" s="157"/>
      <c r="C213" s="194" t="s">
        <v>1166</v>
      </c>
      <c r="D213" s="161"/>
      <c r="E213" s="162">
        <v>-2.15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249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5">
      <c r="A214" s="156"/>
      <c r="B214" s="157"/>
      <c r="C214" s="194" t="s">
        <v>1200</v>
      </c>
      <c r="D214" s="161"/>
      <c r="E214" s="162">
        <v>-3.24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249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5">
      <c r="A215" s="156"/>
      <c r="B215" s="157"/>
      <c r="C215" s="194" t="s">
        <v>1236</v>
      </c>
      <c r="D215" s="161"/>
      <c r="E215" s="162">
        <v>133.5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249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5">
      <c r="A216" s="156"/>
      <c r="B216" s="157"/>
      <c r="C216" s="194" t="s">
        <v>1174</v>
      </c>
      <c r="D216" s="161"/>
      <c r="E216" s="162">
        <v>-7.04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249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5">
      <c r="A217" s="156"/>
      <c r="B217" s="157"/>
      <c r="C217" s="194" t="s">
        <v>1175</v>
      </c>
      <c r="D217" s="161"/>
      <c r="E217" s="162">
        <v>-6.8250000000000002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249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5">
      <c r="A218" s="156"/>
      <c r="B218" s="157"/>
      <c r="C218" s="194" t="s">
        <v>1176</v>
      </c>
      <c r="D218" s="161"/>
      <c r="E218" s="162">
        <v>-1.8149999999999999</v>
      </c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249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5">
      <c r="A219" s="156"/>
      <c r="B219" s="157"/>
      <c r="C219" s="194" t="s">
        <v>1177</v>
      </c>
      <c r="D219" s="161"/>
      <c r="E219" s="162">
        <v>-3.36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249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5">
      <c r="A220" s="156"/>
      <c r="B220" s="157"/>
      <c r="C220" s="194" t="s">
        <v>1185</v>
      </c>
      <c r="D220" s="161"/>
      <c r="E220" s="162">
        <v>-1.72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249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5">
      <c r="A221" s="156"/>
      <c r="B221" s="157"/>
      <c r="C221" s="194" t="s">
        <v>1166</v>
      </c>
      <c r="D221" s="161"/>
      <c r="E221" s="162">
        <v>-2.15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249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5">
      <c r="A222" s="156"/>
      <c r="B222" s="157"/>
      <c r="C222" s="194" t="s">
        <v>1237</v>
      </c>
      <c r="D222" s="161"/>
      <c r="E222" s="162">
        <v>49.84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249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5">
      <c r="A223" s="156"/>
      <c r="B223" s="157"/>
      <c r="C223" s="194" t="s">
        <v>1184</v>
      </c>
      <c r="D223" s="161"/>
      <c r="E223" s="162">
        <v>-3.6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249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5">
      <c r="A224" s="156"/>
      <c r="B224" s="157"/>
      <c r="C224" s="194" t="s">
        <v>1185</v>
      </c>
      <c r="D224" s="161"/>
      <c r="E224" s="162">
        <v>-1.72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249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5">
      <c r="A225" s="156"/>
      <c r="B225" s="157"/>
      <c r="C225" s="194" t="s">
        <v>1186</v>
      </c>
      <c r="D225" s="161"/>
      <c r="E225" s="162">
        <v>-1.9350000000000001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249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5">
      <c r="A226" s="156"/>
      <c r="B226" s="157"/>
      <c r="C226" s="194" t="s">
        <v>1238</v>
      </c>
      <c r="D226" s="161"/>
      <c r="E226" s="162">
        <v>99.68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249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5">
      <c r="A227" s="156"/>
      <c r="B227" s="157"/>
      <c r="C227" s="194" t="s">
        <v>1157</v>
      </c>
      <c r="D227" s="161"/>
      <c r="E227" s="162">
        <v>-1.72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249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5">
      <c r="A228" s="156"/>
      <c r="B228" s="157"/>
      <c r="C228" s="194" t="s">
        <v>1239</v>
      </c>
      <c r="D228" s="161"/>
      <c r="E228" s="162">
        <v>-1.47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249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5">
      <c r="A229" s="156"/>
      <c r="B229" s="157"/>
      <c r="C229" s="194" t="s">
        <v>1191</v>
      </c>
      <c r="D229" s="161"/>
      <c r="E229" s="162">
        <v>-6.72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249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5">
      <c r="A230" s="156"/>
      <c r="B230" s="157"/>
      <c r="C230" s="194" t="s">
        <v>1192</v>
      </c>
      <c r="D230" s="161"/>
      <c r="E230" s="162">
        <v>-7.77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249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5">
      <c r="A231" s="156"/>
      <c r="B231" s="157"/>
      <c r="C231" s="194" t="s">
        <v>1193</v>
      </c>
      <c r="D231" s="161"/>
      <c r="E231" s="162">
        <v>-5.7750000000000004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249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ht="20.399999999999999" outlineLevel="1" x14ac:dyDescent="0.25">
      <c r="A232" s="175">
        <v>36</v>
      </c>
      <c r="B232" s="176" t="s">
        <v>1232</v>
      </c>
      <c r="C232" s="193" t="s">
        <v>1233</v>
      </c>
      <c r="D232" s="177" t="s">
        <v>242</v>
      </c>
      <c r="E232" s="178">
        <v>480.9</v>
      </c>
      <c r="F232" s="179"/>
      <c r="G232" s="180">
        <f>ROUND(E232*F232,2)</f>
        <v>0</v>
      </c>
      <c r="H232" s="179"/>
      <c r="I232" s="180">
        <f>ROUND(E232*H232,2)</f>
        <v>0</v>
      </c>
      <c r="J232" s="179"/>
      <c r="K232" s="180">
        <f>ROUND(E232*J232,2)</f>
        <v>0</v>
      </c>
      <c r="L232" s="180">
        <v>21</v>
      </c>
      <c r="M232" s="180">
        <f>G232*(1+L232/100)</f>
        <v>0</v>
      </c>
      <c r="N232" s="180">
        <v>0</v>
      </c>
      <c r="O232" s="180">
        <f>ROUND(E232*N232,2)</f>
        <v>0</v>
      </c>
      <c r="P232" s="180">
        <v>0</v>
      </c>
      <c r="Q232" s="180">
        <f>ROUND(E232*P232,2)</f>
        <v>0</v>
      </c>
      <c r="R232" s="180" t="s">
        <v>333</v>
      </c>
      <c r="S232" s="180" t="s">
        <v>244</v>
      </c>
      <c r="T232" s="181" t="s">
        <v>1030</v>
      </c>
      <c r="U232" s="159">
        <v>0.15</v>
      </c>
      <c r="V232" s="159">
        <f>ROUND(E232*U232,2)</f>
        <v>72.14</v>
      </c>
      <c r="W232" s="159"/>
      <c r="X232" s="159" t="s">
        <v>246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289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5">
      <c r="A233" s="156"/>
      <c r="B233" s="157"/>
      <c r="C233" s="194" t="s">
        <v>1240</v>
      </c>
      <c r="D233" s="161"/>
      <c r="E233" s="162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249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5">
      <c r="A234" s="156"/>
      <c r="B234" s="157"/>
      <c r="C234" s="194" t="s">
        <v>1093</v>
      </c>
      <c r="D234" s="161"/>
      <c r="E234" s="162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249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5">
      <c r="A235" s="156"/>
      <c r="B235" s="157"/>
      <c r="C235" s="194" t="s">
        <v>1241</v>
      </c>
      <c r="D235" s="161"/>
      <c r="E235" s="162">
        <v>249.2</v>
      </c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249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5">
      <c r="A236" s="156"/>
      <c r="B236" s="157"/>
      <c r="C236" s="194" t="s">
        <v>1242</v>
      </c>
      <c r="D236" s="161"/>
      <c r="E236" s="162">
        <v>26.2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249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5">
      <c r="A237" s="156"/>
      <c r="B237" s="157"/>
      <c r="C237" s="194" t="s">
        <v>1243</v>
      </c>
      <c r="D237" s="161"/>
      <c r="E237" s="162">
        <v>205.5</v>
      </c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249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ht="30.6" outlineLevel="1" x14ac:dyDescent="0.25">
      <c r="A238" s="175">
        <v>37</v>
      </c>
      <c r="B238" s="176" t="s">
        <v>1244</v>
      </c>
      <c r="C238" s="193" t="s">
        <v>1245</v>
      </c>
      <c r="D238" s="177" t="s">
        <v>346</v>
      </c>
      <c r="E238" s="178">
        <v>10</v>
      </c>
      <c r="F238" s="179"/>
      <c r="G238" s="180">
        <f>ROUND(E238*F238,2)</f>
        <v>0</v>
      </c>
      <c r="H238" s="179"/>
      <c r="I238" s="180">
        <f>ROUND(E238*H238,2)</f>
        <v>0</v>
      </c>
      <c r="J238" s="179"/>
      <c r="K238" s="180">
        <f>ROUND(E238*J238,2)</f>
        <v>0</v>
      </c>
      <c r="L238" s="180">
        <v>21</v>
      </c>
      <c r="M238" s="180">
        <f>G238*(1+L238/100)</f>
        <v>0</v>
      </c>
      <c r="N238" s="180">
        <v>5.6899999999999997E-3</v>
      </c>
      <c r="O238" s="180">
        <f>ROUND(E238*N238,2)</f>
        <v>0.06</v>
      </c>
      <c r="P238" s="180">
        <v>0</v>
      </c>
      <c r="Q238" s="180">
        <f>ROUND(E238*P238,2)</f>
        <v>0</v>
      </c>
      <c r="R238" s="180" t="s">
        <v>333</v>
      </c>
      <c r="S238" s="180" t="s">
        <v>244</v>
      </c>
      <c r="T238" s="181" t="s">
        <v>1030</v>
      </c>
      <c r="U238" s="159">
        <v>0.66</v>
      </c>
      <c r="V238" s="159">
        <f>ROUND(E238*U238,2)</f>
        <v>6.6</v>
      </c>
      <c r="W238" s="159"/>
      <c r="X238" s="159" t="s">
        <v>246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289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5">
      <c r="A239" s="156"/>
      <c r="B239" s="157"/>
      <c r="C239" s="194" t="s">
        <v>1246</v>
      </c>
      <c r="D239" s="161"/>
      <c r="E239" s="162">
        <v>5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49"/>
      <c r="Z239" s="149"/>
      <c r="AA239" s="149"/>
      <c r="AB239" s="149"/>
      <c r="AC239" s="149"/>
      <c r="AD239" s="149"/>
      <c r="AE239" s="149"/>
      <c r="AF239" s="149"/>
      <c r="AG239" s="149" t="s">
        <v>249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5">
      <c r="A240" s="156"/>
      <c r="B240" s="157"/>
      <c r="C240" s="194" t="s">
        <v>1247</v>
      </c>
      <c r="D240" s="161"/>
      <c r="E240" s="162">
        <v>3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249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5">
      <c r="A241" s="156"/>
      <c r="B241" s="157"/>
      <c r="C241" s="194" t="s">
        <v>1248</v>
      </c>
      <c r="D241" s="161"/>
      <c r="E241" s="162">
        <v>2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49"/>
      <c r="Z241" s="149"/>
      <c r="AA241" s="149"/>
      <c r="AB241" s="149"/>
      <c r="AC241" s="149"/>
      <c r="AD241" s="149"/>
      <c r="AE241" s="149"/>
      <c r="AF241" s="149"/>
      <c r="AG241" s="149" t="s">
        <v>249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30.6" outlineLevel="1" x14ac:dyDescent="0.25">
      <c r="A242" s="175">
        <v>38</v>
      </c>
      <c r="B242" s="176" t="s">
        <v>1249</v>
      </c>
      <c r="C242" s="193" t="s">
        <v>1250</v>
      </c>
      <c r="D242" s="177" t="s">
        <v>346</v>
      </c>
      <c r="E242" s="178">
        <v>12</v>
      </c>
      <c r="F242" s="179"/>
      <c r="G242" s="180">
        <f>ROUND(E242*F242,2)</f>
        <v>0</v>
      </c>
      <c r="H242" s="179"/>
      <c r="I242" s="180">
        <f>ROUND(E242*H242,2)</f>
        <v>0</v>
      </c>
      <c r="J242" s="179"/>
      <c r="K242" s="180">
        <f>ROUND(E242*J242,2)</f>
        <v>0</v>
      </c>
      <c r="L242" s="180">
        <v>21</v>
      </c>
      <c r="M242" s="180">
        <f>G242*(1+L242/100)</f>
        <v>0</v>
      </c>
      <c r="N242" s="180">
        <v>6.3200000000000001E-3</v>
      </c>
      <c r="O242" s="180">
        <f>ROUND(E242*N242,2)</f>
        <v>0.08</v>
      </c>
      <c r="P242" s="180">
        <v>0</v>
      </c>
      <c r="Q242" s="180">
        <f>ROUND(E242*P242,2)</f>
        <v>0</v>
      </c>
      <c r="R242" s="180" t="s">
        <v>333</v>
      </c>
      <c r="S242" s="180" t="s">
        <v>244</v>
      </c>
      <c r="T242" s="181" t="s">
        <v>1030</v>
      </c>
      <c r="U242" s="159">
        <v>0.95699999999999996</v>
      </c>
      <c r="V242" s="159">
        <f>ROUND(E242*U242,2)</f>
        <v>11.48</v>
      </c>
      <c r="W242" s="159"/>
      <c r="X242" s="159" t="s">
        <v>246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289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5">
      <c r="A243" s="156"/>
      <c r="B243" s="157"/>
      <c r="C243" s="194" t="s">
        <v>1251</v>
      </c>
      <c r="D243" s="161"/>
      <c r="E243" s="162">
        <v>7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249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5">
      <c r="A244" s="156"/>
      <c r="B244" s="157"/>
      <c r="C244" s="194" t="s">
        <v>1252</v>
      </c>
      <c r="D244" s="161"/>
      <c r="E244" s="162">
        <v>2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249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5">
      <c r="A245" s="156"/>
      <c r="B245" s="157"/>
      <c r="C245" s="194" t="s">
        <v>1231</v>
      </c>
      <c r="D245" s="161"/>
      <c r="E245" s="162">
        <v>1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249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5">
      <c r="A246" s="156"/>
      <c r="B246" s="157"/>
      <c r="C246" s="194" t="s">
        <v>1253</v>
      </c>
      <c r="D246" s="161"/>
      <c r="E246" s="162">
        <v>2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249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5">
      <c r="A247" s="175">
        <v>39</v>
      </c>
      <c r="B247" s="176" t="s">
        <v>1254</v>
      </c>
      <c r="C247" s="193" t="s">
        <v>1255</v>
      </c>
      <c r="D247" s="177" t="s">
        <v>242</v>
      </c>
      <c r="E247" s="178">
        <v>21.439</v>
      </c>
      <c r="F247" s="179"/>
      <c r="G247" s="180">
        <f>ROUND(E247*F247,2)</f>
        <v>0</v>
      </c>
      <c r="H247" s="179"/>
      <c r="I247" s="180">
        <f>ROUND(E247*H247,2)</f>
        <v>0</v>
      </c>
      <c r="J247" s="179"/>
      <c r="K247" s="180">
        <f>ROUND(E247*J247,2)</f>
        <v>0</v>
      </c>
      <c r="L247" s="180">
        <v>21</v>
      </c>
      <c r="M247" s="180">
        <f>G247*(1+L247/100)</f>
        <v>0</v>
      </c>
      <c r="N247" s="180">
        <v>0.29114000000000001</v>
      </c>
      <c r="O247" s="180">
        <f>ROUND(E247*N247,2)</f>
        <v>6.24</v>
      </c>
      <c r="P247" s="180">
        <v>0</v>
      </c>
      <c r="Q247" s="180">
        <f>ROUND(E247*P247,2)</f>
        <v>0</v>
      </c>
      <c r="R247" s="180" t="s">
        <v>333</v>
      </c>
      <c r="S247" s="180" t="s">
        <v>525</v>
      </c>
      <c r="T247" s="181" t="s">
        <v>1030</v>
      </c>
      <c r="U247" s="159">
        <v>0.63495000000000001</v>
      </c>
      <c r="V247" s="159">
        <f>ROUND(E247*U247,2)</f>
        <v>13.61</v>
      </c>
      <c r="W247" s="159"/>
      <c r="X247" s="159" t="s">
        <v>246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289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5">
      <c r="A248" s="156"/>
      <c r="B248" s="157"/>
      <c r="C248" s="266" t="s">
        <v>1256</v>
      </c>
      <c r="D248" s="267"/>
      <c r="E248" s="267"/>
      <c r="F248" s="267"/>
      <c r="G248" s="267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270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5">
      <c r="A249" s="156"/>
      <c r="B249" s="157"/>
      <c r="C249" s="194" t="s">
        <v>1257</v>
      </c>
      <c r="D249" s="161"/>
      <c r="E249" s="162">
        <v>6.2039999999999997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249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5">
      <c r="A250" s="156"/>
      <c r="B250" s="157"/>
      <c r="C250" s="194" t="s">
        <v>1258</v>
      </c>
      <c r="D250" s="161"/>
      <c r="E250" s="162">
        <v>6.468</v>
      </c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49"/>
      <c r="Z250" s="149"/>
      <c r="AA250" s="149"/>
      <c r="AB250" s="149"/>
      <c r="AC250" s="149"/>
      <c r="AD250" s="149"/>
      <c r="AE250" s="149"/>
      <c r="AF250" s="149"/>
      <c r="AG250" s="149" t="s">
        <v>249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5">
      <c r="A251" s="156"/>
      <c r="B251" s="157"/>
      <c r="C251" s="194" t="s">
        <v>1259</v>
      </c>
      <c r="D251" s="161"/>
      <c r="E251" s="162">
        <v>-0.82499999999999996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249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5">
      <c r="A252" s="156"/>
      <c r="B252" s="157"/>
      <c r="C252" s="194" t="s">
        <v>1260</v>
      </c>
      <c r="D252" s="161"/>
      <c r="E252" s="162">
        <v>4.7960000000000003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249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5">
      <c r="A253" s="156"/>
      <c r="B253" s="157"/>
      <c r="C253" s="194" t="s">
        <v>1261</v>
      </c>
      <c r="D253" s="161"/>
      <c r="E253" s="162">
        <v>4.7960000000000003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249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0.399999999999999" outlineLevel="1" x14ac:dyDescent="0.25">
      <c r="A254" s="175">
        <v>40</v>
      </c>
      <c r="B254" s="176" t="s">
        <v>1262</v>
      </c>
      <c r="C254" s="193" t="s">
        <v>1263</v>
      </c>
      <c r="D254" s="177" t="s">
        <v>242</v>
      </c>
      <c r="E254" s="178">
        <v>25.93</v>
      </c>
      <c r="F254" s="179"/>
      <c r="G254" s="180">
        <f>ROUND(E254*F254,2)</f>
        <v>0</v>
      </c>
      <c r="H254" s="179"/>
      <c r="I254" s="180">
        <f>ROUND(E254*H254,2)</f>
        <v>0</v>
      </c>
      <c r="J254" s="179"/>
      <c r="K254" s="180">
        <f>ROUND(E254*J254,2)</f>
        <v>0</v>
      </c>
      <c r="L254" s="180">
        <v>21</v>
      </c>
      <c r="M254" s="180">
        <f>G254*(1+L254/100)</f>
        <v>0</v>
      </c>
      <c r="N254" s="180">
        <v>2.887E-2</v>
      </c>
      <c r="O254" s="180">
        <f>ROUND(E254*N254,2)</f>
        <v>0.75</v>
      </c>
      <c r="P254" s="180">
        <v>0</v>
      </c>
      <c r="Q254" s="180">
        <f>ROUND(E254*P254,2)</f>
        <v>0</v>
      </c>
      <c r="R254" s="180" t="s">
        <v>333</v>
      </c>
      <c r="S254" s="180" t="s">
        <v>244</v>
      </c>
      <c r="T254" s="181" t="s">
        <v>1030</v>
      </c>
      <c r="U254" s="159">
        <v>1.0580000000000001</v>
      </c>
      <c r="V254" s="159">
        <f>ROUND(E254*U254,2)</f>
        <v>27.43</v>
      </c>
      <c r="W254" s="159"/>
      <c r="X254" s="159" t="s">
        <v>246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289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5">
      <c r="A255" s="156"/>
      <c r="B255" s="157"/>
      <c r="C255" s="266" t="s">
        <v>1264</v>
      </c>
      <c r="D255" s="267"/>
      <c r="E255" s="267"/>
      <c r="F255" s="267"/>
      <c r="G255" s="267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270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5">
      <c r="A256" s="156"/>
      <c r="B256" s="157"/>
      <c r="C256" s="194" t="s">
        <v>1265</v>
      </c>
      <c r="D256" s="161"/>
      <c r="E256" s="162">
        <v>1.625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249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5">
      <c r="A257" s="156"/>
      <c r="B257" s="157"/>
      <c r="C257" s="194" t="s">
        <v>1266</v>
      </c>
      <c r="D257" s="161"/>
      <c r="E257" s="162">
        <v>12.442500000000001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249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5">
      <c r="A258" s="156"/>
      <c r="B258" s="157"/>
      <c r="C258" s="194" t="s">
        <v>1267</v>
      </c>
      <c r="D258" s="161"/>
      <c r="E258" s="162">
        <v>11.862500000000001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249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30.6" outlineLevel="1" x14ac:dyDescent="0.25">
      <c r="A259" s="175">
        <v>41</v>
      </c>
      <c r="B259" s="176" t="s">
        <v>1268</v>
      </c>
      <c r="C259" s="193" t="s">
        <v>1269</v>
      </c>
      <c r="D259" s="177" t="s">
        <v>242</v>
      </c>
      <c r="E259" s="178">
        <v>53.744999999999997</v>
      </c>
      <c r="F259" s="179"/>
      <c r="G259" s="180">
        <f>ROUND(E259*F259,2)</f>
        <v>0</v>
      </c>
      <c r="H259" s="179"/>
      <c r="I259" s="180">
        <f>ROUND(E259*H259,2)</f>
        <v>0</v>
      </c>
      <c r="J259" s="179"/>
      <c r="K259" s="180">
        <f>ROUND(E259*J259,2)</f>
        <v>0</v>
      </c>
      <c r="L259" s="180">
        <v>21</v>
      </c>
      <c r="M259" s="180">
        <f>G259*(1+L259/100)</f>
        <v>0</v>
      </c>
      <c r="N259" s="180">
        <v>2.887E-2</v>
      </c>
      <c r="O259" s="180">
        <f>ROUND(E259*N259,2)</f>
        <v>1.55</v>
      </c>
      <c r="P259" s="180">
        <v>0</v>
      </c>
      <c r="Q259" s="180">
        <f>ROUND(E259*P259,2)</f>
        <v>0</v>
      </c>
      <c r="R259" s="180" t="s">
        <v>333</v>
      </c>
      <c r="S259" s="180" t="s">
        <v>244</v>
      </c>
      <c r="T259" s="181" t="s">
        <v>1030</v>
      </c>
      <c r="U259" s="159">
        <v>1.0580000000000001</v>
      </c>
      <c r="V259" s="159">
        <f>ROUND(E259*U259,2)</f>
        <v>56.86</v>
      </c>
      <c r="W259" s="159"/>
      <c r="X259" s="159" t="s">
        <v>246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289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5">
      <c r="A260" s="156"/>
      <c r="B260" s="157"/>
      <c r="C260" s="266" t="s">
        <v>1264</v>
      </c>
      <c r="D260" s="267"/>
      <c r="E260" s="267"/>
      <c r="F260" s="267"/>
      <c r="G260" s="267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270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5">
      <c r="A261" s="156"/>
      <c r="B261" s="157"/>
      <c r="C261" s="194" t="s">
        <v>1270</v>
      </c>
      <c r="D261" s="161"/>
      <c r="E261" s="162">
        <v>4.875</v>
      </c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249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5">
      <c r="A262" s="156"/>
      <c r="B262" s="157"/>
      <c r="C262" s="194" t="s">
        <v>1271</v>
      </c>
      <c r="D262" s="161"/>
      <c r="E262" s="162">
        <v>4.74</v>
      </c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249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5">
      <c r="A263" s="156"/>
      <c r="B263" s="157"/>
      <c r="C263" s="194" t="s">
        <v>1272</v>
      </c>
      <c r="D263" s="161"/>
      <c r="E263" s="162">
        <v>15.275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249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5">
      <c r="A264" s="156"/>
      <c r="B264" s="157"/>
      <c r="C264" s="194" t="s">
        <v>1265</v>
      </c>
      <c r="D264" s="161"/>
      <c r="E264" s="162">
        <v>1.625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249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5">
      <c r="A265" s="156"/>
      <c r="B265" s="157"/>
      <c r="C265" s="194" t="s">
        <v>1266</v>
      </c>
      <c r="D265" s="161"/>
      <c r="E265" s="162">
        <v>12.442500000000001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249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5">
      <c r="A266" s="156"/>
      <c r="B266" s="157"/>
      <c r="C266" s="194" t="s">
        <v>1267</v>
      </c>
      <c r="D266" s="161"/>
      <c r="E266" s="162">
        <v>11.862500000000001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249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5">
      <c r="A267" s="156"/>
      <c r="B267" s="157"/>
      <c r="C267" s="194" t="s">
        <v>1273</v>
      </c>
      <c r="D267" s="161"/>
      <c r="E267" s="162">
        <v>2.9249999999999998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49"/>
      <c r="Z267" s="149"/>
      <c r="AA267" s="149"/>
      <c r="AB267" s="149"/>
      <c r="AC267" s="149"/>
      <c r="AD267" s="149"/>
      <c r="AE267" s="149"/>
      <c r="AF267" s="149"/>
      <c r="AG267" s="149" t="s">
        <v>249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x14ac:dyDescent="0.25">
      <c r="A268" s="169" t="s">
        <v>238</v>
      </c>
      <c r="B268" s="170" t="s">
        <v>147</v>
      </c>
      <c r="C268" s="192" t="s">
        <v>148</v>
      </c>
      <c r="D268" s="171"/>
      <c r="E268" s="172"/>
      <c r="F268" s="173"/>
      <c r="G268" s="173">
        <f>SUMIF(AG269:AG302,"&lt;&gt;NOR",G269:G302)</f>
        <v>0</v>
      </c>
      <c r="H268" s="173"/>
      <c r="I268" s="173">
        <f>SUM(I269:I302)</f>
        <v>0</v>
      </c>
      <c r="J268" s="173"/>
      <c r="K268" s="173">
        <f>SUM(K269:K302)</f>
        <v>0</v>
      </c>
      <c r="L268" s="173"/>
      <c r="M268" s="173">
        <f>SUM(M269:M302)</f>
        <v>0</v>
      </c>
      <c r="N268" s="173"/>
      <c r="O268" s="173">
        <f>SUM(O269:O302)</f>
        <v>6.6</v>
      </c>
      <c r="P268" s="173"/>
      <c r="Q268" s="173">
        <f>SUM(Q269:Q302)</f>
        <v>0</v>
      </c>
      <c r="R268" s="173"/>
      <c r="S268" s="173"/>
      <c r="T268" s="174"/>
      <c r="U268" s="168"/>
      <c r="V268" s="168">
        <f>SUM(V269:V302)</f>
        <v>354.59</v>
      </c>
      <c r="W268" s="168"/>
      <c r="X268" s="168"/>
      <c r="AG268" t="s">
        <v>239</v>
      </c>
    </row>
    <row r="269" spans="1:60" ht="20.399999999999999" outlineLevel="1" x14ac:dyDescent="0.25">
      <c r="A269" s="175">
        <v>42</v>
      </c>
      <c r="B269" s="176" t="s">
        <v>1274</v>
      </c>
      <c r="C269" s="193" t="s">
        <v>1275</v>
      </c>
      <c r="D269" s="177" t="s">
        <v>242</v>
      </c>
      <c r="E269" s="178">
        <v>249.2</v>
      </c>
      <c r="F269" s="179"/>
      <c r="G269" s="180">
        <f>ROUND(E269*F269,2)</f>
        <v>0</v>
      </c>
      <c r="H269" s="179"/>
      <c r="I269" s="180">
        <f>ROUND(E269*H269,2)</f>
        <v>0</v>
      </c>
      <c r="J269" s="179"/>
      <c r="K269" s="180">
        <f>ROUND(E269*J269,2)</f>
        <v>0</v>
      </c>
      <c r="L269" s="180">
        <v>21</v>
      </c>
      <c r="M269" s="180">
        <f>G269*(1+L269/100)</f>
        <v>0</v>
      </c>
      <c r="N269" s="180">
        <v>1.243E-2</v>
      </c>
      <c r="O269" s="180">
        <f>ROUND(E269*N269,2)</f>
        <v>3.1</v>
      </c>
      <c r="P269" s="180">
        <v>0</v>
      </c>
      <c r="Q269" s="180">
        <f>ROUND(E269*P269,2)</f>
        <v>0</v>
      </c>
      <c r="R269" s="180" t="s">
        <v>333</v>
      </c>
      <c r="S269" s="180" t="s">
        <v>244</v>
      </c>
      <c r="T269" s="181" t="s">
        <v>1030</v>
      </c>
      <c r="U269" s="159">
        <v>0.5</v>
      </c>
      <c r="V269" s="159">
        <f>ROUND(E269*U269,2)</f>
        <v>124.6</v>
      </c>
      <c r="W269" s="159"/>
      <c r="X269" s="159" t="s">
        <v>246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289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5">
      <c r="A270" s="156"/>
      <c r="B270" s="157"/>
      <c r="C270" s="262" t="s">
        <v>1264</v>
      </c>
      <c r="D270" s="263"/>
      <c r="E270" s="263"/>
      <c r="F270" s="263"/>
      <c r="G270" s="263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610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5">
      <c r="A271" s="156"/>
      <c r="B271" s="157"/>
      <c r="C271" s="194" t="s">
        <v>1093</v>
      </c>
      <c r="D271" s="161"/>
      <c r="E271" s="162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49"/>
      <c r="Z271" s="149"/>
      <c r="AA271" s="149"/>
      <c r="AB271" s="149"/>
      <c r="AC271" s="149"/>
      <c r="AD271" s="149"/>
      <c r="AE271" s="149"/>
      <c r="AF271" s="149"/>
      <c r="AG271" s="149" t="s">
        <v>249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5">
      <c r="A272" s="156"/>
      <c r="B272" s="157"/>
      <c r="C272" s="194" t="s">
        <v>1276</v>
      </c>
      <c r="D272" s="161"/>
      <c r="E272" s="162">
        <v>249.2</v>
      </c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249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5">
      <c r="A273" s="175">
        <v>43</v>
      </c>
      <c r="B273" s="176" t="s">
        <v>1277</v>
      </c>
      <c r="C273" s="193" t="s">
        <v>1278</v>
      </c>
      <c r="D273" s="177" t="s">
        <v>242</v>
      </c>
      <c r="E273" s="178">
        <v>26.2</v>
      </c>
      <c r="F273" s="179"/>
      <c r="G273" s="180">
        <f>ROUND(E273*F273,2)</f>
        <v>0</v>
      </c>
      <c r="H273" s="179"/>
      <c r="I273" s="180">
        <f>ROUND(E273*H273,2)</f>
        <v>0</v>
      </c>
      <c r="J273" s="179"/>
      <c r="K273" s="180">
        <f>ROUND(E273*J273,2)</f>
        <v>0</v>
      </c>
      <c r="L273" s="180">
        <v>21</v>
      </c>
      <c r="M273" s="180">
        <f>G273*(1+L273/100)</f>
        <v>0</v>
      </c>
      <c r="N273" s="180">
        <v>1.8010000000000002E-2</v>
      </c>
      <c r="O273" s="180">
        <f>ROUND(E273*N273,2)</f>
        <v>0.47</v>
      </c>
      <c r="P273" s="180">
        <v>0</v>
      </c>
      <c r="Q273" s="180">
        <f>ROUND(E273*P273,2)</f>
        <v>0</v>
      </c>
      <c r="R273" s="180" t="s">
        <v>333</v>
      </c>
      <c r="S273" s="180" t="s">
        <v>244</v>
      </c>
      <c r="T273" s="181" t="s">
        <v>1030</v>
      </c>
      <c r="U273" s="159">
        <v>1.05</v>
      </c>
      <c r="V273" s="159">
        <f>ROUND(E273*U273,2)</f>
        <v>27.51</v>
      </c>
      <c r="W273" s="159"/>
      <c r="X273" s="159" t="s">
        <v>246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289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5">
      <c r="A274" s="156"/>
      <c r="B274" s="157"/>
      <c r="C274" s="262" t="s">
        <v>1279</v>
      </c>
      <c r="D274" s="263"/>
      <c r="E274" s="263"/>
      <c r="F274" s="263"/>
      <c r="G274" s="263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49"/>
      <c r="Z274" s="149"/>
      <c r="AA274" s="149"/>
      <c r="AB274" s="149"/>
      <c r="AC274" s="149"/>
      <c r="AD274" s="149"/>
      <c r="AE274" s="149"/>
      <c r="AF274" s="149"/>
      <c r="AG274" s="149" t="s">
        <v>610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5">
      <c r="A275" s="156"/>
      <c r="B275" s="157"/>
      <c r="C275" s="194" t="s">
        <v>1093</v>
      </c>
      <c r="D275" s="161"/>
      <c r="E275" s="162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249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5">
      <c r="A276" s="156"/>
      <c r="B276" s="157"/>
      <c r="C276" s="194" t="s">
        <v>1280</v>
      </c>
      <c r="D276" s="161"/>
      <c r="E276" s="162">
        <v>26.2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49"/>
      <c r="Z276" s="149"/>
      <c r="AA276" s="149"/>
      <c r="AB276" s="149"/>
      <c r="AC276" s="149"/>
      <c r="AD276" s="149"/>
      <c r="AE276" s="149"/>
      <c r="AF276" s="149"/>
      <c r="AG276" s="149" t="s">
        <v>249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ht="20.399999999999999" outlineLevel="1" x14ac:dyDescent="0.25">
      <c r="A277" s="175">
        <v>44</v>
      </c>
      <c r="B277" s="176" t="s">
        <v>1281</v>
      </c>
      <c r="C277" s="193" t="s">
        <v>1282</v>
      </c>
      <c r="D277" s="177" t="s">
        <v>403</v>
      </c>
      <c r="E277" s="178">
        <v>190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/>
      <c r="S277" s="180" t="s">
        <v>326</v>
      </c>
      <c r="T277" s="181" t="s">
        <v>327</v>
      </c>
      <c r="U277" s="159">
        <v>0</v>
      </c>
      <c r="V277" s="159">
        <f>ROUND(E277*U277,2)</f>
        <v>0</v>
      </c>
      <c r="W277" s="159"/>
      <c r="X277" s="159" t="s">
        <v>246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289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5">
      <c r="A278" s="156"/>
      <c r="B278" s="157"/>
      <c r="C278" s="194" t="s">
        <v>1093</v>
      </c>
      <c r="D278" s="161"/>
      <c r="E278" s="162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249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5">
      <c r="A279" s="156"/>
      <c r="B279" s="157"/>
      <c r="C279" s="194" t="s">
        <v>1283</v>
      </c>
      <c r="D279" s="161"/>
      <c r="E279" s="162">
        <v>190</v>
      </c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49"/>
      <c r="Z279" s="149"/>
      <c r="AA279" s="149"/>
      <c r="AB279" s="149"/>
      <c r="AC279" s="149"/>
      <c r="AD279" s="149"/>
      <c r="AE279" s="149"/>
      <c r="AF279" s="149"/>
      <c r="AG279" s="149" t="s">
        <v>249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5">
      <c r="A280" s="175">
        <v>45</v>
      </c>
      <c r="B280" s="176" t="s">
        <v>1284</v>
      </c>
      <c r="C280" s="193" t="s">
        <v>1285</v>
      </c>
      <c r="D280" s="177" t="s">
        <v>1286</v>
      </c>
      <c r="E280" s="178">
        <v>523.6</v>
      </c>
      <c r="F280" s="179"/>
      <c r="G280" s="180">
        <f>ROUND(E280*F280,2)</f>
        <v>0</v>
      </c>
      <c r="H280" s="179"/>
      <c r="I280" s="180">
        <f>ROUND(E280*H280,2)</f>
        <v>0</v>
      </c>
      <c r="J280" s="179"/>
      <c r="K280" s="180">
        <f>ROUND(E280*J280,2)</f>
        <v>0</v>
      </c>
      <c r="L280" s="180">
        <v>21</v>
      </c>
      <c r="M280" s="180">
        <f>G280*(1+L280/100)</f>
        <v>0</v>
      </c>
      <c r="N280" s="180">
        <v>0</v>
      </c>
      <c r="O280" s="180">
        <f>ROUND(E280*N280,2)</f>
        <v>0</v>
      </c>
      <c r="P280" s="180">
        <v>0</v>
      </c>
      <c r="Q280" s="180">
        <f>ROUND(E280*P280,2)</f>
        <v>0</v>
      </c>
      <c r="R280" s="180"/>
      <c r="S280" s="180" t="s">
        <v>326</v>
      </c>
      <c r="T280" s="181" t="s">
        <v>327</v>
      </c>
      <c r="U280" s="159">
        <v>0</v>
      </c>
      <c r="V280" s="159">
        <f>ROUND(E280*U280,2)</f>
        <v>0</v>
      </c>
      <c r="W280" s="159"/>
      <c r="X280" s="159" t="s">
        <v>246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289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5">
      <c r="A281" s="156"/>
      <c r="B281" s="157"/>
      <c r="C281" s="194" t="s">
        <v>1093</v>
      </c>
      <c r="D281" s="161"/>
      <c r="E281" s="162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49"/>
      <c r="Z281" s="149"/>
      <c r="AA281" s="149"/>
      <c r="AB281" s="149"/>
      <c r="AC281" s="149"/>
      <c r="AD281" s="149"/>
      <c r="AE281" s="149"/>
      <c r="AF281" s="149"/>
      <c r="AG281" s="149" t="s">
        <v>249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5">
      <c r="A282" s="156"/>
      <c r="B282" s="157"/>
      <c r="C282" s="194" t="s">
        <v>1287</v>
      </c>
      <c r="D282" s="161"/>
      <c r="E282" s="162">
        <v>523.6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249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20.399999999999999" outlineLevel="1" x14ac:dyDescent="0.25">
      <c r="A283" s="175">
        <v>46</v>
      </c>
      <c r="B283" s="176" t="s">
        <v>1288</v>
      </c>
      <c r="C283" s="193" t="s">
        <v>1289</v>
      </c>
      <c r="D283" s="177" t="s">
        <v>242</v>
      </c>
      <c r="E283" s="178">
        <v>190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1.39E-3</v>
      </c>
      <c r="O283" s="180">
        <f>ROUND(E283*N283,2)</f>
        <v>0.26</v>
      </c>
      <c r="P283" s="180">
        <v>0</v>
      </c>
      <c r="Q283" s="180">
        <f>ROUND(E283*P283,2)</f>
        <v>0</v>
      </c>
      <c r="R283" s="180"/>
      <c r="S283" s="180" t="s">
        <v>326</v>
      </c>
      <c r="T283" s="181" t="s">
        <v>1290</v>
      </c>
      <c r="U283" s="159">
        <v>0.4</v>
      </c>
      <c r="V283" s="159">
        <f>ROUND(E283*U283,2)</f>
        <v>76</v>
      </c>
      <c r="W283" s="159"/>
      <c r="X283" s="159" t="s">
        <v>246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289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5">
      <c r="A284" s="156"/>
      <c r="B284" s="157"/>
      <c r="C284" s="262" t="s">
        <v>1264</v>
      </c>
      <c r="D284" s="263"/>
      <c r="E284" s="263"/>
      <c r="F284" s="263"/>
      <c r="G284" s="263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610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5">
      <c r="A285" s="156"/>
      <c r="B285" s="157"/>
      <c r="C285" s="194" t="s">
        <v>1093</v>
      </c>
      <c r="D285" s="161"/>
      <c r="E285" s="162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249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5">
      <c r="A286" s="156"/>
      <c r="B286" s="157"/>
      <c r="C286" s="194" t="s">
        <v>1283</v>
      </c>
      <c r="D286" s="161"/>
      <c r="E286" s="162">
        <v>190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49"/>
      <c r="Z286" s="149"/>
      <c r="AA286" s="149"/>
      <c r="AB286" s="149"/>
      <c r="AC286" s="149"/>
      <c r="AD286" s="149"/>
      <c r="AE286" s="149"/>
      <c r="AF286" s="149"/>
      <c r="AG286" s="149" t="s">
        <v>249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5">
      <c r="A287" s="175">
        <v>47</v>
      </c>
      <c r="B287" s="176" t="s">
        <v>1291</v>
      </c>
      <c r="C287" s="193" t="s">
        <v>1292</v>
      </c>
      <c r="D287" s="177" t="s">
        <v>242</v>
      </c>
      <c r="E287" s="178">
        <v>18.2575</v>
      </c>
      <c r="F287" s="179"/>
      <c r="G287" s="180">
        <f>ROUND(E287*F287,2)</f>
        <v>0</v>
      </c>
      <c r="H287" s="179"/>
      <c r="I287" s="180">
        <f>ROUND(E287*H287,2)</f>
        <v>0</v>
      </c>
      <c r="J287" s="179"/>
      <c r="K287" s="180">
        <f>ROUND(E287*J287,2)</f>
        <v>0</v>
      </c>
      <c r="L287" s="180">
        <v>21</v>
      </c>
      <c r="M287" s="180">
        <f>G287*(1+L287/100)</f>
        <v>0</v>
      </c>
      <c r="N287" s="180">
        <v>1.1860000000000001E-2</v>
      </c>
      <c r="O287" s="180">
        <f>ROUND(E287*N287,2)</f>
        <v>0.22</v>
      </c>
      <c r="P287" s="180">
        <v>0</v>
      </c>
      <c r="Q287" s="180">
        <f>ROUND(E287*P287,2)</f>
        <v>0</v>
      </c>
      <c r="R287" s="180"/>
      <c r="S287" s="180" t="s">
        <v>326</v>
      </c>
      <c r="T287" s="181" t="s">
        <v>327</v>
      </c>
      <c r="U287" s="159">
        <v>1.3</v>
      </c>
      <c r="V287" s="159">
        <f>ROUND(E287*U287,2)</f>
        <v>23.73</v>
      </c>
      <c r="W287" s="159"/>
      <c r="X287" s="159" t="s">
        <v>246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289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5">
      <c r="A288" s="156"/>
      <c r="B288" s="157"/>
      <c r="C288" s="194" t="s">
        <v>1293</v>
      </c>
      <c r="D288" s="161"/>
      <c r="E288" s="162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249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5">
      <c r="A289" s="156"/>
      <c r="B289" s="157"/>
      <c r="C289" s="194" t="s">
        <v>1294</v>
      </c>
      <c r="D289" s="161"/>
      <c r="E289" s="162">
        <v>0.94499999999999995</v>
      </c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49"/>
      <c r="Z289" s="149"/>
      <c r="AA289" s="149"/>
      <c r="AB289" s="149"/>
      <c r="AC289" s="149"/>
      <c r="AD289" s="149"/>
      <c r="AE289" s="149"/>
      <c r="AF289" s="149"/>
      <c r="AG289" s="149" t="s">
        <v>249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5">
      <c r="A290" s="156"/>
      <c r="B290" s="157"/>
      <c r="C290" s="194" t="s">
        <v>1295</v>
      </c>
      <c r="D290" s="161"/>
      <c r="E290" s="162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249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5">
      <c r="A291" s="156"/>
      <c r="B291" s="157"/>
      <c r="C291" s="194" t="s">
        <v>1296</v>
      </c>
      <c r="D291" s="161"/>
      <c r="E291" s="162">
        <v>2.61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49"/>
      <c r="Z291" s="149"/>
      <c r="AA291" s="149"/>
      <c r="AB291" s="149"/>
      <c r="AC291" s="149"/>
      <c r="AD291" s="149"/>
      <c r="AE291" s="149"/>
      <c r="AF291" s="149"/>
      <c r="AG291" s="149" t="s">
        <v>249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5">
      <c r="A292" s="156"/>
      <c r="B292" s="157"/>
      <c r="C292" s="194" t="s">
        <v>1297</v>
      </c>
      <c r="D292" s="161"/>
      <c r="E292" s="162">
        <v>2.3925000000000001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249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5">
      <c r="A293" s="156"/>
      <c r="B293" s="157"/>
      <c r="C293" s="194" t="s">
        <v>1298</v>
      </c>
      <c r="D293" s="161"/>
      <c r="E293" s="162">
        <v>1.375</v>
      </c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49"/>
      <c r="Z293" s="149"/>
      <c r="AA293" s="149"/>
      <c r="AB293" s="149"/>
      <c r="AC293" s="149"/>
      <c r="AD293" s="149"/>
      <c r="AE293" s="149"/>
      <c r="AF293" s="149"/>
      <c r="AG293" s="149" t="s">
        <v>249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5">
      <c r="A294" s="156"/>
      <c r="B294" s="157"/>
      <c r="C294" s="194" t="s">
        <v>1299</v>
      </c>
      <c r="D294" s="161"/>
      <c r="E294" s="162">
        <v>1.5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249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5">
      <c r="A295" s="156"/>
      <c r="B295" s="157"/>
      <c r="C295" s="194" t="s">
        <v>1300</v>
      </c>
      <c r="D295" s="161"/>
      <c r="E295" s="162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49"/>
      <c r="Z295" s="149"/>
      <c r="AA295" s="149"/>
      <c r="AB295" s="149"/>
      <c r="AC295" s="149"/>
      <c r="AD295" s="149"/>
      <c r="AE295" s="149"/>
      <c r="AF295" s="149"/>
      <c r="AG295" s="149" t="s">
        <v>249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5">
      <c r="A296" s="156"/>
      <c r="B296" s="157"/>
      <c r="C296" s="194" t="s">
        <v>1301</v>
      </c>
      <c r="D296" s="161"/>
      <c r="E296" s="162">
        <v>4.9800000000000004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249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5">
      <c r="A297" s="156"/>
      <c r="B297" s="157"/>
      <c r="C297" s="194" t="s">
        <v>1302</v>
      </c>
      <c r="D297" s="161"/>
      <c r="E297" s="162">
        <v>2.64</v>
      </c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49"/>
      <c r="Z297" s="149"/>
      <c r="AA297" s="149"/>
      <c r="AB297" s="149"/>
      <c r="AC297" s="149"/>
      <c r="AD297" s="149"/>
      <c r="AE297" s="149"/>
      <c r="AF297" s="149"/>
      <c r="AG297" s="149" t="s">
        <v>249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5">
      <c r="A298" s="156"/>
      <c r="B298" s="157"/>
      <c r="C298" s="194" t="s">
        <v>1303</v>
      </c>
      <c r="D298" s="161"/>
      <c r="E298" s="162">
        <v>1.8149999999999999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249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5">
      <c r="A299" s="175">
        <v>48</v>
      </c>
      <c r="B299" s="176" t="s">
        <v>1304</v>
      </c>
      <c r="C299" s="193" t="s">
        <v>1305</v>
      </c>
      <c r="D299" s="177" t="s">
        <v>242</v>
      </c>
      <c r="E299" s="178">
        <v>205.5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21</v>
      </c>
      <c r="M299" s="180">
        <f>G299*(1+L299/100)</f>
        <v>0</v>
      </c>
      <c r="N299" s="180">
        <v>1.243E-2</v>
      </c>
      <c r="O299" s="180">
        <f>ROUND(E299*N299,2)</f>
        <v>2.5499999999999998</v>
      </c>
      <c r="P299" s="180">
        <v>0</v>
      </c>
      <c r="Q299" s="180">
        <f>ROUND(E299*P299,2)</f>
        <v>0</v>
      </c>
      <c r="R299" s="180"/>
      <c r="S299" s="180" t="s">
        <v>326</v>
      </c>
      <c r="T299" s="181" t="s">
        <v>327</v>
      </c>
      <c r="U299" s="159">
        <v>0.5</v>
      </c>
      <c r="V299" s="159">
        <f>ROUND(E299*U299,2)</f>
        <v>102.75</v>
      </c>
      <c r="W299" s="159"/>
      <c r="X299" s="159" t="s">
        <v>246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289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5">
      <c r="A300" s="156"/>
      <c r="B300" s="157"/>
      <c r="C300" s="262" t="s">
        <v>1264</v>
      </c>
      <c r="D300" s="263"/>
      <c r="E300" s="263"/>
      <c r="F300" s="263"/>
      <c r="G300" s="263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610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5">
      <c r="A301" s="156"/>
      <c r="B301" s="157"/>
      <c r="C301" s="194" t="s">
        <v>1093</v>
      </c>
      <c r="D301" s="161"/>
      <c r="E301" s="162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49"/>
      <c r="Z301" s="149"/>
      <c r="AA301" s="149"/>
      <c r="AB301" s="149"/>
      <c r="AC301" s="149"/>
      <c r="AD301" s="149"/>
      <c r="AE301" s="149"/>
      <c r="AF301" s="149"/>
      <c r="AG301" s="149" t="s">
        <v>249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5">
      <c r="A302" s="156"/>
      <c r="B302" s="157"/>
      <c r="C302" s="194" t="s">
        <v>1306</v>
      </c>
      <c r="D302" s="161"/>
      <c r="E302" s="162">
        <v>205.5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249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x14ac:dyDescent="0.25">
      <c r="A303" s="169" t="s">
        <v>238</v>
      </c>
      <c r="B303" s="170" t="s">
        <v>153</v>
      </c>
      <c r="C303" s="192" t="s">
        <v>154</v>
      </c>
      <c r="D303" s="171"/>
      <c r="E303" s="172"/>
      <c r="F303" s="173"/>
      <c r="G303" s="173">
        <f>SUMIF(AG304:AG429,"&lt;&gt;NOR",G304:G429)</f>
        <v>0</v>
      </c>
      <c r="H303" s="173"/>
      <c r="I303" s="173">
        <f>SUM(I304:I429)</f>
        <v>0</v>
      </c>
      <c r="J303" s="173"/>
      <c r="K303" s="173">
        <f>SUM(K304:K429)</f>
        <v>0</v>
      </c>
      <c r="L303" s="173"/>
      <c r="M303" s="173">
        <f>SUM(M304:M429)</f>
        <v>0</v>
      </c>
      <c r="N303" s="173"/>
      <c r="O303" s="173">
        <f>SUM(O304:O429)</f>
        <v>243.79</v>
      </c>
      <c r="P303" s="173"/>
      <c r="Q303" s="173">
        <f>SUM(Q304:Q429)</f>
        <v>0</v>
      </c>
      <c r="R303" s="173"/>
      <c r="S303" s="173"/>
      <c r="T303" s="174"/>
      <c r="U303" s="168"/>
      <c r="V303" s="168">
        <f>SUM(V304:V429)</f>
        <v>455.73999999999995</v>
      </c>
      <c r="W303" s="168"/>
      <c r="X303" s="168"/>
      <c r="AG303" t="s">
        <v>239</v>
      </c>
    </row>
    <row r="304" spans="1:60" outlineLevel="1" x14ac:dyDescent="0.25">
      <c r="A304" s="175">
        <v>49</v>
      </c>
      <c r="B304" s="176" t="s">
        <v>1307</v>
      </c>
      <c r="C304" s="193" t="s">
        <v>1308</v>
      </c>
      <c r="D304" s="177" t="s">
        <v>279</v>
      </c>
      <c r="E304" s="178">
        <v>5.0638800000000002</v>
      </c>
      <c r="F304" s="179"/>
      <c r="G304" s="180">
        <f>ROUND(E304*F304,2)</f>
        <v>0</v>
      </c>
      <c r="H304" s="179"/>
      <c r="I304" s="180">
        <f>ROUND(E304*H304,2)</f>
        <v>0</v>
      </c>
      <c r="J304" s="179"/>
      <c r="K304" s="180">
        <f>ROUND(E304*J304,2)</f>
        <v>0</v>
      </c>
      <c r="L304" s="180">
        <v>21</v>
      </c>
      <c r="M304" s="180">
        <f>G304*(1+L304/100)</f>
        <v>0</v>
      </c>
      <c r="N304" s="180">
        <v>2.5249999999999999</v>
      </c>
      <c r="O304" s="180">
        <f>ROUND(E304*N304,2)</f>
        <v>12.79</v>
      </c>
      <c r="P304" s="180">
        <v>0</v>
      </c>
      <c r="Q304" s="180">
        <f>ROUND(E304*P304,2)</f>
        <v>0</v>
      </c>
      <c r="R304" s="180" t="s">
        <v>333</v>
      </c>
      <c r="S304" s="180" t="s">
        <v>244</v>
      </c>
      <c r="T304" s="181" t="s">
        <v>1030</v>
      </c>
      <c r="U304" s="159">
        <v>3.2130000000000001</v>
      </c>
      <c r="V304" s="159">
        <f>ROUND(E304*U304,2)</f>
        <v>16.27</v>
      </c>
      <c r="W304" s="159"/>
      <c r="X304" s="159" t="s">
        <v>246</v>
      </c>
      <c r="Y304" s="149"/>
      <c r="Z304" s="149"/>
      <c r="AA304" s="149"/>
      <c r="AB304" s="149"/>
      <c r="AC304" s="149"/>
      <c r="AD304" s="149"/>
      <c r="AE304" s="149"/>
      <c r="AF304" s="149"/>
      <c r="AG304" s="149" t="s">
        <v>289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5">
      <c r="A305" s="156"/>
      <c r="B305" s="157"/>
      <c r="C305" s="266" t="s">
        <v>1309</v>
      </c>
      <c r="D305" s="267"/>
      <c r="E305" s="267"/>
      <c r="F305" s="267"/>
      <c r="G305" s="267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49"/>
      <c r="Z305" s="149"/>
      <c r="AA305" s="149"/>
      <c r="AB305" s="149"/>
      <c r="AC305" s="149"/>
      <c r="AD305" s="149"/>
      <c r="AE305" s="149"/>
      <c r="AF305" s="149"/>
      <c r="AG305" s="149" t="s">
        <v>270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5">
      <c r="A306" s="156"/>
      <c r="B306" s="157"/>
      <c r="C306" s="264" t="s">
        <v>1310</v>
      </c>
      <c r="D306" s="265"/>
      <c r="E306" s="265"/>
      <c r="F306" s="265"/>
      <c r="G306" s="265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49"/>
      <c r="Z306" s="149"/>
      <c r="AA306" s="149"/>
      <c r="AB306" s="149"/>
      <c r="AC306" s="149"/>
      <c r="AD306" s="149"/>
      <c r="AE306" s="149"/>
      <c r="AF306" s="149"/>
      <c r="AG306" s="149" t="s">
        <v>610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5">
      <c r="A307" s="156"/>
      <c r="B307" s="157"/>
      <c r="C307" s="194" t="s">
        <v>1311</v>
      </c>
      <c r="D307" s="161"/>
      <c r="E307" s="162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249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5">
      <c r="A308" s="156"/>
      <c r="B308" s="157"/>
      <c r="C308" s="194" t="s">
        <v>1216</v>
      </c>
      <c r="D308" s="161"/>
      <c r="E308" s="162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249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5">
      <c r="A309" s="156"/>
      <c r="B309" s="157"/>
      <c r="C309" s="194" t="s">
        <v>1312</v>
      </c>
      <c r="D309" s="161"/>
      <c r="E309" s="162">
        <v>0.18240000000000001</v>
      </c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249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5">
      <c r="A310" s="156"/>
      <c r="B310" s="157"/>
      <c r="C310" s="194" t="s">
        <v>1313</v>
      </c>
      <c r="D310" s="161"/>
      <c r="E310" s="162">
        <v>0.10639999999999999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249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5">
      <c r="A311" s="156"/>
      <c r="B311" s="157"/>
      <c r="C311" s="194" t="s">
        <v>1314</v>
      </c>
      <c r="D311" s="161"/>
      <c r="E311" s="162">
        <v>0.114</v>
      </c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49"/>
      <c r="Z311" s="149"/>
      <c r="AA311" s="149"/>
      <c r="AB311" s="149"/>
      <c r="AC311" s="149"/>
      <c r="AD311" s="149"/>
      <c r="AE311" s="149"/>
      <c r="AF311" s="149"/>
      <c r="AG311" s="149" t="s">
        <v>249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5">
      <c r="A312" s="156"/>
      <c r="B312" s="157"/>
      <c r="C312" s="194" t="s">
        <v>1315</v>
      </c>
      <c r="D312" s="161"/>
      <c r="E312" s="162">
        <v>0.30399999999999999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249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5">
      <c r="A313" s="156"/>
      <c r="B313" s="157"/>
      <c r="C313" s="194" t="s">
        <v>1316</v>
      </c>
      <c r="D313" s="161"/>
      <c r="E313" s="162">
        <v>0.1216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49"/>
      <c r="Z313" s="149"/>
      <c r="AA313" s="149"/>
      <c r="AB313" s="149"/>
      <c r="AC313" s="149"/>
      <c r="AD313" s="149"/>
      <c r="AE313" s="149"/>
      <c r="AF313" s="149"/>
      <c r="AG313" s="149" t="s">
        <v>249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5">
      <c r="A314" s="156"/>
      <c r="B314" s="157"/>
      <c r="C314" s="194" t="s">
        <v>1317</v>
      </c>
      <c r="D314" s="161"/>
      <c r="E314" s="162">
        <v>0.10639999999999999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49"/>
      <c r="Z314" s="149"/>
      <c r="AA314" s="149"/>
      <c r="AB314" s="149"/>
      <c r="AC314" s="149"/>
      <c r="AD314" s="149"/>
      <c r="AE314" s="149"/>
      <c r="AF314" s="149"/>
      <c r="AG314" s="149" t="s">
        <v>249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5">
      <c r="A315" s="156"/>
      <c r="B315" s="157"/>
      <c r="C315" s="194" t="s">
        <v>1318</v>
      </c>
      <c r="D315" s="161"/>
      <c r="E315" s="162">
        <v>0.37240000000000001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49"/>
      <c r="Z315" s="149"/>
      <c r="AA315" s="149"/>
      <c r="AB315" s="149"/>
      <c r="AC315" s="149"/>
      <c r="AD315" s="149"/>
      <c r="AE315" s="149"/>
      <c r="AF315" s="149"/>
      <c r="AG315" s="149" t="s">
        <v>249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5">
      <c r="A316" s="156"/>
      <c r="B316" s="157"/>
      <c r="C316" s="194" t="s">
        <v>1319</v>
      </c>
      <c r="D316" s="161"/>
      <c r="E316" s="162">
        <v>1.0184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249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5">
      <c r="A317" s="156"/>
      <c r="B317" s="157"/>
      <c r="C317" s="194" t="s">
        <v>1320</v>
      </c>
      <c r="D317" s="161"/>
      <c r="E317" s="162">
        <v>0.152</v>
      </c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49"/>
      <c r="Z317" s="149"/>
      <c r="AA317" s="149"/>
      <c r="AB317" s="149"/>
      <c r="AC317" s="149"/>
      <c r="AD317" s="149"/>
      <c r="AE317" s="149"/>
      <c r="AF317" s="149"/>
      <c r="AG317" s="149" t="s">
        <v>249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5">
      <c r="A318" s="156"/>
      <c r="B318" s="157"/>
      <c r="C318" s="194" t="s">
        <v>1321</v>
      </c>
      <c r="D318" s="161"/>
      <c r="E318" s="162">
        <v>0.41039999999999999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49"/>
      <c r="Z318" s="149"/>
      <c r="AA318" s="149"/>
      <c r="AB318" s="149"/>
      <c r="AC318" s="149"/>
      <c r="AD318" s="149"/>
      <c r="AE318" s="149"/>
      <c r="AF318" s="149"/>
      <c r="AG318" s="149" t="s">
        <v>249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5">
      <c r="A319" s="156"/>
      <c r="B319" s="157"/>
      <c r="C319" s="194" t="s">
        <v>1322</v>
      </c>
      <c r="D319" s="161"/>
      <c r="E319" s="162">
        <v>0.32679999999999998</v>
      </c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249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5">
      <c r="A320" s="156"/>
      <c r="B320" s="157"/>
      <c r="C320" s="194" t="s">
        <v>1323</v>
      </c>
      <c r="D320" s="161"/>
      <c r="E320" s="162">
        <v>1.026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249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5">
      <c r="A321" s="156"/>
      <c r="B321" s="157"/>
      <c r="C321" s="194" t="s">
        <v>1324</v>
      </c>
      <c r="D321" s="161"/>
      <c r="E321" s="162">
        <v>0.3952</v>
      </c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49"/>
      <c r="Z321" s="149"/>
      <c r="AA321" s="149"/>
      <c r="AB321" s="149"/>
      <c r="AC321" s="149"/>
      <c r="AD321" s="149"/>
      <c r="AE321" s="149"/>
      <c r="AF321" s="149"/>
      <c r="AG321" s="149" t="s">
        <v>249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5">
      <c r="A322" s="156"/>
      <c r="B322" s="157"/>
      <c r="C322" s="194" t="s">
        <v>1325</v>
      </c>
      <c r="D322" s="161"/>
      <c r="E322" s="162">
        <v>0.12920000000000001</v>
      </c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249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5">
      <c r="A323" s="156"/>
      <c r="B323" s="157"/>
      <c r="C323" s="194" t="s">
        <v>1326</v>
      </c>
      <c r="D323" s="161"/>
      <c r="E323" s="162">
        <v>0.114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249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5">
      <c r="A324" s="156"/>
      <c r="B324" s="157"/>
      <c r="C324" s="194" t="s">
        <v>1327</v>
      </c>
      <c r="D324" s="161"/>
      <c r="E324" s="162">
        <v>0.18468000000000001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249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5">
      <c r="A325" s="175">
        <v>50</v>
      </c>
      <c r="B325" s="176" t="s">
        <v>1328</v>
      </c>
      <c r="C325" s="193" t="s">
        <v>1329</v>
      </c>
      <c r="D325" s="177" t="s">
        <v>279</v>
      </c>
      <c r="E325" s="178">
        <v>27.2</v>
      </c>
      <c r="F325" s="179"/>
      <c r="G325" s="180">
        <f>ROUND(E325*F325,2)</f>
        <v>0</v>
      </c>
      <c r="H325" s="179"/>
      <c r="I325" s="180">
        <f>ROUND(E325*H325,2)</f>
        <v>0</v>
      </c>
      <c r="J325" s="179"/>
      <c r="K325" s="180">
        <f>ROUND(E325*J325,2)</f>
        <v>0</v>
      </c>
      <c r="L325" s="180">
        <v>21</v>
      </c>
      <c r="M325" s="180">
        <f>G325*(1+L325/100)</f>
        <v>0</v>
      </c>
      <c r="N325" s="180">
        <v>2.5249999999999999</v>
      </c>
      <c r="O325" s="180">
        <f>ROUND(E325*N325,2)</f>
        <v>68.680000000000007</v>
      </c>
      <c r="P325" s="180">
        <v>0</v>
      </c>
      <c r="Q325" s="180">
        <f>ROUND(E325*P325,2)</f>
        <v>0</v>
      </c>
      <c r="R325" s="180" t="s">
        <v>333</v>
      </c>
      <c r="S325" s="180" t="s">
        <v>244</v>
      </c>
      <c r="T325" s="181" t="s">
        <v>1030</v>
      </c>
      <c r="U325" s="159">
        <v>2.3170000000000002</v>
      </c>
      <c r="V325" s="159">
        <f>ROUND(E325*U325,2)</f>
        <v>63.02</v>
      </c>
      <c r="W325" s="159"/>
      <c r="X325" s="159" t="s">
        <v>246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289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5">
      <c r="A326" s="156"/>
      <c r="B326" s="157"/>
      <c r="C326" s="266" t="s">
        <v>1309</v>
      </c>
      <c r="D326" s="267"/>
      <c r="E326" s="267"/>
      <c r="F326" s="267"/>
      <c r="G326" s="267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270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5">
      <c r="A327" s="156"/>
      <c r="B327" s="157"/>
      <c r="C327" s="264" t="s">
        <v>1310</v>
      </c>
      <c r="D327" s="265"/>
      <c r="E327" s="265"/>
      <c r="F327" s="265"/>
      <c r="G327" s="265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49"/>
      <c r="Z327" s="149"/>
      <c r="AA327" s="149"/>
      <c r="AB327" s="149"/>
      <c r="AC327" s="149"/>
      <c r="AD327" s="149"/>
      <c r="AE327" s="149"/>
      <c r="AF327" s="149"/>
      <c r="AG327" s="149" t="s">
        <v>610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5">
      <c r="A328" s="156"/>
      <c r="B328" s="157"/>
      <c r="C328" s="194" t="s">
        <v>1093</v>
      </c>
      <c r="D328" s="161"/>
      <c r="E328" s="162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249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5">
      <c r="A329" s="156"/>
      <c r="B329" s="157"/>
      <c r="C329" s="194" t="s">
        <v>1330</v>
      </c>
      <c r="D329" s="161"/>
      <c r="E329" s="162">
        <v>27.2</v>
      </c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49"/>
      <c r="Z329" s="149"/>
      <c r="AA329" s="149"/>
      <c r="AB329" s="149"/>
      <c r="AC329" s="149"/>
      <c r="AD329" s="149"/>
      <c r="AE329" s="149"/>
      <c r="AF329" s="149"/>
      <c r="AG329" s="149" t="s">
        <v>249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5">
      <c r="A330" s="175">
        <v>51</v>
      </c>
      <c r="B330" s="176" t="s">
        <v>1331</v>
      </c>
      <c r="C330" s="193" t="s">
        <v>1332</v>
      </c>
      <c r="D330" s="177" t="s">
        <v>279</v>
      </c>
      <c r="E330" s="178">
        <v>52.690800000000003</v>
      </c>
      <c r="F330" s="179"/>
      <c r="G330" s="180">
        <f>ROUND(E330*F330,2)</f>
        <v>0</v>
      </c>
      <c r="H330" s="179"/>
      <c r="I330" s="180">
        <f>ROUND(E330*H330,2)</f>
        <v>0</v>
      </c>
      <c r="J330" s="179"/>
      <c r="K330" s="180">
        <f>ROUND(E330*J330,2)</f>
        <v>0</v>
      </c>
      <c r="L330" s="180">
        <v>21</v>
      </c>
      <c r="M330" s="180">
        <f>G330*(1+L330/100)</f>
        <v>0</v>
      </c>
      <c r="N330" s="180">
        <v>0</v>
      </c>
      <c r="O330" s="180">
        <f>ROUND(E330*N330,2)</f>
        <v>0</v>
      </c>
      <c r="P330" s="180">
        <v>0</v>
      </c>
      <c r="Q330" s="180">
        <f>ROUND(E330*P330,2)</f>
        <v>0</v>
      </c>
      <c r="R330" s="180" t="s">
        <v>333</v>
      </c>
      <c r="S330" s="180" t="s">
        <v>244</v>
      </c>
      <c r="T330" s="181" t="s">
        <v>1030</v>
      </c>
      <c r="U330" s="159">
        <v>0.82</v>
      </c>
      <c r="V330" s="159">
        <f>ROUND(E330*U330,2)</f>
        <v>43.21</v>
      </c>
      <c r="W330" s="159"/>
      <c r="X330" s="159" t="s">
        <v>246</v>
      </c>
      <c r="Y330" s="149"/>
      <c r="Z330" s="149"/>
      <c r="AA330" s="149"/>
      <c r="AB330" s="149"/>
      <c r="AC330" s="149"/>
      <c r="AD330" s="149"/>
      <c r="AE330" s="149"/>
      <c r="AF330" s="149"/>
      <c r="AG330" s="149" t="s">
        <v>289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5">
      <c r="A331" s="156"/>
      <c r="B331" s="157"/>
      <c r="C331" s="266" t="s">
        <v>1333</v>
      </c>
      <c r="D331" s="267"/>
      <c r="E331" s="267"/>
      <c r="F331" s="267"/>
      <c r="G331" s="267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270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5">
      <c r="A332" s="156"/>
      <c r="B332" s="157"/>
      <c r="C332" s="194" t="s">
        <v>1311</v>
      </c>
      <c r="D332" s="161"/>
      <c r="E332" s="162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249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5">
      <c r="A333" s="156"/>
      <c r="B333" s="157"/>
      <c r="C333" s="194" t="s">
        <v>1216</v>
      </c>
      <c r="D333" s="161"/>
      <c r="E333" s="162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249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5">
      <c r="A334" s="156"/>
      <c r="B334" s="157"/>
      <c r="C334" s="194" t="s">
        <v>1312</v>
      </c>
      <c r="D334" s="161"/>
      <c r="E334" s="162">
        <v>0.18240000000000001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249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5">
      <c r="A335" s="156"/>
      <c r="B335" s="157"/>
      <c r="C335" s="194" t="s">
        <v>1313</v>
      </c>
      <c r="D335" s="161"/>
      <c r="E335" s="162">
        <v>0.10639999999999999</v>
      </c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49"/>
      <c r="Z335" s="149"/>
      <c r="AA335" s="149"/>
      <c r="AB335" s="149"/>
      <c r="AC335" s="149"/>
      <c r="AD335" s="149"/>
      <c r="AE335" s="149"/>
      <c r="AF335" s="149"/>
      <c r="AG335" s="149" t="s">
        <v>249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5">
      <c r="A336" s="156"/>
      <c r="B336" s="157"/>
      <c r="C336" s="194" t="s">
        <v>1314</v>
      </c>
      <c r="D336" s="161"/>
      <c r="E336" s="162">
        <v>0.114</v>
      </c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249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5">
      <c r="A337" s="156"/>
      <c r="B337" s="157"/>
      <c r="C337" s="194" t="s">
        <v>1315</v>
      </c>
      <c r="D337" s="161"/>
      <c r="E337" s="162">
        <v>0.30399999999999999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249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5">
      <c r="A338" s="156"/>
      <c r="B338" s="157"/>
      <c r="C338" s="194" t="s">
        <v>1316</v>
      </c>
      <c r="D338" s="161"/>
      <c r="E338" s="162">
        <v>0.1216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249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5">
      <c r="A339" s="156"/>
      <c r="B339" s="157"/>
      <c r="C339" s="194" t="s">
        <v>1317</v>
      </c>
      <c r="D339" s="161"/>
      <c r="E339" s="162">
        <v>0.10639999999999999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249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5">
      <c r="A340" s="156"/>
      <c r="B340" s="157"/>
      <c r="C340" s="194" t="s">
        <v>1318</v>
      </c>
      <c r="D340" s="161"/>
      <c r="E340" s="162">
        <v>0.37240000000000001</v>
      </c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49"/>
      <c r="Z340" s="149"/>
      <c r="AA340" s="149"/>
      <c r="AB340" s="149"/>
      <c r="AC340" s="149"/>
      <c r="AD340" s="149"/>
      <c r="AE340" s="149"/>
      <c r="AF340" s="149"/>
      <c r="AG340" s="149" t="s">
        <v>249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5">
      <c r="A341" s="156"/>
      <c r="B341" s="157"/>
      <c r="C341" s="194" t="s">
        <v>1319</v>
      </c>
      <c r="D341" s="161"/>
      <c r="E341" s="162">
        <v>1.0184</v>
      </c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249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5">
      <c r="A342" s="156"/>
      <c r="B342" s="157"/>
      <c r="C342" s="194" t="s">
        <v>1320</v>
      </c>
      <c r="D342" s="161"/>
      <c r="E342" s="162">
        <v>0.152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249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5">
      <c r="A343" s="156"/>
      <c r="B343" s="157"/>
      <c r="C343" s="194" t="s">
        <v>1321</v>
      </c>
      <c r="D343" s="161"/>
      <c r="E343" s="162">
        <v>0.41039999999999999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249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5">
      <c r="A344" s="156"/>
      <c r="B344" s="157"/>
      <c r="C344" s="194" t="s">
        <v>1322</v>
      </c>
      <c r="D344" s="161"/>
      <c r="E344" s="162">
        <v>0.32679999999999998</v>
      </c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49"/>
      <c r="Z344" s="149"/>
      <c r="AA344" s="149"/>
      <c r="AB344" s="149"/>
      <c r="AC344" s="149"/>
      <c r="AD344" s="149"/>
      <c r="AE344" s="149"/>
      <c r="AF344" s="149"/>
      <c r="AG344" s="149" t="s">
        <v>249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5">
      <c r="A345" s="156"/>
      <c r="B345" s="157"/>
      <c r="C345" s="194" t="s">
        <v>1323</v>
      </c>
      <c r="D345" s="161"/>
      <c r="E345" s="162">
        <v>1.026</v>
      </c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249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5">
      <c r="A346" s="156"/>
      <c r="B346" s="157"/>
      <c r="C346" s="194" t="s">
        <v>1324</v>
      </c>
      <c r="D346" s="161"/>
      <c r="E346" s="162">
        <v>0.3952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249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5">
      <c r="A347" s="156"/>
      <c r="B347" s="157"/>
      <c r="C347" s="194" t="s">
        <v>1325</v>
      </c>
      <c r="D347" s="161"/>
      <c r="E347" s="162">
        <v>0.12920000000000001</v>
      </c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249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5">
      <c r="A348" s="156"/>
      <c r="B348" s="157"/>
      <c r="C348" s="194" t="s">
        <v>1326</v>
      </c>
      <c r="D348" s="161"/>
      <c r="E348" s="162">
        <v>0.114</v>
      </c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49"/>
      <c r="Z348" s="149"/>
      <c r="AA348" s="149"/>
      <c r="AB348" s="149"/>
      <c r="AC348" s="149"/>
      <c r="AD348" s="149"/>
      <c r="AE348" s="149"/>
      <c r="AF348" s="149"/>
      <c r="AG348" s="149" t="s">
        <v>249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5">
      <c r="A349" s="156"/>
      <c r="B349" s="157"/>
      <c r="C349" s="194" t="s">
        <v>1327</v>
      </c>
      <c r="D349" s="161"/>
      <c r="E349" s="162">
        <v>0.18468000000000001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249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5">
      <c r="A350" s="156"/>
      <c r="B350" s="157"/>
      <c r="C350" s="194" t="s">
        <v>1334</v>
      </c>
      <c r="D350" s="161"/>
      <c r="E350" s="162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249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5">
      <c r="A351" s="156"/>
      <c r="B351" s="157"/>
      <c r="C351" s="194" t="s">
        <v>1216</v>
      </c>
      <c r="D351" s="161"/>
      <c r="E351" s="162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249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5">
      <c r="A352" s="156"/>
      <c r="B352" s="157"/>
      <c r="C352" s="194" t="s">
        <v>1335</v>
      </c>
      <c r="D352" s="161"/>
      <c r="E352" s="162">
        <v>5.4492000000000003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49"/>
      <c r="Z352" s="149"/>
      <c r="AA352" s="149"/>
      <c r="AB352" s="149"/>
      <c r="AC352" s="149"/>
      <c r="AD352" s="149"/>
      <c r="AE352" s="149"/>
      <c r="AF352" s="149"/>
      <c r="AG352" s="149" t="s">
        <v>249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5">
      <c r="A353" s="156"/>
      <c r="B353" s="157"/>
      <c r="C353" s="194" t="s">
        <v>1336</v>
      </c>
      <c r="D353" s="161"/>
      <c r="E353" s="162">
        <v>2.2724000000000002</v>
      </c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49"/>
      <c r="Z353" s="149"/>
      <c r="AA353" s="149"/>
      <c r="AB353" s="149"/>
      <c r="AC353" s="149"/>
      <c r="AD353" s="149"/>
      <c r="AE353" s="149"/>
      <c r="AF353" s="149"/>
      <c r="AG353" s="149" t="s">
        <v>249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5">
      <c r="A354" s="156"/>
      <c r="B354" s="157"/>
      <c r="C354" s="194" t="s">
        <v>1337</v>
      </c>
      <c r="D354" s="161"/>
      <c r="E354" s="162">
        <v>1.1020000000000001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249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5">
      <c r="A355" s="156"/>
      <c r="B355" s="157"/>
      <c r="C355" s="194" t="s">
        <v>1338</v>
      </c>
      <c r="D355" s="161"/>
      <c r="E355" s="162">
        <v>0.20519999999999999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49"/>
      <c r="Z355" s="149"/>
      <c r="AA355" s="149"/>
      <c r="AB355" s="149"/>
      <c r="AC355" s="149"/>
      <c r="AD355" s="149"/>
      <c r="AE355" s="149"/>
      <c r="AF355" s="149"/>
      <c r="AG355" s="149" t="s">
        <v>249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5">
      <c r="A356" s="156"/>
      <c r="B356" s="157"/>
      <c r="C356" s="194" t="s">
        <v>1339</v>
      </c>
      <c r="D356" s="161"/>
      <c r="E356" s="162">
        <v>0.38</v>
      </c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49"/>
      <c r="Z356" s="149"/>
      <c r="AA356" s="149"/>
      <c r="AB356" s="149"/>
      <c r="AC356" s="149"/>
      <c r="AD356" s="149"/>
      <c r="AE356" s="149"/>
      <c r="AF356" s="149"/>
      <c r="AG356" s="149" t="s">
        <v>249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5">
      <c r="A357" s="156"/>
      <c r="B357" s="157"/>
      <c r="C357" s="194" t="s">
        <v>1340</v>
      </c>
      <c r="D357" s="161"/>
      <c r="E357" s="162">
        <v>0.2432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49"/>
      <c r="Z357" s="149"/>
      <c r="AA357" s="149"/>
      <c r="AB357" s="149"/>
      <c r="AC357" s="149"/>
      <c r="AD357" s="149"/>
      <c r="AE357" s="149"/>
      <c r="AF357" s="149"/>
      <c r="AG357" s="149" t="s">
        <v>249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5">
      <c r="A358" s="156"/>
      <c r="B358" s="157"/>
      <c r="C358" s="194" t="s">
        <v>1341</v>
      </c>
      <c r="D358" s="161"/>
      <c r="E358" s="162">
        <v>1.2083999999999999</v>
      </c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249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5">
      <c r="A359" s="156"/>
      <c r="B359" s="157"/>
      <c r="C359" s="194" t="s">
        <v>1342</v>
      </c>
      <c r="D359" s="161"/>
      <c r="E359" s="162">
        <v>1.8924000000000001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49"/>
      <c r="Z359" s="149"/>
      <c r="AA359" s="149"/>
      <c r="AB359" s="149"/>
      <c r="AC359" s="149"/>
      <c r="AD359" s="149"/>
      <c r="AE359" s="149"/>
      <c r="AF359" s="149"/>
      <c r="AG359" s="149" t="s">
        <v>249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5">
      <c r="A360" s="156"/>
      <c r="B360" s="157"/>
      <c r="C360" s="194" t="s">
        <v>1343</v>
      </c>
      <c r="D360" s="161"/>
      <c r="E360" s="162">
        <v>1.0184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49"/>
      <c r="Z360" s="149"/>
      <c r="AA360" s="149"/>
      <c r="AB360" s="149"/>
      <c r="AC360" s="149"/>
      <c r="AD360" s="149"/>
      <c r="AE360" s="149"/>
      <c r="AF360" s="149"/>
      <c r="AG360" s="149" t="s">
        <v>249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5">
      <c r="A361" s="156"/>
      <c r="B361" s="157"/>
      <c r="C361" s="194" t="s">
        <v>1344</v>
      </c>
      <c r="D361" s="161"/>
      <c r="E361" s="162">
        <v>0.16719999999999999</v>
      </c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49"/>
      <c r="Z361" s="149"/>
      <c r="AA361" s="149"/>
      <c r="AB361" s="149"/>
      <c r="AC361" s="149"/>
      <c r="AD361" s="149"/>
      <c r="AE361" s="149"/>
      <c r="AF361" s="149"/>
      <c r="AG361" s="149" t="s">
        <v>249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5">
      <c r="A362" s="156"/>
      <c r="B362" s="157"/>
      <c r="C362" s="194" t="s">
        <v>1345</v>
      </c>
      <c r="D362" s="161"/>
      <c r="E362" s="162">
        <v>23.362400000000001</v>
      </c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49"/>
      <c r="Z362" s="149"/>
      <c r="AA362" s="149"/>
      <c r="AB362" s="149"/>
      <c r="AC362" s="149"/>
      <c r="AD362" s="149"/>
      <c r="AE362" s="149"/>
      <c r="AF362" s="149"/>
      <c r="AG362" s="149" t="s">
        <v>249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5">
      <c r="A363" s="156"/>
      <c r="B363" s="157"/>
      <c r="C363" s="194" t="s">
        <v>1346</v>
      </c>
      <c r="D363" s="161"/>
      <c r="E363" s="162">
        <v>1.4059999999999999</v>
      </c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49"/>
      <c r="Z363" s="149"/>
      <c r="AA363" s="149"/>
      <c r="AB363" s="149"/>
      <c r="AC363" s="149"/>
      <c r="AD363" s="149"/>
      <c r="AE363" s="149"/>
      <c r="AF363" s="149"/>
      <c r="AG363" s="149" t="s">
        <v>249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5">
      <c r="A364" s="156"/>
      <c r="B364" s="157"/>
      <c r="C364" s="194" t="s">
        <v>1347</v>
      </c>
      <c r="D364" s="161"/>
      <c r="E364" s="162">
        <v>0.1444</v>
      </c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49"/>
      <c r="Z364" s="149"/>
      <c r="AA364" s="149"/>
      <c r="AB364" s="149"/>
      <c r="AC364" s="149"/>
      <c r="AD364" s="149"/>
      <c r="AE364" s="149"/>
      <c r="AF364" s="149"/>
      <c r="AG364" s="149" t="s">
        <v>249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5">
      <c r="A365" s="156"/>
      <c r="B365" s="157"/>
      <c r="C365" s="194" t="s">
        <v>1348</v>
      </c>
      <c r="D365" s="161"/>
      <c r="E365" s="162">
        <v>0.78051999999999999</v>
      </c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249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5">
      <c r="A366" s="156"/>
      <c r="B366" s="157"/>
      <c r="C366" s="194" t="s">
        <v>1349</v>
      </c>
      <c r="D366" s="161"/>
      <c r="E366" s="162">
        <v>5.7759999999999998</v>
      </c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49"/>
      <c r="Z366" s="149"/>
      <c r="AA366" s="149"/>
      <c r="AB366" s="149"/>
      <c r="AC366" s="149"/>
      <c r="AD366" s="149"/>
      <c r="AE366" s="149"/>
      <c r="AF366" s="149"/>
      <c r="AG366" s="149" t="s">
        <v>249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5">
      <c r="A367" s="156"/>
      <c r="B367" s="157"/>
      <c r="C367" s="194" t="s">
        <v>1350</v>
      </c>
      <c r="D367" s="161"/>
      <c r="E367" s="162">
        <v>2.2191999999999998</v>
      </c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249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t="20.399999999999999" outlineLevel="1" x14ac:dyDescent="0.25">
      <c r="A368" s="175">
        <v>52</v>
      </c>
      <c r="B368" s="176" t="s">
        <v>1351</v>
      </c>
      <c r="C368" s="193" t="s">
        <v>1352</v>
      </c>
      <c r="D368" s="177" t="s">
        <v>279</v>
      </c>
      <c r="E368" s="178">
        <v>47.626919999999998</v>
      </c>
      <c r="F368" s="179"/>
      <c r="G368" s="180">
        <f>ROUND(E368*F368,2)</f>
        <v>0</v>
      </c>
      <c r="H368" s="179"/>
      <c r="I368" s="180">
        <f>ROUND(E368*H368,2)</f>
        <v>0</v>
      </c>
      <c r="J368" s="179"/>
      <c r="K368" s="180">
        <f>ROUND(E368*J368,2)</f>
        <v>0</v>
      </c>
      <c r="L368" s="180">
        <v>21</v>
      </c>
      <c r="M368" s="180">
        <f>G368*(1+L368/100)</f>
        <v>0</v>
      </c>
      <c r="N368" s="180">
        <v>2.5255999999999998</v>
      </c>
      <c r="O368" s="180">
        <f>ROUND(E368*N368,2)</f>
        <v>120.29</v>
      </c>
      <c r="P368" s="180">
        <v>0</v>
      </c>
      <c r="Q368" s="180">
        <f>ROUND(E368*P368,2)</f>
        <v>0</v>
      </c>
      <c r="R368" s="180" t="s">
        <v>333</v>
      </c>
      <c r="S368" s="180" t="s">
        <v>244</v>
      </c>
      <c r="T368" s="181" t="s">
        <v>1030</v>
      </c>
      <c r="U368" s="159">
        <v>3.2130000000000001</v>
      </c>
      <c r="V368" s="159">
        <f>ROUND(E368*U368,2)</f>
        <v>153.03</v>
      </c>
      <c r="W368" s="159"/>
      <c r="X368" s="159" t="s">
        <v>246</v>
      </c>
      <c r="Y368" s="149"/>
      <c r="Z368" s="149"/>
      <c r="AA368" s="149"/>
      <c r="AB368" s="149"/>
      <c r="AC368" s="149"/>
      <c r="AD368" s="149"/>
      <c r="AE368" s="149"/>
      <c r="AF368" s="149"/>
      <c r="AG368" s="149" t="s">
        <v>289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ht="21" outlineLevel="1" x14ac:dyDescent="0.25">
      <c r="A369" s="156"/>
      <c r="B369" s="157"/>
      <c r="C369" s="266" t="s">
        <v>1353</v>
      </c>
      <c r="D369" s="267"/>
      <c r="E369" s="267"/>
      <c r="F369" s="267"/>
      <c r="G369" s="267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49"/>
      <c r="Z369" s="149"/>
      <c r="AA369" s="149"/>
      <c r="AB369" s="149"/>
      <c r="AC369" s="149"/>
      <c r="AD369" s="149"/>
      <c r="AE369" s="149"/>
      <c r="AF369" s="149"/>
      <c r="AG369" s="149" t="s">
        <v>270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82" t="str">
        <f>C369</f>
        <v>hlazená dřevěným hladítkem, s vytvořením dilatačních spár v mazanině uložením dočasného dilatačního profilu, s odstraněním dočasného profilu. Bez zaplnění spáry trvalým materiálem (634 60).</v>
      </c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5">
      <c r="A370" s="156"/>
      <c r="B370" s="157"/>
      <c r="C370" s="264" t="s">
        <v>1310</v>
      </c>
      <c r="D370" s="265"/>
      <c r="E370" s="265"/>
      <c r="F370" s="265"/>
      <c r="G370" s="265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610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5">
      <c r="A371" s="156"/>
      <c r="B371" s="157"/>
      <c r="C371" s="194" t="s">
        <v>1334</v>
      </c>
      <c r="D371" s="161"/>
      <c r="E371" s="162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49"/>
      <c r="Z371" s="149"/>
      <c r="AA371" s="149"/>
      <c r="AB371" s="149"/>
      <c r="AC371" s="149"/>
      <c r="AD371" s="149"/>
      <c r="AE371" s="149"/>
      <c r="AF371" s="149"/>
      <c r="AG371" s="149" t="s">
        <v>249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5">
      <c r="A372" s="156"/>
      <c r="B372" s="157"/>
      <c r="C372" s="194" t="s">
        <v>1216</v>
      </c>
      <c r="D372" s="161"/>
      <c r="E372" s="162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49"/>
      <c r="Z372" s="149"/>
      <c r="AA372" s="149"/>
      <c r="AB372" s="149"/>
      <c r="AC372" s="149"/>
      <c r="AD372" s="149"/>
      <c r="AE372" s="149"/>
      <c r="AF372" s="149"/>
      <c r="AG372" s="149" t="s">
        <v>249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5">
      <c r="A373" s="156"/>
      <c r="B373" s="157"/>
      <c r="C373" s="194" t="s">
        <v>1335</v>
      </c>
      <c r="D373" s="161"/>
      <c r="E373" s="162">
        <v>5.4492000000000003</v>
      </c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249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5">
      <c r="A374" s="156"/>
      <c r="B374" s="157"/>
      <c r="C374" s="194" t="s">
        <v>1336</v>
      </c>
      <c r="D374" s="161"/>
      <c r="E374" s="162">
        <v>2.2724000000000002</v>
      </c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49"/>
      <c r="Z374" s="149"/>
      <c r="AA374" s="149"/>
      <c r="AB374" s="149"/>
      <c r="AC374" s="149"/>
      <c r="AD374" s="149"/>
      <c r="AE374" s="149"/>
      <c r="AF374" s="149"/>
      <c r="AG374" s="149" t="s">
        <v>249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5">
      <c r="A375" s="156"/>
      <c r="B375" s="157"/>
      <c r="C375" s="194" t="s">
        <v>1337</v>
      </c>
      <c r="D375" s="161"/>
      <c r="E375" s="162">
        <v>1.1020000000000001</v>
      </c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49"/>
      <c r="Z375" s="149"/>
      <c r="AA375" s="149"/>
      <c r="AB375" s="149"/>
      <c r="AC375" s="149"/>
      <c r="AD375" s="149"/>
      <c r="AE375" s="149"/>
      <c r="AF375" s="149"/>
      <c r="AG375" s="149" t="s">
        <v>249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5">
      <c r="A376" s="156"/>
      <c r="B376" s="157"/>
      <c r="C376" s="194" t="s">
        <v>1338</v>
      </c>
      <c r="D376" s="161"/>
      <c r="E376" s="162">
        <v>0.20519999999999999</v>
      </c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49"/>
      <c r="Z376" s="149"/>
      <c r="AA376" s="149"/>
      <c r="AB376" s="149"/>
      <c r="AC376" s="149"/>
      <c r="AD376" s="149"/>
      <c r="AE376" s="149"/>
      <c r="AF376" s="149"/>
      <c r="AG376" s="149" t="s">
        <v>249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5">
      <c r="A377" s="156"/>
      <c r="B377" s="157"/>
      <c r="C377" s="194" t="s">
        <v>1339</v>
      </c>
      <c r="D377" s="161"/>
      <c r="E377" s="162">
        <v>0.38</v>
      </c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249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5">
      <c r="A378" s="156"/>
      <c r="B378" s="157"/>
      <c r="C378" s="194" t="s">
        <v>1340</v>
      </c>
      <c r="D378" s="161"/>
      <c r="E378" s="162">
        <v>0.2432</v>
      </c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49"/>
      <c r="Z378" s="149"/>
      <c r="AA378" s="149"/>
      <c r="AB378" s="149"/>
      <c r="AC378" s="149"/>
      <c r="AD378" s="149"/>
      <c r="AE378" s="149"/>
      <c r="AF378" s="149"/>
      <c r="AG378" s="149" t="s">
        <v>249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5">
      <c r="A379" s="156"/>
      <c r="B379" s="157"/>
      <c r="C379" s="194" t="s">
        <v>1341</v>
      </c>
      <c r="D379" s="161"/>
      <c r="E379" s="162">
        <v>1.2083999999999999</v>
      </c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49"/>
      <c r="Z379" s="149"/>
      <c r="AA379" s="149"/>
      <c r="AB379" s="149"/>
      <c r="AC379" s="149"/>
      <c r="AD379" s="149"/>
      <c r="AE379" s="149"/>
      <c r="AF379" s="149"/>
      <c r="AG379" s="149" t="s">
        <v>249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5">
      <c r="A380" s="156"/>
      <c r="B380" s="157"/>
      <c r="C380" s="194" t="s">
        <v>1342</v>
      </c>
      <c r="D380" s="161"/>
      <c r="E380" s="162">
        <v>1.8924000000000001</v>
      </c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249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5">
      <c r="A381" s="156"/>
      <c r="B381" s="157"/>
      <c r="C381" s="194" t="s">
        <v>1343</v>
      </c>
      <c r="D381" s="161"/>
      <c r="E381" s="162">
        <v>1.0184</v>
      </c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49"/>
      <c r="Z381" s="149"/>
      <c r="AA381" s="149"/>
      <c r="AB381" s="149"/>
      <c r="AC381" s="149"/>
      <c r="AD381" s="149"/>
      <c r="AE381" s="149"/>
      <c r="AF381" s="149"/>
      <c r="AG381" s="149" t="s">
        <v>249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5">
      <c r="A382" s="156"/>
      <c r="B382" s="157"/>
      <c r="C382" s="194" t="s">
        <v>1344</v>
      </c>
      <c r="D382" s="161"/>
      <c r="E382" s="162">
        <v>0.16719999999999999</v>
      </c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249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5">
      <c r="A383" s="156"/>
      <c r="B383" s="157"/>
      <c r="C383" s="194" t="s">
        <v>1345</v>
      </c>
      <c r="D383" s="161"/>
      <c r="E383" s="162">
        <v>23.362400000000001</v>
      </c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49"/>
      <c r="Z383" s="149"/>
      <c r="AA383" s="149"/>
      <c r="AB383" s="149"/>
      <c r="AC383" s="149"/>
      <c r="AD383" s="149"/>
      <c r="AE383" s="149"/>
      <c r="AF383" s="149"/>
      <c r="AG383" s="149" t="s">
        <v>249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5">
      <c r="A384" s="156"/>
      <c r="B384" s="157"/>
      <c r="C384" s="194" t="s">
        <v>1346</v>
      </c>
      <c r="D384" s="161"/>
      <c r="E384" s="162">
        <v>1.4059999999999999</v>
      </c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49"/>
      <c r="Z384" s="149"/>
      <c r="AA384" s="149"/>
      <c r="AB384" s="149"/>
      <c r="AC384" s="149"/>
      <c r="AD384" s="149"/>
      <c r="AE384" s="149"/>
      <c r="AF384" s="149"/>
      <c r="AG384" s="149" t="s">
        <v>249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5">
      <c r="A385" s="156"/>
      <c r="B385" s="157"/>
      <c r="C385" s="194" t="s">
        <v>1347</v>
      </c>
      <c r="D385" s="161"/>
      <c r="E385" s="162">
        <v>0.1444</v>
      </c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49"/>
      <c r="Z385" s="149"/>
      <c r="AA385" s="149"/>
      <c r="AB385" s="149"/>
      <c r="AC385" s="149"/>
      <c r="AD385" s="149"/>
      <c r="AE385" s="149"/>
      <c r="AF385" s="149"/>
      <c r="AG385" s="149" t="s">
        <v>249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5">
      <c r="A386" s="156"/>
      <c r="B386" s="157"/>
      <c r="C386" s="194" t="s">
        <v>1348</v>
      </c>
      <c r="D386" s="161"/>
      <c r="E386" s="162">
        <v>0.78051999999999999</v>
      </c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49"/>
      <c r="Z386" s="149"/>
      <c r="AA386" s="149"/>
      <c r="AB386" s="149"/>
      <c r="AC386" s="149"/>
      <c r="AD386" s="149"/>
      <c r="AE386" s="149"/>
      <c r="AF386" s="149"/>
      <c r="AG386" s="149" t="s">
        <v>249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5">
      <c r="A387" s="156"/>
      <c r="B387" s="157"/>
      <c r="C387" s="194" t="s">
        <v>1349</v>
      </c>
      <c r="D387" s="161"/>
      <c r="E387" s="162">
        <v>5.7759999999999998</v>
      </c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249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5">
      <c r="A388" s="156"/>
      <c r="B388" s="157"/>
      <c r="C388" s="194" t="s">
        <v>1350</v>
      </c>
      <c r="D388" s="161"/>
      <c r="E388" s="162">
        <v>2.2191999999999998</v>
      </c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249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ht="20.399999999999999" outlineLevel="1" x14ac:dyDescent="0.25">
      <c r="A389" s="175">
        <v>53</v>
      </c>
      <c r="B389" s="176" t="s">
        <v>1354</v>
      </c>
      <c r="C389" s="193" t="s">
        <v>1355</v>
      </c>
      <c r="D389" s="177" t="s">
        <v>320</v>
      </c>
      <c r="E389" s="178">
        <v>2.51668</v>
      </c>
      <c r="F389" s="179"/>
      <c r="G389" s="180">
        <f>ROUND(E389*F389,2)</f>
        <v>0</v>
      </c>
      <c r="H389" s="179"/>
      <c r="I389" s="180">
        <f>ROUND(E389*H389,2)</f>
        <v>0</v>
      </c>
      <c r="J389" s="179"/>
      <c r="K389" s="180">
        <f>ROUND(E389*J389,2)</f>
        <v>0</v>
      </c>
      <c r="L389" s="180">
        <v>21</v>
      </c>
      <c r="M389" s="180">
        <f>G389*(1+L389/100)</f>
        <v>0</v>
      </c>
      <c r="N389" s="180">
        <v>1.0662499999999999</v>
      </c>
      <c r="O389" s="180">
        <f>ROUND(E389*N389,2)</f>
        <v>2.68</v>
      </c>
      <c r="P389" s="180">
        <v>0</v>
      </c>
      <c r="Q389" s="180">
        <f>ROUND(E389*P389,2)</f>
        <v>0</v>
      </c>
      <c r="R389" s="180" t="s">
        <v>333</v>
      </c>
      <c r="S389" s="180" t="s">
        <v>244</v>
      </c>
      <c r="T389" s="181" t="s">
        <v>1030</v>
      </c>
      <c r="U389" s="159">
        <v>15.231</v>
      </c>
      <c r="V389" s="159">
        <f>ROUND(E389*U389,2)</f>
        <v>38.33</v>
      </c>
      <c r="W389" s="159"/>
      <c r="X389" s="159" t="s">
        <v>246</v>
      </c>
      <c r="Y389" s="149"/>
      <c r="Z389" s="149"/>
      <c r="AA389" s="149"/>
      <c r="AB389" s="149"/>
      <c r="AC389" s="149"/>
      <c r="AD389" s="149"/>
      <c r="AE389" s="149"/>
      <c r="AF389" s="149"/>
      <c r="AG389" s="149" t="s">
        <v>289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5">
      <c r="A390" s="156"/>
      <c r="B390" s="157"/>
      <c r="C390" s="266" t="s">
        <v>1092</v>
      </c>
      <c r="D390" s="267"/>
      <c r="E390" s="267"/>
      <c r="F390" s="267"/>
      <c r="G390" s="267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270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5">
      <c r="A391" s="156"/>
      <c r="B391" s="157"/>
      <c r="C391" s="194" t="s">
        <v>1334</v>
      </c>
      <c r="D391" s="161"/>
      <c r="E391" s="162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49"/>
      <c r="Z391" s="149"/>
      <c r="AA391" s="149"/>
      <c r="AB391" s="149"/>
      <c r="AC391" s="149"/>
      <c r="AD391" s="149"/>
      <c r="AE391" s="149"/>
      <c r="AF391" s="149"/>
      <c r="AG391" s="149" t="s">
        <v>249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5">
      <c r="A392" s="156"/>
      <c r="B392" s="157"/>
      <c r="C392" s="194" t="s">
        <v>1216</v>
      </c>
      <c r="D392" s="161"/>
      <c r="E392" s="162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49"/>
      <c r="Z392" s="149"/>
      <c r="AA392" s="149"/>
      <c r="AB392" s="149"/>
      <c r="AC392" s="149"/>
      <c r="AD392" s="149"/>
      <c r="AE392" s="149"/>
      <c r="AF392" s="149"/>
      <c r="AG392" s="149" t="s">
        <v>249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5">
      <c r="A393" s="156"/>
      <c r="B393" s="157"/>
      <c r="C393" s="194" t="s">
        <v>1356</v>
      </c>
      <c r="D393" s="161"/>
      <c r="E393" s="162">
        <v>0.26027</v>
      </c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49"/>
      <c r="Z393" s="149"/>
      <c r="AA393" s="149"/>
      <c r="AB393" s="149"/>
      <c r="AC393" s="149"/>
      <c r="AD393" s="149"/>
      <c r="AE393" s="149"/>
      <c r="AF393" s="149"/>
      <c r="AG393" s="149" t="s">
        <v>249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5">
      <c r="A394" s="156"/>
      <c r="B394" s="157"/>
      <c r="C394" s="194" t="s">
        <v>1357</v>
      </c>
      <c r="D394" s="161"/>
      <c r="E394" s="162">
        <v>0.10854</v>
      </c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49"/>
      <c r="Z394" s="149"/>
      <c r="AA394" s="149"/>
      <c r="AB394" s="149"/>
      <c r="AC394" s="149"/>
      <c r="AD394" s="149"/>
      <c r="AE394" s="149"/>
      <c r="AF394" s="149"/>
      <c r="AG394" s="149" t="s">
        <v>249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5">
      <c r="A395" s="156"/>
      <c r="B395" s="157"/>
      <c r="C395" s="194" t="s">
        <v>1358</v>
      </c>
      <c r="D395" s="161"/>
      <c r="E395" s="162">
        <v>5.2639999999999999E-2</v>
      </c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49"/>
      <c r="Z395" s="149"/>
      <c r="AA395" s="149"/>
      <c r="AB395" s="149"/>
      <c r="AC395" s="149"/>
      <c r="AD395" s="149"/>
      <c r="AE395" s="149"/>
      <c r="AF395" s="149"/>
      <c r="AG395" s="149" t="s">
        <v>249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5">
      <c r="A396" s="156"/>
      <c r="B396" s="157"/>
      <c r="C396" s="194" t="s">
        <v>1359</v>
      </c>
      <c r="D396" s="161"/>
      <c r="E396" s="162">
        <v>9.7999999999999997E-3</v>
      </c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249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5">
      <c r="A397" s="156"/>
      <c r="B397" s="157"/>
      <c r="C397" s="194" t="s">
        <v>1360</v>
      </c>
      <c r="D397" s="161"/>
      <c r="E397" s="162">
        <v>1.8149999999999999E-2</v>
      </c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49"/>
      <c r="Z397" s="149"/>
      <c r="AA397" s="149"/>
      <c r="AB397" s="149"/>
      <c r="AC397" s="149"/>
      <c r="AD397" s="149"/>
      <c r="AE397" s="149"/>
      <c r="AF397" s="149"/>
      <c r="AG397" s="149" t="s">
        <v>249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5">
      <c r="A398" s="156"/>
      <c r="B398" s="157"/>
      <c r="C398" s="194" t="s">
        <v>1361</v>
      </c>
      <c r="D398" s="161"/>
      <c r="E398" s="162">
        <v>1.162E-2</v>
      </c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49"/>
      <c r="Z398" s="149"/>
      <c r="AA398" s="149"/>
      <c r="AB398" s="149"/>
      <c r="AC398" s="149"/>
      <c r="AD398" s="149"/>
      <c r="AE398" s="149"/>
      <c r="AF398" s="149"/>
      <c r="AG398" s="149" t="s">
        <v>249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5">
      <c r="A399" s="156"/>
      <c r="B399" s="157"/>
      <c r="C399" s="194" t="s">
        <v>1362</v>
      </c>
      <c r="D399" s="161"/>
      <c r="E399" s="162">
        <v>5.772E-2</v>
      </c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49"/>
      <c r="Z399" s="149"/>
      <c r="AA399" s="149"/>
      <c r="AB399" s="149"/>
      <c r="AC399" s="149"/>
      <c r="AD399" s="149"/>
      <c r="AE399" s="149"/>
      <c r="AF399" s="149"/>
      <c r="AG399" s="149" t="s">
        <v>249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5">
      <c r="A400" s="156"/>
      <c r="B400" s="157"/>
      <c r="C400" s="194" t="s">
        <v>1363</v>
      </c>
      <c r="D400" s="161"/>
      <c r="E400" s="162">
        <v>9.0389999999999998E-2</v>
      </c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249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5">
      <c r="A401" s="156"/>
      <c r="B401" s="157"/>
      <c r="C401" s="194" t="s">
        <v>1364</v>
      </c>
      <c r="D401" s="161"/>
      <c r="E401" s="162">
        <v>4.8640000000000003E-2</v>
      </c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49"/>
      <c r="Z401" s="149"/>
      <c r="AA401" s="149"/>
      <c r="AB401" s="149"/>
      <c r="AC401" s="149"/>
      <c r="AD401" s="149"/>
      <c r="AE401" s="149"/>
      <c r="AF401" s="149"/>
      <c r="AG401" s="149" t="s">
        <v>249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5">
      <c r="A402" s="156"/>
      <c r="B402" s="157"/>
      <c r="C402" s="194" t="s">
        <v>1365</v>
      </c>
      <c r="D402" s="161"/>
      <c r="E402" s="162">
        <v>7.9900000000000006E-3</v>
      </c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249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5">
      <c r="A403" s="156"/>
      <c r="B403" s="157"/>
      <c r="C403" s="194" t="s">
        <v>1366</v>
      </c>
      <c r="D403" s="161"/>
      <c r="E403" s="162">
        <v>1.1158600000000001</v>
      </c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49"/>
      <c r="Z403" s="149"/>
      <c r="AA403" s="149"/>
      <c r="AB403" s="149"/>
      <c r="AC403" s="149"/>
      <c r="AD403" s="149"/>
      <c r="AE403" s="149"/>
      <c r="AF403" s="149"/>
      <c r="AG403" s="149" t="s">
        <v>249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5">
      <c r="A404" s="156"/>
      <c r="B404" s="157"/>
      <c r="C404" s="194" t="s">
        <v>1367</v>
      </c>
      <c r="D404" s="161"/>
      <c r="E404" s="162">
        <v>6.7159999999999997E-2</v>
      </c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49"/>
      <c r="Z404" s="149"/>
      <c r="AA404" s="149"/>
      <c r="AB404" s="149"/>
      <c r="AC404" s="149"/>
      <c r="AD404" s="149"/>
      <c r="AE404" s="149"/>
      <c r="AF404" s="149"/>
      <c r="AG404" s="149" t="s">
        <v>249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5">
      <c r="A405" s="156"/>
      <c r="B405" s="157"/>
      <c r="C405" s="194" t="s">
        <v>1368</v>
      </c>
      <c r="D405" s="161"/>
      <c r="E405" s="162">
        <v>6.8999999999999999E-3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249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5">
      <c r="A406" s="156"/>
      <c r="B406" s="157"/>
      <c r="C406" s="194" t="s">
        <v>1369</v>
      </c>
      <c r="D406" s="161"/>
      <c r="E406" s="162">
        <v>3.7280000000000001E-2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49"/>
      <c r="Z406" s="149"/>
      <c r="AA406" s="149"/>
      <c r="AB406" s="149"/>
      <c r="AC406" s="149"/>
      <c r="AD406" s="149"/>
      <c r="AE406" s="149"/>
      <c r="AF406" s="149"/>
      <c r="AG406" s="149" t="s">
        <v>249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5">
      <c r="A407" s="156"/>
      <c r="B407" s="157"/>
      <c r="C407" s="194" t="s">
        <v>1370</v>
      </c>
      <c r="D407" s="161"/>
      <c r="E407" s="162">
        <v>0.27588000000000001</v>
      </c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49"/>
      <c r="Z407" s="149"/>
      <c r="AA407" s="149"/>
      <c r="AB407" s="149"/>
      <c r="AC407" s="149"/>
      <c r="AD407" s="149"/>
      <c r="AE407" s="149"/>
      <c r="AF407" s="149"/>
      <c r="AG407" s="149" t="s">
        <v>249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5">
      <c r="A408" s="156"/>
      <c r="B408" s="157"/>
      <c r="C408" s="194" t="s">
        <v>1371</v>
      </c>
      <c r="D408" s="161"/>
      <c r="E408" s="162">
        <v>0.106</v>
      </c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49"/>
      <c r="Z408" s="149"/>
      <c r="AA408" s="149"/>
      <c r="AB408" s="149"/>
      <c r="AC408" s="149"/>
      <c r="AD408" s="149"/>
      <c r="AE408" s="149"/>
      <c r="AF408" s="149"/>
      <c r="AG408" s="149" t="s">
        <v>249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5">
      <c r="A409" s="156"/>
      <c r="B409" s="157"/>
      <c r="C409" s="194" t="s">
        <v>1311</v>
      </c>
      <c r="D409" s="161"/>
      <c r="E409" s="162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49"/>
      <c r="Z409" s="149"/>
      <c r="AA409" s="149"/>
      <c r="AB409" s="149"/>
      <c r="AC409" s="149"/>
      <c r="AD409" s="149"/>
      <c r="AE409" s="149"/>
      <c r="AF409" s="149"/>
      <c r="AG409" s="149" t="s">
        <v>249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5">
      <c r="A410" s="156"/>
      <c r="B410" s="157"/>
      <c r="C410" s="194" t="s">
        <v>1216</v>
      </c>
      <c r="D410" s="161"/>
      <c r="E410" s="162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49"/>
      <c r="Z410" s="149"/>
      <c r="AA410" s="149"/>
      <c r="AB410" s="149"/>
      <c r="AC410" s="149"/>
      <c r="AD410" s="149"/>
      <c r="AE410" s="149"/>
      <c r="AF410" s="149"/>
      <c r="AG410" s="149" t="s">
        <v>249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5">
      <c r="A411" s="156"/>
      <c r="B411" s="157"/>
      <c r="C411" s="194" t="s">
        <v>1372</v>
      </c>
      <c r="D411" s="161"/>
      <c r="E411" s="162">
        <v>8.7100000000000007E-3</v>
      </c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249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5">
      <c r="A412" s="156"/>
      <c r="B412" s="157"/>
      <c r="C412" s="194" t="s">
        <v>1373</v>
      </c>
      <c r="D412" s="161"/>
      <c r="E412" s="162">
        <v>5.0800000000000003E-3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249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5">
      <c r="A413" s="156"/>
      <c r="B413" s="157"/>
      <c r="C413" s="194" t="s">
        <v>1374</v>
      </c>
      <c r="D413" s="161"/>
      <c r="E413" s="162">
        <v>5.45E-3</v>
      </c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49"/>
      <c r="Z413" s="149"/>
      <c r="AA413" s="149"/>
      <c r="AB413" s="149"/>
      <c r="AC413" s="149"/>
      <c r="AD413" s="149"/>
      <c r="AE413" s="149"/>
      <c r="AF413" s="149"/>
      <c r="AG413" s="149" t="s">
        <v>249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5">
      <c r="A414" s="156"/>
      <c r="B414" s="157"/>
      <c r="C414" s="194" t="s">
        <v>1375</v>
      </c>
      <c r="D414" s="161"/>
      <c r="E414" s="162">
        <v>1.452E-2</v>
      </c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49"/>
      <c r="Z414" s="149"/>
      <c r="AA414" s="149"/>
      <c r="AB414" s="149"/>
      <c r="AC414" s="149"/>
      <c r="AD414" s="149"/>
      <c r="AE414" s="149"/>
      <c r="AF414" s="149"/>
      <c r="AG414" s="149" t="s">
        <v>249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5">
      <c r="A415" s="156"/>
      <c r="B415" s="157"/>
      <c r="C415" s="194" t="s">
        <v>1376</v>
      </c>
      <c r="D415" s="161"/>
      <c r="E415" s="162">
        <v>5.8100000000000001E-3</v>
      </c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249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5">
      <c r="A416" s="156"/>
      <c r="B416" s="157"/>
      <c r="C416" s="194" t="s">
        <v>1377</v>
      </c>
      <c r="D416" s="161"/>
      <c r="E416" s="162">
        <v>5.0800000000000003E-3</v>
      </c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49"/>
      <c r="Z416" s="149"/>
      <c r="AA416" s="149"/>
      <c r="AB416" s="149"/>
      <c r="AC416" s="149"/>
      <c r="AD416" s="149"/>
      <c r="AE416" s="149"/>
      <c r="AF416" s="149"/>
      <c r="AG416" s="149" t="s">
        <v>249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5">
      <c r="A417" s="156"/>
      <c r="B417" s="157"/>
      <c r="C417" s="194" t="s">
        <v>1378</v>
      </c>
      <c r="D417" s="161"/>
      <c r="E417" s="162">
        <v>1.779E-2</v>
      </c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49"/>
      <c r="Z417" s="149"/>
      <c r="AA417" s="149"/>
      <c r="AB417" s="149"/>
      <c r="AC417" s="149"/>
      <c r="AD417" s="149"/>
      <c r="AE417" s="149"/>
      <c r="AF417" s="149"/>
      <c r="AG417" s="149" t="s">
        <v>249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5">
      <c r="A418" s="156"/>
      <c r="B418" s="157"/>
      <c r="C418" s="194" t="s">
        <v>1379</v>
      </c>
      <c r="D418" s="161"/>
      <c r="E418" s="162">
        <v>4.8640000000000003E-2</v>
      </c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49"/>
      <c r="Z418" s="149"/>
      <c r="AA418" s="149"/>
      <c r="AB418" s="149"/>
      <c r="AC418" s="149"/>
      <c r="AD418" s="149"/>
      <c r="AE418" s="149"/>
      <c r="AF418" s="149"/>
      <c r="AG418" s="149" t="s">
        <v>249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5">
      <c r="A419" s="156"/>
      <c r="B419" s="157"/>
      <c r="C419" s="194" t="s">
        <v>1380</v>
      </c>
      <c r="D419" s="161"/>
      <c r="E419" s="162">
        <v>7.26E-3</v>
      </c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49"/>
      <c r="Z419" s="149"/>
      <c r="AA419" s="149"/>
      <c r="AB419" s="149"/>
      <c r="AC419" s="149"/>
      <c r="AD419" s="149"/>
      <c r="AE419" s="149"/>
      <c r="AF419" s="149"/>
      <c r="AG419" s="149" t="s">
        <v>249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5">
      <c r="A420" s="156"/>
      <c r="B420" s="157"/>
      <c r="C420" s="194" t="s">
        <v>1381</v>
      </c>
      <c r="D420" s="161"/>
      <c r="E420" s="162">
        <v>1.9599999999999999E-2</v>
      </c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49"/>
      <c r="Z420" s="149"/>
      <c r="AA420" s="149"/>
      <c r="AB420" s="149"/>
      <c r="AC420" s="149"/>
      <c r="AD420" s="149"/>
      <c r="AE420" s="149"/>
      <c r="AF420" s="149"/>
      <c r="AG420" s="149" t="s">
        <v>249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5">
      <c r="A421" s="156"/>
      <c r="B421" s="157"/>
      <c r="C421" s="194" t="s">
        <v>1382</v>
      </c>
      <c r="D421" s="161"/>
      <c r="E421" s="162">
        <v>1.5610000000000001E-2</v>
      </c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49"/>
      <c r="Z421" s="149"/>
      <c r="AA421" s="149"/>
      <c r="AB421" s="149"/>
      <c r="AC421" s="149"/>
      <c r="AD421" s="149"/>
      <c r="AE421" s="149"/>
      <c r="AF421" s="149"/>
      <c r="AG421" s="149" t="s">
        <v>249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5">
      <c r="A422" s="156"/>
      <c r="B422" s="157"/>
      <c r="C422" s="194" t="s">
        <v>1383</v>
      </c>
      <c r="D422" s="161"/>
      <c r="E422" s="162">
        <v>4.9009999999999998E-2</v>
      </c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249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5">
      <c r="A423" s="156"/>
      <c r="B423" s="157"/>
      <c r="C423" s="194" t="s">
        <v>1384</v>
      </c>
      <c r="D423" s="161"/>
      <c r="E423" s="162">
        <v>1.8880000000000001E-2</v>
      </c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49"/>
      <c r="Z423" s="149"/>
      <c r="AA423" s="149"/>
      <c r="AB423" s="149"/>
      <c r="AC423" s="149"/>
      <c r="AD423" s="149"/>
      <c r="AE423" s="149"/>
      <c r="AF423" s="149"/>
      <c r="AG423" s="149" t="s">
        <v>249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5">
      <c r="A424" s="156"/>
      <c r="B424" s="157"/>
      <c r="C424" s="194" t="s">
        <v>1385</v>
      </c>
      <c r="D424" s="161"/>
      <c r="E424" s="162">
        <v>6.1700000000000001E-3</v>
      </c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249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5">
      <c r="A425" s="156"/>
      <c r="B425" s="157"/>
      <c r="C425" s="194" t="s">
        <v>1386</v>
      </c>
      <c r="D425" s="161"/>
      <c r="E425" s="162">
        <v>5.45E-3</v>
      </c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49"/>
      <c r="Z425" s="149"/>
      <c r="AA425" s="149"/>
      <c r="AB425" s="149"/>
      <c r="AC425" s="149"/>
      <c r="AD425" s="149"/>
      <c r="AE425" s="149"/>
      <c r="AF425" s="149"/>
      <c r="AG425" s="149" t="s">
        <v>249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5">
      <c r="A426" s="156"/>
      <c r="B426" s="157"/>
      <c r="C426" s="194" t="s">
        <v>1387</v>
      </c>
      <c r="D426" s="161"/>
      <c r="E426" s="162">
        <v>8.8199999999999997E-3</v>
      </c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49"/>
      <c r="Z426" s="149"/>
      <c r="AA426" s="149"/>
      <c r="AB426" s="149"/>
      <c r="AC426" s="149"/>
      <c r="AD426" s="149"/>
      <c r="AE426" s="149"/>
      <c r="AF426" s="149"/>
      <c r="AG426" s="149" t="s">
        <v>249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5">
      <c r="A427" s="175">
        <v>54</v>
      </c>
      <c r="B427" s="176" t="s">
        <v>1388</v>
      </c>
      <c r="C427" s="193" t="s">
        <v>1389</v>
      </c>
      <c r="D427" s="177" t="s">
        <v>242</v>
      </c>
      <c r="E427" s="178">
        <v>267.7</v>
      </c>
      <c r="F427" s="179"/>
      <c r="G427" s="180">
        <f>ROUND(E427*F427,2)</f>
        <v>0</v>
      </c>
      <c r="H427" s="179"/>
      <c r="I427" s="180">
        <f>ROUND(E427*H427,2)</f>
        <v>0</v>
      </c>
      <c r="J427" s="179"/>
      <c r="K427" s="180">
        <f>ROUND(E427*J427,2)</f>
        <v>0</v>
      </c>
      <c r="L427" s="180">
        <v>21</v>
      </c>
      <c r="M427" s="180">
        <f>G427*(1+L427/100)</f>
        <v>0</v>
      </c>
      <c r="N427" s="180">
        <v>0.14699999999999999</v>
      </c>
      <c r="O427" s="180">
        <f>ROUND(E427*N427,2)</f>
        <v>39.35</v>
      </c>
      <c r="P427" s="180">
        <v>0</v>
      </c>
      <c r="Q427" s="180">
        <f>ROUND(E427*P427,2)</f>
        <v>0</v>
      </c>
      <c r="R427" s="180"/>
      <c r="S427" s="180" t="s">
        <v>326</v>
      </c>
      <c r="T427" s="181" t="s">
        <v>1290</v>
      </c>
      <c r="U427" s="159">
        <v>0.53</v>
      </c>
      <c r="V427" s="159">
        <f>ROUND(E427*U427,2)</f>
        <v>141.88</v>
      </c>
      <c r="W427" s="159"/>
      <c r="X427" s="159" t="s">
        <v>246</v>
      </c>
      <c r="Y427" s="149"/>
      <c r="Z427" s="149"/>
      <c r="AA427" s="149"/>
      <c r="AB427" s="149"/>
      <c r="AC427" s="149"/>
      <c r="AD427" s="149"/>
      <c r="AE427" s="149"/>
      <c r="AF427" s="149"/>
      <c r="AG427" s="149" t="s">
        <v>289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5">
      <c r="A428" s="156"/>
      <c r="B428" s="157"/>
      <c r="C428" s="194" t="s">
        <v>1093</v>
      </c>
      <c r="D428" s="161"/>
      <c r="E428" s="162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49"/>
      <c r="Z428" s="149"/>
      <c r="AA428" s="149"/>
      <c r="AB428" s="149"/>
      <c r="AC428" s="149"/>
      <c r="AD428" s="149"/>
      <c r="AE428" s="149"/>
      <c r="AF428" s="149"/>
      <c r="AG428" s="149" t="s">
        <v>249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5">
      <c r="A429" s="156"/>
      <c r="B429" s="157"/>
      <c r="C429" s="194" t="s">
        <v>1390</v>
      </c>
      <c r="D429" s="161"/>
      <c r="E429" s="162">
        <v>267.7</v>
      </c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49"/>
      <c r="Z429" s="149"/>
      <c r="AA429" s="149"/>
      <c r="AB429" s="149"/>
      <c r="AC429" s="149"/>
      <c r="AD429" s="149"/>
      <c r="AE429" s="149"/>
      <c r="AF429" s="149"/>
      <c r="AG429" s="149" t="s">
        <v>249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x14ac:dyDescent="0.25">
      <c r="A430" s="169" t="s">
        <v>238</v>
      </c>
      <c r="B430" s="170" t="s">
        <v>159</v>
      </c>
      <c r="C430" s="192" t="s">
        <v>160</v>
      </c>
      <c r="D430" s="171"/>
      <c r="E430" s="172"/>
      <c r="F430" s="173"/>
      <c r="G430" s="173">
        <f>SUMIF(AG431:AG436,"&lt;&gt;NOR",G431:G436)</f>
        <v>0</v>
      </c>
      <c r="H430" s="173"/>
      <c r="I430" s="173">
        <f>SUM(I431:I436)</f>
        <v>0</v>
      </c>
      <c r="J430" s="173"/>
      <c r="K430" s="173">
        <f>SUM(K431:K436)</f>
        <v>0</v>
      </c>
      <c r="L430" s="173"/>
      <c r="M430" s="173">
        <f>SUM(M431:M436)</f>
        <v>0</v>
      </c>
      <c r="N430" s="173"/>
      <c r="O430" s="173">
        <f>SUM(O431:O436)</f>
        <v>0.01</v>
      </c>
      <c r="P430" s="173"/>
      <c r="Q430" s="173">
        <f>SUM(Q431:Q436)</f>
        <v>0</v>
      </c>
      <c r="R430" s="173"/>
      <c r="S430" s="173"/>
      <c r="T430" s="174"/>
      <c r="U430" s="168"/>
      <c r="V430" s="168">
        <f>SUM(V431:V436)</f>
        <v>4.2700000000000005</v>
      </c>
      <c r="W430" s="168"/>
      <c r="X430" s="168"/>
      <c r="AG430" t="s">
        <v>239</v>
      </c>
    </row>
    <row r="431" spans="1:60" outlineLevel="1" x14ac:dyDescent="0.25">
      <c r="A431" s="175">
        <v>55</v>
      </c>
      <c r="B431" s="176" t="s">
        <v>1391</v>
      </c>
      <c r="C431" s="193" t="s">
        <v>1392</v>
      </c>
      <c r="D431" s="177" t="s">
        <v>242</v>
      </c>
      <c r="E431" s="178">
        <v>7.65</v>
      </c>
      <c r="F431" s="179"/>
      <c r="G431" s="180">
        <f>ROUND(E431*F431,2)</f>
        <v>0</v>
      </c>
      <c r="H431" s="179"/>
      <c r="I431" s="180">
        <f>ROUND(E431*H431,2)</f>
        <v>0</v>
      </c>
      <c r="J431" s="179"/>
      <c r="K431" s="180">
        <f>ROUND(E431*J431,2)</f>
        <v>0</v>
      </c>
      <c r="L431" s="180">
        <v>21</v>
      </c>
      <c r="M431" s="180">
        <f>G431*(1+L431/100)</f>
        <v>0</v>
      </c>
      <c r="N431" s="180">
        <v>6.3000000000000003E-4</v>
      </c>
      <c r="O431" s="180">
        <f>ROUND(E431*N431,2)</f>
        <v>0</v>
      </c>
      <c r="P431" s="180">
        <v>0</v>
      </c>
      <c r="Q431" s="180">
        <f>ROUND(E431*P431,2)</f>
        <v>0</v>
      </c>
      <c r="R431" s="180" t="s">
        <v>333</v>
      </c>
      <c r="S431" s="180" t="s">
        <v>244</v>
      </c>
      <c r="T431" s="181" t="s">
        <v>1030</v>
      </c>
      <c r="U431" s="159">
        <v>0.2</v>
      </c>
      <c r="V431" s="159">
        <f>ROUND(E431*U431,2)</f>
        <v>1.53</v>
      </c>
      <c r="W431" s="159"/>
      <c r="X431" s="159" t="s">
        <v>246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289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5">
      <c r="A432" s="156"/>
      <c r="B432" s="157"/>
      <c r="C432" s="266" t="s">
        <v>1393</v>
      </c>
      <c r="D432" s="267"/>
      <c r="E432" s="267"/>
      <c r="F432" s="267"/>
      <c r="G432" s="267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270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82" t="str">
        <f>C432</f>
        <v>včetně dodání a osazení v jakémkoliv zdivu, včetně jednostranného zajištění polohy vložek proti sesmeknutí (např. přibitím, maltovými terči).</v>
      </c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5">
      <c r="A433" s="156"/>
      <c r="B433" s="157"/>
      <c r="C433" s="194" t="s">
        <v>1394</v>
      </c>
      <c r="D433" s="161"/>
      <c r="E433" s="162">
        <v>7.65</v>
      </c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49"/>
      <c r="Z433" s="149"/>
      <c r="AA433" s="149"/>
      <c r="AB433" s="149"/>
      <c r="AC433" s="149"/>
      <c r="AD433" s="149"/>
      <c r="AE433" s="149"/>
      <c r="AF433" s="149"/>
      <c r="AG433" s="149" t="s">
        <v>249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5">
      <c r="A434" s="175">
        <v>56</v>
      </c>
      <c r="B434" s="176" t="s">
        <v>1391</v>
      </c>
      <c r="C434" s="193" t="s">
        <v>1392</v>
      </c>
      <c r="D434" s="177" t="s">
        <v>242</v>
      </c>
      <c r="E434" s="178">
        <v>13.71552</v>
      </c>
      <c r="F434" s="179"/>
      <c r="G434" s="180">
        <f>ROUND(E434*F434,2)</f>
        <v>0</v>
      </c>
      <c r="H434" s="179"/>
      <c r="I434" s="180">
        <f>ROUND(E434*H434,2)</f>
        <v>0</v>
      </c>
      <c r="J434" s="179"/>
      <c r="K434" s="180">
        <f>ROUND(E434*J434,2)</f>
        <v>0</v>
      </c>
      <c r="L434" s="180">
        <v>21</v>
      </c>
      <c r="M434" s="180">
        <f>G434*(1+L434/100)</f>
        <v>0</v>
      </c>
      <c r="N434" s="180">
        <v>6.3000000000000003E-4</v>
      </c>
      <c r="O434" s="180">
        <f>ROUND(E434*N434,2)</f>
        <v>0.01</v>
      </c>
      <c r="P434" s="180">
        <v>0</v>
      </c>
      <c r="Q434" s="180">
        <f>ROUND(E434*P434,2)</f>
        <v>0</v>
      </c>
      <c r="R434" s="180" t="s">
        <v>333</v>
      </c>
      <c r="S434" s="180" t="s">
        <v>244</v>
      </c>
      <c r="T434" s="181" t="s">
        <v>1030</v>
      </c>
      <c r="U434" s="159">
        <v>0.2</v>
      </c>
      <c r="V434" s="159">
        <f>ROUND(E434*U434,2)</f>
        <v>2.74</v>
      </c>
      <c r="W434" s="159"/>
      <c r="X434" s="159" t="s">
        <v>246</v>
      </c>
      <c r="Y434" s="149"/>
      <c r="Z434" s="149"/>
      <c r="AA434" s="149"/>
      <c r="AB434" s="149"/>
      <c r="AC434" s="149"/>
      <c r="AD434" s="149"/>
      <c r="AE434" s="149"/>
      <c r="AF434" s="149"/>
      <c r="AG434" s="149" t="s">
        <v>289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5">
      <c r="A435" s="156"/>
      <c r="B435" s="157"/>
      <c r="C435" s="266" t="s">
        <v>1393</v>
      </c>
      <c r="D435" s="267"/>
      <c r="E435" s="267"/>
      <c r="F435" s="267"/>
      <c r="G435" s="267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49"/>
      <c r="Z435" s="149"/>
      <c r="AA435" s="149"/>
      <c r="AB435" s="149"/>
      <c r="AC435" s="149"/>
      <c r="AD435" s="149"/>
      <c r="AE435" s="149"/>
      <c r="AF435" s="149"/>
      <c r="AG435" s="149" t="s">
        <v>270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82" t="str">
        <f>C435</f>
        <v>včetně dodání a osazení v jakémkoliv zdivu, včetně jednostranného zajištění polohy vložek proti sesmeknutí (např. přibitím, maltovými terči).</v>
      </c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5">
      <c r="A436" s="156"/>
      <c r="B436" s="157"/>
      <c r="C436" s="194" t="s">
        <v>1395</v>
      </c>
      <c r="D436" s="161"/>
      <c r="E436" s="162">
        <v>13.71552</v>
      </c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49"/>
      <c r="Z436" s="149"/>
      <c r="AA436" s="149"/>
      <c r="AB436" s="149"/>
      <c r="AC436" s="149"/>
      <c r="AD436" s="149"/>
      <c r="AE436" s="149"/>
      <c r="AF436" s="149"/>
      <c r="AG436" s="149" t="s">
        <v>249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x14ac:dyDescent="0.25">
      <c r="A437" s="169" t="s">
        <v>238</v>
      </c>
      <c r="B437" s="170" t="s">
        <v>161</v>
      </c>
      <c r="C437" s="192" t="s">
        <v>162</v>
      </c>
      <c r="D437" s="171"/>
      <c r="E437" s="172"/>
      <c r="F437" s="173"/>
      <c r="G437" s="173">
        <f>SUMIF(AG438:AG473,"&lt;&gt;NOR",G438:G473)</f>
        <v>0</v>
      </c>
      <c r="H437" s="173"/>
      <c r="I437" s="173">
        <f>SUM(I438:I473)</f>
        <v>0</v>
      </c>
      <c r="J437" s="173"/>
      <c r="K437" s="173">
        <f>SUM(K438:K473)</f>
        <v>0</v>
      </c>
      <c r="L437" s="173"/>
      <c r="M437" s="173">
        <f>SUM(M438:M473)</f>
        <v>0</v>
      </c>
      <c r="N437" s="173"/>
      <c r="O437" s="173">
        <f>SUM(O438:O473)</f>
        <v>1.02</v>
      </c>
      <c r="P437" s="173"/>
      <c r="Q437" s="173">
        <f>SUM(Q438:Q473)</f>
        <v>0</v>
      </c>
      <c r="R437" s="173"/>
      <c r="S437" s="173"/>
      <c r="T437" s="174"/>
      <c r="U437" s="168"/>
      <c r="V437" s="168">
        <f>SUM(V438:V473)</f>
        <v>141.32</v>
      </c>
      <c r="W437" s="168"/>
      <c r="X437" s="168"/>
      <c r="AG437" t="s">
        <v>239</v>
      </c>
    </row>
    <row r="438" spans="1:60" outlineLevel="1" x14ac:dyDescent="0.25">
      <c r="A438" s="175">
        <v>57</v>
      </c>
      <c r="B438" s="176" t="s">
        <v>1396</v>
      </c>
      <c r="C438" s="193" t="s">
        <v>1397</v>
      </c>
      <c r="D438" s="177" t="s">
        <v>242</v>
      </c>
      <c r="E438" s="178">
        <v>167.2</v>
      </c>
      <c r="F438" s="179"/>
      <c r="G438" s="180">
        <f>ROUND(E438*F438,2)</f>
        <v>0</v>
      </c>
      <c r="H438" s="179"/>
      <c r="I438" s="180">
        <f>ROUND(E438*H438,2)</f>
        <v>0</v>
      </c>
      <c r="J438" s="179"/>
      <c r="K438" s="180">
        <f>ROUND(E438*J438,2)</f>
        <v>0</v>
      </c>
      <c r="L438" s="180">
        <v>21</v>
      </c>
      <c r="M438" s="180">
        <f>G438*(1+L438/100)</f>
        <v>0</v>
      </c>
      <c r="N438" s="180">
        <v>1.2099999999999999E-3</v>
      </c>
      <c r="O438" s="180">
        <f>ROUND(E438*N438,2)</f>
        <v>0.2</v>
      </c>
      <c r="P438" s="180">
        <v>0</v>
      </c>
      <c r="Q438" s="180">
        <f>ROUND(E438*P438,2)</f>
        <v>0</v>
      </c>
      <c r="R438" s="180" t="s">
        <v>1398</v>
      </c>
      <c r="S438" s="180" t="s">
        <v>244</v>
      </c>
      <c r="T438" s="181" t="s">
        <v>1030</v>
      </c>
      <c r="U438" s="159">
        <v>0.17699999999999999</v>
      </c>
      <c r="V438" s="159">
        <f>ROUND(E438*U438,2)</f>
        <v>29.59</v>
      </c>
      <c r="W438" s="159"/>
      <c r="X438" s="159" t="s">
        <v>246</v>
      </c>
      <c r="Y438" s="149"/>
      <c r="Z438" s="149"/>
      <c r="AA438" s="149"/>
      <c r="AB438" s="149"/>
      <c r="AC438" s="149"/>
      <c r="AD438" s="149"/>
      <c r="AE438" s="149"/>
      <c r="AF438" s="149"/>
      <c r="AG438" s="149" t="s">
        <v>289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5">
      <c r="A439" s="156"/>
      <c r="B439" s="157"/>
      <c r="C439" s="194" t="s">
        <v>1399</v>
      </c>
      <c r="D439" s="161"/>
      <c r="E439" s="162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49"/>
      <c r="Z439" s="149"/>
      <c r="AA439" s="149"/>
      <c r="AB439" s="149"/>
      <c r="AC439" s="149"/>
      <c r="AD439" s="149"/>
      <c r="AE439" s="149"/>
      <c r="AF439" s="149"/>
      <c r="AG439" s="149" t="s">
        <v>249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5">
      <c r="A440" s="156"/>
      <c r="B440" s="157"/>
      <c r="C440" s="194" t="s">
        <v>1216</v>
      </c>
      <c r="D440" s="161"/>
      <c r="E440" s="162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49"/>
      <c r="Z440" s="149"/>
      <c r="AA440" s="149"/>
      <c r="AB440" s="149"/>
      <c r="AC440" s="149"/>
      <c r="AD440" s="149"/>
      <c r="AE440" s="149"/>
      <c r="AF440" s="149"/>
      <c r="AG440" s="149" t="s">
        <v>249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5">
      <c r="A441" s="156"/>
      <c r="B441" s="157"/>
      <c r="C441" s="194" t="s">
        <v>1400</v>
      </c>
      <c r="D441" s="161"/>
      <c r="E441" s="162">
        <v>29.9</v>
      </c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49"/>
      <c r="Z441" s="149"/>
      <c r="AA441" s="149"/>
      <c r="AB441" s="149"/>
      <c r="AC441" s="149"/>
      <c r="AD441" s="149"/>
      <c r="AE441" s="149"/>
      <c r="AF441" s="149"/>
      <c r="AG441" s="149" t="s">
        <v>249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5">
      <c r="A442" s="156"/>
      <c r="B442" s="157"/>
      <c r="C442" s="194" t="s">
        <v>1401</v>
      </c>
      <c r="D442" s="161"/>
      <c r="E442" s="162">
        <v>2.7</v>
      </c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49"/>
      <c r="Z442" s="149"/>
      <c r="AA442" s="149"/>
      <c r="AB442" s="149"/>
      <c r="AC442" s="149"/>
      <c r="AD442" s="149"/>
      <c r="AE442" s="149"/>
      <c r="AF442" s="149"/>
      <c r="AG442" s="149" t="s">
        <v>249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5">
      <c r="A443" s="156"/>
      <c r="B443" s="157"/>
      <c r="C443" s="194" t="s">
        <v>1402</v>
      </c>
      <c r="D443" s="161"/>
      <c r="E443" s="162">
        <v>2.4</v>
      </c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49"/>
      <c r="Z443" s="149"/>
      <c r="AA443" s="149"/>
      <c r="AB443" s="149"/>
      <c r="AC443" s="149"/>
      <c r="AD443" s="149"/>
      <c r="AE443" s="149"/>
      <c r="AF443" s="149"/>
      <c r="AG443" s="149" t="s">
        <v>249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5">
      <c r="A444" s="156"/>
      <c r="B444" s="157"/>
      <c r="C444" s="194" t="s">
        <v>1403</v>
      </c>
      <c r="D444" s="161"/>
      <c r="E444" s="162">
        <v>1.4</v>
      </c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49"/>
      <c r="Z444" s="149"/>
      <c r="AA444" s="149"/>
      <c r="AB444" s="149"/>
      <c r="AC444" s="149"/>
      <c r="AD444" s="149"/>
      <c r="AE444" s="149"/>
      <c r="AF444" s="149"/>
      <c r="AG444" s="149" t="s">
        <v>249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5">
      <c r="A445" s="156"/>
      <c r="B445" s="157"/>
      <c r="C445" s="194" t="s">
        <v>1404</v>
      </c>
      <c r="D445" s="161"/>
      <c r="E445" s="162">
        <v>1.6</v>
      </c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49"/>
      <c r="Z445" s="149"/>
      <c r="AA445" s="149"/>
      <c r="AB445" s="149"/>
      <c r="AC445" s="149"/>
      <c r="AD445" s="149"/>
      <c r="AE445" s="149"/>
      <c r="AF445" s="149"/>
      <c r="AG445" s="149" t="s">
        <v>249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5">
      <c r="A446" s="156"/>
      <c r="B446" s="157"/>
      <c r="C446" s="194" t="s">
        <v>1405</v>
      </c>
      <c r="D446" s="161"/>
      <c r="E446" s="162">
        <v>1.4</v>
      </c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49"/>
      <c r="Z446" s="149"/>
      <c r="AA446" s="149"/>
      <c r="AB446" s="149"/>
      <c r="AC446" s="149"/>
      <c r="AD446" s="149"/>
      <c r="AE446" s="149"/>
      <c r="AF446" s="149"/>
      <c r="AG446" s="149" t="s">
        <v>249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5">
      <c r="A447" s="156"/>
      <c r="B447" s="157"/>
      <c r="C447" s="194" t="s">
        <v>1406</v>
      </c>
      <c r="D447" s="161"/>
      <c r="E447" s="162">
        <v>4.9000000000000004</v>
      </c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49"/>
      <c r="Z447" s="149"/>
      <c r="AA447" s="149"/>
      <c r="AB447" s="149"/>
      <c r="AC447" s="149"/>
      <c r="AD447" s="149"/>
      <c r="AE447" s="149"/>
      <c r="AF447" s="149"/>
      <c r="AG447" s="149" t="s">
        <v>249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5">
      <c r="A448" s="156"/>
      <c r="B448" s="157"/>
      <c r="C448" s="194" t="s">
        <v>1407</v>
      </c>
      <c r="D448" s="161"/>
      <c r="E448" s="162">
        <v>13.4</v>
      </c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49"/>
      <c r="Z448" s="149"/>
      <c r="AA448" s="149"/>
      <c r="AB448" s="149"/>
      <c r="AC448" s="149"/>
      <c r="AD448" s="149"/>
      <c r="AE448" s="149"/>
      <c r="AF448" s="149"/>
      <c r="AG448" s="149" t="s">
        <v>249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5">
      <c r="A449" s="156"/>
      <c r="B449" s="157"/>
      <c r="C449" s="194" t="s">
        <v>1408</v>
      </c>
      <c r="D449" s="161"/>
      <c r="E449" s="162">
        <v>2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49"/>
      <c r="Z449" s="149"/>
      <c r="AA449" s="149"/>
      <c r="AB449" s="149"/>
      <c r="AC449" s="149"/>
      <c r="AD449" s="149"/>
      <c r="AE449" s="149"/>
      <c r="AF449" s="149"/>
      <c r="AG449" s="149" t="s">
        <v>249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5">
      <c r="A450" s="156"/>
      <c r="B450" s="157"/>
      <c r="C450" s="194" t="s">
        <v>1409</v>
      </c>
      <c r="D450" s="161"/>
      <c r="E450" s="162">
        <v>5.4</v>
      </c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49"/>
      <c r="Z450" s="149"/>
      <c r="AA450" s="149"/>
      <c r="AB450" s="149"/>
      <c r="AC450" s="149"/>
      <c r="AD450" s="149"/>
      <c r="AE450" s="149"/>
      <c r="AF450" s="149"/>
      <c r="AG450" s="149" t="s">
        <v>249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5">
      <c r="A451" s="156"/>
      <c r="B451" s="157"/>
      <c r="C451" s="194" t="s">
        <v>1410</v>
      </c>
      <c r="D451" s="161"/>
      <c r="E451" s="162">
        <v>4.3</v>
      </c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49"/>
      <c r="Z451" s="149"/>
      <c r="AA451" s="149"/>
      <c r="AB451" s="149"/>
      <c r="AC451" s="149"/>
      <c r="AD451" s="149"/>
      <c r="AE451" s="149"/>
      <c r="AF451" s="149"/>
      <c r="AG451" s="149" t="s">
        <v>249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5">
      <c r="A452" s="156"/>
      <c r="B452" s="157"/>
      <c r="C452" s="194" t="s">
        <v>1411</v>
      </c>
      <c r="D452" s="161"/>
      <c r="E452" s="162">
        <v>13.5</v>
      </c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49"/>
      <c r="Z452" s="149"/>
      <c r="AA452" s="149"/>
      <c r="AB452" s="149"/>
      <c r="AC452" s="149"/>
      <c r="AD452" s="149"/>
      <c r="AE452" s="149"/>
      <c r="AF452" s="149"/>
      <c r="AG452" s="149" t="s">
        <v>249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5">
      <c r="A453" s="156"/>
      <c r="B453" s="157"/>
      <c r="C453" s="194" t="s">
        <v>1412</v>
      </c>
      <c r="D453" s="161"/>
      <c r="E453" s="162">
        <v>5.2</v>
      </c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49"/>
      <c r="Z453" s="149"/>
      <c r="AA453" s="149"/>
      <c r="AB453" s="149"/>
      <c r="AC453" s="149"/>
      <c r="AD453" s="149"/>
      <c r="AE453" s="149"/>
      <c r="AF453" s="149"/>
      <c r="AG453" s="149" t="s">
        <v>249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5">
      <c r="A454" s="156"/>
      <c r="B454" s="157"/>
      <c r="C454" s="194" t="s">
        <v>1413</v>
      </c>
      <c r="D454" s="161"/>
      <c r="E454" s="162">
        <v>5</v>
      </c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49"/>
      <c r="Z454" s="149"/>
      <c r="AA454" s="149"/>
      <c r="AB454" s="149"/>
      <c r="AC454" s="149"/>
      <c r="AD454" s="149"/>
      <c r="AE454" s="149"/>
      <c r="AF454" s="149"/>
      <c r="AG454" s="149" t="s">
        <v>249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5">
      <c r="A455" s="156"/>
      <c r="B455" s="157"/>
      <c r="C455" s="194" t="s">
        <v>1414</v>
      </c>
      <c r="D455" s="161"/>
      <c r="E455" s="162">
        <v>3.2</v>
      </c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49"/>
      <c r="Z455" s="149"/>
      <c r="AA455" s="149"/>
      <c r="AB455" s="149"/>
      <c r="AC455" s="149"/>
      <c r="AD455" s="149"/>
      <c r="AE455" s="149"/>
      <c r="AF455" s="149"/>
      <c r="AG455" s="149" t="s">
        <v>249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5">
      <c r="A456" s="156"/>
      <c r="B456" s="157"/>
      <c r="C456" s="194" t="s">
        <v>1415</v>
      </c>
      <c r="D456" s="161"/>
      <c r="E456" s="162">
        <v>15.9</v>
      </c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49"/>
      <c r="Z456" s="149"/>
      <c r="AA456" s="149"/>
      <c r="AB456" s="149"/>
      <c r="AC456" s="149"/>
      <c r="AD456" s="149"/>
      <c r="AE456" s="149"/>
      <c r="AF456" s="149"/>
      <c r="AG456" s="149" t="s">
        <v>249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5">
      <c r="A457" s="156"/>
      <c r="B457" s="157"/>
      <c r="C457" s="194" t="s">
        <v>1416</v>
      </c>
      <c r="D457" s="161"/>
      <c r="E457" s="162">
        <v>2.2000000000000002</v>
      </c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49"/>
      <c r="Z457" s="149"/>
      <c r="AA457" s="149"/>
      <c r="AB457" s="149"/>
      <c r="AC457" s="149"/>
      <c r="AD457" s="149"/>
      <c r="AE457" s="149"/>
      <c r="AF457" s="149"/>
      <c r="AG457" s="149" t="s">
        <v>249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5">
      <c r="A458" s="156"/>
      <c r="B458" s="157"/>
      <c r="C458" s="194" t="s">
        <v>1417</v>
      </c>
      <c r="D458" s="161"/>
      <c r="E458" s="162">
        <v>18.5</v>
      </c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49"/>
      <c r="Z458" s="149"/>
      <c r="AA458" s="149"/>
      <c r="AB458" s="149"/>
      <c r="AC458" s="149"/>
      <c r="AD458" s="149"/>
      <c r="AE458" s="149"/>
      <c r="AF458" s="149"/>
      <c r="AG458" s="149" t="s">
        <v>249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5">
      <c r="A459" s="156"/>
      <c r="B459" s="157"/>
      <c r="C459" s="194" t="s">
        <v>1418</v>
      </c>
      <c r="D459" s="161"/>
      <c r="E459" s="162">
        <v>1.9</v>
      </c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49"/>
      <c r="Z459" s="149"/>
      <c r="AA459" s="149"/>
      <c r="AB459" s="149"/>
      <c r="AC459" s="149"/>
      <c r="AD459" s="149"/>
      <c r="AE459" s="149"/>
      <c r="AF459" s="149"/>
      <c r="AG459" s="149" t="s">
        <v>249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5">
      <c r="A460" s="156"/>
      <c r="B460" s="157"/>
      <c r="C460" s="194" t="s">
        <v>1419</v>
      </c>
      <c r="D460" s="161"/>
      <c r="E460" s="162">
        <v>1.7</v>
      </c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49"/>
      <c r="Z460" s="149"/>
      <c r="AA460" s="149"/>
      <c r="AB460" s="149"/>
      <c r="AC460" s="149"/>
      <c r="AD460" s="149"/>
      <c r="AE460" s="149"/>
      <c r="AF460" s="149"/>
      <c r="AG460" s="149" t="s">
        <v>249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5">
      <c r="A461" s="156"/>
      <c r="B461" s="157"/>
      <c r="C461" s="194" t="s">
        <v>1420</v>
      </c>
      <c r="D461" s="161"/>
      <c r="E461" s="162">
        <v>1.5</v>
      </c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49"/>
      <c r="Z461" s="149"/>
      <c r="AA461" s="149"/>
      <c r="AB461" s="149"/>
      <c r="AC461" s="149"/>
      <c r="AD461" s="149"/>
      <c r="AE461" s="149"/>
      <c r="AF461" s="149"/>
      <c r="AG461" s="149" t="s">
        <v>249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5">
      <c r="A462" s="156"/>
      <c r="B462" s="157"/>
      <c r="C462" s="194" t="s">
        <v>1421</v>
      </c>
      <c r="D462" s="161"/>
      <c r="E462" s="162">
        <v>29.2</v>
      </c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49"/>
      <c r="Z462" s="149"/>
      <c r="AA462" s="149"/>
      <c r="AB462" s="149"/>
      <c r="AC462" s="149"/>
      <c r="AD462" s="149"/>
      <c r="AE462" s="149"/>
      <c r="AF462" s="149"/>
      <c r="AG462" s="149" t="s">
        <v>249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5">
      <c r="A463" s="175">
        <v>58</v>
      </c>
      <c r="B463" s="176" t="s">
        <v>1422</v>
      </c>
      <c r="C463" s="193" t="s">
        <v>1423</v>
      </c>
      <c r="D463" s="177" t="s">
        <v>242</v>
      </c>
      <c r="E463" s="178">
        <v>522.1</v>
      </c>
      <c r="F463" s="179"/>
      <c r="G463" s="180">
        <f>ROUND(E463*F463,2)</f>
        <v>0</v>
      </c>
      <c r="H463" s="179"/>
      <c r="I463" s="180">
        <f>ROUND(E463*H463,2)</f>
        <v>0</v>
      </c>
      <c r="J463" s="179"/>
      <c r="K463" s="180">
        <f>ROUND(E463*J463,2)</f>
        <v>0</v>
      </c>
      <c r="L463" s="180">
        <v>21</v>
      </c>
      <c r="M463" s="180">
        <f>G463*(1+L463/100)</f>
        <v>0</v>
      </c>
      <c r="N463" s="180">
        <v>1.58E-3</v>
      </c>
      <c r="O463" s="180">
        <f>ROUND(E463*N463,2)</f>
        <v>0.82</v>
      </c>
      <c r="P463" s="180">
        <v>0</v>
      </c>
      <c r="Q463" s="180">
        <f>ROUND(E463*P463,2)</f>
        <v>0</v>
      </c>
      <c r="R463" s="180" t="s">
        <v>1398</v>
      </c>
      <c r="S463" s="180" t="s">
        <v>244</v>
      </c>
      <c r="T463" s="181" t="s">
        <v>1030</v>
      </c>
      <c r="U463" s="159">
        <v>0.214</v>
      </c>
      <c r="V463" s="159">
        <f>ROUND(E463*U463,2)</f>
        <v>111.73</v>
      </c>
      <c r="W463" s="159"/>
      <c r="X463" s="159" t="s">
        <v>246</v>
      </c>
      <c r="Y463" s="149"/>
      <c r="Z463" s="149"/>
      <c r="AA463" s="149"/>
      <c r="AB463" s="149"/>
      <c r="AC463" s="149"/>
      <c r="AD463" s="149"/>
      <c r="AE463" s="149"/>
      <c r="AF463" s="149"/>
      <c r="AG463" s="149" t="s">
        <v>289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5">
      <c r="A464" s="156"/>
      <c r="B464" s="157"/>
      <c r="C464" s="194" t="s">
        <v>1399</v>
      </c>
      <c r="D464" s="161"/>
      <c r="E464" s="162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49"/>
      <c r="Z464" s="149"/>
      <c r="AA464" s="149"/>
      <c r="AB464" s="149"/>
      <c r="AC464" s="149"/>
      <c r="AD464" s="149"/>
      <c r="AE464" s="149"/>
      <c r="AF464" s="149"/>
      <c r="AG464" s="149" t="s">
        <v>249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5">
      <c r="A465" s="156"/>
      <c r="B465" s="157"/>
      <c r="C465" s="194" t="s">
        <v>1216</v>
      </c>
      <c r="D465" s="161"/>
      <c r="E465" s="162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49"/>
      <c r="Z465" s="149"/>
      <c r="AA465" s="149"/>
      <c r="AB465" s="149"/>
      <c r="AC465" s="149"/>
      <c r="AD465" s="149"/>
      <c r="AE465" s="149"/>
      <c r="AF465" s="149"/>
      <c r="AG465" s="149" t="s">
        <v>249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5">
      <c r="A466" s="156"/>
      <c r="B466" s="157"/>
      <c r="C466" s="194" t="s">
        <v>1424</v>
      </c>
      <c r="D466" s="161"/>
      <c r="E466" s="162">
        <v>71.7</v>
      </c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49"/>
      <c r="Z466" s="149"/>
      <c r="AA466" s="149"/>
      <c r="AB466" s="149"/>
      <c r="AC466" s="149"/>
      <c r="AD466" s="149"/>
      <c r="AE466" s="149"/>
      <c r="AF466" s="149"/>
      <c r="AG466" s="149" t="s">
        <v>249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5">
      <c r="A467" s="156"/>
      <c r="B467" s="157"/>
      <c r="C467" s="194" t="s">
        <v>1425</v>
      </c>
      <c r="D467" s="161"/>
      <c r="E467" s="162">
        <v>14.5</v>
      </c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49"/>
      <c r="Z467" s="149"/>
      <c r="AA467" s="149"/>
      <c r="AB467" s="149"/>
      <c r="AC467" s="149"/>
      <c r="AD467" s="149"/>
      <c r="AE467" s="149"/>
      <c r="AF467" s="149"/>
      <c r="AG467" s="149" t="s">
        <v>249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5">
      <c r="A468" s="156"/>
      <c r="B468" s="157"/>
      <c r="C468" s="194" t="s">
        <v>1426</v>
      </c>
      <c r="D468" s="161"/>
      <c r="E468" s="162">
        <v>1.5</v>
      </c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49"/>
      <c r="Z468" s="149"/>
      <c r="AA468" s="149"/>
      <c r="AB468" s="149"/>
      <c r="AC468" s="149"/>
      <c r="AD468" s="149"/>
      <c r="AE468" s="149"/>
      <c r="AF468" s="149"/>
      <c r="AG468" s="149" t="s">
        <v>249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5">
      <c r="A469" s="156"/>
      <c r="B469" s="157"/>
      <c r="C469" s="194" t="s">
        <v>1427</v>
      </c>
      <c r="D469" s="161"/>
      <c r="E469" s="162">
        <v>24.9</v>
      </c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49"/>
      <c r="Z469" s="149"/>
      <c r="AA469" s="149"/>
      <c r="AB469" s="149"/>
      <c r="AC469" s="149"/>
      <c r="AD469" s="149"/>
      <c r="AE469" s="149"/>
      <c r="AF469" s="149"/>
      <c r="AG469" s="149" t="s">
        <v>249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5">
      <c r="A470" s="156"/>
      <c r="B470" s="157"/>
      <c r="C470" s="194" t="s">
        <v>1428</v>
      </c>
      <c r="D470" s="161"/>
      <c r="E470" s="162">
        <v>13.4</v>
      </c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49"/>
      <c r="Z470" s="149"/>
      <c r="AA470" s="149"/>
      <c r="AB470" s="149"/>
      <c r="AC470" s="149"/>
      <c r="AD470" s="149"/>
      <c r="AE470" s="149"/>
      <c r="AF470" s="149"/>
      <c r="AG470" s="149" t="s">
        <v>249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5">
      <c r="A471" s="156"/>
      <c r="B471" s="157"/>
      <c r="C471" s="194" t="s">
        <v>1429</v>
      </c>
      <c r="D471" s="161"/>
      <c r="E471" s="162">
        <v>307.39999999999998</v>
      </c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49"/>
      <c r="Z471" s="149"/>
      <c r="AA471" s="149"/>
      <c r="AB471" s="149"/>
      <c r="AC471" s="149"/>
      <c r="AD471" s="149"/>
      <c r="AE471" s="149"/>
      <c r="AF471" s="149"/>
      <c r="AG471" s="149" t="s">
        <v>249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5">
      <c r="A472" s="156"/>
      <c r="B472" s="157"/>
      <c r="C472" s="194" t="s">
        <v>1430</v>
      </c>
      <c r="D472" s="161"/>
      <c r="E472" s="162">
        <v>12.7</v>
      </c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49"/>
      <c r="Z472" s="149"/>
      <c r="AA472" s="149"/>
      <c r="AB472" s="149"/>
      <c r="AC472" s="149"/>
      <c r="AD472" s="149"/>
      <c r="AE472" s="149"/>
      <c r="AF472" s="149"/>
      <c r="AG472" s="149" t="s">
        <v>249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5">
      <c r="A473" s="156"/>
      <c r="B473" s="157"/>
      <c r="C473" s="194" t="s">
        <v>1431</v>
      </c>
      <c r="D473" s="161"/>
      <c r="E473" s="162">
        <v>76</v>
      </c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49"/>
      <c r="Z473" s="149"/>
      <c r="AA473" s="149"/>
      <c r="AB473" s="149"/>
      <c r="AC473" s="149"/>
      <c r="AD473" s="149"/>
      <c r="AE473" s="149"/>
      <c r="AF473" s="149"/>
      <c r="AG473" s="149" t="s">
        <v>249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x14ac:dyDescent="0.25">
      <c r="A474" s="169" t="s">
        <v>238</v>
      </c>
      <c r="B474" s="170" t="s">
        <v>163</v>
      </c>
      <c r="C474" s="192" t="s">
        <v>164</v>
      </c>
      <c r="D474" s="171"/>
      <c r="E474" s="172"/>
      <c r="F474" s="173"/>
      <c r="G474" s="173">
        <f>SUMIF(AG475:AG513,"&lt;&gt;NOR",G475:G513)</f>
        <v>0</v>
      </c>
      <c r="H474" s="173"/>
      <c r="I474" s="173">
        <f>SUM(I475:I513)</f>
        <v>0</v>
      </c>
      <c r="J474" s="173"/>
      <c r="K474" s="173">
        <f>SUM(K475:K513)</f>
        <v>0</v>
      </c>
      <c r="L474" s="173"/>
      <c r="M474" s="173">
        <f>SUM(M475:M513)</f>
        <v>0</v>
      </c>
      <c r="N474" s="173"/>
      <c r="O474" s="173">
        <f>SUM(O475:O513)</f>
        <v>0.09</v>
      </c>
      <c r="P474" s="173"/>
      <c r="Q474" s="173">
        <f>SUM(Q475:Q513)</f>
        <v>0</v>
      </c>
      <c r="R474" s="173"/>
      <c r="S474" s="173"/>
      <c r="T474" s="174"/>
      <c r="U474" s="168"/>
      <c r="V474" s="168">
        <f>SUM(V475:V513)</f>
        <v>282.34000000000003</v>
      </c>
      <c r="W474" s="168"/>
      <c r="X474" s="168"/>
      <c r="AG474" t="s">
        <v>239</v>
      </c>
    </row>
    <row r="475" spans="1:60" ht="40.799999999999997" outlineLevel="1" x14ac:dyDescent="0.25">
      <c r="A475" s="175">
        <v>59</v>
      </c>
      <c r="B475" s="176" t="s">
        <v>1432</v>
      </c>
      <c r="C475" s="193" t="s">
        <v>1433</v>
      </c>
      <c r="D475" s="177" t="s">
        <v>242</v>
      </c>
      <c r="E475" s="178">
        <v>693.3</v>
      </c>
      <c r="F475" s="179"/>
      <c r="G475" s="180">
        <f>ROUND(E475*F475,2)</f>
        <v>0</v>
      </c>
      <c r="H475" s="179"/>
      <c r="I475" s="180">
        <f>ROUND(E475*H475,2)</f>
        <v>0</v>
      </c>
      <c r="J475" s="179"/>
      <c r="K475" s="180">
        <f>ROUND(E475*J475,2)</f>
        <v>0</v>
      </c>
      <c r="L475" s="180">
        <v>21</v>
      </c>
      <c r="M475" s="180">
        <f>G475*(1+L475/100)</f>
        <v>0</v>
      </c>
      <c r="N475" s="180">
        <v>4.0000000000000003E-5</v>
      </c>
      <c r="O475" s="180">
        <f>ROUND(E475*N475,2)</f>
        <v>0.03</v>
      </c>
      <c r="P475" s="180">
        <v>0</v>
      </c>
      <c r="Q475" s="180">
        <f>ROUND(E475*P475,2)</f>
        <v>0</v>
      </c>
      <c r="R475" s="180" t="s">
        <v>333</v>
      </c>
      <c r="S475" s="180" t="s">
        <v>244</v>
      </c>
      <c r="T475" s="181" t="s">
        <v>1030</v>
      </c>
      <c r="U475" s="159">
        <v>0.308</v>
      </c>
      <c r="V475" s="159">
        <f>ROUND(E475*U475,2)</f>
        <v>213.54</v>
      </c>
      <c r="W475" s="159"/>
      <c r="X475" s="159" t="s">
        <v>246</v>
      </c>
      <c r="Y475" s="149"/>
      <c r="Z475" s="149"/>
      <c r="AA475" s="149"/>
      <c r="AB475" s="149"/>
      <c r="AC475" s="149"/>
      <c r="AD475" s="149"/>
      <c r="AE475" s="149"/>
      <c r="AF475" s="149"/>
      <c r="AG475" s="149" t="s">
        <v>289</v>
      </c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5">
      <c r="A476" s="156"/>
      <c r="B476" s="157"/>
      <c r="C476" s="194" t="s">
        <v>1399</v>
      </c>
      <c r="D476" s="161"/>
      <c r="E476" s="162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49"/>
      <c r="Z476" s="149"/>
      <c r="AA476" s="149"/>
      <c r="AB476" s="149"/>
      <c r="AC476" s="149"/>
      <c r="AD476" s="149"/>
      <c r="AE476" s="149"/>
      <c r="AF476" s="149"/>
      <c r="AG476" s="149" t="s">
        <v>249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5">
      <c r="A477" s="156"/>
      <c r="B477" s="157"/>
      <c r="C477" s="194" t="s">
        <v>1216</v>
      </c>
      <c r="D477" s="161"/>
      <c r="E477" s="162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49"/>
      <c r="Z477" s="149"/>
      <c r="AA477" s="149"/>
      <c r="AB477" s="149"/>
      <c r="AC477" s="149"/>
      <c r="AD477" s="149"/>
      <c r="AE477" s="149"/>
      <c r="AF477" s="149"/>
      <c r="AG477" s="149" t="s">
        <v>249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5">
      <c r="A478" s="156"/>
      <c r="B478" s="157"/>
      <c r="C478" s="194" t="s">
        <v>1424</v>
      </c>
      <c r="D478" s="161"/>
      <c r="E478" s="162">
        <v>71.7</v>
      </c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49"/>
      <c r="Z478" s="149"/>
      <c r="AA478" s="149"/>
      <c r="AB478" s="149"/>
      <c r="AC478" s="149"/>
      <c r="AD478" s="149"/>
      <c r="AE478" s="149"/>
      <c r="AF478" s="149"/>
      <c r="AG478" s="149" t="s">
        <v>249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5">
      <c r="A479" s="156"/>
      <c r="B479" s="157"/>
      <c r="C479" s="194" t="s">
        <v>1400</v>
      </c>
      <c r="D479" s="161"/>
      <c r="E479" s="162">
        <v>29.9</v>
      </c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49"/>
      <c r="Z479" s="149"/>
      <c r="AA479" s="149"/>
      <c r="AB479" s="149"/>
      <c r="AC479" s="149"/>
      <c r="AD479" s="149"/>
      <c r="AE479" s="149"/>
      <c r="AF479" s="149"/>
      <c r="AG479" s="149" t="s">
        <v>249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5">
      <c r="A480" s="156"/>
      <c r="B480" s="157"/>
      <c r="C480" s="194" t="s">
        <v>1425</v>
      </c>
      <c r="D480" s="161"/>
      <c r="E480" s="162">
        <v>14.5</v>
      </c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49"/>
      <c r="Z480" s="149"/>
      <c r="AA480" s="149"/>
      <c r="AB480" s="149"/>
      <c r="AC480" s="149"/>
      <c r="AD480" s="149"/>
      <c r="AE480" s="149"/>
      <c r="AF480" s="149"/>
      <c r="AG480" s="149" t="s">
        <v>249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5">
      <c r="A481" s="156"/>
      <c r="B481" s="157"/>
      <c r="C481" s="194" t="s">
        <v>1401</v>
      </c>
      <c r="D481" s="161"/>
      <c r="E481" s="162">
        <v>2.7</v>
      </c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49"/>
      <c r="Z481" s="149"/>
      <c r="AA481" s="149"/>
      <c r="AB481" s="149"/>
      <c r="AC481" s="149"/>
      <c r="AD481" s="149"/>
      <c r="AE481" s="149"/>
      <c r="AF481" s="149"/>
      <c r="AG481" s="149" t="s">
        <v>249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5">
      <c r="A482" s="156"/>
      <c r="B482" s="157"/>
      <c r="C482" s="194" t="s">
        <v>1402</v>
      </c>
      <c r="D482" s="161"/>
      <c r="E482" s="162">
        <v>2.4</v>
      </c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49"/>
      <c r="Z482" s="149"/>
      <c r="AA482" s="149"/>
      <c r="AB482" s="149"/>
      <c r="AC482" s="149"/>
      <c r="AD482" s="149"/>
      <c r="AE482" s="149"/>
      <c r="AF482" s="149"/>
      <c r="AG482" s="149" t="s">
        <v>249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5">
      <c r="A483" s="156"/>
      <c r="B483" s="157"/>
      <c r="C483" s="194" t="s">
        <v>1403</v>
      </c>
      <c r="D483" s="161"/>
      <c r="E483" s="162">
        <v>1.4</v>
      </c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49"/>
      <c r="Z483" s="149"/>
      <c r="AA483" s="149"/>
      <c r="AB483" s="149"/>
      <c r="AC483" s="149"/>
      <c r="AD483" s="149"/>
      <c r="AE483" s="149"/>
      <c r="AF483" s="149"/>
      <c r="AG483" s="149" t="s">
        <v>249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5">
      <c r="A484" s="156"/>
      <c r="B484" s="157"/>
      <c r="C484" s="194" t="s">
        <v>1426</v>
      </c>
      <c r="D484" s="161"/>
      <c r="E484" s="162">
        <v>1.5</v>
      </c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49"/>
      <c r="Z484" s="149"/>
      <c r="AA484" s="149"/>
      <c r="AB484" s="149"/>
      <c r="AC484" s="149"/>
      <c r="AD484" s="149"/>
      <c r="AE484" s="149"/>
      <c r="AF484" s="149"/>
      <c r="AG484" s="149" t="s">
        <v>249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5">
      <c r="A485" s="156"/>
      <c r="B485" s="157"/>
      <c r="C485" s="194" t="s">
        <v>1434</v>
      </c>
      <c r="D485" s="161"/>
      <c r="E485" s="162">
        <v>4</v>
      </c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49"/>
      <c r="Z485" s="149"/>
      <c r="AA485" s="149"/>
      <c r="AB485" s="149"/>
      <c r="AC485" s="149"/>
      <c r="AD485" s="149"/>
      <c r="AE485" s="149"/>
      <c r="AF485" s="149"/>
      <c r="AG485" s="149" t="s">
        <v>249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5">
      <c r="A486" s="156"/>
      <c r="B486" s="157"/>
      <c r="C486" s="194" t="s">
        <v>1404</v>
      </c>
      <c r="D486" s="161"/>
      <c r="E486" s="162">
        <v>1.6</v>
      </c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49"/>
      <c r="Z486" s="149"/>
      <c r="AA486" s="149"/>
      <c r="AB486" s="149"/>
      <c r="AC486" s="149"/>
      <c r="AD486" s="149"/>
      <c r="AE486" s="149"/>
      <c r="AF486" s="149"/>
      <c r="AG486" s="149" t="s">
        <v>249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5">
      <c r="A487" s="156"/>
      <c r="B487" s="157"/>
      <c r="C487" s="194" t="s">
        <v>1405</v>
      </c>
      <c r="D487" s="161"/>
      <c r="E487" s="162">
        <v>1.4</v>
      </c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49"/>
      <c r="Z487" s="149"/>
      <c r="AA487" s="149"/>
      <c r="AB487" s="149"/>
      <c r="AC487" s="149"/>
      <c r="AD487" s="149"/>
      <c r="AE487" s="149"/>
      <c r="AF487" s="149"/>
      <c r="AG487" s="149" t="s">
        <v>249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5">
      <c r="A488" s="156"/>
      <c r="B488" s="157"/>
      <c r="C488" s="194" t="s">
        <v>1406</v>
      </c>
      <c r="D488" s="161"/>
      <c r="E488" s="162">
        <v>4.9000000000000004</v>
      </c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49"/>
      <c r="Z488" s="149"/>
      <c r="AA488" s="149"/>
      <c r="AB488" s="149"/>
      <c r="AC488" s="149"/>
      <c r="AD488" s="149"/>
      <c r="AE488" s="149"/>
      <c r="AF488" s="149"/>
      <c r="AG488" s="149" t="s">
        <v>249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5">
      <c r="A489" s="156"/>
      <c r="B489" s="157"/>
      <c r="C489" s="194" t="s">
        <v>1407</v>
      </c>
      <c r="D489" s="161"/>
      <c r="E489" s="162">
        <v>13.4</v>
      </c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49"/>
      <c r="Z489" s="149"/>
      <c r="AA489" s="149"/>
      <c r="AB489" s="149"/>
      <c r="AC489" s="149"/>
      <c r="AD489" s="149"/>
      <c r="AE489" s="149"/>
      <c r="AF489" s="149"/>
      <c r="AG489" s="149" t="s">
        <v>249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5">
      <c r="A490" s="156"/>
      <c r="B490" s="157"/>
      <c r="C490" s="194" t="s">
        <v>1408</v>
      </c>
      <c r="D490" s="161"/>
      <c r="E490" s="162">
        <v>2</v>
      </c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49"/>
      <c r="Z490" s="149"/>
      <c r="AA490" s="149"/>
      <c r="AB490" s="149"/>
      <c r="AC490" s="149"/>
      <c r="AD490" s="149"/>
      <c r="AE490" s="149"/>
      <c r="AF490" s="149"/>
      <c r="AG490" s="149" t="s">
        <v>249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5">
      <c r="A491" s="156"/>
      <c r="B491" s="157"/>
      <c r="C491" s="194" t="s">
        <v>1409</v>
      </c>
      <c r="D491" s="161"/>
      <c r="E491" s="162">
        <v>5.4</v>
      </c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49"/>
      <c r="Z491" s="149"/>
      <c r="AA491" s="149"/>
      <c r="AB491" s="149"/>
      <c r="AC491" s="149"/>
      <c r="AD491" s="149"/>
      <c r="AE491" s="149"/>
      <c r="AF491" s="149"/>
      <c r="AG491" s="149" t="s">
        <v>249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5">
      <c r="A492" s="156"/>
      <c r="B492" s="157"/>
      <c r="C492" s="194" t="s">
        <v>1410</v>
      </c>
      <c r="D492" s="161"/>
      <c r="E492" s="162">
        <v>4.3</v>
      </c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49"/>
      <c r="Z492" s="149"/>
      <c r="AA492" s="149"/>
      <c r="AB492" s="149"/>
      <c r="AC492" s="149"/>
      <c r="AD492" s="149"/>
      <c r="AE492" s="149"/>
      <c r="AF492" s="149"/>
      <c r="AG492" s="149" t="s">
        <v>249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5">
      <c r="A493" s="156"/>
      <c r="B493" s="157"/>
      <c r="C493" s="194" t="s">
        <v>1411</v>
      </c>
      <c r="D493" s="161"/>
      <c r="E493" s="162">
        <v>13.5</v>
      </c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49"/>
      <c r="Z493" s="149"/>
      <c r="AA493" s="149"/>
      <c r="AB493" s="149"/>
      <c r="AC493" s="149"/>
      <c r="AD493" s="149"/>
      <c r="AE493" s="149"/>
      <c r="AF493" s="149"/>
      <c r="AG493" s="149" t="s">
        <v>249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5">
      <c r="A494" s="156"/>
      <c r="B494" s="157"/>
      <c r="C494" s="194" t="s">
        <v>1412</v>
      </c>
      <c r="D494" s="161"/>
      <c r="E494" s="162">
        <v>5.2</v>
      </c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49"/>
      <c r="Z494" s="149"/>
      <c r="AA494" s="149"/>
      <c r="AB494" s="149"/>
      <c r="AC494" s="149"/>
      <c r="AD494" s="149"/>
      <c r="AE494" s="149"/>
      <c r="AF494" s="149"/>
      <c r="AG494" s="149" t="s">
        <v>249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5">
      <c r="A495" s="156"/>
      <c r="B495" s="157"/>
      <c r="C495" s="194" t="s">
        <v>1413</v>
      </c>
      <c r="D495" s="161"/>
      <c r="E495" s="162">
        <v>5</v>
      </c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49"/>
      <c r="Z495" s="149"/>
      <c r="AA495" s="149"/>
      <c r="AB495" s="149"/>
      <c r="AC495" s="149"/>
      <c r="AD495" s="149"/>
      <c r="AE495" s="149"/>
      <c r="AF495" s="149"/>
      <c r="AG495" s="149" t="s">
        <v>249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5">
      <c r="A496" s="156"/>
      <c r="B496" s="157"/>
      <c r="C496" s="194" t="s">
        <v>1414</v>
      </c>
      <c r="D496" s="161"/>
      <c r="E496" s="162">
        <v>3.2</v>
      </c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49"/>
      <c r="Z496" s="149"/>
      <c r="AA496" s="149"/>
      <c r="AB496" s="149"/>
      <c r="AC496" s="149"/>
      <c r="AD496" s="149"/>
      <c r="AE496" s="149"/>
      <c r="AF496" s="149"/>
      <c r="AG496" s="149" t="s">
        <v>249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5">
      <c r="A497" s="156"/>
      <c r="B497" s="157"/>
      <c r="C497" s="194" t="s">
        <v>1415</v>
      </c>
      <c r="D497" s="161"/>
      <c r="E497" s="162">
        <v>15.9</v>
      </c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49"/>
      <c r="Z497" s="149"/>
      <c r="AA497" s="149"/>
      <c r="AB497" s="149"/>
      <c r="AC497" s="149"/>
      <c r="AD497" s="149"/>
      <c r="AE497" s="149"/>
      <c r="AF497" s="149"/>
      <c r="AG497" s="149" t="s">
        <v>249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5">
      <c r="A498" s="156"/>
      <c r="B498" s="157"/>
      <c r="C498" s="194" t="s">
        <v>1427</v>
      </c>
      <c r="D498" s="161"/>
      <c r="E498" s="162">
        <v>24.9</v>
      </c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49"/>
      <c r="Z498" s="149"/>
      <c r="AA498" s="149"/>
      <c r="AB498" s="149"/>
      <c r="AC498" s="149"/>
      <c r="AD498" s="149"/>
      <c r="AE498" s="149"/>
      <c r="AF498" s="149"/>
      <c r="AG498" s="149" t="s">
        <v>249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5">
      <c r="A499" s="156"/>
      <c r="B499" s="157"/>
      <c r="C499" s="194" t="s">
        <v>1428</v>
      </c>
      <c r="D499" s="161"/>
      <c r="E499" s="162">
        <v>13.4</v>
      </c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49"/>
      <c r="Z499" s="149"/>
      <c r="AA499" s="149"/>
      <c r="AB499" s="149"/>
      <c r="AC499" s="149"/>
      <c r="AD499" s="149"/>
      <c r="AE499" s="149"/>
      <c r="AF499" s="149"/>
      <c r="AG499" s="149" t="s">
        <v>249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5">
      <c r="A500" s="156"/>
      <c r="B500" s="157"/>
      <c r="C500" s="194" t="s">
        <v>1416</v>
      </c>
      <c r="D500" s="161"/>
      <c r="E500" s="162">
        <v>2.2000000000000002</v>
      </c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49"/>
      <c r="Z500" s="149"/>
      <c r="AA500" s="149"/>
      <c r="AB500" s="149"/>
      <c r="AC500" s="149"/>
      <c r="AD500" s="149"/>
      <c r="AE500" s="149"/>
      <c r="AF500" s="149"/>
      <c r="AG500" s="149" t="s">
        <v>249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5">
      <c r="A501" s="156"/>
      <c r="B501" s="157"/>
      <c r="C501" s="194" t="s">
        <v>1429</v>
      </c>
      <c r="D501" s="161"/>
      <c r="E501" s="162">
        <v>307.39999999999998</v>
      </c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49"/>
      <c r="Z501" s="149"/>
      <c r="AA501" s="149"/>
      <c r="AB501" s="149"/>
      <c r="AC501" s="149"/>
      <c r="AD501" s="149"/>
      <c r="AE501" s="149"/>
      <c r="AF501" s="149"/>
      <c r="AG501" s="149" t="s">
        <v>249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5">
      <c r="A502" s="156"/>
      <c r="B502" s="157"/>
      <c r="C502" s="194" t="s">
        <v>1417</v>
      </c>
      <c r="D502" s="161"/>
      <c r="E502" s="162">
        <v>18.5</v>
      </c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49"/>
      <c r="Z502" s="149"/>
      <c r="AA502" s="149"/>
      <c r="AB502" s="149"/>
      <c r="AC502" s="149"/>
      <c r="AD502" s="149"/>
      <c r="AE502" s="149"/>
      <c r="AF502" s="149"/>
      <c r="AG502" s="149" t="s">
        <v>249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5">
      <c r="A503" s="156"/>
      <c r="B503" s="157"/>
      <c r="C503" s="194" t="s">
        <v>1418</v>
      </c>
      <c r="D503" s="161"/>
      <c r="E503" s="162">
        <v>1.9</v>
      </c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49"/>
      <c r="Z503" s="149"/>
      <c r="AA503" s="149"/>
      <c r="AB503" s="149"/>
      <c r="AC503" s="149"/>
      <c r="AD503" s="149"/>
      <c r="AE503" s="149"/>
      <c r="AF503" s="149"/>
      <c r="AG503" s="149" t="s">
        <v>249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5">
      <c r="A504" s="156"/>
      <c r="B504" s="157"/>
      <c r="C504" s="194" t="s">
        <v>1419</v>
      </c>
      <c r="D504" s="161"/>
      <c r="E504" s="162">
        <v>1.7</v>
      </c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49"/>
      <c r="Z504" s="149"/>
      <c r="AA504" s="149"/>
      <c r="AB504" s="149"/>
      <c r="AC504" s="149"/>
      <c r="AD504" s="149"/>
      <c r="AE504" s="149"/>
      <c r="AF504" s="149"/>
      <c r="AG504" s="149" t="s">
        <v>249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5">
      <c r="A505" s="156"/>
      <c r="B505" s="157"/>
      <c r="C505" s="194" t="s">
        <v>1420</v>
      </c>
      <c r="D505" s="161"/>
      <c r="E505" s="162">
        <v>1.5</v>
      </c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49"/>
      <c r="Z505" s="149"/>
      <c r="AA505" s="149"/>
      <c r="AB505" s="149"/>
      <c r="AC505" s="149"/>
      <c r="AD505" s="149"/>
      <c r="AE505" s="149"/>
      <c r="AF505" s="149"/>
      <c r="AG505" s="149" t="s">
        <v>249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5">
      <c r="A506" s="156"/>
      <c r="B506" s="157"/>
      <c r="C506" s="194" t="s">
        <v>1430</v>
      </c>
      <c r="D506" s="161"/>
      <c r="E506" s="162">
        <v>12.7</v>
      </c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49"/>
      <c r="Z506" s="149"/>
      <c r="AA506" s="149"/>
      <c r="AB506" s="149"/>
      <c r="AC506" s="149"/>
      <c r="AD506" s="149"/>
      <c r="AE506" s="149"/>
      <c r="AF506" s="149"/>
      <c r="AG506" s="149" t="s">
        <v>249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5">
      <c r="A507" s="156"/>
      <c r="B507" s="157"/>
      <c r="C507" s="194" t="s">
        <v>1431</v>
      </c>
      <c r="D507" s="161"/>
      <c r="E507" s="162">
        <v>76</v>
      </c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49"/>
      <c r="Z507" s="149"/>
      <c r="AA507" s="149"/>
      <c r="AB507" s="149"/>
      <c r="AC507" s="149"/>
      <c r="AD507" s="149"/>
      <c r="AE507" s="149"/>
      <c r="AF507" s="149"/>
      <c r="AG507" s="149" t="s">
        <v>249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5">
      <c r="A508" s="156"/>
      <c r="B508" s="157"/>
      <c r="C508" s="194" t="s">
        <v>1421</v>
      </c>
      <c r="D508" s="161"/>
      <c r="E508" s="162">
        <v>29.2</v>
      </c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49"/>
      <c r="Z508" s="149"/>
      <c r="AA508" s="149"/>
      <c r="AB508" s="149"/>
      <c r="AC508" s="149"/>
      <c r="AD508" s="149"/>
      <c r="AE508" s="149"/>
      <c r="AF508" s="149"/>
      <c r="AG508" s="149" t="s">
        <v>249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5">
      <c r="A509" s="183">
        <v>60</v>
      </c>
      <c r="B509" s="184" t="s">
        <v>1435</v>
      </c>
      <c r="C509" s="195" t="s">
        <v>1436</v>
      </c>
      <c r="D509" s="185" t="s">
        <v>346</v>
      </c>
      <c r="E509" s="186">
        <v>4</v>
      </c>
      <c r="F509" s="187"/>
      <c r="G509" s="188">
        <f>ROUND(E509*F509,2)</f>
        <v>0</v>
      </c>
      <c r="H509" s="187"/>
      <c r="I509" s="188">
        <f>ROUND(E509*H509,2)</f>
        <v>0</v>
      </c>
      <c r="J509" s="187"/>
      <c r="K509" s="188">
        <f>ROUND(E509*J509,2)</f>
        <v>0</v>
      </c>
      <c r="L509" s="188">
        <v>21</v>
      </c>
      <c r="M509" s="188">
        <f>G509*(1+L509/100)</f>
        <v>0</v>
      </c>
      <c r="N509" s="188">
        <v>1.0000000000000001E-5</v>
      </c>
      <c r="O509" s="188">
        <f>ROUND(E509*N509,2)</f>
        <v>0</v>
      </c>
      <c r="P509" s="188">
        <v>0</v>
      </c>
      <c r="Q509" s="188">
        <f>ROUND(E509*P509,2)</f>
        <v>0</v>
      </c>
      <c r="R509" s="188" t="s">
        <v>333</v>
      </c>
      <c r="S509" s="188" t="s">
        <v>244</v>
      </c>
      <c r="T509" s="189" t="s">
        <v>1030</v>
      </c>
      <c r="U509" s="159">
        <v>0.17</v>
      </c>
      <c r="V509" s="159">
        <f>ROUND(E509*U509,2)</f>
        <v>0.68</v>
      </c>
      <c r="W509" s="159"/>
      <c r="X509" s="159" t="s">
        <v>246</v>
      </c>
      <c r="Y509" s="149"/>
      <c r="Z509" s="149"/>
      <c r="AA509" s="149"/>
      <c r="AB509" s="149"/>
      <c r="AC509" s="149"/>
      <c r="AD509" s="149"/>
      <c r="AE509" s="149"/>
      <c r="AF509" s="149"/>
      <c r="AG509" s="149" t="s">
        <v>289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5">
      <c r="A510" s="183">
        <v>61</v>
      </c>
      <c r="B510" s="184" t="s">
        <v>1437</v>
      </c>
      <c r="C510" s="195" t="s">
        <v>1438</v>
      </c>
      <c r="D510" s="185" t="s">
        <v>346</v>
      </c>
      <c r="E510" s="186">
        <v>72</v>
      </c>
      <c r="F510" s="187"/>
      <c r="G510" s="188">
        <f>ROUND(E510*F510,2)</f>
        <v>0</v>
      </c>
      <c r="H510" s="187"/>
      <c r="I510" s="188">
        <f>ROUND(E510*H510,2)</f>
        <v>0</v>
      </c>
      <c r="J510" s="187"/>
      <c r="K510" s="188">
        <f>ROUND(E510*J510,2)</f>
        <v>0</v>
      </c>
      <c r="L510" s="188">
        <v>21</v>
      </c>
      <c r="M510" s="188">
        <f>G510*(1+L510/100)</f>
        <v>0</v>
      </c>
      <c r="N510" s="188">
        <v>0</v>
      </c>
      <c r="O510" s="188">
        <f>ROUND(E510*N510,2)</f>
        <v>0</v>
      </c>
      <c r="P510" s="188">
        <v>0</v>
      </c>
      <c r="Q510" s="188">
        <f>ROUND(E510*P510,2)</f>
        <v>0</v>
      </c>
      <c r="R510" s="188"/>
      <c r="S510" s="188" t="s">
        <v>326</v>
      </c>
      <c r="T510" s="189" t="s">
        <v>327</v>
      </c>
      <c r="U510" s="159">
        <v>0.25800000000000001</v>
      </c>
      <c r="V510" s="159">
        <f>ROUND(E510*U510,2)</f>
        <v>18.579999999999998</v>
      </c>
      <c r="W510" s="159"/>
      <c r="X510" s="159" t="s">
        <v>246</v>
      </c>
      <c r="Y510" s="149"/>
      <c r="Z510" s="149"/>
      <c r="AA510" s="149"/>
      <c r="AB510" s="149"/>
      <c r="AC510" s="149"/>
      <c r="AD510" s="149"/>
      <c r="AE510" s="149"/>
      <c r="AF510" s="149"/>
      <c r="AG510" s="149" t="s">
        <v>289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5">
      <c r="A511" s="175">
        <v>62</v>
      </c>
      <c r="B511" s="176" t="s">
        <v>1439</v>
      </c>
      <c r="C511" s="193" t="s">
        <v>1440</v>
      </c>
      <c r="D511" s="177" t="s">
        <v>346</v>
      </c>
      <c r="E511" s="178">
        <v>192</v>
      </c>
      <c r="F511" s="179"/>
      <c r="G511" s="180">
        <f>ROUND(E511*F511,2)</f>
        <v>0</v>
      </c>
      <c r="H511" s="179"/>
      <c r="I511" s="180">
        <f>ROUND(E511*H511,2)</f>
        <v>0</v>
      </c>
      <c r="J511" s="179"/>
      <c r="K511" s="180">
        <f>ROUND(E511*J511,2)</f>
        <v>0</v>
      </c>
      <c r="L511" s="180">
        <v>21</v>
      </c>
      <c r="M511" s="180">
        <f>G511*(1+L511/100)</f>
        <v>0</v>
      </c>
      <c r="N511" s="180">
        <v>0</v>
      </c>
      <c r="O511" s="180">
        <f>ROUND(E511*N511,2)</f>
        <v>0</v>
      </c>
      <c r="P511" s="180">
        <v>0</v>
      </c>
      <c r="Q511" s="180">
        <f>ROUND(E511*P511,2)</f>
        <v>0</v>
      </c>
      <c r="R511" s="180"/>
      <c r="S511" s="180" t="s">
        <v>326</v>
      </c>
      <c r="T511" s="181" t="s">
        <v>327</v>
      </c>
      <c r="U511" s="159">
        <v>0.25800000000000001</v>
      </c>
      <c r="V511" s="159">
        <f>ROUND(E511*U511,2)</f>
        <v>49.54</v>
      </c>
      <c r="W511" s="159"/>
      <c r="X511" s="159" t="s">
        <v>246</v>
      </c>
      <c r="Y511" s="149"/>
      <c r="Z511" s="149"/>
      <c r="AA511" s="149"/>
      <c r="AB511" s="149"/>
      <c r="AC511" s="149"/>
      <c r="AD511" s="149"/>
      <c r="AE511" s="149"/>
      <c r="AF511" s="149"/>
      <c r="AG511" s="149" t="s">
        <v>289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5">
      <c r="A512" s="156"/>
      <c r="B512" s="157"/>
      <c r="C512" s="194" t="s">
        <v>1441</v>
      </c>
      <c r="D512" s="161"/>
      <c r="E512" s="162">
        <v>192</v>
      </c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49"/>
      <c r="Z512" s="149"/>
      <c r="AA512" s="149"/>
      <c r="AB512" s="149"/>
      <c r="AC512" s="149"/>
      <c r="AD512" s="149"/>
      <c r="AE512" s="149"/>
      <c r="AF512" s="149"/>
      <c r="AG512" s="149" t="s">
        <v>249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ht="20.399999999999999" outlineLevel="1" x14ac:dyDescent="0.25">
      <c r="A513" s="183">
        <v>63</v>
      </c>
      <c r="B513" s="184" t="s">
        <v>1442</v>
      </c>
      <c r="C513" s="195" t="s">
        <v>1443</v>
      </c>
      <c r="D513" s="185" t="s">
        <v>346</v>
      </c>
      <c r="E513" s="186">
        <v>4</v>
      </c>
      <c r="F513" s="187"/>
      <c r="G513" s="188">
        <f>ROUND(E513*F513,2)</f>
        <v>0</v>
      </c>
      <c r="H513" s="187"/>
      <c r="I513" s="188">
        <f>ROUND(E513*H513,2)</f>
        <v>0</v>
      </c>
      <c r="J513" s="187"/>
      <c r="K513" s="188">
        <f>ROUND(E513*J513,2)</f>
        <v>0</v>
      </c>
      <c r="L513" s="188">
        <v>21</v>
      </c>
      <c r="M513" s="188">
        <f>G513*(1+L513/100)</f>
        <v>0</v>
      </c>
      <c r="N513" s="188">
        <v>1.55E-2</v>
      </c>
      <c r="O513" s="188">
        <f>ROUND(E513*N513,2)</f>
        <v>0.06</v>
      </c>
      <c r="P513" s="188">
        <v>0</v>
      </c>
      <c r="Q513" s="188">
        <f>ROUND(E513*P513,2)</f>
        <v>0</v>
      </c>
      <c r="R513" s="188" t="s">
        <v>407</v>
      </c>
      <c r="S513" s="188" t="s">
        <v>244</v>
      </c>
      <c r="T513" s="189" t="s">
        <v>1030</v>
      </c>
      <c r="U513" s="159">
        <v>0</v>
      </c>
      <c r="V513" s="159">
        <f>ROUND(E513*U513,2)</f>
        <v>0</v>
      </c>
      <c r="W513" s="159"/>
      <c r="X513" s="159" t="s">
        <v>328</v>
      </c>
      <c r="Y513" s="149"/>
      <c r="Z513" s="149"/>
      <c r="AA513" s="149"/>
      <c r="AB513" s="149"/>
      <c r="AC513" s="149"/>
      <c r="AD513" s="149"/>
      <c r="AE513" s="149"/>
      <c r="AF513" s="149"/>
      <c r="AG513" s="149" t="s">
        <v>415</v>
      </c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x14ac:dyDescent="0.25">
      <c r="A514" s="169" t="s">
        <v>238</v>
      </c>
      <c r="B514" s="170" t="s">
        <v>167</v>
      </c>
      <c r="C514" s="192" t="s">
        <v>168</v>
      </c>
      <c r="D514" s="171"/>
      <c r="E514" s="172"/>
      <c r="F514" s="173"/>
      <c r="G514" s="173">
        <f>SUMIF(AG515:AG515,"&lt;&gt;NOR",G515:G515)</f>
        <v>0</v>
      </c>
      <c r="H514" s="173"/>
      <c r="I514" s="173">
        <f>SUM(I515:I515)</f>
        <v>0</v>
      </c>
      <c r="J514" s="173"/>
      <c r="K514" s="173">
        <f>SUM(K515:K515)</f>
        <v>0</v>
      </c>
      <c r="L514" s="173"/>
      <c r="M514" s="173">
        <f>SUM(M515:M515)</f>
        <v>0</v>
      </c>
      <c r="N514" s="173"/>
      <c r="O514" s="173">
        <f>SUM(O515:O515)</f>
        <v>0</v>
      </c>
      <c r="P514" s="173"/>
      <c r="Q514" s="173">
        <f>SUM(Q515:Q515)</f>
        <v>0</v>
      </c>
      <c r="R514" s="173"/>
      <c r="S514" s="173"/>
      <c r="T514" s="174"/>
      <c r="U514" s="168"/>
      <c r="V514" s="168">
        <f>SUM(V515:V515)</f>
        <v>134.37</v>
      </c>
      <c r="W514" s="168"/>
      <c r="X514" s="168"/>
      <c r="AG514" t="s">
        <v>239</v>
      </c>
    </row>
    <row r="515" spans="1:60" outlineLevel="1" x14ac:dyDescent="0.25">
      <c r="A515" s="183">
        <v>64</v>
      </c>
      <c r="B515" s="184" t="s">
        <v>1444</v>
      </c>
      <c r="C515" s="195" t="s">
        <v>1445</v>
      </c>
      <c r="D515" s="185" t="s">
        <v>320</v>
      </c>
      <c r="E515" s="186">
        <v>1385.2995900000001</v>
      </c>
      <c r="F515" s="187"/>
      <c r="G515" s="188">
        <f>ROUND(E515*F515,2)</f>
        <v>0</v>
      </c>
      <c r="H515" s="187"/>
      <c r="I515" s="188">
        <f>ROUND(E515*H515,2)</f>
        <v>0</v>
      </c>
      <c r="J515" s="187"/>
      <c r="K515" s="188">
        <f>ROUND(E515*J515,2)</f>
        <v>0</v>
      </c>
      <c r="L515" s="188">
        <v>21</v>
      </c>
      <c r="M515" s="188">
        <f>G515*(1+L515/100)</f>
        <v>0</v>
      </c>
      <c r="N515" s="188">
        <v>0</v>
      </c>
      <c r="O515" s="188">
        <f>ROUND(E515*N515,2)</f>
        <v>0</v>
      </c>
      <c r="P515" s="188">
        <v>0</v>
      </c>
      <c r="Q515" s="188">
        <f>ROUND(E515*P515,2)</f>
        <v>0</v>
      </c>
      <c r="R515" s="188"/>
      <c r="S515" s="188" t="s">
        <v>244</v>
      </c>
      <c r="T515" s="189" t="s">
        <v>1030</v>
      </c>
      <c r="U515" s="159">
        <v>9.7000000000000003E-2</v>
      </c>
      <c r="V515" s="159">
        <f>ROUND(E515*U515,2)</f>
        <v>134.37</v>
      </c>
      <c r="W515" s="159"/>
      <c r="X515" s="159" t="s">
        <v>604</v>
      </c>
      <c r="Y515" s="149"/>
      <c r="Z515" s="149"/>
      <c r="AA515" s="149"/>
      <c r="AB515" s="149"/>
      <c r="AC515" s="149"/>
      <c r="AD515" s="149"/>
      <c r="AE515" s="149"/>
      <c r="AF515" s="149"/>
      <c r="AG515" s="149" t="s">
        <v>605</v>
      </c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x14ac:dyDescent="0.25">
      <c r="A516" s="169" t="s">
        <v>238</v>
      </c>
      <c r="B516" s="170" t="s">
        <v>169</v>
      </c>
      <c r="C516" s="192" t="s">
        <v>170</v>
      </c>
      <c r="D516" s="171"/>
      <c r="E516" s="172"/>
      <c r="F516" s="173"/>
      <c r="G516" s="173">
        <f>SUMIF(AG517:AG631,"&lt;&gt;NOR",G517:G631)</f>
        <v>0</v>
      </c>
      <c r="H516" s="173"/>
      <c r="I516" s="173">
        <f>SUM(I517:I631)</f>
        <v>0</v>
      </c>
      <c r="J516" s="173"/>
      <c r="K516" s="173">
        <f>SUM(K517:K631)</f>
        <v>0</v>
      </c>
      <c r="L516" s="173"/>
      <c r="M516" s="173">
        <f>SUM(M517:M631)</f>
        <v>0</v>
      </c>
      <c r="N516" s="173"/>
      <c r="O516" s="173">
        <f>SUM(O517:O631)</f>
        <v>5.6000000000000005</v>
      </c>
      <c r="P516" s="173"/>
      <c r="Q516" s="173">
        <f>SUM(Q517:Q631)</f>
        <v>0</v>
      </c>
      <c r="R516" s="173"/>
      <c r="S516" s="173"/>
      <c r="T516" s="174"/>
      <c r="U516" s="168"/>
      <c r="V516" s="168">
        <f>SUM(V517:V631)</f>
        <v>283.19000000000005</v>
      </c>
      <c r="W516" s="168"/>
      <c r="X516" s="168"/>
      <c r="AG516" t="s">
        <v>239</v>
      </c>
    </row>
    <row r="517" spans="1:60" ht="20.399999999999999" outlineLevel="1" x14ac:dyDescent="0.25">
      <c r="A517" s="175">
        <v>65</v>
      </c>
      <c r="B517" s="176" t="s">
        <v>1446</v>
      </c>
      <c r="C517" s="193" t="s">
        <v>1447</v>
      </c>
      <c r="D517" s="177" t="s">
        <v>242</v>
      </c>
      <c r="E517" s="178">
        <v>776.73599999999999</v>
      </c>
      <c r="F517" s="179"/>
      <c r="G517" s="180">
        <f>ROUND(E517*F517,2)</f>
        <v>0</v>
      </c>
      <c r="H517" s="179"/>
      <c r="I517" s="180">
        <f>ROUND(E517*H517,2)</f>
        <v>0</v>
      </c>
      <c r="J517" s="179"/>
      <c r="K517" s="180">
        <f>ROUND(E517*J517,2)</f>
        <v>0</v>
      </c>
      <c r="L517" s="180">
        <v>21</v>
      </c>
      <c r="M517" s="180">
        <f>G517*(1+L517/100)</f>
        <v>0</v>
      </c>
      <c r="N517" s="180">
        <v>3.3E-4</v>
      </c>
      <c r="O517" s="180">
        <f>ROUND(E517*N517,2)</f>
        <v>0.26</v>
      </c>
      <c r="P517" s="180">
        <v>0</v>
      </c>
      <c r="Q517" s="180">
        <f>ROUND(E517*P517,2)</f>
        <v>0</v>
      </c>
      <c r="R517" s="180" t="s">
        <v>1448</v>
      </c>
      <c r="S517" s="180" t="s">
        <v>244</v>
      </c>
      <c r="T517" s="181" t="s">
        <v>1030</v>
      </c>
      <c r="U517" s="159">
        <v>2.75E-2</v>
      </c>
      <c r="V517" s="159">
        <f>ROUND(E517*U517,2)</f>
        <v>21.36</v>
      </c>
      <c r="W517" s="159"/>
      <c r="X517" s="159" t="s">
        <v>246</v>
      </c>
      <c r="Y517" s="149"/>
      <c r="Z517" s="149"/>
      <c r="AA517" s="149"/>
      <c r="AB517" s="149"/>
      <c r="AC517" s="149"/>
      <c r="AD517" s="149"/>
      <c r="AE517" s="149"/>
      <c r="AF517" s="149"/>
      <c r="AG517" s="149" t="s">
        <v>289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5">
      <c r="A518" s="156"/>
      <c r="B518" s="157"/>
      <c r="C518" s="194" t="s">
        <v>1449</v>
      </c>
      <c r="D518" s="161"/>
      <c r="E518" s="162">
        <v>776.73599999999999</v>
      </c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49"/>
      <c r="Z518" s="149"/>
      <c r="AA518" s="149"/>
      <c r="AB518" s="149"/>
      <c r="AC518" s="149"/>
      <c r="AD518" s="149"/>
      <c r="AE518" s="149"/>
      <c r="AF518" s="149"/>
      <c r="AG518" s="149" t="s">
        <v>249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ht="30.6" outlineLevel="1" x14ac:dyDescent="0.25">
      <c r="A519" s="175">
        <v>66</v>
      </c>
      <c r="B519" s="176" t="s">
        <v>1450</v>
      </c>
      <c r="C519" s="193" t="s">
        <v>1451</v>
      </c>
      <c r="D519" s="177" t="s">
        <v>242</v>
      </c>
      <c r="E519" s="178">
        <v>121.92</v>
      </c>
      <c r="F519" s="179"/>
      <c r="G519" s="180">
        <f>ROUND(E519*F519,2)</f>
        <v>0</v>
      </c>
      <c r="H519" s="179"/>
      <c r="I519" s="180">
        <f>ROUND(E519*H519,2)</f>
        <v>0</v>
      </c>
      <c r="J519" s="179"/>
      <c r="K519" s="180">
        <f>ROUND(E519*J519,2)</f>
        <v>0</v>
      </c>
      <c r="L519" s="180">
        <v>21</v>
      </c>
      <c r="M519" s="180">
        <f>G519*(1+L519/100)</f>
        <v>0</v>
      </c>
      <c r="N519" s="180">
        <v>5.1999999999999995E-4</v>
      </c>
      <c r="O519" s="180">
        <f>ROUND(E519*N519,2)</f>
        <v>0.06</v>
      </c>
      <c r="P519" s="180">
        <v>0</v>
      </c>
      <c r="Q519" s="180">
        <f>ROUND(E519*P519,2)</f>
        <v>0</v>
      </c>
      <c r="R519" s="180" t="s">
        <v>1448</v>
      </c>
      <c r="S519" s="180" t="s">
        <v>244</v>
      </c>
      <c r="T519" s="181" t="s">
        <v>1030</v>
      </c>
      <c r="U519" s="159">
        <v>4.9000000000000002E-2</v>
      </c>
      <c r="V519" s="159">
        <f>ROUND(E519*U519,2)</f>
        <v>5.97</v>
      </c>
      <c r="W519" s="159"/>
      <c r="X519" s="159" t="s">
        <v>246</v>
      </c>
      <c r="Y519" s="149"/>
      <c r="Z519" s="149"/>
      <c r="AA519" s="149"/>
      <c r="AB519" s="149"/>
      <c r="AC519" s="149"/>
      <c r="AD519" s="149"/>
      <c r="AE519" s="149"/>
      <c r="AF519" s="149"/>
      <c r="AG519" s="149" t="s">
        <v>289</v>
      </c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5">
      <c r="A520" s="156"/>
      <c r="B520" s="157"/>
      <c r="C520" s="194" t="s">
        <v>1452</v>
      </c>
      <c r="D520" s="161"/>
      <c r="E520" s="162">
        <v>121.92</v>
      </c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49"/>
      <c r="Z520" s="149"/>
      <c r="AA520" s="149"/>
      <c r="AB520" s="149"/>
      <c r="AC520" s="149"/>
      <c r="AD520" s="149"/>
      <c r="AE520" s="149"/>
      <c r="AF520" s="149"/>
      <c r="AG520" s="149" t="s">
        <v>249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ht="20.399999999999999" outlineLevel="1" x14ac:dyDescent="0.25">
      <c r="A521" s="175">
        <v>67</v>
      </c>
      <c r="B521" s="176" t="s">
        <v>1453</v>
      </c>
      <c r="C521" s="193" t="s">
        <v>1454</v>
      </c>
      <c r="D521" s="177" t="s">
        <v>242</v>
      </c>
      <c r="E521" s="178">
        <v>776.73599999999999</v>
      </c>
      <c r="F521" s="179"/>
      <c r="G521" s="180">
        <f>ROUND(E521*F521,2)</f>
        <v>0</v>
      </c>
      <c r="H521" s="179"/>
      <c r="I521" s="180">
        <f>ROUND(E521*H521,2)</f>
        <v>0</v>
      </c>
      <c r="J521" s="179"/>
      <c r="K521" s="180">
        <f>ROUND(E521*J521,2)</f>
        <v>0</v>
      </c>
      <c r="L521" s="180">
        <v>21</v>
      </c>
      <c r="M521" s="180">
        <f>G521*(1+L521/100)</f>
        <v>0</v>
      </c>
      <c r="N521" s="180">
        <v>5.5900000000000004E-3</v>
      </c>
      <c r="O521" s="180">
        <f>ROUND(E521*N521,2)</f>
        <v>4.34</v>
      </c>
      <c r="P521" s="180">
        <v>0</v>
      </c>
      <c r="Q521" s="180">
        <f>ROUND(E521*P521,2)</f>
        <v>0</v>
      </c>
      <c r="R521" s="180" t="s">
        <v>1448</v>
      </c>
      <c r="S521" s="180" t="s">
        <v>244</v>
      </c>
      <c r="T521" s="181" t="s">
        <v>1030</v>
      </c>
      <c r="U521" s="159">
        <v>0.22991</v>
      </c>
      <c r="V521" s="159">
        <f>ROUND(E521*U521,2)</f>
        <v>178.58</v>
      </c>
      <c r="W521" s="159"/>
      <c r="X521" s="159" t="s">
        <v>246</v>
      </c>
      <c r="Y521" s="149"/>
      <c r="Z521" s="149"/>
      <c r="AA521" s="149"/>
      <c r="AB521" s="149"/>
      <c r="AC521" s="149"/>
      <c r="AD521" s="149"/>
      <c r="AE521" s="149"/>
      <c r="AF521" s="149"/>
      <c r="AG521" s="149" t="s">
        <v>289</v>
      </c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5">
      <c r="A522" s="156"/>
      <c r="B522" s="157"/>
      <c r="C522" s="194" t="s">
        <v>1449</v>
      </c>
      <c r="D522" s="161"/>
      <c r="E522" s="162">
        <v>776.73599999999999</v>
      </c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49"/>
      <c r="Z522" s="149"/>
      <c r="AA522" s="149"/>
      <c r="AB522" s="149"/>
      <c r="AC522" s="149"/>
      <c r="AD522" s="149"/>
      <c r="AE522" s="149"/>
      <c r="AF522" s="149"/>
      <c r="AG522" s="149" t="s">
        <v>249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ht="20.399999999999999" outlineLevel="1" x14ac:dyDescent="0.25">
      <c r="A523" s="175">
        <v>68</v>
      </c>
      <c r="B523" s="176" t="s">
        <v>1455</v>
      </c>
      <c r="C523" s="193" t="s">
        <v>1456</v>
      </c>
      <c r="D523" s="177" t="s">
        <v>242</v>
      </c>
      <c r="E523" s="178">
        <v>121.92</v>
      </c>
      <c r="F523" s="179"/>
      <c r="G523" s="180">
        <f>ROUND(E523*F523,2)</f>
        <v>0</v>
      </c>
      <c r="H523" s="179"/>
      <c r="I523" s="180">
        <f>ROUND(E523*H523,2)</f>
        <v>0</v>
      </c>
      <c r="J523" s="179"/>
      <c r="K523" s="180">
        <f>ROUND(E523*J523,2)</f>
        <v>0</v>
      </c>
      <c r="L523" s="180">
        <v>21</v>
      </c>
      <c r="M523" s="180">
        <f>G523*(1+L523/100)</f>
        <v>0</v>
      </c>
      <c r="N523" s="180">
        <v>5.9800000000000001E-3</v>
      </c>
      <c r="O523" s="180">
        <f>ROUND(E523*N523,2)</f>
        <v>0.73</v>
      </c>
      <c r="P523" s="180">
        <v>0</v>
      </c>
      <c r="Q523" s="180">
        <f>ROUND(E523*P523,2)</f>
        <v>0</v>
      </c>
      <c r="R523" s="180" t="s">
        <v>1448</v>
      </c>
      <c r="S523" s="180" t="s">
        <v>244</v>
      </c>
      <c r="T523" s="181" t="s">
        <v>1030</v>
      </c>
      <c r="U523" s="159">
        <v>0.26600000000000001</v>
      </c>
      <c r="V523" s="159">
        <f>ROUND(E523*U523,2)</f>
        <v>32.43</v>
      </c>
      <c r="W523" s="159"/>
      <c r="X523" s="159" t="s">
        <v>246</v>
      </c>
      <c r="Y523" s="149"/>
      <c r="Z523" s="149"/>
      <c r="AA523" s="149"/>
      <c r="AB523" s="149"/>
      <c r="AC523" s="149"/>
      <c r="AD523" s="149"/>
      <c r="AE523" s="149"/>
      <c r="AF523" s="149"/>
      <c r="AG523" s="149" t="s">
        <v>289</v>
      </c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5">
      <c r="A524" s="156"/>
      <c r="B524" s="157"/>
      <c r="C524" s="194" t="s">
        <v>1452</v>
      </c>
      <c r="D524" s="161"/>
      <c r="E524" s="162">
        <v>121.92</v>
      </c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49"/>
      <c r="Z524" s="149"/>
      <c r="AA524" s="149"/>
      <c r="AB524" s="149"/>
      <c r="AC524" s="149"/>
      <c r="AD524" s="149"/>
      <c r="AE524" s="149"/>
      <c r="AF524" s="149"/>
      <c r="AG524" s="149" t="s">
        <v>249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5">
      <c r="A525" s="175">
        <v>69</v>
      </c>
      <c r="B525" s="176" t="s">
        <v>1457</v>
      </c>
      <c r="C525" s="193" t="s">
        <v>1458</v>
      </c>
      <c r="D525" s="177" t="s">
        <v>242</v>
      </c>
      <c r="E525" s="178">
        <v>92.09</v>
      </c>
      <c r="F525" s="179"/>
      <c r="G525" s="180">
        <f>ROUND(E525*F525,2)</f>
        <v>0</v>
      </c>
      <c r="H525" s="179"/>
      <c r="I525" s="180">
        <f>ROUND(E525*H525,2)</f>
        <v>0</v>
      </c>
      <c r="J525" s="179"/>
      <c r="K525" s="180">
        <f>ROUND(E525*J525,2)</f>
        <v>0</v>
      </c>
      <c r="L525" s="180">
        <v>21</v>
      </c>
      <c r="M525" s="180">
        <f>G525*(1+L525/100)</f>
        <v>0</v>
      </c>
      <c r="N525" s="180">
        <v>2.1000000000000001E-4</v>
      </c>
      <c r="O525" s="180">
        <f>ROUND(E525*N525,2)</f>
        <v>0.02</v>
      </c>
      <c r="P525" s="180">
        <v>0</v>
      </c>
      <c r="Q525" s="180">
        <f>ROUND(E525*P525,2)</f>
        <v>0</v>
      </c>
      <c r="R525" s="180" t="s">
        <v>1448</v>
      </c>
      <c r="S525" s="180" t="s">
        <v>244</v>
      </c>
      <c r="T525" s="181" t="s">
        <v>1030</v>
      </c>
      <c r="U525" s="159">
        <v>9.5000000000000001E-2</v>
      </c>
      <c r="V525" s="159">
        <f>ROUND(E525*U525,2)</f>
        <v>8.75</v>
      </c>
      <c r="W525" s="159"/>
      <c r="X525" s="159" t="s">
        <v>246</v>
      </c>
      <c r="Y525" s="149"/>
      <c r="Z525" s="149"/>
      <c r="AA525" s="149"/>
      <c r="AB525" s="149"/>
      <c r="AC525" s="149"/>
      <c r="AD525" s="149"/>
      <c r="AE525" s="149"/>
      <c r="AF525" s="149"/>
      <c r="AG525" s="149" t="s">
        <v>289</v>
      </c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5">
      <c r="A526" s="156"/>
      <c r="B526" s="157"/>
      <c r="C526" s="194" t="s">
        <v>1311</v>
      </c>
      <c r="D526" s="161"/>
      <c r="E526" s="162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49"/>
      <c r="Z526" s="149"/>
      <c r="AA526" s="149"/>
      <c r="AB526" s="149"/>
      <c r="AC526" s="149"/>
      <c r="AD526" s="149"/>
      <c r="AE526" s="149"/>
      <c r="AF526" s="149"/>
      <c r="AG526" s="149" t="s">
        <v>249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5">
      <c r="A527" s="156"/>
      <c r="B527" s="157"/>
      <c r="C527" s="194" t="s">
        <v>1216</v>
      </c>
      <c r="D527" s="161"/>
      <c r="E527" s="162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49"/>
      <c r="Z527" s="149"/>
      <c r="AA527" s="149"/>
      <c r="AB527" s="149"/>
      <c r="AC527" s="149"/>
      <c r="AD527" s="149"/>
      <c r="AE527" s="149"/>
      <c r="AF527" s="149"/>
      <c r="AG527" s="149" t="s">
        <v>249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5">
      <c r="A528" s="156"/>
      <c r="B528" s="157"/>
      <c r="C528" s="194" t="s">
        <v>1402</v>
      </c>
      <c r="D528" s="161"/>
      <c r="E528" s="162">
        <v>2.4</v>
      </c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49"/>
      <c r="Z528" s="149"/>
      <c r="AA528" s="149"/>
      <c r="AB528" s="149"/>
      <c r="AC528" s="149"/>
      <c r="AD528" s="149"/>
      <c r="AE528" s="149"/>
      <c r="AF528" s="149"/>
      <c r="AG528" s="149" t="s">
        <v>249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5">
      <c r="A529" s="156"/>
      <c r="B529" s="157"/>
      <c r="C529" s="194" t="s">
        <v>1459</v>
      </c>
      <c r="D529" s="161"/>
      <c r="E529" s="162">
        <v>2.12</v>
      </c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49"/>
      <c r="Z529" s="149"/>
      <c r="AA529" s="149"/>
      <c r="AB529" s="149"/>
      <c r="AC529" s="149"/>
      <c r="AD529" s="149"/>
      <c r="AE529" s="149"/>
      <c r="AF529" s="149"/>
      <c r="AG529" s="149" t="s">
        <v>249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5">
      <c r="A530" s="156"/>
      <c r="B530" s="157"/>
      <c r="C530" s="194" t="s">
        <v>1403</v>
      </c>
      <c r="D530" s="161"/>
      <c r="E530" s="162">
        <v>1.4</v>
      </c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49"/>
      <c r="Z530" s="149"/>
      <c r="AA530" s="149"/>
      <c r="AB530" s="149"/>
      <c r="AC530" s="149"/>
      <c r="AD530" s="149"/>
      <c r="AE530" s="149"/>
      <c r="AF530" s="149"/>
      <c r="AG530" s="149" t="s">
        <v>249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5">
      <c r="A531" s="156"/>
      <c r="B531" s="157"/>
      <c r="C531" s="194" t="s">
        <v>1460</v>
      </c>
      <c r="D531" s="161"/>
      <c r="E531" s="162">
        <v>1</v>
      </c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49"/>
      <c r="Z531" s="149"/>
      <c r="AA531" s="149"/>
      <c r="AB531" s="149"/>
      <c r="AC531" s="149"/>
      <c r="AD531" s="149"/>
      <c r="AE531" s="149"/>
      <c r="AF531" s="149"/>
      <c r="AG531" s="149" t="s">
        <v>249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5">
      <c r="A532" s="156"/>
      <c r="B532" s="157"/>
      <c r="C532" s="194" t="s">
        <v>1426</v>
      </c>
      <c r="D532" s="161"/>
      <c r="E532" s="162">
        <v>1.5</v>
      </c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49"/>
      <c r="Z532" s="149"/>
      <c r="AA532" s="149"/>
      <c r="AB532" s="149"/>
      <c r="AC532" s="149"/>
      <c r="AD532" s="149"/>
      <c r="AE532" s="149"/>
      <c r="AF532" s="149"/>
      <c r="AG532" s="149" t="s">
        <v>249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5">
      <c r="A533" s="156"/>
      <c r="B533" s="157"/>
      <c r="C533" s="194" t="s">
        <v>1461</v>
      </c>
      <c r="D533" s="161"/>
      <c r="E533" s="162">
        <v>1</v>
      </c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49"/>
      <c r="Z533" s="149"/>
      <c r="AA533" s="149"/>
      <c r="AB533" s="149"/>
      <c r="AC533" s="149"/>
      <c r="AD533" s="149"/>
      <c r="AE533" s="149"/>
      <c r="AF533" s="149"/>
      <c r="AG533" s="149" t="s">
        <v>249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5">
      <c r="A534" s="156"/>
      <c r="B534" s="157"/>
      <c r="C534" s="194" t="s">
        <v>1434</v>
      </c>
      <c r="D534" s="161"/>
      <c r="E534" s="162">
        <v>4</v>
      </c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49"/>
      <c r="Z534" s="149"/>
      <c r="AA534" s="149"/>
      <c r="AB534" s="149"/>
      <c r="AC534" s="149"/>
      <c r="AD534" s="149"/>
      <c r="AE534" s="149"/>
      <c r="AF534" s="149"/>
      <c r="AG534" s="149" t="s">
        <v>249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5">
      <c r="A535" s="156"/>
      <c r="B535" s="157"/>
      <c r="C535" s="194" t="s">
        <v>1462</v>
      </c>
      <c r="D535" s="161"/>
      <c r="E535" s="162">
        <v>1.6</v>
      </c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49"/>
      <c r="Z535" s="149"/>
      <c r="AA535" s="149"/>
      <c r="AB535" s="149"/>
      <c r="AC535" s="149"/>
      <c r="AD535" s="149"/>
      <c r="AE535" s="149"/>
      <c r="AF535" s="149"/>
      <c r="AG535" s="149" t="s">
        <v>249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5">
      <c r="A536" s="156"/>
      <c r="B536" s="157"/>
      <c r="C536" s="194" t="s">
        <v>1404</v>
      </c>
      <c r="D536" s="161"/>
      <c r="E536" s="162">
        <v>1.6</v>
      </c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49"/>
      <c r="Z536" s="149"/>
      <c r="AA536" s="149"/>
      <c r="AB536" s="149"/>
      <c r="AC536" s="149"/>
      <c r="AD536" s="149"/>
      <c r="AE536" s="149"/>
      <c r="AF536" s="149"/>
      <c r="AG536" s="149" t="s">
        <v>249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5">
      <c r="A537" s="156"/>
      <c r="B537" s="157"/>
      <c r="C537" s="194" t="s">
        <v>1463</v>
      </c>
      <c r="D537" s="161"/>
      <c r="E537" s="162">
        <v>1.08</v>
      </c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49"/>
      <c r="Z537" s="149"/>
      <c r="AA537" s="149"/>
      <c r="AB537" s="149"/>
      <c r="AC537" s="149"/>
      <c r="AD537" s="149"/>
      <c r="AE537" s="149"/>
      <c r="AF537" s="149"/>
      <c r="AG537" s="149" t="s">
        <v>249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5">
      <c r="A538" s="156"/>
      <c r="B538" s="157"/>
      <c r="C538" s="194" t="s">
        <v>1405</v>
      </c>
      <c r="D538" s="161"/>
      <c r="E538" s="162">
        <v>1.4</v>
      </c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49"/>
      <c r="Z538" s="149"/>
      <c r="AA538" s="149"/>
      <c r="AB538" s="149"/>
      <c r="AC538" s="149"/>
      <c r="AD538" s="149"/>
      <c r="AE538" s="149"/>
      <c r="AF538" s="149"/>
      <c r="AG538" s="149" t="s">
        <v>249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5">
      <c r="A539" s="156"/>
      <c r="B539" s="157"/>
      <c r="C539" s="194" t="s">
        <v>1463</v>
      </c>
      <c r="D539" s="161"/>
      <c r="E539" s="162">
        <v>1.08</v>
      </c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49"/>
      <c r="Z539" s="149"/>
      <c r="AA539" s="149"/>
      <c r="AB539" s="149"/>
      <c r="AC539" s="149"/>
      <c r="AD539" s="149"/>
      <c r="AE539" s="149"/>
      <c r="AF539" s="149"/>
      <c r="AG539" s="149" t="s">
        <v>249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5">
      <c r="A540" s="156"/>
      <c r="B540" s="157"/>
      <c r="C540" s="194" t="s">
        <v>1406</v>
      </c>
      <c r="D540" s="161"/>
      <c r="E540" s="162">
        <v>4.9000000000000004</v>
      </c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49"/>
      <c r="Z540" s="149"/>
      <c r="AA540" s="149"/>
      <c r="AB540" s="149"/>
      <c r="AC540" s="149"/>
      <c r="AD540" s="149"/>
      <c r="AE540" s="149"/>
      <c r="AF540" s="149"/>
      <c r="AG540" s="149" t="s">
        <v>249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5">
      <c r="A541" s="156"/>
      <c r="B541" s="157"/>
      <c r="C541" s="194" t="s">
        <v>1464</v>
      </c>
      <c r="D541" s="161"/>
      <c r="E541" s="162">
        <v>1.78</v>
      </c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49"/>
      <c r="Z541" s="149"/>
      <c r="AA541" s="149"/>
      <c r="AB541" s="149"/>
      <c r="AC541" s="149"/>
      <c r="AD541" s="149"/>
      <c r="AE541" s="149"/>
      <c r="AF541" s="149"/>
      <c r="AG541" s="149" t="s">
        <v>249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5">
      <c r="A542" s="156"/>
      <c r="B542" s="157"/>
      <c r="C542" s="194" t="s">
        <v>1407</v>
      </c>
      <c r="D542" s="161"/>
      <c r="E542" s="162">
        <v>13.4</v>
      </c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49"/>
      <c r="Z542" s="149"/>
      <c r="AA542" s="149"/>
      <c r="AB542" s="149"/>
      <c r="AC542" s="149"/>
      <c r="AD542" s="149"/>
      <c r="AE542" s="149"/>
      <c r="AF542" s="149"/>
      <c r="AG542" s="149" t="s">
        <v>249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5">
      <c r="A543" s="156"/>
      <c r="B543" s="157"/>
      <c r="C543" s="194" t="s">
        <v>1465</v>
      </c>
      <c r="D543" s="161"/>
      <c r="E543" s="162">
        <v>3</v>
      </c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49"/>
      <c r="Z543" s="149"/>
      <c r="AA543" s="149"/>
      <c r="AB543" s="149"/>
      <c r="AC543" s="149"/>
      <c r="AD543" s="149"/>
      <c r="AE543" s="149"/>
      <c r="AF543" s="149"/>
      <c r="AG543" s="149" t="s">
        <v>249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5">
      <c r="A544" s="156"/>
      <c r="B544" s="157"/>
      <c r="C544" s="194" t="s">
        <v>1408</v>
      </c>
      <c r="D544" s="161"/>
      <c r="E544" s="162">
        <v>2</v>
      </c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49"/>
      <c r="Z544" s="149"/>
      <c r="AA544" s="149"/>
      <c r="AB544" s="149"/>
      <c r="AC544" s="149"/>
      <c r="AD544" s="149"/>
      <c r="AE544" s="149"/>
      <c r="AF544" s="149"/>
      <c r="AG544" s="149" t="s">
        <v>249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5">
      <c r="A545" s="156"/>
      <c r="B545" s="157"/>
      <c r="C545" s="194" t="s">
        <v>1466</v>
      </c>
      <c r="D545" s="161"/>
      <c r="E545" s="162">
        <v>1.1599999999999999</v>
      </c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49"/>
      <c r="Z545" s="149"/>
      <c r="AA545" s="149"/>
      <c r="AB545" s="149"/>
      <c r="AC545" s="149"/>
      <c r="AD545" s="149"/>
      <c r="AE545" s="149"/>
      <c r="AF545" s="149"/>
      <c r="AG545" s="149" t="s">
        <v>249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5">
      <c r="A546" s="156"/>
      <c r="B546" s="157"/>
      <c r="C546" s="194" t="s">
        <v>1409</v>
      </c>
      <c r="D546" s="161"/>
      <c r="E546" s="162">
        <v>5.4</v>
      </c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49"/>
      <c r="Z546" s="149"/>
      <c r="AA546" s="149"/>
      <c r="AB546" s="149"/>
      <c r="AC546" s="149"/>
      <c r="AD546" s="149"/>
      <c r="AE546" s="149"/>
      <c r="AF546" s="149"/>
      <c r="AG546" s="149" t="s">
        <v>249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5">
      <c r="A547" s="156"/>
      <c r="B547" s="157"/>
      <c r="C547" s="194" t="s">
        <v>1467</v>
      </c>
      <c r="D547" s="161"/>
      <c r="E547" s="162">
        <v>1.86</v>
      </c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49"/>
      <c r="Z547" s="149"/>
      <c r="AA547" s="149"/>
      <c r="AB547" s="149"/>
      <c r="AC547" s="149"/>
      <c r="AD547" s="149"/>
      <c r="AE547" s="149"/>
      <c r="AF547" s="149"/>
      <c r="AG547" s="149" t="s">
        <v>249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5">
      <c r="A548" s="156"/>
      <c r="B548" s="157"/>
      <c r="C548" s="194" t="s">
        <v>1410</v>
      </c>
      <c r="D548" s="161"/>
      <c r="E548" s="162">
        <v>4.3</v>
      </c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49"/>
      <c r="Z548" s="149"/>
      <c r="AA548" s="149"/>
      <c r="AB548" s="149"/>
      <c r="AC548" s="149"/>
      <c r="AD548" s="149"/>
      <c r="AE548" s="149"/>
      <c r="AF548" s="149"/>
      <c r="AG548" s="149" t="s">
        <v>249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5">
      <c r="A549" s="156"/>
      <c r="B549" s="157"/>
      <c r="C549" s="194" t="s">
        <v>1468</v>
      </c>
      <c r="D549" s="161"/>
      <c r="E549" s="162">
        <v>1.66</v>
      </c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49"/>
      <c r="Z549" s="149"/>
      <c r="AA549" s="149"/>
      <c r="AB549" s="149"/>
      <c r="AC549" s="149"/>
      <c r="AD549" s="149"/>
      <c r="AE549" s="149"/>
      <c r="AF549" s="149"/>
      <c r="AG549" s="149" t="s">
        <v>249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5">
      <c r="A550" s="156"/>
      <c r="B550" s="157"/>
      <c r="C550" s="194" t="s">
        <v>1411</v>
      </c>
      <c r="D550" s="161"/>
      <c r="E550" s="162">
        <v>13.5</v>
      </c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49"/>
      <c r="Z550" s="149"/>
      <c r="AA550" s="149"/>
      <c r="AB550" s="149"/>
      <c r="AC550" s="149"/>
      <c r="AD550" s="149"/>
      <c r="AE550" s="149"/>
      <c r="AF550" s="149"/>
      <c r="AG550" s="149" t="s">
        <v>249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5">
      <c r="A551" s="156"/>
      <c r="B551" s="157"/>
      <c r="C551" s="194" t="s">
        <v>1469</v>
      </c>
      <c r="D551" s="161"/>
      <c r="E551" s="162">
        <v>2.94</v>
      </c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49"/>
      <c r="Z551" s="149"/>
      <c r="AA551" s="149"/>
      <c r="AB551" s="149"/>
      <c r="AC551" s="149"/>
      <c r="AD551" s="149"/>
      <c r="AE551" s="149"/>
      <c r="AF551" s="149"/>
      <c r="AG551" s="149" t="s">
        <v>249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5">
      <c r="A552" s="156"/>
      <c r="B552" s="157"/>
      <c r="C552" s="194" t="s">
        <v>1412</v>
      </c>
      <c r="D552" s="161"/>
      <c r="E552" s="162">
        <v>5.2</v>
      </c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49"/>
      <c r="Z552" s="149"/>
      <c r="AA552" s="149"/>
      <c r="AB552" s="149"/>
      <c r="AC552" s="149"/>
      <c r="AD552" s="149"/>
      <c r="AE552" s="149"/>
      <c r="AF552" s="149"/>
      <c r="AG552" s="149" t="s">
        <v>249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5">
      <c r="A553" s="156"/>
      <c r="B553" s="157"/>
      <c r="C553" s="194" t="s">
        <v>1470</v>
      </c>
      <c r="D553" s="161"/>
      <c r="E553" s="162">
        <v>1.82</v>
      </c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49"/>
      <c r="Z553" s="149"/>
      <c r="AA553" s="149"/>
      <c r="AB553" s="149"/>
      <c r="AC553" s="149"/>
      <c r="AD553" s="149"/>
      <c r="AE553" s="149"/>
      <c r="AF553" s="149"/>
      <c r="AG553" s="149" t="s">
        <v>249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5">
      <c r="A554" s="156"/>
      <c r="B554" s="157"/>
      <c r="C554" s="194" t="s">
        <v>1419</v>
      </c>
      <c r="D554" s="161"/>
      <c r="E554" s="162">
        <v>1.7</v>
      </c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49"/>
      <c r="Z554" s="149"/>
      <c r="AA554" s="149"/>
      <c r="AB554" s="149"/>
      <c r="AC554" s="149"/>
      <c r="AD554" s="149"/>
      <c r="AE554" s="149"/>
      <c r="AF554" s="149"/>
      <c r="AG554" s="149" t="s">
        <v>249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5">
      <c r="A555" s="156"/>
      <c r="B555" s="157"/>
      <c r="C555" s="194" t="s">
        <v>1463</v>
      </c>
      <c r="D555" s="161"/>
      <c r="E555" s="162">
        <v>1.08</v>
      </c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49"/>
      <c r="Z555" s="149"/>
      <c r="AA555" s="149"/>
      <c r="AB555" s="149"/>
      <c r="AC555" s="149"/>
      <c r="AD555" s="149"/>
      <c r="AE555" s="149"/>
      <c r="AF555" s="149"/>
      <c r="AG555" s="149" t="s">
        <v>249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5">
      <c r="A556" s="156"/>
      <c r="B556" s="157"/>
      <c r="C556" s="194" t="s">
        <v>1420</v>
      </c>
      <c r="D556" s="161"/>
      <c r="E556" s="162">
        <v>1.5</v>
      </c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49"/>
      <c r="Z556" s="149"/>
      <c r="AA556" s="149"/>
      <c r="AB556" s="149"/>
      <c r="AC556" s="149"/>
      <c r="AD556" s="149"/>
      <c r="AE556" s="149"/>
      <c r="AF556" s="149"/>
      <c r="AG556" s="149" t="s">
        <v>249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5">
      <c r="A557" s="156"/>
      <c r="B557" s="157"/>
      <c r="C557" s="194" t="s">
        <v>1471</v>
      </c>
      <c r="D557" s="161"/>
      <c r="E557" s="162">
        <v>1.02</v>
      </c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49"/>
      <c r="Z557" s="149"/>
      <c r="AA557" s="149"/>
      <c r="AB557" s="149"/>
      <c r="AC557" s="149"/>
      <c r="AD557" s="149"/>
      <c r="AE557" s="149"/>
      <c r="AF557" s="149"/>
      <c r="AG557" s="149" t="s">
        <v>249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5">
      <c r="A558" s="156"/>
      <c r="B558" s="157"/>
      <c r="C558" s="194" t="s">
        <v>1472</v>
      </c>
      <c r="D558" s="161"/>
      <c r="E558" s="162">
        <v>2.4300000000000002</v>
      </c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49"/>
      <c r="Z558" s="149"/>
      <c r="AA558" s="149"/>
      <c r="AB558" s="149"/>
      <c r="AC558" s="149"/>
      <c r="AD558" s="149"/>
      <c r="AE558" s="149"/>
      <c r="AF558" s="149"/>
      <c r="AG558" s="149" t="s">
        <v>249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5">
      <c r="A559" s="156"/>
      <c r="B559" s="157"/>
      <c r="C559" s="194" t="s">
        <v>1473</v>
      </c>
      <c r="D559" s="161"/>
      <c r="E559" s="162">
        <v>1.26</v>
      </c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49"/>
      <c r="Z559" s="149"/>
      <c r="AA559" s="149"/>
      <c r="AB559" s="149"/>
      <c r="AC559" s="149"/>
      <c r="AD559" s="149"/>
      <c r="AE559" s="149"/>
      <c r="AF559" s="149"/>
      <c r="AG559" s="149" t="s">
        <v>249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5">
      <c r="A560" s="175">
        <v>70</v>
      </c>
      <c r="B560" s="176" t="s">
        <v>1474</v>
      </c>
      <c r="C560" s="193" t="s">
        <v>1475</v>
      </c>
      <c r="D560" s="177" t="s">
        <v>242</v>
      </c>
      <c r="E560" s="178">
        <v>92.09</v>
      </c>
      <c r="F560" s="179"/>
      <c r="G560" s="180">
        <f>ROUND(E560*F560,2)</f>
        <v>0</v>
      </c>
      <c r="H560" s="179"/>
      <c r="I560" s="180">
        <f>ROUND(E560*H560,2)</f>
        <v>0</v>
      </c>
      <c r="J560" s="179"/>
      <c r="K560" s="180">
        <f>ROUND(E560*J560,2)</f>
        <v>0</v>
      </c>
      <c r="L560" s="180">
        <v>21</v>
      </c>
      <c r="M560" s="180">
        <f>G560*(1+L560/100)</f>
        <v>0</v>
      </c>
      <c r="N560" s="180">
        <v>1.58E-3</v>
      </c>
      <c r="O560" s="180">
        <f>ROUND(E560*N560,2)</f>
        <v>0.15</v>
      </c>
      <c r="P560" s="180">
        <v>0</v>
      </c>
      <c r="Q560" s="180">
        <f>ROUND(E560*P560,2)</f>
        <v>0</v>
      </c>
      <c r="R560" s="180" t="s">
        <v>1448</v>
      </c>
      <c r="S560" s="180" t="s">
        <v>244</v>
      </c>
      <c r="T560" s="181" t="s">
        <v>1030</v>
      </c>
      <c r="U560" s="159">
        <v>0.24</v>
      </c>
      <c r="V560" s="159">
        <f>ROUND(E560*U560,2)</f>
        <v>22.1</v>
      </c>
      <c r="W560" s="159"/>
      <c r="X560" s="159" t="s">
        <v>246</v>
      </c>
      <c r="Y560" s="149"/>
      <c r="Z560" s="149"/>
      <c r="AA560" s="149"/>
      <c r="AB560" s="149"/>
      <c r="AC560" s="149"/>
      <c r="AD560" s="149"/>
      <c r="AE560" s="149"/>
      <c r="AF560" s="149"/>
      <c r="AG560" s="149" t="s">
        <v>289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5">
      <c r="A561" s="156"/>
      <c r="B561" s="157"/>
      <c r="C561" s="194" t="s">
        <v>1311</v>
      </c>
      <c r="D561" s="161"/>
      <c r="E561" s="162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49"/>
      <c r="Z561" s="149"/>
      <c r="AA561" s="149"/>
      <c r="AB561" s="149"/>
      <c r="AC561" s="149"/>
      <c r="AD561" s="149"/>
      <c r="AE561" s="149"/>
      <c r="AF561" s="149"/>
      <c r="AG561" s="149" t="s">
        <v>249</v>
      </c>
      <c r="AH561" s="149">
        <v>0</v>
      </c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5">
      <c r="A562" s="156"/>
      <c r="B562" s="157"/>
      <c r="C562" s="194" t="s">
        <v>1216</v>
      </c>
      <c r="D562" s="161"/>
      <c r="E562" s="162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49"/>
      <c r="Z562" s="149"/>
      <c r="AA562" s="149"/>
      <c r="AB562" s="149"/>
      <c r="AC562" s="149"/>
      <c r="AD562" s="149"/>
      <c r="AE562" s="149"/>
      <c r="AF562" s="149"/>
      <c r="AG562" s="149" t="s">
        <v>249</v>
      </c>
      <c r="AH562" s="149">
        <v>0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5">
      <c r="A563" s="156"/>
      <c r="B563" s="157"/>
      <c r="C563" s="194" t="s">
        <v>1402</v>
      </c>
      <c r="D563" s="161"/>
      <c r="E563" s="162">
        <v>2.4</v>
      </c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49"/>
      <c r="Z563" s="149"/>
      <c r="AA563" s="149"/>
      <c r="AB563" s="149"/>
      <c r="AC563" s="149"/>
      <c r="AD563" s="149"/>
      <c r="AE563" s="149"/>
      <c r="AF563" s="149"/>
      <c r="AG563" s="149" t="s">
        <v>249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5">
      <c r="A564" s="156"/>
      <c r="B564" s="157"/>
      <c r="C564" s="194" t="s">
        <v>1459</v>
      </c>
      <c r="D564" s="161"/>
      <c r="E564" s="162">
        <v>2.12</v>
      </c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49"/>
      <c r="Z564" s="149"/>
      <c r="AA564" s="149"/>
      <c r="AB564" s="149"/>
      <c r="AC564" s="149"/>
      <c r="AD564" s="149"/>
      <c r="AE564" s="149"/>
      <c r="AF564" s="149"/>
      <c r="AG564" s="149" t="s">
        <v>249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5">
      <c r="A565" s="156"/>
      <c r="B565" s="157"/>
      <c r="C565" s="194" t="s">
        <v>1403</v>
      </c>
      <c r="D565" s="161"/>
      <c r="E565" s="162">
        <v>1.4</v>
      </c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49"/>
      <c r="Z565" s="149"/>
      <c r="AA565" s="149"/>
      <c r="AB565" s="149"/>
      <c r="AC565" s="149"/>
      <c r="AD565" s="149"/>
      <c r="AE565" s="149"/>
      <c r="AF565" s="149"/>
      <c r="AG565" s="149" t="s">
        <v>249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5">
      <c r="A566" s="156"/>
      <c r="B566" s="157"/>
      <c r="C566" s="194" t="s">
        <v>1460</v>
      </c>
      <c r="D566" s="161"/>
      <c r="E566" s="162">
        <v>1</v>
      </c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49"/>
      <c r="Z566" s="149"/>
      <c r="AA566" s="149"/>
      <c r="AB566" s="149"/>
      <c r="AC566" s="149"/>
      <c r="AD566" s="149"/>
      <c r="AE566" s="149"/>
      <c r="AF566" s="149"/>
      <c r="AG566" s="149" t="s">
        <v>249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5">
      <c r="A567" s="156"/>
      <c r="B567" s="157"/>
      <c r="C567" s="194" t="s">
        <v>1426</v>
      </c>
      <c r="D567" s="161"/>
      <c r="E567" s="162">
        <v>1.5</v>
      </c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49"/>
      <c r="Z567" s="149"/>
      <c r="AA567" s="149"/>
      <c r="AB567" s="149"/>
      <c r="AC567" s="149"/>
      <c r="AD567" s="149"/>
      <c r="AE567" s="149"/>
      <c r="AF567" s="149"/>
      <c r="AG567" s="149" t="s">
        <v>249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5">
      <c r="A568" s="156"/>
      <c r="B568" s="157"/>
      <c r="C568" s="194" t="s">
        <v>1461</v>
      </c>
      <c r="D568" s="161"/>
      <c r="E568" s="162">
        <v>1</v>
      </c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49"/>
      <c r="Z568" s="149"/>
      <c r="AA568" s="149"/>
      <c r="AB568" s="149"/>
      <c r="AC568" s="149"/>
      <c r="AD568" s="149"/>
      <c r="AE568" s="149"/>
      <c r="AF568" s="149"/>
      <c r="AG568" s="149" t="s">
        <v>249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5">
      <c r="A569" s="156"/>
      <c r="B569" s="157"/>
      <c r="C569" s="194" t="s">
        <v>1434</v>
      </c>
      <c r="D569" s="161"/>
      <c r="E569" s="162">
        <v>4</v>
      </c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49"/>
      <c r="Z569" s="149"/>
      <c r="AA569" s="149"/>
      <c r="AB569" s="149"/>
      <c r="AC569" s="149"/>
      <c r="AD569" s="149"/>
      <c r="AE569" s="149"/>
      <c r="AF569" s="149"/>
      <c r="AG569" s="149" t="s">
        <v>249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5">
      <c r="A570" s="156"/>
      <c r="B570" s="157"/>
      <c r="C570" s="194" t="s">
        <v>1462</v>
      </c>
      <c r="D570" s="161"/>
      <c r="E570" s="162">
        <v>1.6</v>
      </c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49"/>
      <c r="Z570" s="149"/>
      <c r="AA570" s="149"/>
      <c r="AB570" s="149"/>
      <c r="AC570" s="149"/>
      <c r="AD570" s="149"/>
      <c r="AE570" s="149"/>
      <c r="AF570" s="149"/>
      <c r="AG570" s="149" t="s">
        <v>249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5">
      <c r="A571" s="156"/>
      <c r="B571" s="157"/>
      <c r="C571" s="194" t="s">
        <v>1404</v>
      </c>
      <c r="D571" s="161"/>
      <c r="E571" s="162">
        <v>1.6</v>
      </c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49"/>
      <c r="Z571" s="149"/>
      <c r="AA571" s="149"/>
      <c r="AB571" s="149"/>
      <c r="AC571" s="149"/>
      <c r="AD571" s="149"/>
      <c r="AE571" s="149"/>
      <c r="AF571" s="149"/>
      <c r="AG571" s="149" t="s">
        <v>249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5">
      <c r="A572" s="156"/>
      <c r="B572" s="157"/>
      <c r="C572" s="194" t="s">
        <v>1463</v>
      </c>
      <c r="D572" s="161"/>
      <c r="E572" s="162">
        <v>1.08</v>
      </c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49"/>
      <c r="Z572" s="149"/>
      <c r="AA572" s="149"/>
      <c r="AB572" s="149"/>
      <c r="AC572" s="149"/>
      <c r="AD572" s="149"/>
      <c r="AE572" s="149"/>
      <c r="AF572" s="149"/>
      <c r="AG572" s="149" t="s">
        <v>249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5">
      <c r="A573" s="156"/>
      <c r="B573" s="157"/>
      <c r="C573" s="194" t="s">
        <v>1405</v>
      </c>
      <c r="D573" s="161"/>
      <c r="E573" s="162">
        <v>1.4</v>
      </c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49"/>
      <c r="Z573" s="149"/>
      <c r="AA573" s="149"/>
      <c r="AB573" s="149"/>
      <c r="AC573" s="149"/>
      <c r="AD573" s="149"/>
      <c r="AE573" s="149"/>
      <c r="AF573" s="149"/>
      <c r="AG573" s="149" t="s">
        <v>249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5">
      <c r="A574" s="156"/>
      <c r="B574" s="157"/>
      <c r="C574" s="194" t="s">
        <v>1463</v>
      </c>
      <c r="D574" s="161"/>
      <c r="E574" s="162">
        <v>1.08</v>
      </c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49"/>
      <c r="Z574" s="149"/>
      <c r="AA574" s="149"/>
      <c r="AB574" s="149"/>
      <c r="AC574" s="149"/>
      <c r="AD574" s="149"/>
      <c r="AE574" s="149"/>
      <c r="AF574" s="149"/>
      <c r="AG574" s="149" t="s">
        <v>249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5">
      <c r="A575" s="156"/>
      <c r="B575" s="157"/>
      <c r="C575" s="194" t="s">
        <v>1406</v>
      </c>
      <c r="D575" s="161"/>
      <c r="E575" s="162">
        <v>4.9000000000000004</v>
      </c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49"/>
      <c r="Z575" s="149"/>
      <c r="AA575" s="149"/>
      <c r="AB575" s="149"/>
      <c r="AC575" s="149"/>
      <c r="AD575" s="149"/>
      <c r="AE575" s="149"/>
      <c r="AF575" s="149"/>
      <c r="AG575" s="149" t="s">
        <v>249</v>
      </c>
      <c r="AH575" s="149">
        <v>0</v>
      </c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1" x14ac:dyDescent="0.25">
      <c r="A576" s="156"/>
      <c r="B576" s="157"/>
      <c r="C576" s="194" t="s">
        <v>1464</v>
      </c>
      <c r="D576" s="161"/>
      <c r="E576" s="162">
        <v>1.78</v>
      </c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49"/>
      <c r="Z576" s="149"/>
      <c r="AA576" s="149"/>
      <c r="AB576" s="149"/>
      <c r="AC576" s="149"/>
      <c r="AD576" s="149"/>
      <c r="AE576" s="149"/>
      <c r="AF576" s="149"/>
      <c r="AG576" s="149" t="s">
        <v>249</v>
      </c>
      <c r="AH576" s="149">
        <v>0</v>
      </c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5">
      <c r="A577" s="156"/>
      <c r="B577" s="157"/>
      <c r="C577" s="194" t="s">
        <v>1407</v>
      </c>
      <c r="D577" s="161"/>
      <c r="E577" s="162">
        <v>13.4</v>
      </c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49"/>
      <c r="Z577" s="149"/>
      <c r="AA577" s="149"/>
      <c r="AB577" s="149"/>
      <c r="AC577" s="149"/>
      <c r="AD577" s="149"/>
      <c r="AE577" s="149"/>
      <c r="AF577" s="149"/>
      <c r="AG577" s="149" t="s">
        <v>249</v>
      </c>
      <c r="AH577" s="149">
        <v>0</v>
      </c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5">
      <c r="A578" s="156"/>
      <c r="B578" s="157"/>
      <c r="C578" s="194" t="s">
        <v>1465</v>
      </c>
      <c r="D578" s="161"/>
      <c r="E578" s="162">
        <v>3</v>
      </c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49"/>
      <c r="Z578" s="149"/>
      <c r="AA578" s="149"/>
      <c r="AB578" s="149"/>
      <c r="AC578" s="149"/>
      <c r="AD578" s="149"/>
      <c r="AE578" s="149"/>
      <c r="AF578" s="149"/>
      <c r="AG578" s="149" t="s">
        <v>249</v>
      </c>
      <c r="AH578" s="149">
        <v>0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5">
      <c r="A579" s="156"/>
      <c r="B579" s="157"/>
      <c r="C579" s="194" t="s">
        <v>1408</v>
      </c>
      <c r="D579" s="161"/>
      <c r="E579" s="162">
        <v>2</v>
      </c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49"/>
      <c r="Z579" s="149"/>
      <c r="AA579" s="149"/>
      <c r="AB579" s="149"/>
      <c r="AC579" s="149"/>
      <c r="AD579" s="149"/>
      <c r="AE579" s="149"/>
      <c r="AF579" s="149"/>
      <c r="AG579" s="149" t="s">
        <v>249</v>
      </c>
      <c r="AH579" s="149">
        <v>0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5">
      <c r="A580" s="156"/>
      <c r="B580" s="157"/>
      <c r="C580" s="194" t="s">
        <v>1466</v>
      </c>
      <c r="D580" s="161"/>
      <c r="E580" s="162">
        <v>1.1599999999999999</v>
      </c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49"/>
      <c r="Z580" s="149"/>
      <c r="AA580" s="149"/>
      <c r="AB580" s="149"/>
      <c r="AC580" s="149"/>
      <c r="AD580" s="149"/>
      <c r="AE580" s="149"/>
      <c r="AF580" s="149"/>
      <c r="AG580" s="149" t="s">
        <v>249</v>
      </c>
      <c r="AH580" s="149">
        <v>0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5">
      <c r="A581" s="156"/>
      <c r="B581" s="157"/>
      <c r="C581" s="194" t="s">
        <v>1409</v>
      </c>
      <c r="D581" s="161"/>
      <c r="E581" s="162">
        <v>5.4</v>
      </c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49"/>
      <c r="Z581" s="149"/>
      <c r="AA581" s="149"/>
      <c r="AB581" s="149"/>
      <c r="AC581" s="149"/>
      <c r="AD581" s="149"/>
      <c r="AE581" s="149"/>
      <c r="AF581" s="149"/>
      <c r="AG581" s="149" t="s">
        <v>249</v>
      </c>
      <c r="AH581" s="149">
        <v>0</v>
      </c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1" x14ac:dyDescent="0.25">
      <c r="A582" s="156"/>
      <c r="B582" s="157"/>
      <c r="C582" s="194" t="s">
        <v>1467</v>
      </c>
      <c r="D582" s="161"/>
      <c r="E582" s="162">
        <v>1.86</v>
      </c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49"/>
      <c r="Z582" s="149"/>
      <c r="AA582" s="149"/>
      <c r="AB582" s="149"/>
      <c r="AC582" s="149"/>
      <c r="AD582" s="149"/>
      <c r="AE582" s="149"/>
      <c r="AF582" s="149"/>
      <c r="AG582" s="149" t="s">
        <v>249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5">
      <c r="A583" s="156"/>
      <c r="B583" s="157"/>
      <c r="C583" s="194" t="s">
        <v>1410</v>
      </c>
      <c r="D583" s="161"/>
      <c r="E583" s="162">
        <v>4.3</v>
      </c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49"/>
      <c r="Z583" s="149"/>
      <c r="AA583" s="149"/>
      <c r="AB583" s="149"/>
      <c r="AC583" s="149"/>
      <c r="AD583" s="149"/>
      <c r="AE583" s="149"/>
      <c r="AF583" s="149"/>
      <c r="AG583" s="149" t="s">
        <v>249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x14ac:dyDescent="0.25">
      <c r="A584" s="156"/>
      <c r="B584" s="157"/>
      <c r="C584" s="194" t="s">
        <v>1468</v>
      </c>
      <c r="D584" s="161"/>
      <c r="E584" s="162">
        <v>1.66</v>
      </c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49"/>
      <c r="Z584" s="149"/>
      <c r="AA584" s="149"/>
      <c r="AB584" s="149"/>
      <c r="AC584" s="149"/>
      <c r="AD584" s="149"/>
      <c r="AE584" s="149"/>
      <c r="AF584" s="149"/>
      <c r="AG584" s="149" t="s">
        <v>249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 x14ac:dyDescent="0.25">
      <c r="A585" s="156"/>
      <c r="B585" s="157"/>
      <c r="C585" s="194" t="s">
        <v>1411</v>
      </c>
      <c r="D585" s="161"/>
      <c r="E585" s="162">
        <v>13.5</v>
      </c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49"/>
      <c r="Z585" s="149"/>
      <c r="AA585" s="149"/>
      <c r="AB585" s="149"/>
      <c r="AC585" s="149"/>
      <c r="AD585" s="149"/>
      <c r="AE585" s="149"/>
      <c r="AF585" s="149"/>
      <c r="AG585" s="149" t="s">
        <v>249</v>
      </c>
      <c r="AH585" s="149">
        <v>0</v>
      </c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5">
      <c r="A586" s="156"/>
      <c r="B586" s="157"/>
      <c r="C586" s="194" t="s">
        <v>1469</v>
      </c>
      <c r="D586" s="161"/>
      <c r="E586" s="162">
        <v>2.94</v>
      </c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49"/>
      <c r="Z586" s="149"/>
      <c r="AA586" s="149"/>
      <c r="AB586" s="149"/>
      <c r="AC586" s="149"/>
      <c r="AD586" s="149"/>
      <c r="AE586" s="149"/>
      <c r="AF586" s="149"/>
      <c r="AG586" s="149" t="s">
        <v>249</v>
      </c>
      <c r="AH586" s="149">
        <v>0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5">
      <c r="A587" s="156"/>
      <c r="B587" s="157"/>
      <c r="C587" s="194" t="s">
        <v>1412</v>
      </c>
      <c r="D587" s="161"/>
      <c r="E587" s="162">
        <v>5.2</v>
      </c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49"/>
      <c r="Z587" s="149"/>
      <c r="AA587" s="149"/>
      <c r="AB587" s="149"/>
      <c r="AC587" s="149"/>
      <c r="AD587" s="149"/>
      <c r="AE587" s="149"/>
      <c r="AF587" s="149"/>
      <c r="AG587" s="149" t="s">
        <v>249</v>
      </c>
      <c r="AH587" s="149">
        <v>0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5">
      <c r="A588" s="156"/>
      <c r="B588" s="157"/>
      <c r="C588" s="194" t="s">
        <v>1470</v>
      </c>
      <c r="D588" s="161"/>
      <c r="E588" s="162">
        <v>1.82</v>
      </c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49"/>
      <c r="Z588" s="149"/>
      <c r="AA588" s="149"/>
      <c r="AB588" s="149"/>
      <c r="AC588" s="149"/>
      <c r="AD588" s="149"/>
      <c r="AE588" s="149"/>
      <c r="AF588" s="149"/>
      <c r="AG588" s="149" t="s">
        <v>249</v>
      </c>
      <c r="AH588" s="149">
        <v>0</v>
      </c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1" x14ac:dyDescent="0.25">
      <c r="A589" s="156"/>
      <c r="B589" s="157"/>
      <c r="C589" s="194" t="s">
        <v>1419</v>
      </c>
      <c r="D589" s="161"/>
      <c r="E589" s="162">
        <v>1.7</v>
      </c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49"/>
      <c r="Z589" s="149"/>
      <c r="AA589" s="149"/>
      <c r="AB589" s="149"/>
      <c r="AC589" s="149"/>
      <c r="AD589" s="149"/>
      <c r="AE589" s="149"/>
      <c r="AF589" s="149"/>
      <c r="AG589" s="149" t="s">
        <v>249</v>
      </c>
      <c r="AH589" s="149">
        <v>0</v>
      </c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5">
      <c r="A590" s="156"/>
      <c r="B590" s="157"/>
      <c r="C590" s="194" t="s">
        <v>1463</v>
      </c>
      <c r="D590" s="161"/>
      <c r="E590" s="162">
        <v>1.08</v>
      </c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49"/>
      <c r="Z590" s="149"/>
      <c r="AA590" s="149"/>
      <c r="AB590" s="149"/>
      <c r="AC590" s="149"/>
      <c r="AD590" s="149"/>
      <c r="AE590" s="149"/>
      <c r="AF590" s="149"/>
      <c r="AG590" s="149" t="s">
        <v>249</v>
      </c>
      <c r="AH590" s="149">
        <v>0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 x14ac:dyDescent="0.25">
      <c r="A591" s="156"/>
      <c r="B591" s="157"/>
      <c r="C591" s="194" t="s">
        <v>1420</v>
      </c>
      <c r="D591" s="161"/>
      <c r="E591" s="162">
        <v>1.5</v>
      </c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49"/>
      <c r="Z591" s="149"/>
      <c r="AA591" s="149"/>
      <c r="AB591" s="149"/>
      <c r="AC591" s="149"/>
      <c r="AD591" s="149"/>
      <c r="AE591" s="149"/>
      <c r="AF591" s="149"/>
      <c r="AG591" s="149" t="s">
        <v>249</v>
      </c>
      <c r="AH591" s="149">
        <v>0</v>
      </c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5">
      <c r="A592" s="156"/>
      <c r="B592" s="157"/>
      <c r="C592" s="194" t="s">
        <v>1471</v>
      </c>
      <c r="D592" s="161"/>
      <c r="E592" s="162">
        <v>1.02</v>
      </c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49"/>
      <c r="Z592" s="149"/>
      <c r="AA592" s="149"/>
      <c r="AB592" s="149"/>
      <c r="AC592" s="149"/>
      <c r="AD592" s="149"/>
      <c r="AE592" s="149"/>
      <c r="AF592" s="149"/>
      <c r="AG592" s="149" t="s">
        <v>249</v>
      </c>
      <c r="AH592" s="149">
        <v>0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5">
      <c r="A593" s="156"/>
      <c r="B593" s="157"/>
      <c r="C593" s="194" t="s">
        <v>1472</v>
      </c>
      <c r="D593" s="161"/>
      <c r="E593" s="162">
        <v>2.4300000000000002</v>
      </c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49"/>
      <c r="Z593" s="149"/>
      <c r="AA593" s="149"/>
      <c r="AB593" s="149"/>
      <c r="AC593" s="149"/>
      <c r="AD593" s="149"/>
      <c r="AE593" s="149"/>
      <c r="AF593" s="149"/>
      <c r="AG593" s="149" t="s">
        <v>249</v>
      </c>
      <c r="AH593" s="149">
        <v>0</v>
      </c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1" x14ac:dyDescent="0.25">
      <c r="A594" s="156"/>
      <c r="B594" s="157"/>
      <c r="C594" s="194" t="s">
        <v>1473</v>
      </c>
      <c r="D594" s="161"/>
      <c r="E594" s="162">
        <v>1.26</v>
      </c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49"/>
      <c r="Z594" s="149"/>
      <c r="AA594" s="149"/>
      <c r="AB594" s="149"/>
      <c r="AC594" s="149"/>
      <c r="AD594" s="149"/>
      <c r="AE594" s="149"/>
      <c r="AF594" s="149"/>
      <c r="AG594" s="149" t="s">
        <v>249</v>
      </c>
      <c r="AH594" s="149">
        <v>0</v>
      </c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ht="20.399999999999999" outlineLevel="1" x14ac:dyDescent="0.25">
      <c r="A595" s="175">
        <v>71</v>
      </c>
      <c r="B595" s="176" t="s">
        <v>1476</v>
      </c>
      <c r="C595" s="193" t="s">
        <v>1477</v>
      </c>
      <c r="D595" s="177" t="s">
        <v>274</v>
      </c>
      <c r="E595" s="178">
        <v>127.3</v>
      </c>
      <c r="F595" s="179"/>
      <c r="G595" s="180">
        <f>ROUND(E595*F595,2)</f>
        <v>0</v>
      </c>
      <c r="H595" s="179"/>
      <c r="I595" s="180">
        <f>ROUND(E595*H595,2)</f>
        <v>0</v>
      </c>
      <c r="J595" s="179"/>
      <c r="K595" s="180">
        <f>ROUND(E595*J595,2)</f>
        <v>0</v>
      </c>
      <c r="L595" s="180">
        <v>21</v>
      </c>
      <c r="M595" s="180">
        <f>G595*(1+L595/100)</f>
        <v>0</v>
      </c>
      <c r="N595" s="180">
        <v>2.9E-4</v>
      </c>
      <c r="O595" s="180">
        <f>ROUND(E595*N595,2)</f>
        <v>0.04</v>
      </c>
      <c r="P595" s="180">
        <v>0</v>
      </c>
      <c r="Q595" s="180">
        <f>ROUND(E595*P595,2)</f>
        <v>0</v>
      </c>
      <c r="R595" s="180" t="s">
        <v>1448</v>
      </c>
      <c r="S595" s="180" t="s">
        <v>244</v>
      </c>
      <c r="T595" s="181" t="s">
        <v>1030</v>
      </c>
      <c r="U595" s="159">
        <v>0.11</v>
      </c>
      <c r="V595" s="159">
        <f>ROUND(E595*U595,2)</f>
        <v>14</v>
      </c>
      <c r="W595" s="159"/>
      <c r="X595" s="159" t="s">
        <v>246</v>
      </c>
      <c r="Y595" s="149"/>
      <c r="Z595" s="149"/>
      <c r="AA595" s="149"/>
      <c r="AB595" s="149"/>
      <c r="AC595" s="149"/>
      <c r="AD595" s="149"/>
      <c r="AE595" s="149"/>
      <c r="AF595" s="149"/>
      <c r="AG595" s="149" t="s">
        <v>289</v>
      </c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5">
      <c r="A596" s="156"/>
      <c r="B596" s="157"/>
      <c r="C596" s="194" t="s">
        <v>1311</v>
      </c>
      <c r="D596" s="161"/>
      <c r="E596" s="162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49"/>
      <c r="Z596" s="149"/>
      <c r="AA596" s="149"/>
      <c r="AB596" s="149"/>
      <c r="AC596" s="149"/>
      <c r="AD596" s="149"/>
      <c r="AE596" s="149"/>
      <c r="AF596" s="149"/>
      <c r="AG596" s="149" t="s">
        <v>249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 x14ac:dyDescent="0.25">
      <c r="A597" s="156"/>
      <c r="B597" s="157"/>
      <c r="C597" s="194" t="s">
        <v>1216</v>
      </c>
      <c r="D597" s="161"/>
      <c r="E597" s="162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49"/>
      <c r="Z597" s="149"/>
      <c r="AA597" s="149"/>
      <c r="AB597" s="149"/>
      <c r="AC597" s="149"/>
      <c r="AD597" s="149"/>
      <c r="AE597" s="149"/>
      <c r="AF597" s="149"/>
      <c r="AG597" s="149" t="s">
        <v>249</v>
      </c>
      <c r="AH597" s="149">
        <v>0</v>
      </c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 x14ac:dyDescent="0.25">
      <c r="A598" s="156"/>
      <c r="B598" s="157"/>
      <c r="C598" s="194" t="s">
        <v>1478</v>
      </c>
      <c r="D598" s="161"/>
      <c r="E598" s="162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49"/>
      <c r="Z598" s="149"/>
      <c r="AA598" s="149"/>
      <c r="AB598" s="149"/>
      <c r="AC598" s="149"/>
      <c r="AD598" s="149"/>
      <c r="AE598" s="149"/>
      <c r="AF598" s="149"/>
      <c r="AG598" s="149" t="s">
        <v>249</v>
      </c>
      <c r="AH598" s="149">
        <v>0</v>
      </c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1" x14ac:dyDescent="0.25">
      <c r="A599" s="156"/>
      <c r="B599" s="157"/>
      <c r="C599" s="194" t="s">
        <v>1479</v>
      </c>
      <c r="D599" s="161"/>
      <c r="E599" s="162">
        <v>10.6</v>
      </c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49"/>
      <c r="Z599" s="149"/>
      <c r="AA599" s="149"/>
      <c r="AB599" s="149"/>
      <c r="AC599" s="149"/>
      <c r="AD599" s="149"/>
      <c r="AE599" s="149"/>
      <c r="AF599" s="149"/>
      <c r="AG599" s="149" t="s">
        <v>249</v>
      </c>
      <c r="AH599" s="149">
        <v>0</v>
      </c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outlineLevel="1" x14ac:dyDescent="0.25">
      <c r="A600" s="156"/>
      <c r="B600" s="157"/>
      <c r="C600" s="194" t="s">
        <v>1480</v>
      </c>
      <c r="D600" s="161"/>
      <c r="E600" s="162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49"/>
      <c r="Z600" s="149"/>
      <c r="AA600" s="149"/>
      <c r="AB600" s="149"/>
      <c r="AC600" s="149"/>
      <c r="AD600" s="149"/>
      <c r="AE600" s="149"/>
      <c r="AF600" s="149"/>
      <c r="AG600" s="149" t="s">
        <v>249</v>
      </c>
      <c r="AH600" s="149">
        <v>0</v>
      </c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1" x14ac:dyDescent="0.25">
      <c r="A601" s="156"/>
      <c r="B601" s="157"/>
      <c r="C601" s="194" t="s">
        <v>1481</v>
      </c>
      <c r="D601" s="161"/>
      <c r="E601" s="162">
        <v>5</v>
      </c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49"/>
      <c r="Z601" s="149"/>
      <c r="AA601" s="149"/>
      <c r="AB601" s="149"/>
      <c r="AC601" s="149"/>
      <c r="AD601" s="149"/>
      <c r="AE601" s="149"/>
      <c r="AF601" s="149"/>
      <c r="AG601" s="149" t="s">
        <v>249</v>
      </c>
      <c r="AH601" s="149">
        <v>0</v>
      </c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1" x14ac:dyDescent="0.25">
      <c r="A602" s="156"/>
      <c r="B602" s="157"/>
      <c r="C602" s="194" t="s">
        <v>1482</v>
      </c>
      <c r="D602" s="161"/>
      <c r="E602" s="162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49"/>
      <c r="Z602" s="149"/>
      <c r="AA602" s="149"/>
      <c r="AB602" s="149"/>
      <c r="AC602" s="149"/>
      <c r="AD602" s="149"/>
      <c r="AE602" s="149"/>
      <c r="AF602" s="149"/>
      <c r="AG602" s="149" t="s">
        <v>249</v>
      </c>
      <c r="AH602" s="149">
        <v>0</v>
      </c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1" x14ac:dyDescent="0.25">
      <c r="A603" s="156"/>
      <c r="B603" s="157"/>
      <c r="C603" s="194" t="s">
        <v>1483</v>
      </c>
      <c r="D603" s="161"/>
      <c r="E603" s="162">
        <v>5</v>
      </c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49"/>
      <c r="Z603" s="149"/>
      <c r="AA603" s="149"/>
      <c r="AB603" s="149"/>
      <c r="AC603" s="149"/>
      <c r="AD603" s="149"/>
      <c r="AE603" s="149"/>
      <c r="AF603" s="149"/>
      <c r="AG603" s="149" t="s">
        <v>249</v>
      </c>
      <c r="AH603" s="149">
        <v>0</v>
      </c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1" x14ac:dyDescent="0.25">
      <c r="A604" s="156"/>
      <c r="B604" s="157"/>
      <c r="C604" s="194" t="s">
        <v>1484</v>
      </c>
      <c r="D604" s="161"/>
      <c r="E604" s="162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49"/>
      <c r="Z604" s="149"/>
      <c r="AA604" s="149"/>
      <c r="AB604" s="149"/>
      <c r="AC604" s="149"/>
      <c r="AD604" s="149"/>
      <c r="AE604" s="149"/>
      <c r="AF604" s="149"/>
      <c r="AG604" s="149" t="s">
        <v>249</v>
      </c>
      <c r="AH604" s="149">
        <v>0</v>
      </c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1" x14ac:dyDescent="0.25">
      <c r="A605" s="156"/>
      <c r="B605" s="157"/>
      <c r="C605" s="194" t="s">
        <v>1485</v>
      </c>
      <c r="D605" s="161"/>
      <c r="E605" s="162">
        <v>8</v>
      </c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49"/>
      <c r="Z605" s="149"/>
      <c r="AA605" s="149"/>
      <c r="AB605" s="149"/>
      <c r="AC605" s="149"/>
      <c r="AD605" s="149"/>
      <c r="AE605" s="149"/>
      <c r="AF605" s="149"/>
      <c r="AG605" s="149" t="s">
        <v>249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1" x14ac:dyDescent="0.25">
      <c r="A606" s="156"/>
      <c r="B606" s="157"/>
      <c r="C606" s="194" t="s">
        <v>1486</v>
      </c>
      <c r="D606" s="161"/>
      <c r="E606" s="162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49"/>
      <c r="Z606" s="149"/>
      <c r="AA606" s="149"/>
      <c r="AB606" s="149"/>
      <c r="AC606" s="149"/>
      <c r="AD606" s="149"/>
      <c r="AE606" s="149"/>
      <c r="AF606" s="149"/>
      <c r="AG606" s="149" t="s">
        <v>249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1" x14ac:dyDescent="0.25">
      <c r="A607" s="156"/>
      <c r="B607" s="157"/>
      <c r="C607" s="194" t="s">
        <v>1487</v>
      </c>
      <c r="D607" s="161"/>
      <c r="E607" s="162">
        <v>5.4</v>
      </c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49"/>
      <c r="Z607" s="149"/>
      <c r="AA607" s="149"/>
      <c r="AB607" s="149"/>
      <c r="AC607" s="149"/>
      <c r="AD607" s="149"/>
      <c r="AE607" s="149"/>
      <c r="AF607" s="149"/>
      <c r="AG607" s="149" t="s">
        <v>249</v>
      </c>
      <c r="AH607" s="149">
        <v>0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1" x14ac:dyDescent="0.25">
      <c r="A608" s="156"/>
      <c r="B608" s="157"/>
      <c r="C608" s="194" t="s">
        <v>1488</v>
      </c>
      <c r="D608" s="161"/>
      <c r="E608" s="162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49"/>
      <c r="Z608" s="149"/>
      <c r="AA608" s="149"/>
      <c r="AB608" s="149"/>
      <c r="AC608" s="149"/>
      <c r="AD608" s="149"/>
      <c r="AE608" s="149"/>
      <c r="AF608" s="149"/>
      <c r="AG608" s="149" t="s">
        <v>249</v>
      </c>
      <c r="AH608" s="149">
        <v>0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1" x14ac:dyDescent="0.25">
      <c r="A609" s="156"/>
      <c r="B609" s="157"/>
      <c r="C609" s="194" t="s">
        <v>1487</v>
      </c>
      <c r="D609" s="161"/>
      <c r="E609" s="162">
        <v>5.4</v>
      </c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49"/>
      <c r="Z609" s="149"/>
      <c r="AA609" s="149"/>
      <c r="AB609" s="149"/>
      <c r="AC609" s="149"/>
      <c r="AD609" s="149"/>
      <c r="AE609" s="149"/>
      <c r="AF609" s="149"/>
      <c r="AG609" s="149" t="s">
        <v>249</v>
      </c>
      <c r="AH609" s="149">
        <v>0</v>
      </c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 x14ac:dyDescent="0.25">
      <c r="A610" s="156"/>
      <c r="B610" s="157"/>
      <c r="C610" s="194" t="s">
        <v>1489</v>
      </c>
      <c r="D610" s="161"/>
      <c r="E610" s="162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49"/>
      <c r="Z610" s="149"/>
      <c r="AA610" s="149"/>
      <c r="AB610" s="149"/>
      <c r="AC610" s="149"/>
      <c r="AD610" s="149"/>
      <c r="AE610" s="149"/>
      <c r="AF610" s="149"/>
      <c r="AG610" s="149" t="s">
        <v>249</v>
      </c>
      <c r="AH610" s="149">
        <v>0</v>
      </c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1" x14ac:dyDescent="0.25">
      <c r="A611" s="156"/>
      <c r="B611" s="157"/>
      <c r="C611" s="194" t="s">
        <v>1490</v>
      </c>
      <c r="D611" s="161"/>
      <c r="E611" s="162">
        <v>8.9</v>
      </c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49"/>
      <c r="Z611" s="149"/>
      <c r="AA611" s="149"/>
      <c r="AB611" s="149"/>
      <c r="AC611" s="149"/>
      <c r="AD611" s="149"/>
      <c r="AE611" s="149"/>
      <c r="AF611" s="149"/>
      <c r="AG611" s="149" t="s">
        <v>249</v>
      </c>
      <c r="AH611" s="149">
        <v>0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1" x14ac:dyDescent="0.25">
      <c r="A612" s="156"/>
      <c r="B612" s="157"/>
      <c r="C612" s="194" t="s">
        <v>1491</v>
      </c>
      <c r="D612" s="161"/>
      <c r="E612" s="162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49"/>
      <c r="Z612" s="149"/>
      <c r="AA612" s="149"/>
      <c r="AB612" s="149"/>
      <c r="AC612" s="149"/>
      <c r="AD612" s="149"/>
      <c r="AE612" s="149"/>
      <c r="AF612" s="149"/>
      <c r="AG612" s="149" t="s">
        <v>249</v>
      </c>
      <c r="AH612" s="149">
        <v>0</v>
      </c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1" x14ac:dyDescent="0.25">
      <c r="A613" s="156"/>
      <c r="B613" s="157"/>
      <c r="C613" s="194" t="s">
        <v>1492</v>
      </c>
      <c r="D613" s="161"/>
      <c r="E613" s="162">
        <v>15</v>
      </c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49"/>
      <c r="Z613" s="149"/>
      <c r="AA613" s="149"/>
      <c r="AB613" s="149"/>
      <c r="AC613" s="149"/>
      <c r="AD613" s="149"/>
      <c r="AE613" s="149"/>
      <c r="AF613" s="149"/>
      <c r="AG613" s="149" t="s">
        <v>249</v>
      </c>
      <c r="AH613" s="149">
        <v>0</v>
      </c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1" x14ac:dyDescent="0.25">
      <c r="A614" s="156"/>
      <c r="B614" s="157"/>
      <c r="C614" s="194" t="s">
        <v>1493</v>
      </c>
      <c r="D614" s="161"/>
      <c r="E614" s="162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49"/>
      <c r="Z614" s="149"/>
      <c r="AA614" s="149"/>
      <c r="AB614" s="149"/>
      <c r="AC614" s="149"/>
      <c r="AD614" s="149"/>
      <c r="AE614" s="149"/>
      <c r="AF614" s="149"/>
      <c r="AG614" s="149" t="s">
        <v>249</v>
      </c>
      <c r="AH614" s="149">
        <v>0</v>
      </c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1" x14ac:dyDescent="0.25">
      <c r="A615" s="156"/>
      <c r="B615" s="157"/>
      <c r="C615" s="194" t="s">
        <v>1494</v>
      </c>
      <c r="D615" s="161"/>
      <c r="E615" s="162">
        <v>5.8</v>
      </c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49"/>
      <c r="Z615" s="149"/>
      <c r="AA615" s="149"/>
      <c r="AB615" s="149"/>
      <c r="AC615" s="149"/>
      <c r="AD615" s="149"/>
      <c r="AE615" s="149"/>
      <c r="AF615" s="149"/>
      <c r="AG615" s="149" t="s">
        <v>249</v>
      </c>
      <c r="AH615" s="149">
        <v>0</v>
      </c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 x14ac:dyDescent="0.25">
      <c r="A616" s="156"/>
      <c r="B616" s="157"/>
      <c r="C616" s="194" t="s">
        <v>1495</v>
      </c>
      <c r="D616" s="161"/>
      <c r="E616" s="162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49"/>
      <c r="Z616" s="149"/>
      <c r="AA616" s="149"/>
      <c r="AB616" s="149"/>
      <c r="AC616" s="149"/>
      <c r="AD616" s="149"/>
      <c r="AE616" s="149"/>
      <c r="AF616" s="149"/>
      <c r="AG616" s="149" t="s">
        <v>249</v>
      </c>
      <c r="AH616" s="149">
        <v>0</v>
      </c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1" x14ac:dyDescent="0.25">
      <c r="A617" s="156"/>
      <c r="B617" s="157"/>
      <c r="C617" s="194" t="s">
        <v>1496</v>
      </c>
      <c r="D617" s="161"/>
      <c r="E617" s="162">
        <v>9.3000000000000007</v>
      </c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49"/>
      <c r="Z617" s="149"/>
      <c r="AA617" s="149"/>
      <c r="AB617" s="149"/>
      <c r="AC617" s="149"/>
      <c r="AD617" s="149"/>
      <c r="AE617" s="149"/>
      <c r="AF617" s="149"/>
      <c r="AG617" s="149" t="s">
        <v>249</v>
      </c>
      <c r="AH617" s="149">
        <v>0</v>
      </c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1" x14ac:dyDescent="0.25">
      <c r="A618" s="156"/>
      <c r="B618" s="157"/>
      <c r="C618" s="194" t="s">
        <v>1497</v>
      </c>
      <c r="D618" s="161"/>
      <c r="E618" s="162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49"/>
      <c r="Z618" s="149"/>
      <c r="AA618" s="149"/>
      <c r="AB618" s="149"/>
      <c r="AC618" s="149"/>
      <c r="AD618" s="149"/>
      <c r="AE618" s="149"/>
      <c r="AF618" s="149"/>
      <c r="AG618" s="149" t="s">
        <v>249</v>
      </c>
      <c r="AH618" s="149">
        <v>0</v>
      </c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1" x14ac:dyDescent="0.25">
      <c r="A619" s="156"/>
      <c r="B619" s="157"/>
      <c r="C619" s="194" t="s">
        <v>1498</v>
      </c>
      <c r="D619" s="161"/>
      <c r="E619" s="162">
        <v>8.3000000000000007</v>
      </c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49"/>
      <c r="Z619" s="149"/>
      <c r="AA619" s="149"/>
      <c r="AB619" s="149"/>
      <c r="AC619" s="149"/>
      <c r="AD619" s="149"/>
      <c r="AE619" s="149"/>
      <c r="AF619" s="149"/>
      <c r="AG619" s="149" t="s">
        <v>249</v>
      </c>
      <c r="AH619" s="149">
        <v>0</v>
      </c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 x14ac:dyDescent="0.25">
      <c r="A620" s="156"/>
      <c r="B620" s="157"/>
      <c r="C620" s="194" t="s">
        <v>1499</v>
      </c>
      <c r="D620" s="161"/>
      <c r="E620" s="162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49"/>
      <c r="Z620" s="149"/>
      <c r="AA620" s="149"/>
      <c r="AB620" s="149"/>
      <c r="AC620" s="149"/>
      <c r="AD620" s="149"/>
      <c r="AE620" s="149"/>
      <c r="AF620" s="149"/>
      <c r="AG620" s="149" t="s">
        <v>249</v>
      </c>
      <c r="AH620" s="149">
        <v>0</v>
      </c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1" x14ac:dyDescent="0.25">
      <c r="A621" s="156"/>
      <c r="B621" s="157"/>
      <c r="C621" s="194" t="s">
        <v>1500</v>
      </c>
      <c r="D621" s="161"/>
      <c r="E621" s="162">
        <v>14.7</v>
      </c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49"/>
      <c r="Z621" s="149"/>
      <c r="AA621" s="149"/>
      <c r="AB621" s="149"/>
      <c r="AC621" s="149"/>
      <c r="AD621" s="149"/>
      <c r="AE621" s="149"/>
      <c r="AF621" s="149"/>
      <c r="AG621" s="149" t="s">
        <v>249</v>
      </c>
      <c r="AH621" s="149">
        <v>0</v>
      </c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1" x14ac:dyDescent="0.25">
      <c r="A622" s="156"/>
      <c r="B622" s="157"/>
      <c r="C622" s="194" t="s">
        <v>1501</v>
      </c>
      <c r="D622" s="161"/>
      <c r="E622" s="162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49"/>
      <c r="Z622" s="149"/>
      <c r="AA622" s="149"/>
      <c r="AB622" s="149"/>
      <c r="AC622" s="149"/>
      <c r="AD622" s="149"/>
      <c r="AE622" s="149"/>
      <c r="AF622" s="149"/>
      <c r="AG622" s="149" t="s">
        <v>249</v>
      </c>
      <c r="AH622" s="149">
        <v>0</v>
      </c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 x14ac:dyDescent="0.25">
      <c r="A623" s="156"/>
      <c r="B623" s="157"/>
      <c r="C623" s="194" t="s">
        <v>1502</v>
      </c>
      <c r="D623" s="161"/>
      <c r="E623" s="162">
        <v>9.1</v>
      </c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49"/>
      <c r="Z623" s="149"/>
      <c r="AA623" s="149"/>
      <c r="AB623" s="149"/>
      <c r="AC623" s="149"/>
      <c r="AD623" s="149"/>
      <c r="AE623" s="149"/>
      <c r="AF623" s="149"/>
      <c r="AG623" s="149" t="s">
        <v>249</v>
      </c>
      <c r="AH623" s="149">
        <v>0</v>
      </c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 x14ac:dyDescent="0.25">
      <c r="A624" s="156"/>
      <c r="B624" s="157"/>
      <c r="C624" s="194" t="s">
        <v>1503</v>
      </c>
      <c r="D624" s="161"/>
      <c r="E624" s="162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49"/>
      <c r="Z624" s="149"/>
      <c r="AA624" s="149"/>
      <c r="AB624" s="149"/>
      <c r="AC624" s="149"/>
      <c r="AD624" s="149"/>
      <c r="AE624" s="149"/>
      <c r="AF624" s="149"/>
      <c r="AG624" s="149" t="s">
        <v>249</v>
      </c>
      <c r="AH624" s="149">
        <v>0</v>
      </c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1" x14ac:dyDescent="0.25">
      <c r="A625" s="156"/>
      <c r="B625" s="157"/>
      <c r="C625" s="194" t="s">
        <v>1487</v>
      </c>
      <c r="D625" s="161"/>
      <c r="E625" s="162">
        <v>5.4</v>
      </c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49"/>
      <c r="Z625" s="149"/>
      <c r="AA625" s="149"/>
      <c r="AB625" s="149"/>
      <c r="AC625" s="149"/>
      <c r="AD625" s="149"/>
      <c r="AE625" s="149"/>
      <c r="AF625" s="149"/>
      <c r="AG625" s="149" t="s">
        <v>249</v>
      </c>
      <c r="AH625" s="149">
        <v>0</v>
      </c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 x14ac:dyDescent="0.25">
      <c r="A626" s="156"/>
      <c r="B626" s="157"/>
      <c r="C626" s="194" t="s">
        <v>1504</v>
      </c>
      <c r="D626" s="161"/>
      <c r="E626" s="162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49"/>
      <c r="Z626" s="149"/>
      <c r="AA626" s="149"/>
      <c r="AB626" s="149"/>
      <c r="AC626" s="149"/>
      <c r="AD626" s="149"/>
      <c r="AE626" s="149"/>
      <c r="AF626" s="149"/>
      <c r="AG626" s="149" t="s">
        <v>249</v>
      </c>
      <c r="AH626" s="149">
        <v>0</v>
      </c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 x14ac:dyDescent="0.25">
      <c r="A627" s="156"/>
      <c r="B627" s="157"/>
      <c r="C627" s="194" t="s">
        <v>1505</v>
      </c>
      <c r="D627" s="161"/>
      <c r="E627" s="162">
        <v>5.0999999999999996</v>
      </c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49"/>
      <c r="Z627" s="149"/>
      <c r="AA627" s="149"/>
      <c r="AB627" s="149"/>
      <c r="AC627" s="149"/>
      <c r="AD627" s="149"/>
      <c r="AE627" s="149"/>
      <c r="AF627" s="149"/>
      <c r="AG627" s="149" t="s">
        <v>249</v>
      </c>
      <c r="AH627" s="149">
        <v>0</v>
      </c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1" x14ac:dyDescent="0.25">
      <c r="A628" s="156"/>
      <c r="B628" s="157"/>
      <c r="C628" s="194" t="s">
        <v>1506</v>
      </c>
      <c r="D628" s="161"/>
      <c r="E628" s="162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49"/>
      <c r="Z628" s="149"/>
      <c r="AA628" s="149"/>
      <c r="AB628" s="149"/>
      <c r="AC628" s="149"/>
      <c r="AD628" s="149"/>
      <c r="AE628" s="149"/>
      <c r="AF628" s="149"/>
      <c r="AG628" s="149" t="s">
        <v>249</v>
      </c>
      <c r="AH628" s="149">
        <v>0</v>
      </c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5">
      <c r="A629" s="156"/>
      <c r="B629" s="157"/>
      <c r="C629" s="194" t="s">
        <v>1507</v>
      </c>
      <c r="D629" s="161"/>
      <c r="E629" s="162">
        <v>6.3</v>
      </c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49"/>
      <c r="Z629" s="149"/>
      <c r="AA629" s="149"/>
      <c r="AB629" s="149"/>
      <c r="AC629" s="149"/>
      <c r="AD629" s="149"/>
      <c r="AE629" s="149"/>
      <c r="AF629" s="149"/>
      <c r="AG629" s="149" t="s">
        <v>249</v>
      </c>
      <c r="AH629" s="149">
        <v>0</v>
      </c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1" x14ac:dyDescent="0.25">
      <c r="A630" s="156">
        <v>72</v>
      </c>
      <c r="B630" s="157" t="s">
        <v>1508</v>
      </c>
      <c r="C630" s="197" t="s">
        <v>1509</v>
      </c>
      <c r="D630" s="158" t="s">
        <v>0</v>
      </c>
      <c r="E630" s="190"/>
      <c r="F630" s="160"/>
      <c r="G630" s="159">
        <f>ROUND(E630*F630,2)</f>
        <v>0</v>
      </c>
      <c r="H630" s="160"/>
      <c r="I630" s="159">
        <f>ROUND(E630*H630,2)</f>
        <v>0</v>
      </c>
      <c r="J630" s="160"/>
      <c r="K630" s="159">
        <f>ROUND(E630*J630,2)</f>
        <v>0</v>
      </c>
      <c r="L630" s="159">
        <v>21</v>
      </c>
      <c r="M630" s="159">
        <f>G630*(1+L630/100)</f>
        <v>0</v>
      </c>
      <c r="N630" s="159">
        <v>0</v>
      </c>
      <c r="O630" s="159">
        <f>ROUND(E630*N630,2)</f>
        <v>0</v>
      </c>
      <c r="P630" s="159">
        <v>0</v>
      </c>
      <c r="Q630" s="159">
        <f>ROUND(E630*P630,2)</f>
        <v>0</v>
      </c>
      <c r="R630" s="159" t="s">
        <v>1448</v>
      </c>
      <c r="S630" s="159" t="s">
        <v>244</v>
      </c>
      <c r="T630" s="159" t="s">
        <v>1030</v>
      </c>
      <c r="U630" s="159">
        <v>0</v>
      </c>
      <c r="V630" s="159">
        <f>ROUND(E630*U630,2)</f>
        <v>0</v>
      </c>
      <c r="W630" s="159"/>
      <c r="X630" s="159" t="s">
        <v>604</v>
      </c>
      <c r="Y630" s="149"/>
      <c r="Z630" s="149"/>
      <c r="AA630" s="149"/>
      <c r="AB630" s="149"/>
      <c r="AC630" s="149"/>
      <c r="AD630" s="149"/>
      <c r="AE630" s="149"/>
      <c r="AF630" s="149"/>
      <c r="AG630" s="149" t="s">
        <v>605</v>
      </c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1" x14ac:dyDescent="0.25">
      <c r="A631" s="156"/>
      <c r="B631" s="157"/>
      <c r="C631" s="268" t="s">
        <v>1510</v>
      </c>
      <c r="D631" s="269"/>
      <c r="E631" s="269"/>
      <c r="F631" s="269"/>
      <c r="G631" s="26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49"/>
      <c r="Z631" s="149"/>
      <c r="AA631" s="149"/>
      <c r="AB631" s="149"/>
      <c r="AC631" s="149"/>
      <c r="AD631" s="149"/>
      <c r="AE631" s="149"/>
      <c r="AF631" s="149"/>
      <c r="AG631" s="149" t="s">
        <v>270</v>
      </c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x14ac:dyDescent="0.25">
      <c r="A632" s="169" t="s">
        <v>238</v>
      </c>
      <c r="B632" s="170" t="s">
        <v>171</v>
      </c>
      <c r="C632" s="192" t="s">
        <v>172</v>
      </c>
      <c r="D632" s="171"/>
      <c r="E632" s="172"/>
      <c r="F632" s="173"/>
      <c r="G632" s="173">
        <f>SUMIF(AG633:AG694,"&lt;&gt;NOR",G633:G694)</f>
        <v>0</v>
      </c>
      <c r="H632" s="173"/>
      <c r="I632" s="173">
        <f>SUM(I633:I694)</f>
        <v>0</v>
      </c>
      <c r="J632" s="173"/>
      <c r="K632" s="173">
        <f>SUM(K633:K694)</f>
        <v>0</v>
      </c>
      <c r="L632" s="173"/>
      <c r="M632" s="173">
        <f>SUM(M633:M694)</f>
        <v>0</v>
      </c>
      <c r="N632" s="173"/>
      <c r="O632" s="173">
        <f>SUM(O633:O694)</f>
        <v>7.0799999999999992</v>
      </c>
      <c r="P632" s="173"/>
      <c r="Q632" s="173">
        <f>SUM(Q633:Q694)</f>
        <v>0</v>
      </c>
      <c r="R632" s="173"/>
      <c r="S632" s="173"/>
      <c r="T632" s="174"/>
      <c r="U632" s="168"/>
      <c r="V632" s="168">
        <f>SUM(V633:V694)</f>
        <v>1139.2299999999998</v>
      </c>
      <c r="W632" s="168"/>
      <c r="X632" s="168"/>
      <c r="AG632" t="s">
        <v>239</v>
      </c>
    </row>
    <row r="633" spans="1:60" ht="20.399999999999999" outlineLevel="1" x14ac:dyDescent="0.25">
      <c r="A633" s="175">
        <v>73</v>
      </c>
      <c r="B633" s="176" t="s">
        <v>1511</v>
      </c>
      <c r="C633" s="193" t="s">
        <v>1512</v>
      </c>
      <c r="D633" s="177" t="s">
        <v>242</v>
      </c>
      <c r="E633" s="178">
        <v>1104.7</v>
      </c>
      <c r="F633" s="179"/>
      <c r="G633" s="180">
        <f>ROUND(E633*F633,2)</f>
        <v>0</v>
      </c>
      <c r="H633" s="179"/>
      <c r="I633" s="180">
        <f>ROUND(E633*H633,2)</f>
        <v>0</v>
      </c>
      <c r="J633" s="179"/>
      <c r="K633" s="180">
        <f>ROUND(E633*J633,2)</f>
        <v>0</v>
      </c>
      <c r="L633" s="180">
        <v>21</v>
      </c>
      <c r="M633" s="180">
        <f>G633*(1+L633/100)</f>
        <v>0</v>
      </c>
      <c r="N633" s="180">
        <v>4.0299999999999997E-3</v>
      </c>
      <c r="O633" s="180">
        <f>ROUND(E633*N633,2)</f>
        <v>4.45</v>
      </c>
      <c r="P633" s="180">
        <v>0</v>
      </c>
      <c r="Q633" s="180">
        <f>ROUND(E633*P633,2)</f>
        <v>0</v>
      </c>
      <c r="R633" s="180" t="s">
        <v>1448</v>
      </c>
      <c r="S633" s="180" t="s">
        <v>244</v>
      </c>
      <c r="T633" s="181" t="s">
        <v>1030</v>
      </c>
      <c r="U633" s="159">
        <v>0.20699999999999999</v>
      </c>
      <c r="V633" s="159">
        <f>ROUND(E633*U633,2)</f>
        <v>228.67</v>
      </c>
      <c r="W633" s="159"/>
      <c r="X633" s="159" t="s">
        <v>246</v>
      </c>
      <c r="Y633" s="149"/>
      <c r="Z633" s="149"/>
      <c r="AA633" s="149"/>
      <c r="AB633" s="149"/>
      <c r="AC633" s="149"/>
      <c r="AD633" s="149"/>
      <c r="AE633" s="149"/>
      <c r="AF633" s="149"/>
      <c r="AG633" s="149" t="s">
        <v>289</v>
      </c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1" x14ac:dyDescent="0.25">
      <c r="A634" s="156"/>
      <c r="B634" s="157"/>
      <c r="C634" s="194" t="s">
        <v>1093</v>
      </c>
      <c r="D634" s="161"/>
      <c r="E634" s="162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49"/>
      <c r="Z634" s="149"/>
      <c r="AA634" s="149"/>
      <c r="AB634" s="149"/>
      <c r="AC634" s="149"/>
      <c r="AD634" s="149"/>
      <c r="AE634" s="149"/>
      <c r="AF634" s="149"/>
      <c r="AG634" s="149" t="s">
        <v>249</v>
      </c>
      <c r="AH634" s="149">
        <v>0</v>
      </c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1" x14ac:dyDescent="0.25">
      <c r="A635" s="156"/>
      <c r="B635" s="157"/>
      <c r="C635" s="194" t="s">
        <v>1513</v>
      </c>
      <c r="D635" s="161"/>
      <c r="E635" s="162">
        <v>592.1</v>
      </c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49"/>
      <c r="Z635" s="149"/>
      <c r="AA635" s="149"/>
      <c r="AB635" s="149"/>
      <c r="AC635" s="149"/>
      <c r="AD635" s="149"/>
      <c r="AE635" s="149"/>
      <c r="AF635" s="149"/>
      <c r="AG635" s="149" t="s">
        <v>249</v>
      </c>
      <c r="AH635" s="149">
        <v>0</v>
      </c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1" x14ac:dyDescent="0.25">
      <c r="A636" s="156"/>
      <c r="B636" s="157"/>
      <c r="C636" s="194" t="s">
        <v>1390</v>
      </c>
      <c r="D636" s="161"/>
      <c r="E636" s="162">
        <v>267.7</v>
      </c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49"/>
      <c r="Z636" s="149"/>
      <c r="AA636" s="149"/>
      <c r="AB636" s="149"/>
      <c r="AC636" s="149"/>
      <c r="AD636" s="149"/>
      <c r="AE636" s="149"/>
      <c r="AF636" s="149"/>
      <c r="AG636" s="149" t="s">
        <v>249</v>
      </c>
      <c r="AH636" s="149">
        <v>0</v>
      </c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1" x14ac:dyDescent="0.25">
      <c r="A637" s="156"/>
      <c r="B637" s="157"/>
      <c r="C637" s="194" t="s">
        <v>1514</v>
      </c>
      <c r="D637" s="161"/>
      <c r="E637" s="162">
        <v>205.3</v>
      </c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49"/>
      <c r="Z637" s="149"/>
      <c r="AA637" s="149"/>
      <c r="AB637" s="149"/>
      <c r="AC637" s="149"/>
      <c r="AD637" s="149"/>
      <c r="AE637" s="149"/>
      <c r="AF637" s="149"/>
      <c r="AG637" s="149" t="s">
        <v>249</v>
      </c>
      <c r="AH637" s="149">
        <v>0</v>
      </c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1" x14ac:dyDescent="0.25">
      <c r="A638" s="156"/>
      <c r="B638" s="157"/>
      <c r="C638" s="194" t="s">
        <v>1515</v>
      </c>
      <c r="D638" s="161"/>
      <c r="E638" s="162">
        <v>39.6</v>
      </c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49"/>
      <c r="Z638" s="149"/>
      <c r="AA638" s="149"/>
      <c r="AB638" s="149"/>
      <c r="AC638" s="149"/>
      <c r="AD638" s="149"/>
      <c r="AE638" s="149"/>
      <c r="AF638" s="149"/>
      <c r="AG638" s="149" t="s">
        <v>249</v>
      </c>
      <c r="AH638" s="149">
        <v>0</v>
      </c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ht="20.399999999999999" outlineLevel="1" x14ac:dyDescent="0.25">
      <c r="A639" s="175">
        <v>74</v>
      </c>
      <c r="B639" s="176" t="s">
        <v>1516</v>
      </c>
      <c r="C639" s="193" t="s">
        <v>1517</v>
      </c>
      <c r="D639" s="177" t="s">
        <v>242</v>
      </c>
      <c r="E639" s="178">
        <v>603.5</v>
      </c>
      <c r="F639" s="179"/>
      <c r="G639" s="180">
        <f>ROUND(E639*F639,2)</f>
        <v>0</v>
      </c>
      <c r="H639" s="179"/>
      <c r="I639" s="180">
        <f>ROUND(E639*H639,2)</f>
        <v>0</v>
      </c>
      <c r="J639" s="179"/>
      <c r="K639" s="180">
        <f>ROUND(E639*J639,2)</f>
        <v>0</v>
      </c>
      <c r="L639" s="180">
        <v>21</v>
      </c>
      <c r="M639" s="180">
        <f>G639*(1+L639/100)</f>
        <v>0</v>
      </c>
      <c r="N639" s="180">
        <v>0</v>
      </c>
      <c r="O639" s="180">
        <f>ROUND(E639*N639,2)</f>
        <v>0</v>
      </c>
      <c r="P639" s="180">
        <v>0</v>
      </c>
      <c r="Q639" s="180">
        <f>ROUND(E639*P639,2)</f>
        <v>0</v>
      </c>
      <c r="R639" s="180" t="s">
        <v>1448</v>
      </c>
      <c r="S639" s="180" t="s">
        <v>244</v>
      </c>
      <c r="T639" s="181" t="s">
        <v>1030</v>
      </c>
      <c r="U639" s="159">
        <v>0.84799999999999998</v>
      </c>
      <c r="V639" s="159">
        <f>ROUND(E639*U639,2)</f>
        <v>511.77</v>
      </c>
      <c r="W639" s="159"/>
      <c r="X639" s="159" t="s">
        <v>246</v>
      </c>
      <c r="Y639" s="149"/>
      <c r="Z639" s="149"/>
      <c r="AA639" s="149"/>
      <c r="AB639" s="149"/>
      <c r="AC639" s="149"/>
      <c r="AD639" s="149"/>
      <c r="AE639" s="149"/>
      <c r="AF639" s="149"/>
      <c r="AG639" s="149" t="s">
        <v>289</v>
      </c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1" x14ac:dyDescent="0.25">
      <c r="A640" s="156"/>
      <c r="B640" s="157"/>
      <c r="C640" s="262" t="s">
        <v>1518</v>
      </c>
      <c r="D640" s="263"/>
      <c r="E640" s="263"/>
      <c r="F640" s="263"/>
      <c r="G640" s="263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49"/>
      <c r="Z640" s="149"/>
      <c r="AA640" s="149"/>
      <c r="AB640" s="149"/>
      <c r="AC640" s="149"/>
      <c r="AD640" s="149"/>
      <c r="AE640" s="149"/>
      <c r="AF640" s="149"/>
      <c r="AG640" s="149" t="s">
        <v>610</v>
      </c>
      <c r="AH640" s="149"/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outlineLevel="1" x14ac:dyDescent="0.25">
      <c r="A641" s="156"/>
      <c r="B641" s="157"/>
      <c r="C641" s="194" t="s">
        <v>1093</v>
      </c>
      <c r="D641" s="161"/>
      <c r="E641" s="162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49"/>
      <c r="Z641" s="149"/>
      <c r="AA641" s="149"/>
      <c r="AB641" s="149"/>
      <c r="AC641" s="149"/>
      <c r="AD641" s="149"/>
      <c r="AE641" s="149"/>
      <c r="AF641" s="149"/>
      <c r="AG641" s="149" t="s">
        <v>249</v>
      </c>
      <c r="AH641" s="149">
        <v>0</v>
      </c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1" x14ac:dyDescent="0.25">
      <c r="A642" s="156"/>
      <c r="B642" s="157"/>
      <c r="C642" s="194" t="s">
        <v>1513</v>
      </c>
      <c r="D642" s="161"/>
      <c r="E642" s="162">
        <v>592.1</v>
      </c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49"/>
      <c r="Z642" s="149"/>
      <c r="AA642" s="149"/>
      <c r="AB642" s="149"/>
      <c r="AC642" s="149"/>
      <c r="AD642" s="149"/>
      <c r="AE642" s="149"/>
      <c r="AF642" s="149"/>
      <c r="AG642" s="149" t="s">
        <v>249</v>
      </c>
      <c r="AH642" s="149">
        <v>0</v>
      </c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1" x14ac:dyDescent="0.25">
      <c r="A643" s="156"/>
      <c r="B643" s="157"/>
      <c r="C643" s="194" t="s">
        <v>1519</v>
      </c>
      <c r="D643" s="161"/>
      <c r="E643" s="162">
        <v>11.4</v>
      </c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49"/>
      <c r="Z643" s="149"/>
      <c r="AA643" s="149"/>
      <c r="AB643" s="149"/>
      <c r="AC643" s="149"/>
      <c r="AD643" s="149"/>
      <c r="AE643" s="149"/>
      <c r="AF643" s="149"/>
      <c r="AG643" s="149" t="s">
        <v>249</v>
      </c>
      <c r="AH643" s="149">
        <v>0</v>
      </c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ht="20.399999999999999" outlineLevel="1" x14ac:dyDescent="0.25">
      <c r="A644" s="175">
        <v>75</v>
      </c>
      <c r="B644" s="176" t="s">
        <v>1520</v>
      </c>
      <c r="C644" s="193" t="s">
        <v>1521</v>
      </c>
      <c r="D644" s="177" t="s">
        <v>346</v>
      </c>
      <c r="E644" s="178">
        <v>2</v>
      </c>
      <c r="F644" s="179"/>
      <c r="G644" s="180">
        <f>ROUND(E644*F644,2)</f>
        <v>0</v>
      </c>
      <c r="H644" s="179"/>
      <c r="I644" s="180">
        <f>ROUND(E644*H644,2)</f>
        <v>0</v>
      </c>
      <c r="J644" s="179"/>
      <c r="K644" s="180">
        <f>ROUND(E644*J644,2)</f>
        <v>0</v>
      </c>
      <c r="L644" s="180">
        <v>21</v>
      </c>
      <c r="M644" s="180">
        <f>G644*(1+L644/100)</f>
        <v>0</v>
      </c>
      <c r="N644" s="180">
        <v>1.1999999999999999E-3</v>
      </c>
      <c r="O644" s="180">
        <f>ROUND(E644*N644,2)</f>
        <v>0</v>
      </c>
      <c r="P644" s="180">
        <v>0</v>
      </c>
      <c r="Q644" s="180">
        <f>ROUND(E644*P644,2)</f>
        <v>0</v>
      </c>
      <c r="R644" s="180" t="s">
        <v>1448</v>
      </c>
      <c r="S644" s="180" t="s">
        <v>244</v>
      </c>
      <c r="T644" s="181" t="s">
        <v>1030</v>
      </c>
      <c r="U644" s="159">
        <v>0.6</v>
      </c>
      <c r="V644" s="159">
        <f>ROUND(E644*U644,2)</f>
        <v>1.2</v>
      </c>
      <c r="W644" s="159"/>
      <c r="X644" s="159" t="s">
        <v>246</v>
      </c>
      <c r="Y644" s="149"/>
      <c r="Z644" s="149"/>
      <c r="AA644" s="149"/>
      <c r="AB644" s="149"/>
      <c r="AC644" s="149"/>
      <c r="AD644" s="149"/>
      <c r="AE644" s="149"/>
      <c r="AF644" s="149"/>
      <c r="AG644" s="149" t="s">
        <v>289</v>
      </c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outlineLevel="1" x14ac:dyDescent="0.25">
      <c r="A645" s="156"/>
      <c r="B645" s="157"/>
      <c r="C645" s="266" t="s">
        <v>1522</v>
      </c>
      <c r="D645" s="267"/>
      <c r="E645" s="267"/>
      <c r="F645" s="267"/>
      <c r="G645" s="267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49"/>
      <c r="Z645" s="149"/>
      <c r="AA645" s="149"/>
      <c r="AB645" s="149"/>
      <c r="AC645" s="149"/>
      <c r="AD645" s="149"/>
      <c r="AE645" s="149"/>
      <c r="AF645" s="149"/>
      <c r="AG645" s="149" t="s">
        <v>270</v>
      </c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1" x14ac:dyDescent="0.25">
      <c r="A646" s="156"/>
      <c r="B646" s="157"/>
      <c r="C646" s="264" t="s">
        <v>1523</v>
      </c>
      <c r="D646" s="265"/>
      <c r="E646" s="265"/>
      <c r="F646" s="265"/>
      <c r="G646" s="265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49"/>
      <c r="Z646" s="149"/>
      <c r="AA646" s="149"/>
      <c r="AB646" s="149"/>
      <c r="AC646" s="149"/>
      <c r="AD646" s="149"/>
      <c r="AE646" s="149"/>
      <c r="AF646" s="149"/>
      <c r="AG646" s="149" t="s">
        <v>610</v>
      </c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 x14ac:dyDescent="0.25">
      <c r="A647" s="156"/>
      <c r="B647" s="157"/>
      <c r="C647" s="194" t="s">
        <v>1524</v>
      </c>
      <c r="D647" s="161"/>
      <c r="E647" s="162">
        <v>2</v>
      </c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49"/>
      <c r="Z647" s="149"/>
      <c r="AA647" s="149"/>
      <c r="AB647" s="149"/>
      <c r="AC647" s="149"/>
      <c r="AD647" s="149"/>
      <c r="AE647" s="149"/>
      <c r="AF647" s="149"/>
      <c r="AG647" s="149" t="s">
        <v>249</v>
      </c>
      <c r="AH647" s="149">
        <v>0</v>
      </c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ht="20.399999999999999" outlineLevel="1" x14ac:dyDescent="0.25">
      <c r="A648" s="175">
        <v>76</v>
      </c>
      <c r="B648" s="176" t="s">
        <v>1525</v>
      </c>
      <c r="C648" s="193" t="s">
        <v>1526</v>
      </c>
      <c r="D648" s="177" t="s">
        <v>346</v>
      </c>
      <c r="E648" s="178">
        <v>3</v>
      </c>
      <c r="F648" s="179"/>
      <c r="G648" s="180">
        <f>ROUND(E648*F648,2)</f>
        <v>0</v>
      </c>
      <c r="H648" s="179"/>
      <c r="I648" s="180">
        <f>ROUND(E648*H648,2)</f>
        <v>0</v>
      </c>
      <c r="J648" s="179"/>
      <c r="K648" s="180">
        <f>ROUND(E648*J648,2)</f>
        <v>0</v>
      </c>
      <c r="L648" s="180">
        <v>21</v>
      </c>
      <c r="M648" s="180">
        <f>G648*(1+L648/100)</f>
        <v>0</v>
      </c>
      <c r="N648" s="180">
        <v>2.3500000000000001E-3</v>
      </c>
      <c r="O648" s="180">
        <f>ROUND(E648*N648,2)</f>
        <v>0.01</v>
      </c>
      <c r="P648" s="180">
        <v>0</v>
      </c>
      <c r="Q648" s="180">
        <f>ROUND(E648*P648,2)</f>
        <v>0</v>
      </c>
      <c r="R648" s="180" t="s">
        <v>1448</v>
      </c>
      <c r="S648" s="180" t="s">
        <v>244</v>
      </c>
      <c r="T648" s="181" t="s">
        <v>1030</v>
      </c>
      <c r="U648" s="159">
        <v>0.7</v>
      </c>
      <c r="V648" s="159">
        <f>ROUND(E648*U648,2)</f>
        <v>2.1</v>
      </c>
      <c r="W648" s="159"/>
      <c r="X648" s="159" t="s">
        <v>246</v>
      </c>
      <c r="Y648" s="149"/>
      <c r="Z648" s="149"/>
      <c r="AA648" s="149"/>
      <c r="AB648" s="149"/>
      <c r="AC648" s="149"/>
      <c r="AD648" s="149"/>
      <c r="AE648" s="149"/>
      <c r="AF648" s="149"/>
      <c r="AG648" s="149" t="s">
        <v>289</v>
      </c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outlineLevel="1" x14ac:dyDescent="0.25">
      <c r="A649" s="156"/>
      <c r="B649" s="157"/>
      <c r="C649" s="266" t="s">
        <v>1522</v>
      </c>
      <c r="D649" s="267"/>
      <c r="E649" s="267"/>
      <c r="F649" s="267"/>
      <c r="G649" s="267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49"/>
      <c r="Z649" s="149"/>
      <c r="AA649" s="149"/>
      <c r="AB649" s="149"/>
      <c r="AC649" s="149"/>
      <c r="AD649" s="149"/>
      <c r="AE649" s="149"/>
      <c r="AF649" s="149"/>
      <c r="AG649" s="149" t="s">
        <v>270</v>
      </c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outlineLevel="1" x14ac:dyDescent="0.25">
      <c r="A650" s="156"/>
      <c r="B650" s="157"/>
      <c r="C650" s="264" t="s">
        <v>1527</v>
      </c>
      <c r="D650" s="265"/>
      <c r="E650" s="265"/>
      <c r="F650" s="265"/>
      <c r="G650" s="265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49"/>
      <c r="Z650" s="149"/>
      <c r="AA650" s="149"/>
      <c r="AB650" s="149"/>
      <c r="AC650" s="149"/>
      <c r="AD650" s="149"/>
      <c r="AE650" s="149"/>
      <c r="AF650" s="149"/>
      <c r="AG650" s="149" t="s">
        <v>610</v>
      </c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1" x14ac:dyDescent="0.25">
      <c r="A651" s="156"/>
      <c r="B651" s="157"/>
      <c r="C651" s="194" t="s">
        <v>1528</v>
      </c>
      <c r="D651" s="161"/>
      <c r="E651" s="162">
        <v>3</v>
      </c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49"/>
      <c r="Z651" s="149"/>
      <c r="AA651" s="149"/>
      <c r="AB651" s="149"/>
      <c r="AC651" s="149"/>
      <c r="AD651" s="149"/>
      <c r="AE651" s="149"/>
      <c r="AF651" s="149"/>
      <c r="AG651" s="149" t="s">
        <v>249</v>
      </c>
      <c r="AH651" s="149">
        <v>0</v>
      </c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1" x14ac:dyDescent="0.25">
      <c r="A652" s="175">
        <v>77</v>
      </c>
      <c r="B652" s="176" t="s">
        <v>1529</v>
      </c>
      <c r="C652" s="193" t="s">
        <v>1530</v>
      </c>
      <c r="D652" s="177" t="s">
        <v>242</v>
      </c>
      <c r="E652" s="178">
        <v>899.4</v>
      </c>
      <c r="F652" s="179"/>
      <c r="G652" s="180">
        <f>ROUND(E652*F652,2)</f>
        <v>0</v>
      </c>
      <c r="H652" s="179"/>
      <c r="I652" s="180">
        <f>ROUND(E652*H652,2)</f>
        <v>0</v>
      </c>
      <c r="J652" s="179"/>
      <c r="K652" s="180">
        <f>ROUND(E652*J652,2)</f>
        <v>0</v>
      </c>
      <c r="L652" s="180">
        <v>21</v>
      </c>
      <c r="M652" s="180">
        <f>G652*(1+L652/100)</f>
        <v>0</v>
      </c>
      <c r="N652" s="180">
        <v>0</v>
      </c>
      <c r="O652" s="180">
        <f>ROUND(E652*N652,2)</f>
        <v>0</v>
      </c>
      <c r="P652" s="180">
        <v>0</v>
      </c>
      <c r="Q652" s="180">
        <f>ROUND(E652*P652,2)</f>
        <v>0</v>
      </c>
      <c r="R652" s="180" t="s">
        <v>1448</v>
      </c>
      <c r="S652" s="180" t="s">
        <v>244</v>
      </c>
      <c r="T652" s="181" t="s">
        <v>1030</v>
      </c>
      <c r="U652" s="159">
        <v>0.1</v>
      </c>
      <c r="V652" s="159">
        <f>ROUND(E652*U652,2)</f>
        <v>89.94</v>
      </c>
      <c r="W652" s="159"/>
      <c r="X652" s="159" t="s">
        <v>246</v>
      </c>
      <c r="Y652" s="149"/>
      <c r="Z652" s="149"/>
      <c r="AA652" s="149"/>
      <c r="AB652" s="149"/>
      <c r="AC652" s="149"/>
      <c r="AD652" s="149"/>
      <c r="AE652" s="149"/>
      <c r="AF652" s="149"/>
      <c r="AG652" s="149" t="s">
        <v>289</v>
      </c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1" x14ac:dyDescent="0.25">
      <c r="A653" s="156"/>
      <c r="B653" s="157"/>
      <c r="C653" s="194" t="s">
        <v>1093</v>
      </c>
      <c r="D653" s="161"/>
      <c r="E653" s="162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49"/>
      <c r="Z653" s="149"/>
      <c r="AA653" s="149"/>
      <c r="AB653" s="149"/>
      <c r="AC653" s="149"/>
      <c r="AD653" s="149"/>
      <c r="AE653" s="149"/>
      <c r="AF653" s="149"/>
      <c r="AG653" s="149" t="s">
        <v>249</v>
      </c>
      <c r="AH653" s="149">
        <v>0</v>
      </c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1" x14ac:dyDescent="0.25">
      <c r="A654" s="156"/>
      <c r="B654" s="157"/>
      <c r="C654" s="194" t="s">
        <v>1513</v>
      </c>
      <c r="D654" s="161"/>
      <c r="E654" s="162">
        <v>592.1</v>
      </c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49"/>
      <c r="Z654" s="149"/>
      <c r="AA654" s="149"/>
      <c r="AB654" s="149"/>
      <c r="AC654" s="149"/>
      <c r="AD654" s="149"/>
      <c r="AE654" s="149"/>
      <c r="AF654" s="149"/>
      <c r="AG654" s="149" t="s">
        <v>249</v>
      </c>
      <c r="AH654" s="149">
        <v>0</v>
      </c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1" x14ac:dyDescent="0.25">
      <c r="A655" s="156"/>
      <c r="B655" s="157"/>
      <c r="C655" s="194" t="s">
        <v>1390</v>
      </c>
      <c r="D655" s="161"/>
      <c r="E655" s="162">
        <v>267.7</v>
      </c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49"/>
      <c r="Z655" s="149"/>
      <c r="AA655" s="149"/>
      <c r="AB655" s="149"/>
      <c r="AC655" s="149"/>
      <c r="AD655" s="149"/>
      <c r="AE655" s="149"/>
      <c r="AF655" s="149"/>
      <c r="AG655" s="149" t="s">
        <v>249</v>
      </c>
      <c r="AH655" s="149">
        <v>0</v>
      </c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1" x14ac:dyDescent="0.25">
      <c r="A656" s="156"/>
      <c r="B656" s="157"/>
      <c r="C656" s="194" t="s">
        <v>1515</v>
      </c>
      <c r="D656" s="161"/>
      <c r="E656" s="162">
        <v>39.6</v>
      </c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49"/>
      <c r="Z656" s="149"/>
      <c r="AA656" s="149"/>
      <c r="AB656" s="149"/>
      <c r="AC656" s="149"/>
      <c r="AD656" s="149"/>
      <c r="AE656" s="149"/>
      <c r="AF656" s="149"/>
      <c r="AG656" s="149" t="s">
        <v>249</v>
      </c>
      <c r="AH656" s="149">
        <v>0</v>
      </c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ht="20.399999999999999" outlineLevel="1" x14ac:dyDescent="0.25">
      <c r="A657" s="175">
        <v>78</v>
      </c>
      <c r="B657" s="176" t="s">
        <v>1531</v>
      </c>
      <c r="C657" s="193" t="s">
        <v>1532</v>
      </c>
      <c r="D657" s="177" t="s">
        <v>242</v>
      </c>
      <c r="E657" s="178">
        <v>267.7</v>
      </c>
      <c r="F657" s="179"/>
      <c r="G657" s="180">
        <f>ROUND(E657*F657,2)</f>
        <v>0</v>
      </c>
      <c r="H657" s="179"/>
      <c r="I657" s="180">
        <f>ROUND(E657*H657,2)</f>
        <v>0</v>
      </c>
      <c r="J657" s="179"/>
      <c r="K657" s="180">
        <f>ROUND(E657*J657,2)</f>
        <v>0</v>
      </c>
      <c r="L657" s="180">
        <v>21</v>
      </c>
      <c r="M657" s="180">
        <f>G657*(1+L657/100)</f>
        <v>0</v>
      </c>
      <c r="N657" s="180">
        <v>0</v>
      </c>
      <c r="O657" s="180">
        <f>ROUND(E657*N657,2)</f>
        <v>0</v>
      </c>
      <c r="P657" s="180">
        <v>0</v>
      </c>
      <c r="Q657" s="180">
        <f>ROUND(E657*P657,2)</f>
        <v>0</v>
      </c>
      <c r="R657" s="180" t="s">
        <v>1448</v>
      </c>
      <c r="S657" s="180" t="s">
        <v>244</v>
      </c>
      <c r="T657" s="181" t="s">
        <v>1030</v>
      </c>
      <c r="U657" s="159">
        <v>0.88100000000000001</v>
      </c>
      <c r="V657" s="159">
        <f>ROUND(E657*U657,2)</f>
        <v>235.84</v>
      </c>
      <c r="W657" s="159"/>
      <c r="X657" s="159" t="s">
        <v>246</v>
      </c>
      <c r="Y657" s="149"/>
      <c r="Z657" s="149"/>
      <c r="AA657" s="149"/>
      <c r="AB657" s="149"/>
      <c r="AC657" s="149"/>
      <c r="AD657" s="149"/>
      <c r="AE657" s="149"/>
      <c r="AF657" s="149"/>
      <c r="AG657" s="149" t="s">
        <v>289</v>
      </c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1" x14ac:dyDescent="0.25">
      <c r="A658" s="156"/>
      <c r="B658" s="157"/>
      <c r="C658" s="262" t="s">
        <v>1533</v>
      </c>
      <c r="D658" s="263"/>
      <c r="E658" s="263"/>
      <c r="F658" s="263"/>
      <c r="G658" s="263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49"/>
      <c r="Z658" s="149"/>
      <c r="AA658" s="149"/>
      <c r="AB658" s="149"/>
      <c r="AC658" s="149"/>
      <c r="AD658" s="149"/>
      <c r="AE658" s="149"/>
      <c r="AF658" s="149"/>
      <c r="AG658" s="149" t="s">
        <v>610</v>
      </c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1" x14ac:dyDescent="0.25">
      <c r="A659" s="156"/>
      <c r="B659" s="157"/>
      <c r="C659" s="194" t="s">
        <v>1093</v>
      </c>
      <c r="D659" s="161"/>
      <c r="E659" s="162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49"/>
      <c r="Z659" s="149"/>
      <c r="AA659" s="149"/>
      <c r="AB659" s="149"/>
      <c r="AC659" s="149"/>
      <c r="AD659" s="149"/>
      <c r="AE659" s="149"/>
      <c r="AF659" s="149"/>
      <c r="AG659" s="149" t="s">
        <v>249</v>
      </c>
      <c r="AH659" s="149">
        <v>0</v>
      </c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1" x14ac:dyDescent="0.25">
      <c r="A660" s="156"/>
      <c r="B660" s="157"/>
      <c r="C660" s="194" t="s">
        <v>1390</v>
      </c>
      <c r="D660" s="161"/>
      <c r="E660" s="162">
        <v>267.7</v>
      </c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49"/>
      <c r="Z660" s="149"/>
      <c r="AA660" s="149"/>
      <c r="AB660" s="149"/>
      <c r="AC660" s="149"/>
      <c r="AD660" s="149"/>
      <c r="AE660" s="149"/>
      <c r="AF660" s="149"/>
      <c r="AG660" s="149" t="s">
        <v>249</v>
      </c>
      <c r="AH660" s="149">
        <v>0</v>
      </c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1" x14ac:dyDescent="0.25">
      <c r="A661" s="175">
        <v>79</v>
      </c>
      <c r="B661" s="176" t="s">
        <v>1534</v>
      </c>
      <c r="C661" s="193" t="s">
        <v>1535</v>
      </c>
      <c r="D661" s="177" t="s">
        <v>242</v>
      </c>
      <c r="E661" s="178">
        <v>614.6</v>
      </c>
      <c r="F661" s="179"/>
      <c r="G661" s="180">
        <f>ROUND(E661*F661,2)</f>
        <v>0</v>
      </c>
      <c r="H661" s="179"/>
      <c r="I661" s="180">
        <f>ROUND(E661*H661,2)</f>
        <v>0</v>
      </c>
      <c r="J661" s="179"/>
      <c r="K661" s="180">
        <f>ROUND(E661*J661,2)</f>
        <v>0</v>
      </c>
      <c r="L661" s="180">
        <v>21</v>
      </c>
      <c r="M661" s="180">
        <f>G661*(1+L661/100)</f>
        <v>0</v>
      </c>
      <c r="N661" s="180">
        <v>3.0000000000000001E-5</v>
      </c>
      <c r="O661" s="180">
        <f>ROUND(E661*N661,2)</f>
        <v>0.02</v>
      </c>
      <c r="P661" s="180">
        <v>0</v>
      </c>
      <c r="Q661" s="180">
        <f>ROUND(E661*P661,2)</f>
        <v>0</v>
      </c>
      <c r="R661" s="180" t="s">
        <v>1448</v>
      </c>
      <c r="S661" s="180" t="s">
        <v>244</v>
      </c>
      <c r="T661" s="181" t="s">
        <v>1030</v>
      </c>
      <c r="U661" s="159">
        <v>0.11</v>
      </c>
      <c r="V661" s="159">
        <f>ROUND(E661*U661,2)</f>
        <v>67.61</v>
      </c>
      <c r="W661" s="159"/>
      <c r="X661" s="159" t="s">
        <v>246</v>
      </c>
      <c r="Y661" s="149"/>
      <c r="Z661" s="149"/>
      <c r="AA661" s="149"/>
      <c r="AB661" s="149"/>
      <c r="AC661" s="149"/>
      <c r="AD661" s="149"/>
      <c r="AE661" s="149"/>
      <c r="AF661" s="149"/>
      <c r="AG661" s="149" t="s">
        <v>289</v>
      </c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1" x14ac:dyDescent="0.25">
      <c r="A662" s="156"/>
      <c r="B662" s="157"/>
      <c r="C662" s="194" t="s">
        <v>1093</v>
      </c>
      <c r="D662" s="161"/>
      <c r="E662" s="162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49"/>
      <c r="Z662" s="149"/>
      <c r="AA662" s="149"/>
      <c r="AB662" s="149"/>
      <c r="AC662" s="149"/>
      <c r="AD662" s="149"/>
      <c r="AE662" s="149"/>
      <c r="AF662" s="149"/>
      <c r="AG662" s="149" t="s">
        <v>249</v>
      </c>
      <c r="AH662" s="149">
        <v>0</v>
      </c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1" x14ac:dyDescent="0.25">
      <c r="A663" s="156"/>
      <c r="B663" s="157"/>
      <c r="C663" s="194" t="s">
        <v>1536</v>
      </c>
      <c r="D663" s="161"/>
      <c r="E663" s="162">
        <v>535.4</v>
      </c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49"/>
      <c r="Z663" s="149"/>
      <c r="AA663" s="149"/>
      <c r="AB663" s="149"/>
      <c r="AC663" s="149"/>
      <c r="AD663" s="149"/>
      <c r="AE663" s="149"/>
      <c r="AF663" s="149"/>
      <c r="AG663" s="149" t="s">
        <v>249</v>
      </c>
      <c r="AH663" s="149">
        <v>0</v>
      </c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1" x14ac:dyDescent="0.25">
      <c r="A664" s="156"/>
      <c r="B664" s="157"/>
      <c r="C664" s="194" t="s">
        <v>1537</v>
      </c>
      <c r="D664" s="161"/>
      <c r="E664" s="162">
        <v>79.2</v>
      </c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49"/>
      <c r="Z664" s="149"/>
      <c r="AA664" s="149"/>
      <c r="AB664" s="149"/>
      <c r="AC664" s="149"/>
      <c r="AD664" s="149"/>
      <c r="AE664" s="149"/>
      <c r="AF664" s="149"/>
      <c r="AG664" s="149" t="s">
        <v>249</v>
      </c>
      <c r="AH664" s="149">
        <v>0</v>
      </c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1" x14ac:dyDescent="0.25">
      <c r="A665" s="175">
        <v>80</v>
      </c>
      <c r="B665" s="176" t="s">
        <v>1538</v>
      </c>
      <c r="C665" s="193" t="s">
        <v>1539</v>
      </c>
      <c r="D665" s="177" t="s">
        <v>346</v>
      </c>
      <c r="E665" s="178">
        <v>3</v>
      </c>
      <c r="F665" s="179"/>
      <c r="G665" s="180">
        <f>ROUND(E665*F665,2)</f>
        <v>0</v>
      </c>
      <c r="H665" s="179"/>
      <c r="I665" s="180">
        <f>ROUND(E665*H665,2)</f>
        <v>0</v>
      </c>
      <c r="J665" s="179"/>
      <c r="K665" s="180">
        <f>ROUND(E665*J665,2)</f>
        <v>0</v>
      </c>
      <c r="L665" s="180">
        <v>21</v>
      </c>
      <c r="M665" s="180">
        <f>G665*(1+L665/100)</f>
        <v>0</v>
      </c>
      <c r="N665" s="180">
        <v>2.2499999999999998E-3</v>
      </c>
      <c r="O665" s="180">
        <f>ROUND(E665*N665,2)</f>
        <v>0.01</v>
      </c>
      <c r="P665" s="180">
        <v>0</v>
      </c>
      <c r="Q665" s="180">
        <f>ROUND(E665*P665,2)</f>
        <v>0</v>
      </c>
      <c r="R665" s="180"/>
      <c r="S665" s="180" t="s">
        <v>326</v>
      </c>
      <c r="T665" s="181" t="s">
        <v>327</v>
      </c>
      <c r="U665" s="159">
        <v>0.7</v>
      </c>
      <c r="V665" s="159">
        <f>ROUND(E665*U665,2)</f>
        <v>2.1</v>
      </c>
      <c r="W665" s="159"/>
      <c r="X665" s="159" t="s">
        <v>246</v>
      </c>
      <c r="Y665" s="149"/>
      <c r="Z665" s="149"/>
      <c r="AA665" s="149"/>
      <c r="AB665" s="149"/>
      <c r="AC665" s="149"/>
      <c r="AD665" s="149"/>
      <c r="AE665" s="149"/>
      <c r="AF665" s="149"/>
      <c r="AG665" s="149" t="s">
        <v>289</v>
      </c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1" x14ac:dyDescent="0.25">
      <c r="A666" s="156"/>
      <c r="B666" s="157"/>
      <c r="C666" s="262" t="s">
        <v>1527</v>
      </c>
      <c r="D666" s="263"/>
      <c r="E666" s="263"/>
      <c r="F666" s="263"/>
      <c r="G666" s="263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49"/>
      <c r="Z666" s="149"/>
      <c r="AA666" s="149"/>
      <c r="AB666" s="149"/>
      <c r="AC666" s="149"/>
      <c r="AD666" s="149"/>
      <c r="AE666" s="149"/>
      <c r="AF666" s="149"/>
      <c r="AG666" s="149" t="s">
        <v>610</v>
      </c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1" x14ac:dyDescent="0.25">
      <c r="A667" s="156"/>
      <c r="B667" s="157"/>
      <c r="C667" s="194" t="s">
        <v>1540</v>
      </c>
      <c r="D667" s="161"/>
      <c r="E667" s="162">
        <v>3</v>
      </c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49"/>
      <c r="Z667" s="149"/>
      <c r="AA667" s="149"/>
      <c r="AB667" s="149"/>
      <c r="AC667" s="149"/>
      <c r="AD667" s="149"/>
      <c r="AE667" s="149"/>
      <c r="AF667" s="149"/>
      <c r="AG667" s="149" t="s">
        <v>249</v>
      </c>
      <c r="AH667" s="149">
        <v>0</v>
      </c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ht="20.399999999999999" outlineLevel="1" x14ac:dyDescent="0.25">
      <c r="A668" s="175">
        <v>81</v>
      </c>
      <c r="B668" s="176" t="s">
        <v>1541</v>
      </c>
      <c r="C668" s="193" t="s">
        <v>1542</v>
      </c>
      <c r="D668" s="177" t="s">
        <v>242</v>
      </c>
      <c r="E668" s="178">
        <v>681.95500000000004</v>
      </c>
      <c r="F668" s="179"/>
      <c r="G668" s="180">
        <f>ROUND(E668*F668,2)</f>
        <v>0</v>
      </c>
      <c r="H668" s="179"/>
      <c r="I668" s="180">
        <f>ROUND(E668*H668,2)</f>
        <v>0</v>
      </c>
      <c r="J668" s="179"/>
      <c r="K668" s="180">
        <f>ROUND(E668*J668,2)</f>
        <v>0</v>
      </c>
      <c r="L668" s="180">
        <v>21</v>
      </c>
      <c r="M668" s="180">
        <f>G668*(1+L668/100)</f>
        <v>0</v>
      </c>
      <c r="N668" s="180">
        <v>1.8500000000000001E-3</v>
      </c>
      <c r="O668" s="180">
        <f>ROUND(E668*N668,2)</f>
        <v>1.26</v>
      </c>
      <c r="P668" s="180">
        <v>0</v>
      </c>
      <c r="Q668" s="180">
        <f>ROUND(E668*P668,2)</f>
        <v>0</v>
      </c>
      <c r="R668" s="180" t="s">
        <v>407</v>
      </c>
      <c r="S668" s="180" t="s">
        <v>244</v>
      </c>
      <c r="T668" s="181" t="s">
        <v>1030</v>
      </c>
      <c r="U668" s="159">
        <v>0</v>
      </c>
      <c r="V668" s="159">
        <f>ROUND(E668*U668,2)</f>
        <v>0</v>
      </c>
      <c r="W668" s="159"/>
      <c r="X668" s="159" t="s">
        <v>328</v>
      </c>
      <c r="Y668" s="149"/>
      <c r="Z668" s="149"/>
      <c r="AA668" s="149"/>
      <c r="AB668" s="149"/>
      <c r="AC668" s="149"/>
      <c r="AD668" s="149"/>
      <c r="AE668" s="149"/>
      <c r="AF668" s="149"/>
      <c r="AG668" s="149" t="s">
        <v>415</v>
      </c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1" x14ac:dyDescent="0.25">
      <c r="A669" s="156"/>
      <c r="B669" s="157"/>
      <c r="C669" s="194" t="s">
        <v>1093</v>
      </c>
      <c r="D669" s="161"/>
      <c r="E669" s="162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49"/>
      <c r="Z669" s="149"/>
      <c r="AA669" s="149"/>
      <c r="AB669" s="149"/>
      <c r="AC669" s="149"/>
      <c r="AD669" s="149"/>
      <c r="AE669" s="149"/>
      <c r="AF669" s="149"/>
      <c r="AG669" s="149" t="s">
        <v>249</v>
      </c>
      <c r="AH669" s="149">
        <v>0</v>
      </c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1" x14ac:dyDescent="0.25">
      <c r="A670" s="156"/>
      <c r="B670" s="157"/>
      <c r="C670" s="194" t="s">
        <v>1513</v>
      </c>
      <c r="D670" s="161"/>
      <c r="E670" s="162">
        <v>592.1</v>
      </c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49"/>
      <c r="Z670" s="149"/>
      <c r="AA670" s="149"/>
      <c r="AB670" s="149"/>
      <c r="AC670" s="149"/>
      <c r="AD670" s="149"/>
      <c r="AE670" s="149"/>
      <c r="AF670" s="149"/>
      <c r="AG670" s="149" t="s">
        <v>249</v>
      </c>
      <c r="AH670" s="149">
        <v>0</v>
      </c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1" x14ac:dyDescent="0.25">
      <c r="A671" s="156"/>
      <c r="B671" s="157"/>
      <c r="C671" s="194" t="s">
        <v>1519</v>
      </c>
      <c r="D671" s="161"/>
      <c r="E671" s="162">
        <v>11.4</v>
      </c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49"/>
      <c r="Z671" s="149"/>
      <c r="AA671" s="149"/>
      <c r="AB671" s="149"/>
      <c r="AC671" s="149"/>
      <c r="AD671" s="149"/>
      <c r="AE671" s="149"/>
      <c r="AF671" s="149"/>
      <c r="AG671" s="149" t="s">
        <v>249</v>
      </c>
      <c r="AH671" s="149">
        <v>0</v>
      </c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1" x14ac:dyDescent="0.25">
      <c r="A672" s="156"/>
      <c r="B672" s="157"/>
      <c r="C672" s="196" t="s">
        <v>1543</v>
      </c>
      <c r="D672" s="163"/>
      <c r="E672" s="164">
        <v>78.454999999999998</v>
      </c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49"/>
      <c r="Z672" s="149"/>
      <c r="AA672" s="149"/>
      <c r="AB672" s="149"/>
      <c r="AC672" s="149"/>
      <c r="AD672" s="149"/>
      <c r="AE672" s="149"/>
      <c r="AF672" s="149"/>
      <c r="AG672" s="149" t="s">
        <v>249</v>
      </c>
      <c r="AH672" s="149">
        <v>4</v>
      </c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ht="20.399999999999999" outlineLevel="1" x14ac:dyDescent="0.25">
      <c r="A673" s="175">
        <v>82</v>
      </c>
      <c r="B673" s="176" t="s">
        <v>1544</v>
      </c>
      <c r="C673" s="193" t="s">
        <v>1545</v>
      </c>
      <c r="D673" s="177" t="s">
        <v>242</v>
      </c>
      <c r="E673" s="178">
        <v>347.24900000000002</v>
      </c>
      <c r="F673" s="179"/>
      <c r="G673" s="180">
        <f>ROUND(E673*F673,2)</f>
        <v>0</v>
      </c>
      <c r="H673" s="179"/>
      <c r="I673" s="180">
        <f>ROUND(E673*H673,2)</f>
        <v>0</v>
      </c>
      <c r="J673" s="179"/>
      <c r="K673" s="180">
        <f>ROUND(E673*J673,2)</f>
        <v>0</v>
      </c>
      <c r="L673" s="180">
        <v>21</v>
      </c>
      <c r="M673" s="180">
        <f>G673*(1+L673/100)</f>
        <v>0</v>
      </c>
      <c r="N673" s="180">
        <v>1.8E-3</v>
      </c>
      <c r="O673" s="180">
        <f>ROUND(E673*N673,2)</f>
        <v>0.63</v>
      </c>
      <c r="P673" s="180">
        <v>0</v>
      </c>
      <c r="Q673" s="180">
        <f>ROUND(E673*P673,2)</f>
        <v>0</v>
      </c>
      <c r="R673" s="180" t="s">
        <v>407</v>
      </c>
      <c r="S673" s="180" t="s">
        <v>244</v>
      </c>
      <c r="T673" s="181" t="s">
        <v>1030</v>
      </c>
      <c r="U673" s="159">
        <v>0</v>
      </c>
      <c r="V673" s="159">
        <f>ROUND(E673*U673,2)</f>
        <v>0</v>
      </c>
      <c r="W673" s="159"/>
      <c r="X673" s="159" t="s">
        <v>328</v>
      </c>
      <c r="Y673" s="149"/>
      <c r="Z673" s="149"/>
      <c r="AA673" s="149"/>
      <c r="AB673" s="149"/>
      <c r="AC673" s="149"/>
      <c r="AD673" s="149"/>
      <c r="AE673" s="149"/>
      <c r="AF673" s="149"/>
      <c r="AG673" s="149" t="s">
        <v>415</v>
      </c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1" x14ac:dyDescent="0.25">
      <c r="A674" s="156"/>
      <c r="B674" s="157"/>
      <c r="C674" s="194" t="s">
        <v>1093</v>
      </c>
      <c r="D674" s="161"/>
      <c r="E674" s="162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49"/>
      <c r="Z674" s="149"/>
      <c r="AA674" s="149"/>
      <c r="AB674" s="149"/>
      <c r="AC674" s="149"/>
      <c r="AD674" s="149"/>
      <c r="AE674" s="149"/>
      <c r="AF674" s="149"/>
      <c r="AG674" s="149" t="s">
        <v>249</v>
      </c>
      <c r="AH674" s="149">
        <v>0</v>
      </c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1" x14ac:dyDescent="0.25">
      <c r="A675" s="156"/>
      <c r="B675" s="157"/>
      <c r="C675" s="194" t="s">
        <v>1390</v>
      </c>
      <c r="D675" s="161"/>
      <c r="E675" s="162">
        <v>267.7</v>
      </c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49"/>
      <c r="Z675" s="149"/>
      <c r="AA675" s="149"/>
      <c r="AB675" s="149"/>
      <c r="AC675" s="149"/>
      <c r="AD675" s="149"/>
      <c r="AE675" s="149"/>
      <c r="AF675" s="149"/>
      <c r="AG675" s="149" t="s">
        <v>249</v>
      </c>
      <c r="AH675" s="149">
        <v>0</v>
      </c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1" x14ac:dyDescent="0.25">
      <c r="A676" s="156"/>
      <c r="B676" s="157"/>
      <c r="C676" s="194" t="s">
        <v>1515</v>
      </c>
      <c r="D676" s="161"/>
      <c r="E676" s="162">
        <v>39.6</v>
      </c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49"/>
      <c r="Z676" s="149"/>
      <c r="AA676" s="149"/>
      <c r="AB676" s="149"/>
      <c r="AC676" s="149"/>
      <c r="AD676" s="149"/>
      <c r="AE676" s="149"/>
      <c r="AF676" s="149"/>
      <c r="AG676" s="149" t="s">
        <v>249</v>
      </c>
      <c r="AH676" s="149">
        <v>0</v>
      </c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1" x14ac:dyDescent="0.25">
      <c r="A677" s="156"/>
      <c r="B677" s="157"/>
      <c r="C677" s="196" t="s">
        <v>1543</v>
      </c>
      <c r="D677" s="163"/>
      <c r="E677" s="164">
        <v>39.948999999999998</v>
      </c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49"/>
      <c r="Z677" s="149"/>
      <c r="AA677" s="149"/>
      <c r="AB677" s="149"/>
      <c r="AC677" s="149"/>
      <c r="AD677" s="149"/>
      <c r="AE677" s="149"/>
      <c r="AF677" s="149"/>
      <c r="AG677" s="149" t="s">
        <v>249</v>
      </c>
      <c r="AH677" s="149">
        <v>4</v>
      </c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ht="30.6" outlineLevel="1" x14ac:dyDescent="0.25">
      <c r="A678" s="175">
        <v>83</v>
      </c>
      <c r="B678" s="176" t="s">
        <v>1546</v>
      </c>
      <c r="C678" s="193" t="s">
        <v>1547</v>
      </c>
      <c r="D678" s="177" t="s">
        <v>346</v>
      </c>
      <c r="E678" s="178">
        <v>1290.6600000000001</v>
      </c>
      <c r="F678" s="179"/>
      <c r="G678" s="180">
        <f>ROUND(E678*F678,2)</f>
        <v>0</v>
      </c>
      <c r="H678" s="179"/>
      <c r="I678" s="180">
        <f>ROUND(E678*H678,2)</f>
        <v>0</v>
      </c>
      <c r="J678" s="179"/>
      <c r="K678" s="180">
        <f>ROUND(E678*J678,2)</f>
        <v>0</v>
      </c>
      <c r="L678" s="180">
        <v>21</v>
      </c>
      <c r="M678" s="180">
        <f>G678*(1+L678/100)</f>
        <v>0</v>
      </c>
      <c r="N678" s="180">
        <v>0</v>
      </c>
      <c r="O678" s="180">
        <f>ROUND(E678*N678,2)</f>
        <v>0</v>
      </c>
      <c r="P678" s="180">
        <v>0</v>
      </c>
      <c r="Q678" s="180">
        <f>ROUND(E678*P678,2)</f>
        <v>0</v>
      </c>
      <c r="R678" s="180" t="s">
        <v>407</v>
      </c>
      <c r="S678" s="180" t="s">
        <v>244</v>
      </c>
      <c r="T678" s="181" t="s">
        <v>1030</v>
      </c>
      <c r="U678" s="159">
        <v>0</v>
      </c>
      <c r="V678" s="159">
        <f>ROUND(E678*U678,2)</f>
        <v>0</v>
      </c>
      <c r="W678" s="159"/>
      <c r="X678" s="159" t="s">
        <v>328</v>
      </c>
      <c r="Y678" s="149"/>
      <c r="Z678" s="149"/>
      <c r="AA678" s="149"/>
      <c r="AB678" s="149"/>
      <c r="AC678" s="149"/>
      <c r="AD678" s="149"/>
      <c r="AE678" s="149"/>
      <c r="AF678" s="149"/>
      <c r="AG678" s="149" t="s">
        <v>415</v>
      </c>
      <c r="AH678" s="149"/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 x14ac:dyDescent="0.25">
      <c r="A679" s="156"/>
      <c r="B679" s="157"/>
      <c r="C679" s="194" t="s">
        <v>1548</v>
      </c>
      <c r="D679" s="161"/>
      <c r="E679" s="162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49"/>
      <c r="Z679" s="149"/>
      <c r="AA679" s="149"/>
      <c r="AB679" s="149"/>
      <c r="AC679" s="149"/>
      <c r="AD679" s="149"/>
      <c r="AE679" s="149"/>
      <c r="AF679" s="149"/>
      <c r="AG679" s="149" t="s">
        <v>249</v>
      </c>
      <c r="AH679" s="149">
        <v>0</v>
      </c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 x14ac:dyDescent="0.25">
      <c r="A680" s="156"/>
      <c r="B680" s="157"/>
      <c r="C680" s="194" t="s">
        <v>1549</v>
      </c>
      <c r="D680" s="161"/>
      <c r="E680" s="162">
        <v>1124.3399999999999</v>
      </c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49"/>
      <c r="Z680" s="149"/>
      <c r="AA680" s="149"/>
      <c r="AB680" s="149"/>
      <c r="AC680" s="149"/>
      <c r="AD680" s="149"/>
      <c r="AE680" s="149"/>
      <c r="AF680" s="149"/>
      <c r="AG680" s="149" t="s">
        <v>249</v>
      </c>
      <c r="AH680" s="149">
        <v>0</v>
      </c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1" x14ac:dyDescent="0.25">
      <c r="A681" s="156"/>
      <c r="B681" s="157"/>
      <c r="C681" s="194" t="s">
        <v>1550</v>
      </c>
      <c r="D681" s="161"/>
      <c r="E681" s="162">
        <v>166.32</v>
      </c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49"/>
      <c r="Z681" s="149"/>
      <c r="AA681" s="149"/>
      <c r="AB681" s="149"/>
      <c r="AC681" s="149"/>
      <c r="AD681" s="149"/>
      <c r="AE681" s="149"/>
      <c r="AF681" s="149"/>
      <c r="AG681" s="149" t="s">
        <v>249</v>
      </c>
      <c r="AH681" s="149">
        <v>0</v>
      </c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ht="20.399999999999999" outlineLevel="1" x14ac:dyDescent="0.25">
      <c r="A682" s="175">
        <v>84</v>
      </c>
      <c r="B682" s="176" t="s">
        <v>1551</v>
      </c>
      <c r="C682" s="193" t="s">
        <v>1552</v>
      </c>
      <c r="D682" s="177" t="s">
        <v>242</v>
      </c>
      <c r="E682" s="178">
        <v>338.03</v>
      </c>
      <c r="F682" s="179"/>
      <c r="G682" s="180">
        <f>ROUND(E682*F682,2)</f>
        <v>0</v>
      </c>
      <c r="H682" s="179"/>
      <c r="I682" s="180">
        <f>ROUND(E682*H682,2)</f>
        <v>0</v>
      </c>
      <c r="J682" s="179"/>
      <c r="K682" s="180">
        <f>ROUND(E682*J682,2)</f>
        <v>0</v>
      </c>
      <c r="L682" s="180">
        <v>21</v>
      </c>
      <c r="M682" s="180">
        <f>G682*(1+L682/100)</f>
        <v>0</v>
      </c>
      <c r="N682" s="180">
        <v>8.9999999999999998E-4</v>
      </c>
      <c r="O682" s="180">
        <f>ROUND(E682*N682,2)</f>
        <v>0.3</v>
      </c>
      <c r="P682" s="180">
        <v>0</v>
      </c>
      <c r="Q682" s="180">
        <f>ROUND(E682*P682,2)</f>
        <v>0</v>
      </c>
      <c r="R682" s="180" t="s">
        <v>407</v>
      </c>
      <c r="S682" s="180" t="s">
        <v>244</v>
      </c>
      <c r="T682" s="181" t="s">
        <v>1030</v>
      </c>
      <c r="U682" s="159">
        <v>0</v>
      </c>
      <c r="V682" s="159">
        <f>ROUND(E682*U682,2)</f>
        <v>0</v>
      </c>
      <c r="W682" s="159"/>
      <c r="X682" s="159" t="s">
        <v>328</v>
      </c>
      <c r="Y682" s="149"/>
      <c r="Z682" s="149"/>
      <c r="AA682" s="149"/>
      <c r="AB682" s="149"/>
      <c r="AC682" s="149"/>
      <c r="AD682" s="149"/>
      <c r="AE682" s="149"/>
      <c r="AF682" s="149"/>
      <c r="AG682" s="149" t="s">
        <v>415</v>
      </c>
      <c r="AH682" s="149"/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 x14ac:dyDescent="0.25">
      <c r="A683" s="156"/>
      <c r="B683" s="157"/>
      <c r="C683" s="194" t="s">
        <v>1093</v>
      </c>
      <c r="D683" s="161"/>
      <c r="E683" s="162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49"/>
      <c r="Z683" s="149"/>
      <c r="AA683" s="149"/>
      <c r="AB683" s="149"/>
      <c r="AC683" s="149"/>
      <c r="AD683" s="149"/>
      <c r="AE683" s="149"/>
      <c r="AF683" s="149"/>
      <c r="AG683" s="149" t="s">
        <v>249</v>
      </c>
      <c r="AH683" s="149">
        <v>0</v>
      </c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 x14ac:dyDescent="0.25">
      <c r="A684" s="156"/>
      <c r="B684" s="157"/>
      <c r="C684" s="194" t="s">
        <v>1390</v>
      </c>
      <c r="D684" s="161"/>
      <c r="E684" s="162">
        <v>267.7</v>
      </c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49"/>
      <c r="Z684" s="149"/>
      <c r="AA684" s="149"/>
      <c r="AB684" s="149"/>
      <c r="AC684" s="149"/>
      <c r="AD684" s="149"/>
      <c r="AE684" s="149"/>
      <c r="AF684" s="149"/>
      <c r="AG684" s="149" t="s">
        <v>249</v>
      </c>
      <c r="AH684" s="149">
        <v>0</v>
      </c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 x14ac:dyDescent="0.25">
      <c r="A685" s="156"/>
      <c r="B685" s="157"/>
      <c r="C685" s="194" t="s">
        <v>1515</v>
      </c>
      <c r="D685" s="161"/>
      <c r="E685" s="162">
        <v>39.6</v>
      </c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49"/>
      <c r="Z685" s="149"/>
      <c r="AA685" s="149"/>
      <c r="AB685" s="149"/>
      <c r="AC685" s="149"/>
      <c r="AD685" s="149"/>
      <c r="AE685" s="149"/>
      <c r="AF685" s="149"/>
      <c r="AG685" s="149" t="s">
        <v>249</v>
      </c>
      <c r="AH685" s="149">
        <v>0</v>
      </c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1" x14ac:dyDescent="0.25">
      <c r="A686" s="156"/>
      <c r="B686" s="157"/>
      <c r="C686" s="196" t="s">
        <v>598</v>
      </c>
      <c r="D686" s="163"/>
      <c r="E686" s="164">
        <v>30.73</v>
      </c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49"/>
      <c r="Z686" s="149"/>
      <c r="AA686" s="149"/>
      <c r="AB686" s="149"/>
      <c r="AC686" s="149"/>
      <c r="AD686" s="149"/>
      <c r="AE686" s="149"/>
      <c r="AF686" s="149"/>
      <c r="AG686" s="149" t="s">
        <v>249</v>
      </c>
      <c r="AH686" s="149">
        <v>4</v>
      </c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ht="20.399999999999999" outlineLevel="1" x14ac:dyDescent="0.25">
      <c r="A687" s="175">
        <v>85</v>
      </c>
      <c r="B687" s="176" t="s">
        <v>1135</v>
      </c>
      <c r="C687" s="193" t="s">
        <v>1136</v>
      </c>
      <c r="D687" s="177" t="s">
        <v>242</v>
      </c>
      <c r="E687" s="178">
        <v>1327.37</v>
      </c>
      <c r="F687" s="179"/>
      <c r="G687" s="180">
        <f>ROUND(E687*F687,2)</f>
        <v>0</v>
      </c>
      <c r="H687" s="179"/>
      <c r="I687" s="180">
        <f>ROUND(E687*H687,2)</f>
        <v>0</v>
      </c>
      <c r="J687" s="179"/>
      <c r="K687" s="180">
        <f>ROUND(E687*J687,2)</f>
        <v>0</v>
      </c>
      <c r="L687" s="180">
        <v>21</v>
      </c>
      <c r="M687" s="180">
        <f>G687*(1+L687/100)</f>
        <v>0</v>
      </c>
      <c r="N687" s="180">
        <v>2.9999999999999997E-4</v>
      </c>
      <c r="O687" s="180">
        <f>ROUND(E687*N687,2)</f>
        <v>0.4</v>
      </c>
      <c r="P687" s="180">
        <v>0</v>
      </c>
      <c r="Q687" s="180">
        <f>ROUND(E687*P687,2)</f>
        <v>0</v>
      </c>
      <c r="R687" s="180" t="s">
        <v>407</v>
      </c>
      <c r="S687" s="180" t="s">
        <v>244</v>
      </c>
      <c r="T687" s="181" t="s">
        <v>1030</v>
      </c>
      <c r="U687" s="159">
        <v>0</v>
      </c>
      <c r="V687" s="159">
        <f>ROUND(E687*U687,2)</f>
        <v>0</v>
      </c>
      <c r="W687" s="159"/>
      <c r="X687" s="159" t="s">
        <v>328</v>
      </c>
      <c r="Y687" s="149"/>
      <c r="Z687" s="149"/>
      <c r="AA687" s="149"/>
      <c r="AB687" s="149"/>
      <c r="AC687" s="149"/>
      <c r="AD687" s="149"/>
      <c r="AE687" s="149"/>
      <c r="AF687" s="149"/>
      <c r="AG687" s="149" t="s">
        <v>415</v>
      </c>
      <c r="AH687" s="149"/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5">
      <c r="A688" s="156"/>
      <c r="B688" s="157"/>
      <c r="C688" s="194" t="s">
        <v>1093</v>
      </c>
      <c r="D688" s="161"/>
      <c r="E688" s="162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49"/>
      <c r="Z688" s="149"/>
      <c r="AA688" s="149"/>
      <c r="AB688" s="149"/>
      <c r="AC688" s="149"/>
      <c r="AD688" s="149"/>
      <c r="AE688" s="149"/>
      <c r="AF688" s="149"/>
      <c r="AG688" s="149" t="s">
        <v>249</v>
      </c>
      <c r="AH688" s="149">
        <v>0</v>
      </c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1" x14ac:dyDescent="0.25">
      <c r="A689" s="156"/>
      <c r="B689" s="157"/>
      <c r="C689" s="194" t="s">
        <v>1513</v>
      </c>
      <c r="D689" s="161"/>
      <c r="E689" s="162">
        <v>592.1</v>
      </c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49"/>
      <c r="Z689" s="149"/>
      <c r="AA689" s="149"/>
      <c r="AB689" s="149"/>
      <c r="AC689" s="149"/>
      <c r="AD689" s="149"/>
      <c r="AE689" s="149"/>
      <c r="AF689" s="149"/>
      <c r="AG689" s="149" t="s">
        <v>249</v>
      </c>
      <c r="AH689" s="149">
        <v>0</v>
      </c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1" x14ac:dyDescent="0.25">
      <c r="A690" s="156"/>
      <c r="B690" s="157"/>
      <c r="C690" s="194" t="s">
        <v>1536</v>
      </c>
      <c r="D690" s="161"/>
      <c r="E690" s="162">
        <v>535.4</v>
      </c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49"/>
      <c r="Z690" s="149"/>
      <c r="AA690" s="149"/>
      <c r="AB690" s="149"/>
      <c r="AC690" s="149"/>
      <c r="AD690" s="149"/>
      <c r="AE690" s="149"/>
      <c r="AF690" s="149"/>
      <c r="AG690" s="149" t="s">
        <v>249</v>
      </c>
      <c r="AH690" s="149">
        <v>0</v>
      </c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5">
      <c r="A691" s="156"/>
      <c r="B691" s="157"/>
      <c r="C691" s="194" t="s">
        <v>1537</v>
      </c>
      <c r="D691" s="161"/>
      <c r="E691" s="162">
        <v>79.2</v>
      </c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49"/>
      <c r="Z691" s="149"/>
      <c r="AA691" s="149"/>
      <c r="AB691" s="149"/>
      <c r="AC691" s="149"/>
      <c r="AD691" s="149"/>
      <c r="AE691" s="149"/>
      <c r="AF691" s="149"/>
      <c r="AG691" s="149" t="s">
        <v>249</v>
      </c>
      <c r="AH691" s="149">
        <v>0</v>
      </c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 x14ac:dyDescent="0.25">
      <c r="A692" s="156"/>
      <c r="B692" s="157"/>
      <c r="C692" s="196" t="s">
        <v>598</v>
      </c>
      <c r="D692" s="163"/>
      <c r="E692" s="164">
        <v>120.67</v>
      </c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49"/>
      <c r="Z692" s="149"/>
      <c r="AA692" s="149"/>
      <c r="AB692" s="149"/>
      <c r="AC692" s="149"/>
      <c r="AD692" s="149"/>
      <c r="AE692" s="149"/>
      <c r="AF692" s="149"/>
      <c r="AG692" s="149" t="s">
        <v>249</v>
      </c>
      <c r="AH692" s="149">
        <v>4</v>
      </c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1" x14ac:dyDescent="0.25">
      <c r="A693" s="156">
        <v>86</v>
      </c>
      <c r="B693" s="157" t="s">
        <v>1553</v>
      </c>
      <c r="C693" s="197" t="s">
        <v>1554</v>
      </c>
      <c r="D693" s="158" t="s">
        <v>0</v>
      </c>
      <c r="E693" s="190"/>
      <c r="F693" s="160"/>
      <c r="G693" s="159">
        <f>ROUND(E693*F693,2)</f>
        <v>0</v>
      </c>
      <c r="H693" s="160"/>
      <c r="I693" s="159">
        <f>ROUND(E693*H693,2)</f>
        <v>0</v>
      </c>
      <c r="J693" s="160"/>
      <c r="K693" s="159">
        <f>ROUND(E693*J693,2)</f>
        <v>0</v>
      </c>
      <c r="L693" s="159">
        <v>21</v>
      </c>
      <c r="M693" s="159">
        <f>G693*(1+L693/100)</f>
        <v>0</v>
      </c>
      <c r="N693" s="159">
        <v>0</v>
      </c>
      <c r="O693" s="159">
        <f>ROUND(E693*N693,2)</f>
        <v>0</v>
      </c>
      <c r="P693" s="159">
        <v>0</v>
      </c>
      <c r="Q693" s="159">
        <f>ROUND(E693*P693,2)</f>
        <v>0</v>
      </c>
      <c r="R693" s="159" t="s">
        <v>1448</v>
      </c>
      <c r="S693" s="159" t="s">
        <v>244</v>
      </c>
      <c r="T693" s="159" t="s">
        <v>1030</v>
      </c>
      <c r="U693" s="159">
        <v>0</v>
      </c>
      <c r="V693" s="159">
        <f>ROUND(E693*U693,2)</f>
        <v>0</v>
      </c>
      <c r="W693" s="159"/>
      <c r="X693" s="159" t="s">
        <v>604</v>
      </c>
      <c r="Y693" s="149"/>
      <c r="Z693" s="149"/>
      <c r="AA693" s="149"/>
      <c r="AB693" s="149"/>
      <c r="AC693" s="149"/>
      <c r="AD693" s="149"/>
      <c r="AE693" s="149"/>
      <c r="AF693" s="149"/>
      <c r="AG693" s="149" t="s">
        <v>605</v>
      </c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1" x14ac:dyDescent="0.25">
      <c r="A694" s="156"/>
      <c r="B694" s="157"/>
      <c r="C694" s="268" t="s">
        <v>606</v>
      </c>
      <c r="D694" s="269"/>
      <c r="E694" s="269"/>
      <c r="F694" s="269"/>
      <c r="G694" s="26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49"/>
      <c r="Z694" s="149"/>
      <c r="AA694" s="149"/>
      <c r="AB694" s="149"/>
      <c r="AC694" s="149"/>
      <c r="AD694" s="149"/>
      <c r="AE694" s="149"/>
      <c r="AF694" s="149"/>
      <c r="AG694" s="149" t="s">
        <v>270</v>
      </c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x14ac:dyDescent="0.25">
      <c r="A695" s="169" t="s">
        <v>238</v>
      </c>
      <c r="B695" s="170" t="s">
        <v>173</v>
      </c>
      <c r="C695" s="192" t="s">
        <v>174</v>
      </c>
      <c r="D695" s="171"/>
      <c r="E695" s="172"/>
      <c r="F695" s="173"/>
      <c r="G695" s="173">
        <f>SUMIF(AG696:AG876,"&lt;&gt;NOR",G696:G876)</f>
        <v>0</v>
      </c>
      <c r="H695" s="173"/>
      <c r="I695" s="173">
        <f>SUM(I696:I876)</f>
        <v>0</v>
      </c>
      <c r="J695" s="173"/>
      <c r="K695" s="173">
        <f>SUM(K696:K876)</f>
        <v>0</v>
      </c>
      <c r="L695" s="173"/>
      <c r="M695" s="173">
        <f>SUM(M696:M876)</f>
        <v>0</v>
      </c>
      <c r="N695" s="173"/>
      <c r="O695" s="173">
        <f>SUM(O696:O876)</f>
        <v>9.120000000000001</v>
      </c>
      <c r="P695" s="173"/>
      <c r="Q695" s="173">
        <f>SUM(Q696:Q876)</f>
        <v>0</v>
      </c>
      <c r="R695" s="173"/>
      <c r="S695" s="173"/>
      <c r="T695" s="174"/>
      <c r="U695" s="168"/>
      <c r="V695" s="168">
        <f>SUM(V696:V876)</f>
        <v>353.02</v>
      </c>
      <c r="W695" s="168"/>
      <c r="X695" s="168"/>
      <c r="AG695" t="s">
        <v>239</v>
      </c>
    </row>
    <row r="696" spans="1:60" outlineLevel="1" x14ac:dyDescent="0.25">
      <c r="A696" s="175">
        <v>87</v>
      </c>
      <c r="B696" s="176" t="s">
        <v>1555</v>
      </c>
      <c r="C696" s="193" t="s">
        <v>1556</v>
      </c>
      <c r="D696" s="177" t="s">
        <v>242</v>
      </c>
      <c r="E696" s="178">
        <v>36.616</v>
      </c>
      <c r="F696" s="179"/>
      <c r="G696" s="180">
        <f>ROUND(E696*F696,2)</f>
        <v>0</v>
      </c>
      <c r="H696" s="179"/>
      <c r="I696" s="180">
        <f>ROUND(E696*H696,2)</f>
        <v>0</v>
      </c>
      <c r="J696" s="179"/>
      <c r="K696" s="180">
        <f>ROUND(E696*J696,2)</f>
        <v>0</v>
      </c>
      <c r="L696" s="180">
        <v>21</v>
      </c>
      <c r="M696" s="180">
        <f>G696*(1+L696/100)</f>
        <v>0</v>
      </c>
      <c r="N696" s="180">
        <v>0</v>
      </c>
      <c r="O696" s="180">
        <f>ROUND(E696*N696,2)</f>
        <v>0</v>
      </c>
      <c r="P696" s="180">
        <v>0</v>
      </c>
      <c r="Q696" s="180">
        <f>ROUND(E696*P696,2)</f>
        <v>0</v>
      </c>
      <c r="R696" s="180" t="s">
        <v>1557</v>
      </c>
      <c r="S696" s="180" t="s">
        <v>244</v>
      </c>
      <c r="T696" s="181" t="s">
        <v>1030</v>
      </c>
      <c r="U696" s="159">
        <v>0.08</v>
      </c>
      <c r="V696" s="159">
        <f>ROUND(E696*U696,2)</f>
        <v>2.93</v>
      </c>
      <c r="W696" s="159"/>
      <c r="X696" s="159" t="s">
        <v>246</v>
      </c>
      <c r="Y696" s="149"/>
      <c r="Z696" s="149"/>
      <c r="AA696" s="149"/>
      <c r="AB696" s="149"/>
      <c r="AC696" s="149"/>
      <c r="AD696" s="149"/>
      <c r="AE696" s="149"/>
      <c r="AF696" s="149"/>
      <c r="AG696" s="149" t="s">
        <v>289</v>
      </c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1" x14ac:dyDescent="0.25">
      <c r="A697" s="156"/>
      <c r="B697" s="157"/>
      <c r="C697" s="194" t="s">
        <v>1093</v>
      </c>
      <c r="D697" s="161"/>
      <c r="E697" s="162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49"/>
      <c r="Z697" s="149"/>
      <c r="AA697" s="149"/>
      <c r="AB697" s="149"/>
      <c r="AC697" s="149"/>
      <c r="AD697" s="149"/>
      <c r="AE697" s="149"/>
      <c r="AF697" s="149"/>
      <c r="AG697" s="149" t="s">
        <v>249</v>
      </c>
      <c r="AH697" s="149">
        <v>0</v>
      </c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outlineLevel="1" x14ac:dyDescent="0.25">
      <c r="A698" s="156"/>
      <c r="B698" s="157"/>
      <c r="C698" s="194" t="s">
        <v>1558</v>
      </c>
      <c r="D698" s="161"/>
      <c r="E698" s="162">
        <v>36.616</v>
      </c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49"/>
      <c r="Z698" s="149"/>
      <c r="AA698" s="149"/>
      <c r="AB698" s="149"/>
      <c r="AC698" s="149"/>
      <c r="AD698" s="149"/>
      <c r="AE698" s="149"/>
      <c r="AF698" s="149"/>
      <c r="AG698" s="149" t="s">
        <v>249</v>
      </c>
      <c r="AH698" s="149">
        <v>0</v>
      </c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outlineLevel="1" x14ac:dyDescent="0.25">
      <c r="A699" s="175">
        <v>88</v>
      </c>
      <c r="B699" s="176" t="s">
        <v>1559</v>
      </c>
      <c r="C699" s="193" t="s">
        <v>1560</v>
      </c>
      <c r="D699" s="177" t="s">
        <v>242</v>
      </c>
      <c r="E699" s="178">
        <v>693.3</v>
      </c>
      <c r="F699" s="179"/>
      <c r="G699" s="180">
        <f>ROUND(E699*F699,2)</f>
        <v>0</v>
      </c>
      <c r="H699" s="179"/>
      <c r="I699" s="180">
        <f>ROUND(E699*H699,2)</f>
        <v>0</v>
      </c>
      <c r="J699" s="179"/>
      <c r="K699" s="180">
        <f>ROUND(E699*J699,2)</f>
        <v>0</v>
      </c>
      <c r="L699" s="180">
        <v>21</v>
      </c>
      <c r="M699" s="180">
        <f>G699*(1+L699/100)</f>
        <v>0</v>
      </c>
      <c r="N699" s="180">
        <v>0</v>
      </c>
      <c r="O699" s="180">
        <f>ROUND(E699*N699,2)</f>
        <v>0</v>
      </c>
      <c r="P699" s="180">
        <v>0</v>
      </c>
      <c r="Q699" s="180">
        <f>ROUND(E699*P699,2)</f>
        <v>0</v>
      </c>
      <c r="R699" s="180" t="s">
        <v>1557</v>
      </c>
      <c r="S699" s="180" t="s">
        <v>244</v>
      </c>
      <c r="T699" s="181" t="s">
        <v>1030</v>
      </c>
      <c r="U699" s="159">
        <v>0.15</v>
      </c>
      <c r="V699" s="159">
        <f>ROUND(E699*U699,2)</f>
        <v>104</v>
      </c>
      <c r="W699" s="159"/>
      <c r="X699" s="159" t="s">
        <v>246</v>
      </c>
      <c r="Y699" s="149"/>
      <c r="Z699" s="149"/>
      <c r="AA699" s="149"/>
      <c r="AB699" s="149"/>
      <c r="AC699" s="149"/>
      <c r="AD699" s="149"/>
      <c r="AE699" s="149"/>
      <c r="AF699" s="149"/>
      <c r="AG699" s="149" t="s">
        <v>289</v>
      </c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1" x14ac:dyDescent="0.25">
      <c r="A700" s="156"/>
      <c r="B700" s="157"/>
      <c r="C700" s="194" t="s">
        <v>1399</v>
      </c>
      <c r="D700" s="161"/>
      <c r="E700" s="162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49"/>
      <c r="Z700" s="149"/>
      <c r="AA700" s="149"/>
      <c r="AB700" s="149"/>
      <c r="AC700" s="149"/>
      <c r="AD700" s="149"/>
      <c r="AE700" s="149"/>
      <c r="AF700" s="149"/>
      <c r="AG700" s="149" t="s">
        <v>249</v>
      </c>
      <c r="AH700" s="149">
        <v>0</v>
      </c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1" x14ac:dyDescent="0.25">
      <c r="A701" s="156"/>
      <c r="B701" s="157"/>
      <c r="C701" s="194" t="s">
        <v>1216</v>
      </c>
      <c r="D701" s="161"/>
      <c r="E701" s="162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49"/>
      <c r="Z701" s="149"/>
      <c r="AA701" s="149"/>
      <c r="AB701" s="149"/>
      <c r="AC701" s="149"/>
      <c r="AD701" s="149"/>
      <c r="AE701" s="149"/>
      <c r="AF701" s="149"/>
      <c r="AG701" s="149" t="s">
        <v>249</v>
      </c>
      <c r="AH701" s="149">
        <v>0</v>
      </c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 x14ac:dyDescent="0.25">
      <c r="A702" s="156"/>
      <c r="B702" s="157"/>
      <c r="C702" s="194" t="s">
        <v>1424</v>
      </c>
      <c r="D702" s="161"/>
      <c r="E702" s="162">
        <v>71.7</v>
      </c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49"/>
      <c r="Z702" s="149"/>
      <c r="AA702" s="149"/>
      <c r="AB702" s="149"/>
      <c r="AC702" s="149"/>
      <c r="AD702" s="149"/>
      <c r="AE702" s="149"/>
      <c r="AF702" s="149"/>
      <c r="AG702" s="149" t="s">
        <v>249</v>
      </c>
      <c r="AH702" s="149">
        <v>0</v>
      </c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 x14ac:dyDescent="0.25">
      <c r="A703" s="156"/>
      <c r="B703" s="157"/>
      <c r="C703" s="194" t="s">
        <v>1400</v>
      </c>
      <c r="D703" s="161"/>
      <c r="E703" s="162">
        <v>29.9</v>
      </c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49"/>
      <c r="Z703" s="149"/>
      <c r="AA703" s="149"/>
      <c r="AB703" s="149"/>
      <c r="AC703" s="149"/>
      <c r="AD703" s="149"/>
      <c r="AE703" s="149"/>
      <c r="AF703" s="149"/>
      <c r="AG703" s="149" t="s">
        <v>249</v>
      </c>
      <c r="AH703" s="149">
        <v>0</v>
      </c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 x14ac:dyDescent="0.25">
      <c r="A704" s="156"/>
      <c r="B704" s="157"/>
      <c r="C704" s="194" t="s">
        <v>1425</v>
      </c>
      <c r="D704" s="161"/>
      <c r="E704" s="162">
        <v>14.5</v>
      </c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49"/>
      <c r="Z704" s="149"/>
      <c r="AA704" s="149"/>
      <c r="AB704" s="149"/>
      <c r="AC704" s="149"/>
      <c r="AD704" s="149"/>
      <c r="AE704" s="149"/>
      <c r="AF704" s="149"/>
      <c r="AG704" s="149" t="s">
        <v>249</v>
      </c>
      <c r="AH704" s="149">
        <v>0</v>
      </c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1" x14ac:dyDescent="0.25">
      <c r="A705" s="156"/>
      <c r="B705" s="157"/>
      <c r="C705" s="194" t="s">
        <v>1401</v>
      </c>
      <c r="D705" s="161"/>
      <c r="E705" s="162">
        <v>2.7</v>
      </c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49"/>
      <c r="Z705" s="149"/>
      <c r="AA705" s="149"/>
      <c r="AB705" s="149"/>
      <c r="AC705" s="149"/>
      <c r="AD705" s="149"/>
      <c r="AE705" s="149"/>
      <c r="AF705" s="149"/>
      <c r="AG705" s="149" t="s">
        <v>249</v>
      </c>
      <c r="AH705" s="149">
        <v>0</v>
      </c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1" x14ac:dyDescent="0.25">
      <c r="A706" s="156"/>
      <c r="B706" s="157"/>
      <c r="C706" s="194" t="s">
        <v>1402</v>
      </c>
      <c r="D706" s="161"/>
      <c r="E706" s="162">
        <v>2.4</v>
      </c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49"/>
      <c r="Z706" s="149"/>
      <c r="AA706" s="149"/>
      <c r="AB706" s="149"/>
      <c r="AC706" s="149"/>
      <c r="AD706" s="149"/>
      <c r="AE706" s="149"/>
      <c r="AF706" s="149"/>
      <c r="AG706" s="149" t="s">
        <v>249</v>
      </c>
      <c r="AH706" s="149">
        <v>0</v>
      </c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outlineLevel="1" x14ac:dyDescent="0.25">
      <c r="A707" s="156"/>
      <c r="B707" s="157"/>
      <c r="C707" s="194" t="s">
        <v>1403</v>
      </c>
      <c r="D707" s="161"/>
      <c r="E707" s="162">
        <v>1.4</v>
      </c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49"/>
      <c r="Z707" s="149"/>
      <c r="AA707" s="149"/>
      <c r="AB707" s="149"/>
      <c r="AC707" s="149"/>
      <c r="AD707" s="149"/>
      <c r="AE707" s="149"/>
      <c r="AF707" s="149"/>
      <c r="AG707" s="149" t="s">
        <v>249</v>
      </c>
      <c r="AH707" s="149">
        <v>0</v>
      </c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1" x14ac:dyDescent="0.25">
      <c r="A708" s="156"/>
      <c r="B708" s="157"/>
      <c r="C708" s="194" t="s">
        <v>1426</v>
      </c>
      <c r="D708" s="161"/>
      <c r="E708" s="162">
        <v>1.5</v>
      </c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49"/>
      <c r="Z708" s="149"/>
      <c r="AA708" s="149"/>
      <c r="AB708" s="149"/>
      <c r="AC708" s="149"/>
      <c r="AD708" s="149"/>
      <c r="AE708" s="149"/>
      <c r="AF708" s="149"/>
      <c r="AG708" s="149" t="s">
        <v>249</v>
      </c>
      <c r="AH708" s="149">
        <v>0</v>
      </c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5">
      <c r="A709" s="156"/>
      <c r="B709" s="157"/>
      <c r="C709" s="194" t="s">
        <v>1434</v>
      </c>
      <c r="D709" s="161"/>
      <c r="E709" s="162">
        <v>4</v>
      </c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49"/>
      <c r="Z709" s="149"/>
      <c r="AA709" s="149"/>
      <c r="AB709" s="149"/>
      <c r="AC709" s="149"/>
      <c r="AD709" s="149"/>
      <c r="AE709" s="149"/>
      <c r="AF709" s="149"/>
      <c r="AG709" s="149" t="s">
        <v>249</v>
      </c>
      <c r="AH709" s="149">
        <v>0</v>
      </c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 x14ac:dyDescent="0.25">
      <c r="A710" s="156"/>
      <c r="B710" s="157"/>
      <c r="C710" s="194" t="s">
        <v>1404</v>
      </c>
      <c r="D710" s="161"/>
      <c r="E710" s="162">
        <v>1.6</v>
      </c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49"/>
      <c r="Z710" s="149"/>
      <c r="AA710" s="149"/>
      <c r="AB710" s="149"/>
      <c r="AC710" s="149"/>
      <c r="AD710" s="149"/>
      <c r="AE710" s="149"/>
      <c r="AF710" s="149"/>
      <c r="AG710" s="149" t="s">
        <v>249</v>
      </c>
      <c r="AH710" s="149">
        <v>0</v>
      </c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5">
      <c r="A711" s="156"/>
      <c r="B711" s="157"/>
      <c r="C711" s="194" t="s">
        <v>1405</v>
      </c>
      <c r="D711" s="161"/>
      <c r="E711" s="162">
        <v>1.4</v>
      </c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49"/>
      <c r="Z711" s="149"/>
      <c r="AA711" s="149"/>
      <c r="AB711" s="149"/>
      <c r="AC711" s="149"/>
      <c r="AD711" s="149"/>
      <c r="AE711" s="149"/>
      <c r="AF711" s="149"/>
      <c r="AG711" s="149" t="s">
        <v>249</v>
      </c>
      <c r="AH711" s="149">
        <v>0</v>
      </c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5">
      <c r="A712" s="156"/>
      <c r="B712" s="157"/>
      <c r="C712" s="194" t="s">
        <v>1406</v>
      </c>
      <c r="D712" s="161"/>
      <c r="E712" s="162">
        <v>4.9000000000000004</v>
      </c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49"/>
      <c r="Z712" s="149"/>
      <c r="AA712" s="149"/>
      <c r="AB712" s="149"/>
      <c r="AC712" s="149"/>
      <c r="AD712" s="149"/>
      <c r="AE712" s="149"/>
      <c r="AF712" s="149"/>
      <c r="AG712" s="149" t="s">
        <v>249</v>
      </c>
      <c r="AH712" s="149">
        <v>0</v>
      </c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 x14ac:dyDescent="0.25">
      <c r="A713" s="156"/>
      <c r="B713" s="157"/>
      <c r="C713" s="194" t="s">
        <v>1407</v>
      </c>
      <c r="D713" s="161"/>
      <c r="E713" s="162">
        <v>13.4</v>
      </c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49"/>
      <c r="Z713" s="149"/>
      <c r="AA713" s="149"/>
      <c r="AB713" s="149"/>
      <c r="AC713" s="149"/>
      <c r="AD713" s="149"/>
      <c r="AE713" s="149"/>
      <c r="AF713" s="149"/>
      <c r="AG713" s="149" t="s">
        <v>249</v>
      </c>
      <c r="AH713" s="149">
        <v>0</v>
      </c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 x14ac:dyDescent="0.25">
      <c r="A714" s="156"/>
      <c r="B714" s="157"/>
      <c r="C714" s="194" t="s">
        <v>1408</v>
      </c>
      <c r="D714" s="161"/>
      <c r="E714" s="162">
        <v>2</v>
      </c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49"/>
      <c r="Z714" s="149"/>
      <c r="AA714" s="149"/>
      <c r="AB714" s="149"/>
      <c r="AC714" s="149"/>
      <c r="AD714" s="149"/>
      <c r="AE714" s="149"/>
      <c r="AF714" s="149"/>
      <c r="AG714" s="149" t="s">
        <v>249</v>
      </c>
      <c r="AH714" s="149">
        <v>0</v>
      </c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 x14ac:dyDescent="0.25">
      <c r="A715" s="156"/>
      <c r="B715" s="157"/>
      <c r="C715" s="194" t="s">
        <v>1409</v>
      </c>
      <c r="D715" s="161"/>
      <c r="E715" s="162">
        <v>5.4</v>
      </c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49"/>
      <c r="Z715" s="149"/>
      <c r="AA715" s="149"/>
      <c r="AB715" s="149"/>
      <c r="AC715" s="149"/>
      <c r="AD715" s="149"/>
      <c r="AE715" s="149"/>
      <c r="AF715" s="149"/>
      <c r="AG715" s="149" t="s">
        <v>249</v>
      </c>
      <c r="AH715" s="149">
        <v>0</v>
      </c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 x14ac:dyDescent="0.25">
      <c r="A716" s="156"/>
      <c r="B716" s="157"/>
      <c r="C716" s="194" t="s">
        <v>1410</v>
      </c>
      <c r="D716" s="161"/>
      <c r="E716" s="162">
        <v>4.3</v>
      </c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49"/>
      <c r="Z716" s="149"/>
      <c r="AA716" s="149"/>
      <c r="AB716" s="149"/>
      <c r="AC716" s="149"/>
      <c r="AD716" s="149"/>
      <c r="AE716" s="149"/>
      <c r="AF716" s="149"/>
      <c r="AG716" s="149" t="s">
        <v>249</v>
      </c>
      <c r="AH716" s="149">
        <v>0</v>
      </c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 x14ac:dyDescent="0.25">
      <c r="A717" s="156"/>
      <c r="B717" s="157"/>
      <c r="C717" s="194" t="s">
        <v>1411</v>
      </c>
      <c r="D717" s="161"/>
      <c r="E717" s="162">
        <v>13.5</v>
      </c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49"/>
      <c r="Z717" s="149"/>
      <c r="AA717" s="149"/>
      <c r="AB717" s="149"/>
      <c r="AC717" s="149"/>
      <c r="AD717" s="149"/>
      <c r="AE717" s="149"/>
      <c r="AF717" s="149"/>
      <c r="AG717" s="149" t="s">
        <v>249</v>
      </c>
      <c r="AH717" s="149">
        <v>0</v>
      </c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 x14ac:dyDescent="0.25">
      <c r="A718" s="156"/>
      <c r="B718" s="157"/>
      <c r="C718" s="194" t="s">
        <v>1412</v>
      </c>
      <c r="D718" s="161"/>
      <c r="E718" s="162">
        <v>5.2</v>
      </c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49"/>
      <c r="Z718" s="149"/>
      <c r="AA718" s="149"/>
      <c r="AB718" s="149"/>
      <c r="AC718" s="149"/>
      <c r="AD718" s="149"/>
      <c r="AE718" s="149"/>
      <c r="AF718" s="149"/>
      <c r="AG718" s="149" t="s">
        <v>249</v>
      </c>
      <c r="AH718" s="149">
        <v>0</v>
      </c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5">
      <c r="A719" s="156"/>
      <c r="B719" s="157"/>
      <c r="C719" s="194" t="s">
        <v>1413</v>
      </c>
      <c r="D719" s="161"/>
      <c r="E719" s="162">
        <v>5</v>
      </c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49"/>
      <c r="Z719" s="149"/>
      <c r="AA719" s="149"/>
      <c r="AB719" s="149"/>
      <c r="AC719" s="149"/>
      <c r="AD719" s="149"/>
      <c r="AE719" s="149"/>
      <c r="AF719" s="149"/>
      <c r="AG719" s="149" t="s">
        <v>249</v>
      </c>
      <c r="AH719" s="149">
        <v>0</v>
      </c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5">
      <c r="A720" s="156"/>
      <c r="B720" s="157"/>
      <c r="C720" s="194" t="s">
        <v>1414</v>
      </c>
      <c r="D720" s="161"/>
      <c r="E720" s="162">
        <v>3.2</v>
      </c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49"/>
      <c r="Z720" s="149"/>
      <c r="AA720" s="149"/>
      <c r="AB720" s="149"/>
      <c r="AC720" s="149"/>
      <c r="AD720" s="149"/>
      <c r="AE720" s="149"/>
      <c r="AF720" s="149"/>
      <c r="AG720" s="149" t="s">
        <v>249</v>
      </c>
      <c r="AH720" s="149">
        <v>0</v>
      </c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 x14ac:dyDescent="0.25">
      <c r="A721" s="156"/>
      <c r="B721" s="157"/>
      <c r="C721" s="194" t="s">
        <v>1415</v>
      </c>
      <c r="D721" s="161"/>
      <c r="E721" s="162">
        <v>15.9</v>
      </c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49"/>
      <c r="Z721" s="149"/>
      <c r="AA721" s="149"/>
      <c r="AB721" s="149"/>
      <c r="AC721" s="149"/>
      <c r="AD721" s="149"/>
      <c r="AE721" s="149"/>
      <c r="AF721" s="149"/>
      <c r="AG721" s="149" t="s">
        <v>249</v>
      </c>
      <c r="AH721" s="149">
        <v>0</v>
      </c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1" x14ac:dyDescent="0.25">
      <c r="A722" s="156"/>
      <c r="B722" s="157"/>
      <c r="C722" s="194" t="s">
        <v>1427</v>
      </c>
      <c r="D722" s="161"/>
      <c r="E722" s="162">
        <v>24.9</v>
      </c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49"/>
      <c r="Z722" s="149"/>
      <c r="AA722" s="149"/>
      <c r="AB722" s="149"/>
      <c r="AC722" s="149"/>
      <c r="AD722" s="149"/>
      <c r="AE722" s="149"/>
      <c r="AF722" s="149"/>
      <c r="AG722" s="149" t="s">
        <v>249</v>
      </c>
      <c r="AH722" s="149">
        <v>0</v>
      </c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1" x14ac:dyDescent="0.25">
      <c r="A723" s="156"/>
      <c r="B723" s="157"/>
      <c r="C723" s="194" t="s">
        <v>1428</v>
      </c>
      <c r="D723" s="161"/>
      <c r="E723" s="162">
        <v>13.4</v>
      </c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49"/>
      <c r="Z723" s="149"/>
      <c r="AA723" s="149"/>
      <c r="AB723" s="149"/>
      <c r="AC723" s="149"/>
      <c r="AD723" s="149"/>
      <c r="AE723" s="149"/>
      <c r="AF723" s="149"/>
      <c r="AG723" s="149" t="s">
        <v>249</v>
      </c>
      <c r="AH723" s="149">
        <v>0</v>
      </c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1" x14ac:dyDescent="0.25">
      <c r="A724" s="156"/>
      <c r="B724" s="157"/>
      <c r="C724" s="194" t="s">
        <v>1416</v>
      </c>
      <c r="D724" s="161"/>
      <c r="E724" s="162">
        <v>2.2000000000000002</v>
      </c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49"/>
      <c r="Z724" s="149"/>
      <c r="AA724" s="149"/>
      <c r="AB724" s="149"/>
      <c r="AC724" s="149"/>
      <c r="AD724" s="149"/>
      <c r="AE724" s="149"/>
      <c r="AF724" s="149"/>
      <c r="AG724" s="149" t="s">
        <v>249</v>
      </c>
      <c r="AH724" s="149">
        <v>0</v>
      </c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outlineLevel="1" x14ac:dyDescent="0.25">
      <c r="A725" s="156"/>
      <c r="B725" s="157"/>
      <c r="C725" s="194" t="s">
        <v>1429</v>
      </c>
      <c r="D725" s="161"/>
      <c r="E725" s="162">
        <v>307.39999999999998</v>
      </c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49"/>
      <c r="Z725" s="149"/>
      <c r="AA725" s="149"/>
      <c r="AB725" s="149"/>
      <c r="AC725" s="149"/>
      <c r="AD725" s="149"/>
      <c r="AE725" s="149"/>
      <c r="AF725" s="149"/>
      <c r="AG725" s="149" t="s">
        <v>249</v>
      </c>
      <c r="AH725" s="149">
        <v>0</v>
      </c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1" x14ac:dyDescent="0.25">
      <c r="A726" s="156"/>
      <c r="B726" s="157"/>
      <c r="C726" s="194" t="s">
        <v>1417</v>
      </c>
      <c r="D726" s="161"/>
      <c r="E726" s="162">
        <v>18.5</v>
      </c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49"/>
      <c r="Z726" s="149"/>
      <c r="AA726" s="149"/>
      <c r="AB726" s="149"/>
      <c r="AC726" s="149"/>
      <c r="AD726" s="149"/>
      <c r="AE726" s="149"/>
      <c r="AF726" s="149"/>
      <c r="AG726" s="149" t="s">
        <v>249</v>
      </c>
      <c r="AH726" s="149">
        <v>0</v>
      </c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1" x14ac:dyDescent="0.25">
      <c r="A727" s="156"/>
      <c r="B727" s="157"/>
      <c r="C727" s="194" t="s">
        <v>1418</v>
      </c>
      <c r="D727" s="161"/>
      <c r="E727" s="162">
        <v>1.9</v>
      </c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49"/>
      <c r="Z727" s="149"/>
      <c r="AA727" s="149"/>
      <c r="AB727" s="149"/>
      <c r="AC727" s="149"/>
      <c r="AD727" s="149"/>
      <c r="AE727" s="149"/>
      <c r="AF727" s="149"/>
      <c r="AG727" s="149" t="s">
        <v>249</v>
      </c>
      <c r="AH727" s="149">
        <v>0</v>
      </c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 x14ac:dyDescent="0.25">
      <c r="A728" s="156"/>
      <c r="B728" s="157"/>
      <c r="C728" s="194" t="s">
        <v>1419</v>
      </c>
      <c r="D728" s="161"/>
      <c r="E728" s="162">
        <v>1.7</v>
      </c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49"/>
      <c r="Z728" s="149"/>
      <c r="AA728" s="149"/>
      <c r="AB728" s="149"/>
      <c r="AC728" s="149"/>
      <c r="AD728" s="149"/>
      <c r="AE728" s="149"/>
      <c r="AF728" s="149"/>
      <c r="AG728" s="149" t="s">
        <v>249</v>
      </c>
      <c r="AH728" s="149">
        <v>0</v>
      </c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 x14ac:dyDescent="0.25">
      <c r="A729" s="156"/>
      <c r="B729" s="157"/>
      <c r="C729" s="194" t="s">
        <v>1420</v>
      </c>
      <c r="D729" s="161"/>
      <c r="E729" s="162">
        <v>1.5</v>
      </c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49"/>
      <c r="Z729" s="149"/>
      <c r="AA729" s="149"/>
      <c r="AB729" s="149"/>
      <c r="AC729" s="149"/>
      <c r="AD729" s="149"/>
      <c r="AE729" s="149"/>
      <c r="AF729" s="149"/>
      <c r="AG729" s="149" t="s">
        <v>249</v>
      </c>
      <c r="AH729" s="149">
        <v>0</v>
      </c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1" x14ac:dyDescent="0.25">
      <c r="A730" s="156"/>
      <c r="B730" s="157"/>
      <c r="C730" s="194" t="s">
        <v>1430</v>
      </c>
      <c r="D730" s="161"/>
      <c r="E730" s="162">
        <v>12.7</v>
      </c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49"/>
      <c r="Z730" s="149"/>
      <c r="AA730" s="149"/>
      <c r="AB730" s="149"/>
      <c r="AC730" s="149"/>
      <c r="AD730" s="149"/>
      <c r="AE730" s="149"/>
      <c r="AF730" s="149"/>
      <c r="AG730" s="149" t="s">
        <v>249</v>
      </c>
      <c r="AH730" s="149">
        <v>0</v>
      </c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 x14ac:dyDescent="0.25">
      <c r="A731" s="156"/>
      <c r="B731" s="157"/>
      <c r="C731" s="194" t="s">
        <v>1431</v>
      </c>
      <c r="D731" s="161"/>
      <c r="E731" s="162">
        <v>76</v>
      </c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49"/>
      <c r="Z731" s="149"/>
      <c r="AA731" s="149"/>
      <c r="AB731" s="149"/>
      <c r="AC731" s="149"/>
      <c r="AD731" s="149"/>
      <c r="AE731" s="149"/>
      <c r="AF731" s="149"/>
      <c r="AG731" s="149" t="s">
        <v>249</v>
      </c>
      <c r="AH731" s="149">
        <v>0</v>
      </c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1" x14ac:dyDescent="0.25">
      <c r="A732" s="156"/>
      <c r="B732" s="157"/>
      <c r="C732" s="194" t="s">
        <v>1421</v>
      </c>
      <c r="D732" s="161"/>
      <c r="E732" s="162">
        <v>29.2</v>
      </c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49"/>
      <c r="Z732" s="149"/>
      <c r="AA732" s="149"/>
      <c r="AB732" s="149"/>
      <c r="AC732" s="149"/>
      <c r="AD732" s="149"/>
      <c r="AE732" s="149"/>
      <c r="AF732" s="149"/>
      <c r="AG732" s="149" t="s">
        <v>249</v>
      </c>
      <c r="AH732" s="149">
        <v>0</v>
      </c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 x14ac:dyDescent="0.25">
      <c r="A733" s="175">
        <v>89</v>
      </c>
      <c r="B733" s="176" t="s">
        <v>1561</v>
      </c>
      <c r="C733" s="193" t="s">
        <v>1562</v>
      </c>
      <c r="D733" s="177" t="s">
        <v>242</v>
      </c>
      <c r="E733" s="178">
        <v>214.946</v>
      </c>
      <c r="F733" s="179"/>
      <c r="G733" s="180">
        <f>ROUND(E733*F733,2)</f>
        <v>0</v>
      </c>
      <c r="H733" s="179"/>
      <c r="I733" s="180">
        <f>ROUND(E733*H733,2)</f>
        <v>0</v>
      </c>
      <c r="J733" s="179"/>
      <c r="K733" s="180">
        <f>ROUND(E733*J733,2)</f>
        <v>0</v>
      </c>
      <c r="L733" s="180">
        <v>21</v>
      </c>
      <c r="M733" s="180">
        <f>G733*(1+L733/100)</f>
        <v>0</v>
      </c>
      <c r="N733" s="180">
        <v>3.0000000000000001E-3</v>
      </c>
      <c r="O733" s="180">
        <f>ROUND(E733*N733,2)</f>
        <v>0.64</v>
      </c>
      <c r="P733" s="180">
        <v>0</v>
      </c>
      <c r="Q733" s="180">
        <f>ROUND(E733*P733,2)</f>
        <v>0</v>
      </c>
      <c r="R733" s="180" t="s">
        <v>1557</v>
      </c>
      <c r="S733" s="180" t="s">
        <v>244</v>
      </c>
      <c r="T733" s="181" t="s">
        <v>1030</v>
      </c>
      <c r="U733" s="159">
        <v>0.28000000000000003</v>
      </c>
      <c r="V733" s="159">
        <f>ROUND(E733*U733,2)</f>
        <v>60.18</v>
      </c>
      <c r="W733" s="159"/>
      <c r="X733" s="159" t="s">
        <v>246</v>
      </c>
      <c r="Y733" s="149"/>
      <c r="Z733" s="149"/>
      <c r="AA733" s="149"/>
      <c r="AB733" s="149"/>
      <c r="AC733" s="149"/>
      <c r="AD733" s="149"/>
      <c r="AE733" s="149"/>
      <c r="AF733" s="149"/>
      <c r="AG733" s="149" t="s">
        <v>289</v>
      </c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 x14ac:dyDescent="0.25">
      <c r="A734" s="156"/>
      <c r="B734" s="157"/>
      <c r="C734" s="262" t="s">
        <v>1563</v>
      </c>
      <c r="D734" s="263"/>
      <c r="E734" s="263"/>
      <c r="F734" s="263"/>
      <c r="G734" s="263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49"/>
      <c r="Z734" s="149"/>
      <c r="AA734" s="149"/>
      <c r="AB734" s="149"/>
      <c r="AC734" s="149"/>
      <c r="AD734" s="149"/>
      <c r="AE734" s="149"/>
      <c r="AF734" s="149"/>
      <c r="AG734" s="149" t="s">
        <v>610</v>
      </c>
      <c r="AH734" s="149"/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82" t="str">
        <f>C734</f>
        <v>Očištění povrchu stěny od prachu, nařezání izolačních desek na požadovaný rozměr, nanesení lepicího tmelu, osazení desek.</v>
      </c>
      <c r="BB734" s="149"/>
      <c r="BC734" s="149"/>
      <c r="BD734" s="149"/>
      <c r="BE734" s="149"/>
      <c r="BF734" s="149"/>
      <c r="BG734" s="149"/>
      <c r="BH734" s="149"/>
    </row>
    <row r="735" spans="1:60" outlineLevel="1" x14ac:dyDescent="0.25">
      <c r="A735" s="156"/>
      <c r="B735" s="157"/>
      <c r="C735" s="194" t="s">
        <v>1093</v>
      </c>
      <c r="D735" s="161"/>
      <c r="E735" s="162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49"/>
      <c r="Z735" s="149"/>
      <c r="AA735" s="149"/>
      <c r="AB735" s="149"/>
      <c r="AC735" s="149"/>
      <c r="AD735" s="149"/>
      <c r="AE735" s="149"/>
      <c r="AF735" s="149"/>
      <c r="AG735" s="149" t="s">
        <v>249</v>
      </c>
      <c r="AH735" s="149">
        <v>0</v>
      </c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 x14ac:dyDescent="0.25">
      <c r="A736" s="156"/>
      <c r="B736" s="157"/>
      <c r="C736" s="194" t="s">
        <v>1564</v>
      </c>
      <c r="D736" s="161"/>
      <c r="E736" s="162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49"/>
      <c r="Z736" s="149"/>
      <c r="AA736" s="149"/>
      <c r="AB736" s="149"/>
      <c r="AC736" s="149"/>
      <c r="AD736" s="149"/>
      <c r="AE736" s="149"/>
      <c r="AF736" s="149"/>
      <c r="AG736" s="149" t="s">
        <v>249</v>
      </c>
      <c r="AH736" s="149">
        <v>0</v>
      </c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1" x14ac:dyDescent="0.25">
      <c r="A737" s="156"/>
      <c r="B737" s="157"/>
      <c r="C737" s="194" t="s">
        <v>1565</v>
      </c>
      <c r="D737" s="161"/>
      <c r="E737" s="162">
        <v>49.41</v>
      </c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49"/>
      <c r="Z737" s="149"/>
      <c r="AA737" s="149"/>
      <c r="AB737" s="149"/>
      <c r="AC737" s="149"/>
      <c r="AD737" s="149"/>
      <c r="AE737" s="149"/>
      <c r="AF737" s="149"/>
      <c r="AG737" s="149" t="s">
        <v>249</v>
      </c>
      <c r="AH737" s="149">
        <v>0</v>
      </c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1" x14ac:dyDescent="0.25">
      <c r="A738" s="156"/>
      <c r="B738" s="157"/>
      <c r="C738" s="194" t="s">
        <v>1566</v>
      </c>
      <c r="D738" s="161"/>
      <c r="E738" s="162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49"/>
      <c r="Z738" s="149"/>
      <c r="AA738" s="149"/>
      <c r="AB738" s="149"/>
      <c r="AC738" s="149"/>
      <c r="AD738" s="149"/>
      <c r="AE738" s="149"/>
      <c r="AF738" s="149"/>
      <c r="AG738" s="149" t="s">
        <v>249</v>
      </c>
      <c r="AH738" s="149">
        <v>0</v>
      </c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 x14ac:dyDescent="0.25">
      <c r="A739" s="156"/>
      <c r="B739" s="157"/>
      <c r="C739" s="194" t="s">
        <v>1567</v>
      </c>
      <c r="D739" s="161"/>
      <c r="E739" s="162">
        <v>159.19999999999999</v>
      </c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49"/>
      <c r="Z739" s="149"/>
      <c r="AA739" s="149"/>
      <c r="AB739" s="149"/>
      <c r="AC739" s="149"/>
      <c r="AD739" s="149"/>
      <c r="AE739" s="149"/>
      <c r="AF739" s="149"/>
      <c r="AG739" s="149" t="s">
        <v>249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 x14ac:dyDescent="0.25">
      <c r="A740" s="156"/>
      <c r="B740" s="157"/>
      <c r="C740" s="194" t="s">
        <v>1568</v>
      </c>
      <c r="D740" s="161"/>
      <c r="E740" s="162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49"/>
      <c r="Z740" s="149"/>
      <c r="AA740" s="149"/>
      <c r="AB740" s="149"/>
      <c r="AC740" s="149"/>
      <c r="AD740" s="149"/>
      <c r="AE740" s="149"/>
      <c r="AF740" s="149"/>
      <c r="AG740" s="149" t="s">
        <v>249</v>
      </c>
      <c r="AH740" s="149">
        <v>0</v>
      </c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1" x14ac:dyDescent="0.25">
      <c r="A741" s="156"/>
      <c r="B741" s="157"/>
      <c r="C741" s="194" t="s">
        <v>1569</v>
      </c>
      <c r="D741" s="161"/>
      <c r="E741" s="162">
        <v>6.3360000000000003</v>
      </c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49"/>
      <c r="Z741" s="149"/>
      <c r="AA741" s="149"/>
      <c r="AB741" s="149"/>
      <c r="AC741" s="149"/>
      <c r="AD741" s="149"/>
      <c r="AE741" s="149"/>
      <c r="AF741" s="149"/>
      <c r="AG741" s="149" t="s">
        <v>249</v>
      </c>
      <c r="AH741" s="149">
        <v>0</v>
      </c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1" x14ac:dyDescent="0.25">
      <c r="A742" s="175">
        <v>90</v>
      </c>
      <c r="B742" s="176" t="s">
        <v>1570</v>
      </c>
      <c r="C742" s="193" t="s">
        <v>1571</v>
      </c>
      <c r="D742" s="177" t="s">
        <v>242</v>
      </c>
      <c r="E742" s="178">
        <v>1719.6</v>
      </c>
      <c r="F742" s="179"/>
      <c r="G742" s="180">
        <f>ROUND(E742*F742,2)</f>
        <v>0</v>
      </c>
      <c r="H742" s="179"/>
      <c r="I742" s="180">
        <f>ROUND(E742*H742,2)</f>
        <v>0</v>
      </c>
      <c r="J742" s="179"/>
      <c r="K742" s="180">
        <f>ROUND(E742*J742,2)</f>
        <v>0</v>
      </c>
      <c r="L742" s="180">
        <v>21</v>
      </c>
      <c r="M742" s="180">
        <f>G742*(1+L742/100)</f>
        <v>0</v>
      </c>
      <c r="N742" s="180">
        <v>0</v>
      </c>
      <c r="O742" s="180">
        <f>ROUND(E742*N742,2)</f>
        <v>0</v>
      </c>
      <c r="P742" s="180">
        <v>0</v>
      </c>
      <c r="Q742" s="180">
        <f>ROUND(E742*P742,2)</f>
        <v>0</v>
      </c>
      <c r="R742" s="180" t="s">
        <v>1557</v>
      </c>
      <c r="S742" s="180" t="s">
        <v>244</v>
      </c>
      <c r="T742" s="181" t="s">
        <v>1030</v>
      </c>
      <c r="U742" s="159">
        <v>7.0000000000000007E-2</v>
      </c>
      <c r="V742" s="159">
        <f>ROUND(E742*U742,2)</f>
        <v>120.37</v>
      </c>
      <c r="W742" s="159"/>
      <c r="X742" s="159" t="s">
        <v>246</v>
      </c>
      <c r="Y742" s="149"/>
      <c r="Z742" s="149"/>
      <c r="AA742" s="149"/>
      <c r="AB742" s="149"/>
      <c r="AC742" s="149"/>
      <c r="AD742" s="149"/>
      <c r="AE742" s="149"/>
      <c r="AF742" s="149"/>
      <c r="AG742" s="149" t="s">
        <v>289</v>
      </c>
      <c r="AH742" s="149"/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1" x14ac:dyDescent="0.25">
      <c r="A743" s="156"/>
      <c r="B743" s="157"/>
      <c r="C743" s="194" t="s">
        <v>1093</v>
      </c>
      <c r="D743" s="161"/>
      <c r="E743" s="162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49"/>
      <c r="Z743" s="149"/>
      <c r="AA743" s="149"/>
      <c r="AB743" s="149"/>
      <c r="AC743" s="149"/>
      <c r="AD743" s="149"/>
      <c r="AE743" s="149"/>
      <c r="AF743" s="149"/>
      <c r="AG743" s="149" t="s">
        <v>249</v>
      </c>
      <c r="AH743" s="149">
        <v>0</v>
      </c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1" x14ac:dyDescent="0.25">
      <c r="A744" s="156"/>
      <c r="B744" s="157"/>
      <c r="C744" s="194" t="s">
        <v>1572</v>
      </c>
      <c r="D744" s="161"/>
      <c r="E744" s="162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49"/>
      <c r="Z744" s="149"/>
      <c r="AA744" s="149"/>
      <c r="AB744" s="149"/>
      <c r="AC744" s="149"/>
      <c r="AD744" s="149"/>
      <c r="AE744" s="149"/>
      <c r="AF744" s="149"/>
      <c r="AG744" s="149" t="s">
        <v>249</v>
      </c>
      <c r="AH744" s="149">
        <v>0</v>
      </c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1" x14ac:dyDescent="0.25">
      <c r="A745" s="156"/>
      <c r="B745" s="157"/>
      <c r="C745" s="194" t="s">
        <v>1573</v>
      </c>
      <c r="D745" s="161"/>
      <c r="E745" s="162">
        <v>1184.2</v>
      </c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49"/>
      <c r="Z745" s="149"/>
      <c r="AA745" s="149"/>
      <c r="AB745" s="149"/>
      <c r="AC745" s="149"/>
      <c r="AD745" s="149"/>
      <c r="AE745" s="149"/>
      <c r="AF745" s="149"/>
      <c r="AG745" s="149" t="s">
        <v>249</v>
      </c>
      <c r="AH745" s="149">
        <v>0</v>
      </c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outlineLevel="1" x14ac:dyDescent="0.25">
      <c r="A746" s="156"/>
      <c r="B746" s="157"/>
      <c r="C746" s="194" t="s">
        <v>1574</v>
      </c>
      <c r="D746" s="161"/>
      <c r="E746" s="162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49"/>
      <c r="Z746" s="149"/>
      <c r="AA746" s="149"/>
      <c r="AB746" s="149"/>
      <c r="AC746" s="149"/>
      <c r="AD746" s="149"/>
      <c r="AE746" s="149"/>
      <c r="AF746" s="149"/>
      <c r="AG746" s="149" t="s">
        <v>249</v>
      </c>
      <c r="AH746" s="149">
        <v>0</v>
      </c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1" x14ac:dyDescent="0.25">
      <c r="A747" s="156"/>
      <c r="B747" s="157"/>
      <c r="C747" s="194" t="s">
        <v>1536</v>
      </c>
      <c r="D747" s="161"/>
      <c r="E747" s="162">
        <v>535.4</v>
      </c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49"/>
      <c r="Z747" s="149"/>
      <c r="AA747" s="149"/>
      <c r="AB747" s="149"/>
      <c r="AC747" s="149"/>
      <c r="AD747" s="149"/>
      <c r="AE747" s="149"/>
      <c r="AF747" s="149"/>
      <c r="AG747" s="149" t="s">
        <v>249</v>
      </c>
      <c r="AH747" s="149">
        <v>0</v>
      </c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outlineLevel="1" x14ac:dyDescent="0.25">
      <c r="A748" s="175">
        <v>91</v>
      </c>
      <c r="B748" s="176" t="s">
        <v>1575</v>
      </c>
      <c r="C748" s="193" t="s">
        <v>1576</v>
      </c>
      <c r="D748" s="177" t="s">
        <v>242</v>
      </c>
      <c r="E748" s="178">
        <v>693.3</v>
      </c>
      <c r="F748" s="179"/>
      <c r="G748" s="180">
        <f>ROUND(E748*F748,2)</f>
        <v>0</v>
      </c>
      <c r="H748" s="179"/>
      <c r="I748" s="180">
        <f>ROUND(E748*H748,2)</f>
        <v>0</v>
      </c>
      <c r="J748" s="179"/>
      <c r="K748" s="180">
        <f>ROUND(E748*J748,2)</f>
        <v>0</v>
      </c>
      <c r="L748" s="180">
        <v>21</v>
      </c>
      <c r="M748" s="180">
        <f>G748*(1+L748/100)</f>
        <v>0</v>
      </c>
      <c r="N748" s="180">
        <v>1.0000000000000001E-5</v>
      </c>
      <c r="O748" s="180">
        <f>ROUND(E748*N748,2)</f>
        <v>0.01</v>
      </c>
      <c r="P748" s="180">
        <v>0</v>
      </c>
      <c r="Q748" s="180">
        <f>ROUND(E748*P748,2)</f>
        <v>0</v>
      </c>
      <c r="R748" s="180" t="s">
        <v>1557</v>
      </c>
      <c r="S748" s="180" t="s">
        <v>244</v>
      </c>
      <c r="T748" s="181" t="s">
        <v>1030</v>
      </c>
      <c r="U748" s="159">
        <v>7.0000000000000007E-2</v>
      </c>
      <c r="V748" s="159">
        <f>ROUND(E748*U748,2)</f>
        <v>48.53</v>
      </c>
      <c r="W748" s="159"/>
      <c r="X748" s="159" t="s">
        <v>246</v>
      </c>
      <c r="Y748" s="149"/>
      <c r="Z748" s="149"/>
      <c r="AA748" s="149"/>
      <c r="AB748" s="149"/>
      <c r="AC748" s="149"/>
      <c r="AD748" s="149"/>
      <c r="AE748" s="149"/>
      <c r="AF748" s="149"/>
      <c r="AG748" s="149" t="s">
        <v>289</v>
      </c>
      <c r="AH748" s="149"/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1" x14ac:dyDescent="0.25">
      <c r="A749" s="156"/>
      <c r="B749" s="157"/>
      <c r="C749" s="194" t="s">
        <v>1399</v>
      </c>
      <c r="D749" s="161"/>
      <c r="E749" s="162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49"/>
      <c r="Z749" s="149"/>
      <c r="AA749" s="149"/>
      <c r="AB749" s="149"/>
      <c r="AC749" s="149"/>
      <c r="AD749" s="149"/>
      <c r="AE749" s="149"/>
      <c r="AF749" s="149"/>
      <c r="AG749" s="149" t="s">
        <v>249</v>
      </c>
      <c r="AH749" s="149">
        <v>0</v>
      </c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1" x14ac:dyDescent="0.25">
      <c r="A750" s="156"/>
      <c r="B750" s="157"/>
      <c r="C750" s="194" t="s">
        <v>1216</v>
      </c>
      <c r="D750" s="161"/>
      <c r="E750" s="162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49"/>
      <c r="Z750" s="149"/>
      <c r="AA750" s="149"/>
      <c r="AB750" s="149"/>
      <c r="AC750" s="149"/>
      <c r="AD750" s="149"/>
      <c r="AE750" s="149"/>
      <c r="AF750" s="149"/>
      <c r="AG750" s="149" t="s">
        <v>249</v>
      </c>
      <c r="AH750" s="149">
        <v>0</v>
      </c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outlineLevel="1" x14ac:dyDescent="0.25">
      <c r="A751" s="156"/>
      <c r="B751" s="157"/>
      <c r="C751" s="194" t="s">
        <v>1424</v>
      </c>
      <c r="D751" s="161"/>
      <c r="E751" s="162">
        <v>71.7</v>
      </c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49"/>
      <c r="Z751" s="149"/>
      <c r="AA751" s="149"/>
      <c r="AB751" s="149"/>
      <c r="AC751" s="149"/>
      <c r="AD751" s="149"/>
      <c r="AE751" s="149"/>
      <c r="AF751" s="149"/>
      <c r="AG751" s="149" t="s">
        <v>249</v>
      </c>
      <c r="AH751" s="149">
        <v>0</v>
      </c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1" x14ac:dyDescent="0.25">
      <c r="A752" s="156"/>
      <c r="B752" s="157"/>
      <c r="C752" s="194" t="s">
        <v>1400</v>
      </c>
      <c r="D752" s="161"/>
      <c r="E752" s="162">
        <v>29.9</v>
      </c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49"/>
      <c r="Z752" s="149"/>
      <c r="AA752" s="149"/>
      <c r="AB752" s="149"/>
      <c r="AC752" s="149"/>
      <c r="AD752" s="149"/>
      <c r="AE752" s="149"/>
      <c r="AF752" s="149"/>
      <c r="AG752" s="149" t="s">
        <v>249</v>
      </c>
      <c r="AH752" s="149">
        <v>0</v>
      </c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 x14ac:dyDescent="0.25">
      <c r="A753" s="156"/>
      <c r="B753" s="157"/>
      <c r="C753" s="194" t="s">
        <v>1425</v>
      </c>
      <c r="D753" s="161"/>
      <c r="E753" s="162">
        <v>14.5</v>
      </c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49"/>
      <c r="Z753" s="149"/>
      <c r="AA753" s="149"/>
      <c r="AB753" s="149"/>
      <c r="AC753" s="149"/>
      <c r="AD753" s="149"/>
      <c r="AE753" s="149"/>
      <c r="AF753" s="149"/>
      <c r="AG753" s="149" t="s">
        <v>249</v>
      </c>
      <c r="AH753" s="149">
        <v>0</v>
      </c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5">
      <c r="A754" s="156"/>
      <c r="B754" s="157"/>
      <c r="C754" s="194" t="s">
        <v>1401</v>
      </c>
      <c r="D754" s="161"/>
      <c r="E754" s="162">
        <v>2.7</v>
      </c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49"/>
      <c r="Z754" s="149"/>
      <c r="AA754" s="149"/>
      <c r="AB754" s="149"/>
      <c r="AC754" s="149"/>
      <c r="AD754" s="149"/>
      <c r="AE754" s="149"/>
      <c r="AF754" s="149"/>
      <c r="AG754" s="149" t="s">
        <v>249</v>
      </c>
      <c r="AH754" s="149">
        <v>0</v>
      </c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5">
      <c r="A755" s="156"/>
      <c r="B755" s="157"/>
      <c r="C755" s="194" t="s">
        <v>1402</v>
      </c>
      <c r="D755" s="161"/>
      <c r="E755" s="162">
        <v>2.4</v>
      </c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49"/>
      <c r="Z755" s="149"/>
      <c r="AA755" s="149"/>
      <c r="AB755" s="149"/>
      <c r="AC755" s="149"/>
      <c r="AD755" s="149"/>
      <c r="AE755" s="149"/>
      <c r="AF755" s="149"/>
      <c r="AG755" s="149" t="s">
        <v>249</v>
      </c>
      <c r="AH755" s="149">
        <v>0</v>
      </c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5">
      <c r="A756" s="156"/>
      <c r="B756" s="157"/>
      <c r="C756" s="194" t="s">
        <v>1403</v>
      </c>
      <c r="D756" s="161"/>
      <c r="E756" s="162">
        <v>1.4</v>
      </c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49"/>
      <c r="Z756" s="149"/>
      <c r="AA756" s="149"/>
      <c r="AB756" s="149"/>
      <c r="AC756" s="149"/>
      <c r="AD756" s="149"/>
      <c r="AE756" s="149"/>
      <c r="AF756" s="149"/>
      <c r="AG756" s="149" t="s">
        <v>249</v>
      </c>
      <c r="AH756" s="149">
        <v>0</v>
      </c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5">
      <c r="A757" s="156"/>
      <c r="B757" s="157"/>
      <c r="C757" s="194" t="s">
        <v>1426</v>
      </c>
      <c r="D757" s="161"/>
      <c r="E757" s="162">
        <v>1.5</v>
      </c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49"/>
      <c r="Z757" s="149"/>
      <c r="AA757" s="149"/>
      <c r="AB757" s="149"/>
      <c r="AC757" s="149"/>
      <c r="AD757" s="149"/>
      <c r="AE757" s="149"/>
      <c r="AF757" s="149"/>
      <c r="AG757" s="149" t="s">
        <v>249</v>
      </c>
      <c r="AH757" s="149">
        <v>0</v>
      </c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1" x14ac:dyDescent="0.25">
      <c r="A758" s="156"/>
      <c r="B758" s="157"/>
      <c r="C758" s="194" t="s">
        <v>1434</v>
      </c>
      <c r="D758" s="161"/>
      <c r="E758" s="162">
        <v>4</v>
      </c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49"/>
      <c r="Z758" s="149"/>
      <c r="AA758" s="149"/>
      <c r="AB758" s="149"/>
      <c r="AC758" s="149"/>
      <c r="AD758" s="149"/>
      <c r="AE758" s="149"/>
      <c r="AF758" s="149"/>
      <c r="AG758" s="149" t="s">
        <v>249</v>
      </c>
      <c r="AH758" s="149">
        <v>0</v>
      </c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1" x14ac:dyDescent="0.25">
      <c r="A759" s="156"/>
      <c r="B759" s="157"/>
      <c r="C759" s="194" t="s">
        <v>1404</v>
      </c>
      <c r="D759" s="161"/>
      <c r="E759" s="162">
        <v>1.6</v>
      </c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49"/>
      <c r="Z759" s="149"/>
      <c r="AA759" s="149"/>
      <c r="AB759" s="149"/>
      <c r="AC759" s="149"/>
      <c r="AD759" s="149"/>
      <c r="AE759" s="149"/>
      <c r="AF759" s="149"/>
      <c r="AG759" s="149" t="s">
        <v>249</v>
      </c>
      <c r="AH759" s="149">
        <v>0</v>
      </c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5">
      <c r="A760" s="156"/>
      <c r="B760" s="157"/>
      <c r="C760" s="194" t="s">
        <v>1405</v>
      </c>
      <c r="D760" s="161"/>
      <c r="E760" s="162">
        <v>1.4</v>
      </c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49"/>
      <c r="Z760" s="149"/>
      <c r="AA760" s="149"/>
      <c r="AB760" s="149"/>
      <c r="AC760" s="149"/>
      <c r="AD760" s="149"/>
      <c r="AE760" s="149"/>
      <c r="AF760" s="149"/>
      <c r="AG760" s="149" t="s">
        <v>249</v>
      </c>
      <c r="AH760" s="149">
        <v>0</v>
      </c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5">
      <c r="A761" s="156"/>
      <c r="B761" s="157"/>
      <c r="C761" s="194" t="s">
        <v>1406</v>
      </c>
      <c r="D761" s="161"/>
      <c r="E761" s="162">
        <v>4.9000000000000004</v>
      </c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49"/>
      <c r="Z761" s="149"/>
      <c r="AA761" s="149"/>
      <c r="AB761" s="149"/>
      <c r="AC761" s="149"/>
      <c r="AD761" s="149"/>
      <c r="AE761" s="149"/>
      <c r="AF761" s="149"/>
      <c r="AG761" s="149" t="s">
        <v>249</v>
      </c>
      <c r="AH761" s="149">
        <v>0</v>
      </c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 x14ac:dyDescent="0.25">
      <c r="A762" s="156"/>
      <c r="B762" s="157"/>
      <c r="C762" s="194" t="s">
        <v>1407</v>
      </c>
      <c r="D762" s="161"/>
      <c r="E762" s="162">
        <v>13.4</v>
      </c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49"/>
      <c r="Z762" s="149"/>
      <c r="AA762" s="149"/>
      <c r="AB762" s="149"/>
      <c r="AC762" s="149"/>
      <c r="AD762" s="149"/>
      <c r="AE762" s="149"/>
      <c r="AF762" s="149"/>
      <c r="AG762" s="149" t="s">
        <v>249</v>
      </c>
      <c r="AH762" s="149">
        <v>0</v>
      </c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1" x14ac:dyDescent="0.25">
      <c r="A763" s="156"/>
      <c r="B763" s="157"/>
      <c r="C763" s="194" t="s">
        <v>1408</v>
      </c>
      <c r="D763" s="161"/>
      <c r="E763" s="162">
        <v>2</v>
      </c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49"/>
      <c r="Z763" s="149"/>
      <c r="AA763" s="149"/>
      <c r="AB763" s="149"/>
      <c r="AC763" s="149"/>
      <c r="AD763" s="149"/>
      <c r="AE763" s="149"/>
      <c r="AF763" s="149"/>
      <c r="AG763" s="149" t="s">
        <v>249</v>
      </c>
      <c r="AH763" s="149">
        <v>0</v>
      </c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 x14ac:dyDescent="0.25">
      <c r="A764" s="156"/>
      <c r="B764" s="157"/>
      <c r="C764" s="194" t="s">
        <v>1409</v>
      </c>
      <c r="D764" s="161"/>
      <c r="E764" s="162">
        <v>5.4</v>
      </c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49"/>
      <c r="Z764" s="149"/>
      <c r="AA764" s="149"/>
      <c r="AB764" s="149"/>
      <c r="AC764" s="149"/>
      <c r="AD764" s="149"/>
      <c r="AE764" s="149"/>
      <c r="AF764" s="149"/>
      <c r="AG764" s="149" t="s">
        <v>249</v>
      </c>
      <c r="AH764" s="149">
        <v>0</v>
      </c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 x14ac:dyDescent="0.25">
      <c r="A765" s="156"/>
      <c r="B765" s="157"/>
      <c r="C765" s="194" t="s">
        <v>1410</v>
      </c>
      <c r="D765" s="161"/>
      <c r="E765" s="162">
        <v>4.3</v>
      </c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49"/>
      <c r="Z765" s="149"/>
      <c r="AA765" s="149"/>
      <c r="AB765" s="149"/>
      <c r="AC765" s="149"/>
      <c r="AD765" s="149"/>
      <c r="AE765" s="149"/>
      <c r="AF765" s="149"/>
      <c r="AG765" s="149" t="s">
        <v>249</v>
      </c>
      <c r="AH765" s="149">
        <v>0</v>
      </c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 x14ac:dyDescent="0.25">
      <c r="A766" s="156"/>
      <c r="B766" s="157"/>
      <c r="C766" s="194" t="s">
        <v>1411</v>
      </c>
      <c r="D766" s="161"/>
      <c r="E766" s="162">
        <v>13.5</v>
      </c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49"/>
      <c r="Z766" s="149"/>
      <c r="AA766" s="149"/>
      <c r="AB766" s="149"/>
      <c r="AC766" s="149"/>
      <c r="AD766" s="149"/>
      <c r="AE766" s="149"/>
      <c r="AF766" s="149"/>
      <c r="AG766" s="149" t="s">
        <v>249</v>
      </c>
      <c r="AH766" s="149">
        <v>0</v>
      </c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1" x14ac:dyDescent="0.25">
      <c r="A767" s="156"/>
      <c r="B767" s="157"/>
      <c r="C767" s="194" t="s">
        <v>1412</v>
      </c>
      <c r="D767" s="161"/>
      <c r="E767" s="162">
        <v>5.2</v>
      </c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49"/>
      <c r="Z767" s="149"/>
      <c r="AA767" s="149"/>
      <c r="AB767" s="149"/>
      <c r="AC767" s="149"/>
      <c r="AD767" s="149"/>
      <c r="AE767" s="149"/>
      <c r="AF767" s="149"/>
      <c r="AG767" s="149" t="s">
        <v>249</v>
      </c>
      <c r="AH767" s="149">
        <v>0</v>
      </c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 x14ac:dyDescent="0.25">
      <c r="A768" s="156"/>
      <c r="B768" s="157"/>
      <c r="C768" s="194" t="s">
        <v>1413</v>
      </c>
      <c r="D768" s="161"/>
      <c r="E768" s="162">
        <v>5</v>
      </c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49"/>
      <c r="Z768" s="149"/>
      <c r="AA768" s="149"/>
      <c r="AB768" s="149"/>
      <c r="AC768" s="149"/>
      <c r="AD768" s="149"/>
      <c r="AE768" s="149"/>
      <c r="AF768" s="149"/>
      <c r="AG768" s="149" t="s">
        <v>249</v>
      </c>
      <c r="AH768" s="149">
        <v>0</v>
      </c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5">
      <c r="A769" s="156"/>
      <c r="B769" s="157"/>
      <c r="C769" s="194" t="s">
        <v>1414</v>
      </c>
      <c r="D769" s="161"/>
      <c r="E769" s="162">
        <v>3.2</v>
      </c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49"/>
      <c r="Z769" s="149"/>
      <c r="AA769" s="149"/>
      <c r="AB769" s="149"/>
      <c r="AC769" s="149"/>
      <c r="AD769" s="149"/>
      <c r="AE769" s="149"/>
      <c r="AF769" s="149"/>
      <c r="AG769" s="149" t="s">
        <v>249</v>
      </c>
      <c r="AH769" s="149">
        <v>0</v>
      </c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5">
      <c r="A770" s="156"/>
      <c r="B770" s="157"/>
      <c r="C770" s="194" t="s">
        <v>1415</v>
      </c>
      <c r="D770" s="161"/>
      <c r="E770" s="162">
        <v>15.9</v>
      </c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49"/>
      <c r="Z770" s="149"/>
      <c r="AA770" s="149"/>
      <c r="AB770" s="149"/>
      <c r="AC770" s="149"/>
      <c r="AD770" s="149"/>
      <c r="AE770" s="149"/>
      <c r="AF770" s="149"/>
      <c r="AG770" s="149" t="s">
        <v>249</v>
      </c>
      <c r="AH770" s="149">
        <v>0</v>
      </c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1" x14ac:dyDescent="0.25">
      <c r="A771" s="156"/>
      <c r="B771" s="157"/>
      <c r="C771" s="194" t="s">
        <v>1427</v>
      </c>
      <c r="D771" s="161"/>
      <c r="E771" s="162">
        <v>24.9</v>
      </c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49"/>
      <c r="Z771" s="149"/>
      <c r="AA771" s="149"/>
      <c r="AB771" s="149"/>
      <c r="AC771" s="149"/>
      <c r="AD771" s="149"/>
      <c r="AE771" s="149"/>
      <c r="AF771" s="149"/>
      <c r="AG771" s="149" t="s">
        <v>249</v>
      </c>
      <c r="AH771" s="149">
        <v>0</v>
      </c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 x14ac:dyDescent="0.25">
      <c r="A772" s="156"/>
      <c r="B772" s="157"/>
      <c r="C772" s="194" t="s">
        <v>1428</v>
      </c>
      <c r="D772" s="161"/>
      <c r="E772" s="162">
        <v>13.4</v>
      </c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49"/>
      <c r="Z772" s="149"/>
      <c r="AA772" s="149"/>
      <c r="AB772" s="149"/>
      <c r="AC772" s="149"/>
      <c r="AD772" s="149"/>
      <c r="AE772" s="149"/>
      <c r="AF772" s="149"/>
      <c r="AG772" s="149" t="s">
        <v>249</v>
      </c>
      <c r="AH772" s="149">
        <v>0</v>
      </c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1" x14ac:dyDescent="0.25">
      <c r="A773" s="156"/>
      <c r="B773" s="157"/>
      <c r="C773" s="194" t="s">
        <v>1416</v>
      </c>
      <c r="D773" s="161"/>
      <c r="E773" s="162">
        <v>2.2000000000000002</v>
      </c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49"/>
      <c r="Z773" s="149"/>
      <c r="AA773" s="149"/>
      <c r="AB773" s="149"/>
      <c r="AC773" s="149"/>
      <c r="AD773" s="149"/>
      <c r="AE773" s="149"/>
      <c r="AF773" s="149"/>
      <c r="AG773" s="149" t="s">
        <v>249</v>
      </c>
      <c r="AH773" s="149">
        <v>0</v>
      </c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 x14ac:dyDescent="0.25">
      <c r="A774" s="156"/>
      <c r="B774" s="157"/>
      <c r="C774" s="194" t="s">
        <v>1429</v>
      </c>
      <c r="D774" s="161"/>
      <c r="E774" s="162">
        <v>307.39999999999998</v>
      </c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49"/>
      <c r="Z774" s="149"/>
      <c r="AA774" s="149"/>
      <c r="AB774" s="149"/>
      <c r="AC774" s="149"/>
      <c r="AD774" s="149"/>
      <c r="AE774" s="149"/>
      <c r="AF774" s="149"/>
      <c r="AG774" s="149" t="s">
        <v>249</v>
      </c>
      <c r="AH774" s="149">
        <v>0</v>
      </c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1" x14ac:dyDescent="0.25">
      <c r="A775" s="156"/>
      <c r="B775" s="157"/>
      <c r="C775" s="194" t="s">
        <v>1417</v>
      </c>
      <c r="D775" s="161"/>
      <c r="E775" s="162">
        <v>18.5</v>
      </c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49"/>
      <c r="Z775" s="149"/>
      <c r="AA775" s="149"/>
      <c r="AB775" s="149"/>
      <c r="AC775" s="149"/>
      <c r="AD775" s="149"/>
      <c r="AE775" s="149"/>
      <c r="AF775" s="149"/>
      <c r="AG775" s="149" t="s">
        <v>249</v>
      </c>
      <c r="AH775" s="149">
        <v>0</v>
      </c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1" x14ac:dyDescent="0.25">
      <c r="A776" s="156"/>
      <c r="B776" s="157"/>
      <c r="C776" s="194" t="s">
        <v>1418</v>
      </c>
      <c r="D776" s="161"/>
      <c r="E776" s="162">
        <v>1.9</v>
      </c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49"/>
      <c r="Z776" s="149"/>
      <c r="AA776" s="149"/>
      <c r="AB776" s="149"/>
      <c r="AC776" s="149"/>
      <c r="AD776" s="149"/>
      <c r="AE776" s="149"/>
      <c r="AF776" s="149"/>
      <c r="AG776" s="149" t="s">
        <v>249</v>
      </c>
      <c r="AH776" s="149">
        <v>0</v>
      </c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 x14ac:dyDescent="0.25">
      <c r="A777" s="156"/>
      <c r="B777" s="157"/>
      <c r="C777" s="194" t="s">
        <v>1419</v>
      </c>
      <c r="D777" s="161"/>
      <c r="E777" s="162">
        <v>1.7</v>
      </c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49"/>
      <c r="Z777" s="149"/>
      <c r="AA777" s="149"/>
      <c r="AB777" s="149"/>
      <c r="AC777" s="149"/>
      <c r="AD777" s="149"/>
      <c r="AE777" s="149"/>
      <c r="AF777" s="149"/>
      <c r="AG777" s="149" t="s">
        <v>249</v>
      </c>
      <c r="AH777" s="149">
        <v>0</v>
      </c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1" x14ac:dyDescent="0.25">
      <c r="A778" s="156"/>
      <c r="B778" s="157"/>
      <c r="C778" s="194" t="s">
        <v>1420</v>
      </c>
      <c r="D778" s="161"/>
      <c r="E778" s="162">
        <v>1.5</v>
      </c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49"/>
      <c r="Z778" s="149"/>
      <c r="AA778" s="149"/>
      <c r="AB778" s="149"/>
      <c r="AC778" s="149"/>
      <c r="AD778" s="149"/>
      <c r="AE778" s="149"/>
      <c r="AF778" s="149"/>
      <c r="AG778" s="149" t="s">
        <v>249</v>
      </c>
      <c r="AH778" s="149">
        <v>0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1" x14ac:dyDescent="0.25">
      <c r="A779" s="156"/>
      <c r="B779" s="157"/>
      <c r="C779" s="194" t="s">
        <v>1430</v>
      </c>
      <c r="D779" s="161"/>
      <c r="E779" s="162">
        <v>12.7</v>
      </c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49"/>
      <c r="Z779" s="149"/>
      <c r="AA779" s="149"/>
      <c r="AB779" s="149"/>
      <c r="AC779" s="149"/>
      <c r="AD779" s="149"/>
      <c r="AE779" s="149"/>
      <c r="AF779" s="149"/>
      <c r="AG779" s="149" t="s">
        <v>249</v>
      </c>
      <c r="AH779" s="149">
        <v>0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 x14ac:dyDescent="0.25">
      <c r="A780" s="156"/>
      <c r="B780" s="157"/>
      <c r="C780" s="194" t="s">
        <v>1431</v>
      </c>
      <c r="D780" s="161"/>
      <c r="E780" s="162">
        <v>76</v>
      </c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49"/>
      <c r="Z780" s="149"/>
      <c r="AA780" s="149"/>
      <c r="AB780" s="149"/>
      <c r="AC780" s="149"/>
      <c r="AD780" s="149"/>
      <c r="AE780" s="149"/>
      <c r="AF780" s="149"/>
      <c r="AG780" s="149" t="s">
        <v>249</v>
      </c>
      <c r="AH780" s="149">
        <v>0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1" x14ac:dyDescent="0.25">
      <c r="A781" s="156"/>
      <c r="B781" s="157"/>
      <c r="C781" s="194" t="s">
        <v>1421</v>
      </c>
      <c r="D781" s="161"/>
      <c r="E781" s="162">
        <v>29.2</v>
      </c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49"/>
      <c r="Z781" s="149"/>
      <c r="AA781" s="149"/>
      <c r="AB781" s="149"/>
      <c r="AC781" s="149"/>
      <c r="AD781" s="149"/>
      <c r="AE781" s="149"/>
      <c r="AF781" s="149"/>
      <c r="AG781" s="149" t="s">
        <v>249</v>
      </c>
      <c r="AH781" s="149">
        <v>0</v>
      </c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ht="20.399999999999999" outlineLevel="1" x14ac:dyDescent="0.25">
      <c r="A782" s="175">
        <v>92</v>
      </c>
      <c r="B782" s="176" t="s">
        <v>1577</v>
      </c>
      <c r="C782" s="193" t="s">
        <v>1578</v>
      </c>
      <c r="D782" s="177" t="s">
        <v>274</v>
      </c>
      <c r="E782" s="178">
        <v>328.05</v>
      </c>
      <c r="F782" s="179"/>
      <c r="G782" s="180">
        <f>ROUND(E782*F782,2)</f>
        <v>0</v>
      </c>
      <c r="H782" s="179"/>
      <c r="I782" s="180">
        <f>ROUND(E782*H782,2)</f>
        <v>0</v>
      </c>
      <c r="J782" s="179"/>
      <c r="K782" s="180">
        <f>ROUND(E782*J782,2)</f>
        <v>0</v>
      </c>
      <c r="L782" s="180">
        <v>21</v>
      </c>
      <c r="M782" s="180">
        <f>G782*(1+L782/100)</f>
        <v>0</v>
      </c>
      <c r="N782" s="180">
        <v>0</v>
      </c>
      <c r="O782" s="180">
        <f>ROUND(E782*N782,2)</f>
        <v>0</v>
      </c>
      <c r="P782" s="180">
        <v>0</v>
      </c>
      <c r="Q782" s="180">
        <f>ROUND(E782*P782,2)</f>
        <v>0</v>
      </c>
      <c r="R782" s="180" t="s">
        <v>1557</v>
      </c>
      <c r="S782" s="180" t="s">
        <v>244</v>
      </c>
      <c r="T782" s="181" t="s">
        <v>1030</v>
      </c>
      <c r="U782" s="159">
        <v>0.05</v>
      </c>
      <c r="V782" s="159">
        <f>ROUND(E782*U782,2)</f>
        <v>16.399999999999999</v>
      </c>
      <c r="W782" s="159"/>
      <c r="X782" s="159" t="s">
        <v>246</v>
      </c>
      <c r="Y782" s="149"/>
      <c r="Z782" s="149"/>
      <c r="AA782" s="149"/>
      <c r="AB782" s="149"/>
      <c r="AC782" s="149"/>
      <c r="AD782" s="149"/>
      <c r="AE782" s="149"/>
      <c r="AF782" s="149"/>
      <c r="AG782" s="149" t="s">
        <v>289</v>
      </c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1" x14ac:dyDescent="0.25">
      <c r="A783" s="156"/>
      <c r="B783" s="157"/>
      <c r="C783" s="194" t="s">
        <v>1311</v>
      </c>
      <c r="D783" s="161"/>
      <c r="E783" s="162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49"/>
      <c r="Z783" s="149"/>
      <c r="AA783" s="149"/>
      <c r="AB783" s="149"/>
      <c r="AC783" s="149"/>
      <c r="AD783" s="149"/>
      <c r="AE783" s="149"/>
      <c r="AF783" s="149"/>
      <c r="AG783" s="149" t="s">
        <v>249</v>
      </c>
      <c r="AH783" s="149">
        <v>0</v>
      </c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 x14ac:dyDescent="0.25">
      <c r="A784" s="156"/>
      <c r="B784" s="157"/>
      <c r="C784" s="194" t="s">
        <v>1216</v>
      </c>
      <c r="D784" s="161"/>
      <c r="E784" s="162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49"/>
      <c r="Z784" s="149"/>
      <c r="AA784" s="149"/>
      <c r="AB784" s="149"/>
      <c r="AC784" s="149"/>
      <c r="AD784" s="149"/>
      <c r="AE784" s="149"/>
      <c r="AF784" s="149"/>
      <c r="AG784" s="149" t="s">
        <v>249</v>
      </c>
      <c r="AH784" s="149">
        <v>0</v>
      </c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 x14ac:dyDescent="0.25">
      <c r="A785" s="156"/>
      <c r="B785" s="157"/>
      <c r="C785" s="194" t="s">
        <v>1579</v>
      </c>
      <c r="D785" s="161"/>
      <c r="E785" s="162">
        <v>10.6</v>
      </c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49"/>
      <c r="Z785" s="149"/>
      <c r="AA785" s="149"/>
      <c r="AB785" s="149"/>
      <c r="AC785" s="149"/>
      <c r="AD785" s="149"/>
      <c r="AE785" s="149"/>
      <c r="AF785" s="149"/>
      <c r="AG785" s="149" t="s">
        <v>249</v>
      </c>
      <c r="AH785" s="149">
        <v>0</v>
      </c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1" x14ac:dyDescent="0.25">
      <c r="A786" s="156"/>
      <c r="B786" s="157"/>
      <c r="C786" s="194" t="s">
        <v>1580</v>
      </c>
      <c r="D786" s="161"/>
      <c r="E786" s="162">
        <v>5</v>
      </c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49"/>
      <c r="Z786" s="149"/>
      <c r="AA786" s="149"/>
      <c r="AB786" s="149"/>
      <c r="AC786" s="149"/>
      <c r="AD786" s="149"/>
      <c r="AE786" s="149"/>
      <c r="AF786" s="149"/>
      <c r="AG786" s="149" t="s">
        <v>249</v>
      </c>
      <c r="AH786" s="149">
        <v>0</v>
      </c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1" x14ac:dyDescent="0.25">
      <c r="A787" s="156"/>
      <c r="B787" s="157"/>
      <c r="C787" s="194" t="s">
        <v>1581</v>
      </c>
      <c r="D787" s="161"/>
      <c r="E787" s="162">
        <v>5</v>
      </c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49"/>
      <c r="Z787" s="149"/>
      <c r="AA787" s="149"/>
      <c r="AB787" s="149"/>
      <c r="AC787" s="149"/>
      <c r="AD787" s="149"/>
      <c r="AE787" s="149"/>
      <c r="AF787" s="149"/>
      <c r="AG787" s="149" t="s">
        <v>249</v>
      </c>
      <c r="AH787" s="149">
        <v>0</v>
      </c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outlineLevel="1" x14ac:dyDescent="0.25">
      <c r="A788" s="156"/>
      <c r="B788" s="157"/>
      <c r="C788" s="194" t="s">
        <v>1582</v>
      </c>
      <c r="D788" s="161"/>
      <c r="E788" s="162">
        <v>8</v>
      </c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49"/>
      <c r="Z788" s="149"/>
      <c r="AA788" s="149"/>
      <c r="AB788" s="149"/>
      <c r="AC788" s="149"/>
      <c r="AD788" s="149"/>
      <c r="AE788" s="149"/>
      <c r="AF788" s="149"/>
      <c r="AG788" s="149" t="s">
        <v>249</v>
      </c>
      <c r="AH788" s="149">
        <v>0</v>
      </c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1" x14ac:dyDescent="0.25">
      <c r="A789" s="156"/>
      <c r="B789" s="157"/>
      <c r="C789" s="194" t="s">
        <v>1583</v>
      </c>
      <c r="D789" s="161"/>
      <c r="E789" s="162">
        <v>5.4</v>
      </c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49"/>
      <c r="Z789" s="149"/>
      <c r="AA789" s="149"/>
      <c r="AB789" s="149"/>
      <c r="AC789" s="149"/>
      <c r="AD789" s="149"/>
      <c r="AE789" s="149"/>
      <c r="AF789" s="149"/>
      <c r="AG789" s="149" t="s">
        <v>249</v>
      </c>
      <c r="AH789" s="149">
        <v>0</v>
      </c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1" x14ac:dyDescent="0.25">
      <c r="A790" s="156"/>
      <c r="B790" s="157"/>
      <c r="C790" s="194" t="s">
        <v>1584</v>
      </c>
      <c r="D790" s="161"/>
      <c r="E790" s="162">
        <v>5.4</v>
      </c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49"/>
      <c r="Z790" s="149"/>
      <c r="AA790" s="149"/>
      <c r="AB790" s="149"/>
      <c r="AC790" s="149"/>
      <c r="AD790" s="149"/>
      <c r="AE790" s="149"/>
      <c r="AF790" s="149"/>
      <c r="AG790" s="149" t="s">
        <v>249</v>
      </c>
      <c r="AH790" s="149">
        <v>0</v>
      </c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1" x14ac:dyDescent="0.25">
      <c r="A791" s="156"/>
      <c r="B791" s="157"/>
      <c r="C791" s="194" t="s">
        <v>1585</v>
      </c>
      <c r="D791" s="161"/>
      <c r="E791" s="162">
        <v>8.9</v>
      </c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49"/>
      <c r="Z791" s="149"/>
      <c r="AA791" s="149"/>
      <c r="AB791" s="149"/>
      <c r="AC791" s="149"/>
      <c r="AD791" s="149"/>
      <c r="AE791" s="149"/>
      <c r="AF791" s="149"/>
      <c r="AG791" s="149" t="s">
        <v>249</v>
      </c>
      <c r="AH791" s="149">
        <v>0</v>
      </c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 x14ac:dyDescent="0.25">
      <c r="A792" s="156"/>
      <c r="B792" s="157"/>
      <c r="C792" s="194" t="s">
        <v>1586</v>
      </c>
      <c r="D792" s="161"/>
      <c r="E792" s="162">
        <v>15</v>
      </c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49"/>
      <c r="Z792" s="149"/>
      <c r="AA792" s="149"/>
      <c r="AB792" s="149"/>
      <c r="AC792" s="149"/>
      <c r="AD792" s="149"/>
      <c r="AE792" s="149"/>
      <c r="AF792" s="149"/>
      <c r="AG792" s="149" t="s">
        <v>249</v>
      </c>
      <c r="AH792" s="149">
        <v>0</v>
      </c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1" x14ac:dyDescent="0.25">
      <c r="A793" s="156"/>
      <c r="B793" s="157"/>
      <c r="C793" s="194" t="s">
        <v>1587</v>
      </c>
      <c r="D793" s="161"/>
      <c r="E793" s="162">
        <v>5.8</v>
      </c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49"/>
      <c r="Z793" s="149"/>
      <c r="AA793" s="149"/>
      <c r="AB793" s="149"/>
      <c r="AC793" s="149"/>
      <c r="AD793" s="149"/>
      <c r="AE793" s="149"/>
      <c r="AF793" s="149"/>
      <c r="AG793" s="149" t="s">
        <v>249</v>
      </c>
      <c r="AH793" s="149">
        <v>0</v>
      </c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1" x14ac:dyDescent="0.25">
      <c r="A794" s="156"/>
      <c r="B794" s="157"/>
      <c r="C794" s="194" t="s">
        <v>1588</v>
      </c>
      <c r="D794" s="161"/>
      <c r="E794" s="162">
        <v>9.3000000000000007</v>
      </c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49"/>
      <c r="Z794" s="149"/>
      <c r="AA794" s="149"/>
      <c r="AB794" s="149"/>
      <c r="AC794" s="149"/>
      <c r="AD794" s="149"/>
      <c r="AE794" s="149"/>
      <c r="AF794" s="149"/>
      <c r="AG794" s="149" t="s">
        <v>249</v>
      </c>
      <c r="AH794" s="149">
        <v>0</v>
      </c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1" x14ac:dyDescent="0.25">
      <c r="A795" s="156"/>
      <c r="B795" s="157"/>
      <c r="C795" s="194" t="s">
        <v>1589</v>
      </c>
      <c r="D795" s="161"/>
      <c r="E795" s="162">
        <v>8.3000000000000007</v>
      </c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49"/>
      <c r="Z795" s="149"/>
      <c r="AA795" s="149"/>
      <c r="AB795" s="149"/>
      <c r="AC795" s="149"/>
      <c r="AD795" s="149"/>
      <c r="AE795" s="149"/>
      <c r="AF795" s="149"/>
      <c r="AG795" s="149" t="s">
        <v>249</v>
      </c>
      <c r="AH795" s="149">
        <v>0</v>
      </c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1" x14ac:dyDescent="0.25">
      <c r="A796" s="156"/>
      <c r="B796" s="157"/>
      <c r="C796" s="194" t="s">
        <v>1590</v>
      </c>
      <c r="D796" s="161"/>
      <c r="E796" s="162">
        <v>14.7</v>
      </c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49"/>
      <c r="Z796" s="149"/>
      <c r="AA796" s="149"/>
      <c r="AB796" s="149"/>
      <c r="AC796" s="149"/>
      <c r="AD796" s="149"/>
      <c r="AE796" s="149"/>
      <c r="AF796" s="149"/>
      <c r="AG796" s="149" t="s">
        <v>249</v>
      </c>
      <c r="AH796" s="149">
        <v>0</v>
      </c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outlineLevel="1" x14ac:dyDescent="0.25">
      <c r="A797" s="156"/>
      <c r="B797" s="157"/>
      <c r="C797" s="194" t="s">
        <v>1591</v>
      </c>
      <c r="D797" s="161"/>
      <c r="E797" s="162">
        <v>9.1</v>
      </c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49"/>
      <c r="Z797" s="149"/>
      <c r="AA797" s="149"/>
      <c r="AB797" s="149"/>
      <c r="AC797" s="149"/>
      <c r="AD797" s="149"/>
      <c r="AE797" s="149"/>
      <c r="AF797" s="149"/>
      <c r="AG797" s="149" t="s">
        <v>249</v>
      </c>
      <c r="AH797" s="149">
        <v>0</v>
      </c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1" x14ac:dyDescent="0.25">
      <c r="A798" s="156"/>
      <c r="B798" s="157"/>
      <c r="C798" s="194" t="s">
        <v>1592</v>
      </c>
      <c r="D798" s="161"/>
      <c r="E798" s="162">
        <v>5.4</v>
      </c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49"/>
      <c r="Z798" s="149"/>
      <c r="AA798" s="149"/>
      <c r="AB798" s="149"/>
      <c r="AC798" s="149"/>
      <c r="AD798" s="149"/>
      <c r="AE798" s="149"/>
      <c r="AF798" s="149"/>
      <c r="AG798" s="149" t="s">
        <v>249</v>
      </c>
      <c r="AH798" s="149">
        <v>0</v>
      </c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outlineLevel="1" x14ac:dyDescent="0.25">
      <c r="A799" s="156"/>
      <c r="B799" s="157"/>
      <c r="C799" s="194" t="s">
        <v>1593</v>
      </c>
      <c r="D799" s="161"/>
      <c r="E799" s="162">
        <v>5.0999999999999996</v>
      </c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49"/>
      <c r="Z799" s="149"/>
      <c r="AA799" s="149"/>
      <c r="AB799" s="149"/>
      <c r="AC799" s="149"/>
      <c r="AD799" s="149"/>
      <c r="AE799" s="149"/>
      <c r="AF799" s="149"/>
      <c r="AG799" s="149" t="s">
        <v>249</v>
      </c>
      <c r="AH799" s="149">
        <v>0</v>
      </c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outlineLevel="1" x14ac:dyDescent="0.25">
      <c r="A800" s="156"/>
      <c r="B800" s="157"/>
      <c r="C800" s="194" t="s">
        <v>1594</v>
      </c>
      <c r="D800" s="161"/>
      <c r="E800" s="162">
        <v>6.3</v>
      </c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49"/>
      <c r="Z800" s="149"/>
      <c r="AA800" s="149"/>
      <c r="AB800" s="149"/>
      <c r="AC800" s="149"/>
      <c r="AD800" s="149"/>
      <c r="AE800" s="149"/>
      <c r="AF800" s="149"/>
      <c r="AG800" s="149" t="s">
        <v>249</v>
      </c>
      <c r="AH800" s="149">
        <v>0</v>
      </c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outlineLevel="1" x14ac:dyDescent="0.25">
      <c r="A801" s="156"/>
      <c r="B801" s="157"/>
      <c r="C801" s="194" t="s">
        <v>1334</v>
      </c>
      <c r="D801" s="161"/>
      <c r="E801" s="162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49"/>
      <c r="Z801" s="149"/>
      <c r="AA801" s="149"/>
      <c r="AB801" s="149"/>
      <c r="AC801" s="149"/>
      <c r="AD801" s="149"/>
      <c r="AE801" s="149"/>
      <c r="AF801" s="149"/>
      <c r="AG801" s="149" t="s">
        <v>249</v>
      </c>
      <c r="AH801" s="149">
        <v>0</v>
      </c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outlineLevel="1" x14ac:dyDescent="0.25">
      <c r="A802" s="156"/>
      <c r="B802" s="157"/>
      <c r="C802" s="194" t="s">
        <v>1216</v>
      </c>
      <c r="D802" s="161"/>
      <c r="E802" s="162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49"/>
      <c r="Z802" s="149"/>
      <c r="AA802" s="149"/>
      <c r="AB802" s="149"/>
      <c r="AC802" s="149"/>
      <c r="AD802" s="149"/>
      <c r="AE802" s="149"/>
      <c r="AF802" s="149"/>
      <c r="AG802" s="149" t="s">
        <v>249</v>
      </c>
      <c r="AH802" s="149">
        <v>0</v>
      </c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outlineLevel="1" x14ac:dyDescent="0.25">
      <c r="A803" s="156"/>
      <c r="B803" s="157"/>
      <c r="C803" s="194" t="s">
        <v>1595</v>
      </c>
      <c r="D803" s="161"/>
      <c r="E803" s="162">
        <v>27.4</v>
      </c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49"/>
      <c r="Z803" s="149"/>
      <c r="AA803" s="149"/>
      <c r="AB803" s="149"/>
      <c r="AC803" s="149"/>
      <c r="AD803" s="149"/>
      <c r="AE803" s="149"/>
      <c r="AF803" s="149"/>
      <c r="AG803" s="149" t="s">
        <v>249</v>
      </c>
      <c r="AH803" s="149">
        <v>0</v>
      </c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</row>
    <row r="804" spans="1:60" outlineLevel="1" x14ac:dyDescent="0.25">
      <c r="A804" s="156"/>
      <c r="B804" s="157"/>
      <c r="C804" s="194" t="s">
        <v>1596</v>
      </c>
      <c r="D804" s="161"/>
      <c r="E804" s="162">
        <v>30</v>
      </c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49"/>
      <c r="Z804" s="149"/>
      <c r="AA804" s="149"/>
      <c r="AB804" s="149"/>
      <c r="AC804" s="149"/>
      <c r="AD804" s="149"/>
      <c r="AE804" s="149"/>
      <c r="AF804" s="149"/>
      <c r="AG804" s="149" t="s">
        <v>249</v>
      </c>
      <c r="AH804" s="149">
        <v>0</v>
      </c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outlineLevel="1" x14ac:dyDescent="0.25">
      <c r="A805" s="156"/>
      <c r="B805" s="157"/>
      <c r="C805" s="194" t="s">
        <v>1597</v>
      </c>
      <c r="D805" s="161"/>
      <c r="E805" s="162">
        <v>22.4</v>
      </c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49"/>
      <c r="Z805" s="149"/>
      <c r="AA805" s="149"/>
      <c r="AB805" s="149"/>
      <c r="AC805" s="149"/>
      <c r="AD805" s="149"/>
      <c r="AE805" s="149"/>
      <c r="AF805" s="149"/>
      <c r="AG805" s="149" t="s">
        <v>249</v>
      </c>
      <c r="AH805" s="149">
        <v>0</v>
      </c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1" x14ac:dyDescent="0.25">
      <c r="A806" s="156"/>
      <c r="B806" s="157"/>
      <c r="C806" s="194" t="s">
        <v>1597</v>
      </c>
      <c r="D806" s="161"/>
      <c r="E806" s="162">
        <v>22.4</v>
      </c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49"/>
      <c r="Z806" s="149"/>
      <c r="AA806" s="149"/>
      <c r="AB806" s="149"/>
      <c r="AC806" s="149"/>
      <c r="AD806" s="149"/>
      <c r="AE806" s="149"/>
      <c r="AF806" s="149"/>
      <c r="AG806" s="149" t="s">
        <v>249</v>
      </c>
      <c r="AH806" s="149">
        <v>0</v>
      </c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1" x14ac:dyDescent="0.25">
      <c r="A807" s="156"/>
      <c r="B807" s="157"/>
      <c r="C807" s="194" t="s">
        <v>1598</v>
      </c>
      <c r="D807" s="161"/>
      <c r="E807" s="162">
        <v>2.75</v>
      </c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49"/>
      <c r="Z807" s="149"/>
      <c r="AA807" s="149"/>
      <c r="AB807" s="149"/>
      <c r="AC807" s="149"/>
      <c r="AD807" s="149"/>
      <c r="AE807" s="149"/>
      <c r="AF807" s="149"/>
      <c r="AG807" s="149" t="s">
        <v>249</v>
      </c>
      <c r="AH807" s="149">
        <v>0</v>
      </c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outlineLevel="1" x14ac:dyDescent="0.25">
      <c r="A808" s="156"/>
      <c r="B808" s="157"/>
      <c r="C808" s="194" t="s">
        <v>1599</v>
      </c>
      <c r="D808" s="161"/>
      <c r="E808" s="162">
        <v>6.6</v>
      </c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49"/>
      <c r="Z808" s="149"/>
      <c r="AA808" s="149"/>
      <c r="AB808" s="149"/>
      <c r="AC808" s="149"/>
      <c r="AD808" s="149"/>
      <c r="AE808" s="149"/>
      <c r="AF808" s="149"/>
      <c r="AG808" s="149" t="s">
        <v>249</v>
      </c>
      <c r="AH808" s="149">
        <v>0</v>
      </c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outlineLevel="1" x14ac:dyDescent="0.25">
      <c r="A809" s="156"/>
      <c r="B809" s="157"/>
      <c r="C809" s="194" t="s">
        <v>1600</v>
      </c>
      <c r="D809" s="161"/>
      <c r="E809" s="162">
        <v>8.8000000000000007</v>
      </c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49"/>
      <c r="Z809" s="149"/>
      <c r="AA809" s="149"/>
      <c r="AB809" s="149"/>
      <c r="AC809" s="149"/>
      <c r="AD809" s="149"/>
      <c r="AE809" s="149"/>
      <c r="AF809" s="149"/>
      <c r="AG809" s="149" t="s">
        <v>249</v>
      </c>
      <c r="AH809" s="149">
        <v>0</v>
      </c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</row>
    <row r="810" spans="1:60" outlineLevel="1" x14ac:dyDescent="0.25">
      <c r="A810" s="156"/>
      <c r="B810" s="157"/>
      <c r="C810" s="194" t="s">
        <v>1601</v>
      </c>
      <c r="D810" s="161"/>
      <c r="E810" s="162">
        <v>7.3</v>
      </c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49"/>
      <c r="Z810" s="149"/>
      <c r="AA810" s="149"/>
      <c r="AB810" s="149"/>
      <c r="AC810" s="149"/>
      <c r="AD810" s="149"/>
      <c r="AE810" s="149"/>
      <c r="AF810" s="149"/>
      <c r="AG810" s="149" t="s">
        <v>249</v>
      </c>
      <c r="AH810" s="149">
        <v>0</v>
      </c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 outlineLevel="1" x14ac:dyDescent="0.25">
      <c r="A811" s="156"/>
      <c r="B811" s="157"/>
      <c r="C811" s="194" t="s">
        <v>1602</v>
      </c>
      <c r="D811" s="161"/>
      <c r="E811" s="162">
        <v>16</v>
      </c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49"/>
      <c r="Z811" s="149"/>
      <c r="AA811" s="149"/>
      <c r="AB811" s="149"/>
      <c r="AC811" s="149"/>
      <c r="AD811" s="149"/>
      <c r="AE811" s="149"/>
      <c r="AF811" s="149"/>
      <c r="AG811" s="149" t="s">
        <v>249</v>
      </c>
      <c r="AH811" s="149">
        <v>0</v>
      </c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outlineLevel="1" x14ac:dyDescent="0.25">
      <c r="A812" s="156"/>
      <c r="B812" s="157"/>
      <c r="C812" s="194" t="s">
        <v>1603</v>
      </c>
      <c r="D812" s="161"/>
      <c r="E812" s="162">
        <v>21.2</v>
      </c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49"/>
      <c r="Z812" s="149"/>
      <c r="AA812" s="149"/>
      <c r="AB812" s="149"/>
      <c r="AC812" s="149"/>
      <c r="AD812" s="149"/>
      <c r="AE812" s="149"/>
      <c r="AF812" s="149"/>
      <c r="AG812" s="149" t="s">
        <v>249</v>
      </c>
      <c r="AH812" s="149">
        <v>0</v>
      </c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1" x14ac:dyDescent="0.25">
      <c r="A813" s="156"/>
      <c r="B813" s="157"/>
      <c r="C813" s="194" t="s">
        <v>1604</v>
      </c>
      <c r="D813" s="161"/>
      <c r="E813" s="162">
        <v>5.9</v>
      </c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49"/>
      <c r="Z813" s="149"/>
      <c r="AA813" s="149"/>
      <c r="AB813" s="149"/>
      <c r="AC813" s="149"/>
      <c r="AD813" s="149"/>
      <c r="AE813" s="149"/>
      <c r="AF813" s="149"/>
      <c r="AG813" s="149" t="s">
        <v>249</v>
      </c>
      <c r="AH813" s="149">
        <v>0</v>
      </c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outlineLevel="1" x14ac:dyDescent="0.25">
      <c r="A814" s="156"/>
      <c r="B814" s="157"/>
      <c r="C814" s="194" t="s">
        <v>1605</v>
      </c>
      <c r="D814" s="161"/>
      <c r="E814" s="162">
        <v>17.899999999999999</v>
      </c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49"/>
      <c r="Z814" s="149"/>
      <c r="AA814" s="149"/>
      <c r="AB814" s="149"/>
      <c r="AC814" s="149"/>
      <c r="AD814" s="149"/>
      <c r="AE814" s="149"/>
      <c r="AF814" s="149"/>
      <c r="AG814" s="149" t="s">
        <v>249</v>
      </c>
      <c r="AH814" s="149">
        <v>0</v>
      </c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1" x14ac:dyDescent="0.25">
      <c r="A815" s="156"/>
      <c r="B815" s="157"/>
      <c r="C815" s="194" t="s">
        <v>1606</v>
      </c>
      <c r="D815" s="161"/>
      <c r="E815" s="162">
        <v>5.8</v>
      </c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49"/>
      <c r="Z815" s="149"/>
      <c r="AA815" s="149"/>
      <c r="AB815" s="149"/>
      <c r="AC815" s="149"/>
      <c r="AD815" s="149"/>
      <c r="AE815" s="149"/>
      <c r="AF815" s="149"/>
      <c r="AG815" s="149" t="s">
        <v>249</v>
      </c>
      <c r="AH815" s="149">
        <v>0</v>
      </c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1" x14ac:dyDescent="0.25">
      <c r="A816" s="156"/>
      <c r="B816" s="157"/>
      <c r="C816" s="194" t="s">
        <v>1594</v>
      </c>
      <c r="D816" s="161"/>
      <c r="E816" s="162">
        <v>6.3</v>
      </c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49"/>
      <c r="Z816" s="149"/>
      <c r="AA816" s="149"/>
      <c r="AB816" s="149"/>
      <c r="AC816" s="149"/>
      <c r="AD816" s="149"/>
      <c r="AE816" s="149"/>
      <c r="AF816" s="149"/>
      <c r="AG816" s="149" t="s">
        <v>249</v>
      </c>
      <c r="AH816" s="149">
        <v>0</v>
      </c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1" x14ac:dyDescent="0.25">
      <c r="A817" s="175">
        <v>93</v>
      </c>
      <c r="B817" s="176" t="s">
        <v>1607</v>
      </c>
      <c r="C817" s="193" t="s">
        <v>1608</v>
      </c>
      <c r="D817" s="177" t="s">
        <v>279</v>
      </c>
      <c r="E817" s="178">
        <v>1.01</v>
      </c>
      <c r="F817" s="179"/>
      <c r="G817" s="180">
        <f>ROUND(E817*F817,2)</f>
        <v>0</v>
      </c>
      <c r="H817" s="179"/>
      <c r="I817" s="180">
        <f>ROUND(E817*H817,2)</f>
        <v>0</v>
      </c>
      <c r="J817" s="179"/>
      <c r="K817" s="180">
        <f>ROUND(E817*J817,2)</f>
        <v>0</v>
      </c>
      <c r="L817" s="180">
        <v>21</v>
      </c>
      <c r="M817" s="180">
        <f>G817*(1+L817/100)</f>
        <v>0</v>
      </c>
      <c r="N817" s="180">
        <v>3.6749999999999998E-2</v>
      </c>
      <c r="O817" s="180">
        <f>ROUND(E817*N817,2)</f>
        <v>0.04</v>
      </c>
      <c r="P817" s="180">
        <v>0</v>
      </c>
      <c r="Q817" s="180">
        <f>ROUND(E817*P817,2)</f>
        <v>0</v>
      </c>
      <c r="R817" s="180"/>
      <c r="S817" s="180" t="s">
        <v>326</v>
      </c>
      <c r="T817" s="181" t="s">
        <v>327</v>
      </c>
      <c r="U817" s="159">
        <v>0.6</v>
      </c>
      <c r="V817" s="159">
        <f>ROUND(E817*U817,2)</f>
        <v>0.61</v>
      </c>
      <c r="W817" s="159"/>
      <c r="X817" s="159" t="s">
        <v>246</v>
      </c>
      <c r="Y817" s="149"/>
      <c r="Z817" s="149"/>
      <c r="AA817" s="149"/>
      <c r="AB817" s="149"/>
      <c r="AC817" s="149"/>
      <c r="AD817" s="149"/>
      <c r="AE817" s="149"/>
      <c r="AF817" s="149"/>
      <c r="AG817" s="149" t="s">
        <v>289</v>
      </c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1" x14ac:dyDescent="0.25">
      <c r="A818" s="156"/>
      <c r="B818" s="157"/>
      <c r="C818" s="262" t="s">
        <v>1609</v>
      </c>
      <c r="D818" s="263"/>
      <c r="E818" s="263"/>
      <c r="F818" s="263"/>
      <c r="G818" s="263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49"/>
      <c r="Z818" s="149"/>
      <c r="AA818" s="149"/>
      <c r="AB818" s="149"/>
      <c r="AC818" s="149"/>
      <c r="AD818" s="149"/>
      <c r="AE818" s="149"/>
      <c r="AF818" s="149"/>
      <c r="AG818" s="149" t="s">
        <v>610</v>
      </c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82" t="str">
        <f>C818</f>
        <v>Vyříznutí otvoru v podkladu pro osazení stroje na foukání izolace, foukání a dodávka izolace. Zapravení vyřezaného otvoru.</v>
      </c>
      <c r="BB818" s="149"/>
      <c r="BC818" s="149"/>
      <c r="BD818" s="149"/>
      <c r="BE818" s="149"/>
      <c r="BF818" s="149"/>
      <c r="BG818" s="149"/>
      <c r="BH818" s="149"/>
    </row>
    <row r="819" spans="1:60" outlineLevel="1" x14ac:dyDescent="0.25">
      <c r="A819" s="156"/>
      <c r="B819" s="157"/>
      <c r="C819" s="194" t="s">
        <v>1093</v>
      </c>
      <c r="D819" s="161"/>
      <c r="E819" s="162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49"/>
      <c r="Z819" s="149"/>
      <c r="AA819" s="149"/>
      <c r="AB819" s="149"/>
      <c r="AC819" s="149"/>
      <c r="AD819" s="149"/>
      <c r="AE819" s="149"/>
      <c r="AF819" s="149"/>
      <c r="AG819" s="149" t="s">
        <v>249</v>
      </c>
      <c r="AH819" s="149">
        <v>0</v>
      </c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1" x14ac:dyDescent="0.25">
      <c r="A820" s="156"/>
      <c r="B820" s="157"/>
      <c r="C820" s="194" t="s">
        <v>1610</v>
      </c>
      <c r="D820" s="161"/>
      <c r="E820" s="162">
        <v>1.01</v>
      </c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49"/>
      <c r="Z820" s="149"/>
      <c r="AA820" s="149"/>
      <c r="AB820" s="149"/>
      <c r="AC820" s="149"/>
      <c r="AD820" s="149"/>
      <c r="AE820" s="149"/>
      <c r="AF820" s="149"/>
      <c r="AG820" s="149" t="s">
        <v>249</v>
      </c>
      <c r="AH820" s="149">
        <v>0</v>
      </c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ht="20.399999999999999" outlineLevel="1" x14ac:dyDescent="0.25">
      <c r="A821" s="175">
        <v>94</v>
      </c>
      <c r="B821" s="176" t="s">
        <v>1611</v>
      </c>
      <c r="C821" s="193" t="s">
        <v>1612</v>
      </c>
      <c r="D821" s="177" t="s">
        <v>279</v>
      </c>
      <c r="E821" s="178">
        <v>20.23762</v>
      </c>
      <c r="F821" s="179"/>
      <c r="G821" s="180">
        <f>ROUND(E821*F821,2)</f>
        <v>0</v>
      </c>
      <c r="H821" s="179"/>
      <c r="I821" s="180">
        <f>ROUND(E821*H821,2)</f>
        <v>0</v>
      </c>
      <c r="J821" s="179"/>
      <c r="K821" s="180">
        <f>ROUND(E821*J821,2)</f>
        <v>0</v>
      </c>
      <c r="L821" s="180">
        <v>21</v>
      </c>
      <c r="M821" s="180">
        <f>G821*(1+L821/100)</f>
        <v>0</v>
      </c>
      <c r="N821" s="180">
        <v>0.03</v>
      </c>
      <c r="O821" s="180">
        <f>ROUND(E821*N821,2)</f>
        <v>0.61</v>
      </c>
      <c r="P821" s="180">
        <v>0</v>
      </c>
      <c r="Q821" s="180">
        <f>ROUND(E821*P821,2)</f>
        <v>0</v>
      </c>
      <c r="R821" s="180" t="s">
        <v>407</v>
      </c>
      <c r="S821" s="180" t="s">
        <v>244</v>
      </c>
      <c r="T821" s="181" t="s">
        <v>1030</v>
      </c>
      <c r="U821" s="159">
        <v>0</v>
      </c>
      <c r="V821" s="159">
        <f>ROUND(E821*U821,2)</f>
        <v>0</v>
      </c>
      <c r="W821" s="159"/>
      <c r="X821" s="159" t="s">
        <v>328</v>
      </c>
      <c r="Y821" s="149"/>
      <c r="Z821" s="149"/>
      <c r="AA821" s="149"/>
      <c r="AB821" s="149"/>
      <c r="AC821" s="149"/>
      <c r="AD821" s="149"/>
      <c r="AE821" s="149"/>
      <c r="AF821" s="149"/>
      <c r="AG821" s="149" t="s">
        <v>415</v>
      </c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1" x14ac:dyDescent="0.25">
      <c r="A822" s="156"/>
      <c r="B822" s="157"/>
      <c r="C822" s="194" t="s">
        <v>1093</v>
      </c>
      <c r="D822" s="161"/>
      <c r="E822" s="162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49"/>
      <c r="Z822" s="149"/>
      <c r="AA822" s="149"/>
      <c r="AB822" s="149"/>
      <c r="AC822" s="149"/>
      <c r="AD822" s="149"/>
      <c r="AE822" s="149"/>
      <c r="AF822" s="149"/>
      <c r="AG822" s="149" t="s">
        <v>249</v>
      </c>
      <c r="AH822" s="149">
        <v>0</v>
      </c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1" x14ac:dyDescent="0.25">
      <c r="A823" s="156"/>
      <c r="B823" s="157"/>
      <c r="C823" s="194" t="s">
        <v>1564</v>
      </c>
      <c r="D823" s="161"/>
      <c r="E823" s="162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49"/>
      <c r="Z823" s="149"/>
      <c r="AA823" s="149"/>
      <c r="AB823" s="149"/>
      <c r="AC823" s="149"/>
      <c r="AD823" s="149"/>
      <c r="AE823" s="149"/>
      <c r="AF823" s="149"/>
      <c r="AG823" s="149" t="s">
        <v>249</v>
      </c>
      <c r="AH823" s="149">
        <v>0</v>
      </c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1" x14ac:dyDescent="0.25">
      <c r="A824" s="156"/>
      <c r="B824" s="157"/>
      <c r="C824" s="194" t="s">
        <v>1613</v>
      </c>
      <c r="D824" s="161"/>
      <c r="E824" s="162">
        <v>3.9527999999999999</v>
      </c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49"/>
      <c r="Z824" s="149"/>
      <c r="AA824" s="149"/>
      <c r="AB824" s="149"/>
      <c r="AC824" s="149"/>
      <c r="AD824" s="149"/>
      <c r="AE824" s="149"/>
      <c r="AF824" s="149"/>
      <c r="AG824" s="149" t="s">
        <v>249</v>
      </c>
      <c r="AH824" s="149">
        <v>0</v>
      </c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outlineLevel="1" x14ac:dyDescent="0.25">
      <c r="A825" s="156"/>
      <c r="B825" s="157"/>
      <c r="C825" s="194" t="s">
        <v>1566</v>
      </c>
      <c r="D825" s="161"/>
      <c r="E825" s="162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49"/>
      <c r="Z825" s="149"/>
      <c r="AA825" s="149"/>
      <c r="AB825" s="149"/>
      <c r="AC825" s="149"/>
      <c r="AD825" s="149"/>
      <c r="AE825" s="149"/>
      <c r="AF825" s="149"/>
      <c r="AG825" s="149" t="s">
        <v>249</v>
      </c>
      <c r="AH825" s="149">
        <v>0</v>
      </c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1" x14ac:dyDescent="0.25">
      <c r="A826" s="156"/>
      <c r="B826" s="157"/>
      <c r="C826" s="194" t="s">
        <v>1614</v>
      </c>
      <c r="D826" s="161"/>
      <c r="E826" s="162">
        <v>9.5519999999999996</v>
      </c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49"/>
      <c r="Z826" s="149"/>
      <c r="AA826" s="149"/>
      <c r="AB826" s="149"/>
      <c r="AC826" s="149"/>
      <c r="AD826" s="149"/>
      <c r="AE826" s="149"/>
      <c r="AF826" s="149"/>
      <c r="AG826" s="149" t="s">
        <v>249</v>
      </c>
      <c r="AH826" s="149">
        <v>0</v>
      </c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1" x14ac:dyDescent="0.25">
      <c r="A827" s="156"/>
      <c r="B827" s="157"/>
      <c r="C827" s="194" t="s">
        <v>1568</v>
      </c>
      <c r="D827" s="161"/>
      <c r="E827" s="162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49"/>
      <c r="Z827" s="149"/>
      <c r="AA827" s="149"/>
      <c r="AB827" s="149"/>
      <c r="AC827" s="149"/>
      <c r="AD827" s="149"/>
      <c r="AE827" s="149"/>
      <c r="AF827" s="149"/>
      <c r="AG827" s="149" t="s">
        <v>249</v>
      </c>
      <c r="AH827" s="149">
        <v>0</v>
      </c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outlineLevel="1" x14ac:dyDescent="0.25">
      <c r="A828" s="156"/>
      <c r="B828" s="157"/>
      <c r="C828" s="194" t="s">
        <v>1569</v>
      </c>
      <c r="D828" s="161"/>
      <c r="E828" s="162">
        <v>6.3360000000000003</v>
      </c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49"/>
      <c r="Z828" s="149"/>
      <c r="AA828" s="149"/>
      <c r="AB828" s="149"/>
      <c r="AC828" s="149"/>
      <c r="AD828" s="149"/>
      <c r="AE828" s="149"/>
      <c r="AF828" s="149"/>
      <c r="AG828" s="149" t="s">
        <v>249</v>
      </c>
      <c r="AH828" s="149">
        <v>0</v>
      </c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1" x14ac:dyDescent="0.25">
      <c r="A829" s="156"/>
      <c r="B829" s="157"/>
      <c r="C829" s="196" t="s">
        <v>1615</v>
      </c>
      <c r="D829" s="163"/>
      <c r="E829" s="164">
        <v>0.39682000000000001</v>
      </c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49"/>
      <c r="Z829" s="149"/>
      <c r="AA829" s="149"/>
      <c r="AB829" s="149"/>
      <c r="AC829" s="149"/>
      <c r="AD829" s="149"/>
      <c r="AE829" s="149"/>
      <c r="AF829" s="149"/>
      <c r="AG829" s="149" t="s">
        <v>249</v>
      </c>
      <c r="AH829" s="149">
        <v>4</v>
      </c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ht="20.399999999999999" outlineLevel="1" x14ac:dyDescent="0.25">
      <c r="A830" s="175">
        <v>95</v>
      </c>
      <c r="B830" s="176" t="s">
        <v>1616</v>
      </c>
      <c r="C830" s="193" t="s">
        <v>1617</v>
      </c>
      <c r="D830" s="177" t="s">
        <v>279</v>
      </c>
      <c r="E830" s="178">
        <v>237.97779</v>
      </c>
      <c r="F830" s="179"/>
      <c r="G830" s="180">
        <f>ROUND(E830*F830,2)</f>
        <v>0</v>
      </c>
      <c r="H830" s="179"/>
      <c r="I830" s="180">
        <f>ROUND(E830*H830,2)</f>
        <v>0</v>
      </c>
      <c r="J830" s="179"/>
      <c r="K830" s="180">
        <f>ROUND(E830*J830,2)</f>
        <v>0</v>
      </c>
      <c r="L830" s="180">
        <v>21</v>
      </c>
      <c r="M830" s="180">
        <f>G830*(1+L830/100)</f>
        <v>0</v>
      </c>
      <c r="N830" s="180">
        <v>2.5000000000000001E-2</v>
      </c>
      <c r="O830" s="180">
        <f>ROUND(E830*N830,2)</f>
        <v>5.95</v>
      </c>
      <c r="P830" s="180">
        <v>0</v>
      </c>
      <c r="Q830" s="180">
        <f>ROUND(E830*P830,2)</f>
        <v>0</v>
      </c>
      <c r="R830" s="180" t="s">
        <v>407</v>
      </c>
      <c r="S830" s="180" t="s">
        <v>244</v>
      </c>
      <c r="T830" s="181" t="s">
        <v>1030</v>
      </c>
      <c r="U830" s="159">
        <v>0</v>
      </c>
      <c r="V830" s="159">
        <f>ROUND(E830*U830,2)</f>
        <v>0</v>
      </c>
      <c r="W830" s="159"/>
      <c r="X830" s="159" t="s">
        <v>328</v>
      </c>
      <c r="Y830" s="149"/>
      <c r="Z830" s="149"/>
      <c r="AA830" s="149"/>
      <c r="AB830" s="149"/>
      <c r="AC830" s="149"/>
      <c r="AD830" s="149"/>
      <c r="AE830" s="149"/>
      <c r="AF830" s="149"/>
      <c r="AG830" s="149" t="s">
        <v>415</v>
      </c>
      <c r="AH830" s="149"/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1" x14ac:dyDescent="0.25">
      <c r="A831" s="156"/>
      <c r="B831" s="157"/>
      <c r="C831" s="194" t="s">
        <v>1399</v>
      </c>
      <c r="D831" s="161"/>
      <c r="E831" s="162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49"/>
      <c r="Z831" s="149"/>
      <c r="AA831" s="149"/>
      <c r="AB831" s="149"/>
      <c r="AC831" s="149"/>
      <c r="AD831" s="149"/>
      <c r="AE831" s="149"/>
      <c r="AF831" s="149"/>
      <c r="AG831" s="149" t="s">
        <v>249</v>
      </c>
      <c r="AH831" s="149">
        <v>0</v>
      </c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1" x14ac:dyDescent="0.25">
      <c r="A832" s="156"/>
      <c r="B832" s="157"/>
      <c r="C832" s="194" t="s">
        <v>1216</v>
      </c>
      <c r="D832" s="161"/>
      <c r="E832" s="162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49"/>
      <c r="Z832" s="149"/>
      <c r="AA832" s="149"/>
      <c r="AB832" s="149"/>
      <c r="AC832" s="149"/>
      <c r="AD832" s="149"/>
      <c r="AE832" s="149"/>
      <c r="AF832" s="149"/>
      <c r="AG832" s="149" t="s">
        <v>249</v>
      </c>
      <c r="AH832" s="149">
        <v>0</v>
      </c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1" x14ac:dyDescent="0.25">
      <c r="A833" s="156"/>
      <c r="B833" s="157"/>
      <c r="C833" s="194" t="s">
        <v>1618</v>
      </c>
      <c r="D833" s="161"/>
      <c r="E833" s="162">
        <v>10.755000000000001</v>
      </c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49"/>
      <c r="Z833" s="149"/>
      <c r="AA833" s="149"/>
      <c r="AB833" s="149"/>
      <c r="AC833" s="149"/>
      <c r="AD833" s="149"/>
      <c r="AE833" s="149"/>
      <c r="AF833" s="149"/>
      <c r="AG833" s="149" t="s">
        <v>249</v>
      </c>
      <c r="AH833" s="149">
        <v>0</v>
      </c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1" x14ac:dyDescent="0.25">
      <c r="A834" s="156"/>
      <c r="B834" s="157"/>
      <c r="C834" s="194" t="s">
        <v>1619</v>
      </c>
      <c r="D834" s="161"/>
      <c r="E834" s="162">
        <v>4.4850000000000003</v>
      </c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49"/>
      <c r="Z834" s="149"/>
      <c r="AA834" s="149"/>
      <c r="AB834" s="149"/>
      <c r="AC834" s="149"/>
      <c r="AD834" s="149"/>
      <c r="AE834" s="149"/>
      <c r="AF834" s="149"/>
      <c r="AG834" s="149" t="s">
        <v>249</v>
      </c>
      <c r="AH834" s="149">
        <v>0</v>
      </c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1" x14ac:dyDescent="0.25">
      <c r="A835" s="156"/>
      <c r="B835" s="157"/>
      <c r="C835" s="194" t="s">
        <v>1620</v>
      </c>
      <c r="D835" s="161"/>
      <c r="E835" s="162">
        <v>2.1749999999999998</v>
      </c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49"/>
      <c r="Z835" s="149"/>
      <c r="AA835" s="149"/>
      <c r="AB835" s="149"/>
      <c r="AC835" s="149"/>
      <c r="AD835" s="149"/>
      <c r="AE835" s="149"/>
      <c r="AF835" s="149"/>
      <c r="AG835" s="149" t="s">
        <v>249</v>
      </c>
      <c r="AH835" s="149">
        <v>0</v>
      </c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1" x14ac:dyDescent="0.25">
      <c r="A836" s="156"/>
      <c r="B836" s="157"/>
      <c r="C836" s="194" t="s">
        <v>1621</v>
      </c>
      <c r="D836" s="161"/>
      <c r="E836" s="162">
        <v>0.40500000000000003</v>
      </c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49"/>
      <c r="Z836" s="149"/>
      <c r="AA836" s="149"/>
      <c r="AB836" s="149"/>
      <c r="AC836" s="149"/>
      <c r="AD836" s="149"/>
      <c r="AE836" s="149"/>
      <c r="AF836" s="149"/>
      <c r="AG836" s="149" t="s">
        <v>249</v>
      </c>
      <c r="AH836" s="149">
        <v>0</v>
      </c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1" x14ac:dyDescent="0.25">
      <c r="A837" s="156"/>
      <c r="B837" s="157"/>
      <c r="C837" s="194" t="s">
        <v>1622</v>
      </c>
      <c r="D837" s="161"/>
      <c r="E837" s="162">
        <v>0.36</v>
      </c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49"/>
      <c r="Z837" s="149"/>
      <c r="AA837" s="149"/>
      <c r="AB837" s="149"/>
      <c r="AC837" s="149"/>
      <c r="AD837" s="149"/>
      <c r="AE837" s="149"/>
      <c r="AF837" s="149"/>
      <c r="AG837" s="149" t="s">
        <v>249</v>
      </c>
      <c r="AH837" s="149">
        <v>0</v>
      </c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1" x14ac:dyDescent="0.25">
      <c r="A838" s="156"/>
      <c r="B838" s="157"/>
      <c r="C838" s="194" t="s">
        <v>1623</v>
      </c>
      <c r="D838" s="161"/>
      <c r="E838" s="162">
        <v>0.21</v>
      </c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49"/>
      <c r="Z838" s="149"/>
      <c r="AA838" s="149"/>
      <c r="AB838" s="149"/>
      <c r="AC838" s="149"/>
      <c r="AD838" s="149"/>
      <c r="AE838" s="149"/>
      <c r="AF838" s="149"/>
      <c r="AG838" s="149" t="s">
        <v>249</v>
      </c>
      <c r="AH838" s="149">
        <v>0</v>
      </c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1" x14ac:dyDescent="0.25">
      <c r="A839" s="156"/>
      <c r="B839" s="157"/>
      <c r="C839" s="194" t="s">
        <v>1624</v>
      </c>
      <c r="D839" s="161"/>
      <c r="E839" s="162">
        <v>0.22500000000000001</v>
      </c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49"/>
      <c r="Z839" s="149"/>
      <c r="AA839" s="149"/>
      <c r="AB839" s="149"/>
      <c r="AC839" s="149"/>
      <c r="AD839" s="149"/>
      <c r="AE839" s="149"/>
      <c r="AF839" s="149"/>
      <c r="AG839" s="149" t="s">
        <v>249</v>
      </c>
      <c r="AH839" s="149">
        <v>0</v>
      </c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1" x14ac:dyDescent="0.25">
      <c r="A840" s="156"/>
      <c r="B840" s="157"/>
      <c r="C840" s="194" t="s">
        <v>1625</v>
      </c>
      <c r="D840" s="161"/>
      <c r="E840" s="162">
        <v>0.6</v>
      </c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49"/>
      <c r="Z840" s="149"/>
      <c r="AA840" s="149"/>
      <c r="AB840" s="149"/>
      <c r="AC840" s="149"/>
      <c r="AD840" s="149"/>
      <c r="AE840" s="149"/>
      <c r="AF840" s="149"/>
      <c r="AG840" s="149" t="s">
        <v>249</v>
      </c>
      <c r="AH840" s="149">
        <v>0</v>
      </c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1" x14ac:dyDescent="0.25">
      <c r="A841" s="156"/>
      <c r="B841" s="157"/>
      <c r="C841" s="194" t="s">
        <v>1626</v>
      </c>
      <c r="D841" s="161"/>
      <c r="E841" s="162">
        <v>0.24</v>
      </c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49"/>
      <c r="Z841" s="149"/>
      <c r="AA841" s="149"/>
      <c r="AB841" s="149"/>
      <c r="AC841" s="149"/>
      <c r="AD841" s="149"/>
      <c r="AE841" s="149"/>
      <c r="AF841" s="149"/>
      <c r="AG841" s="149" t="s">
        <v>249</v>
      </c>
      <c r="AH841" s="149">
        <v>0</v>
      </c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1" x14ac:dyDescent="0.25">
      <c r="A842" s="156"/>
      <c r="B842" s="157"/>
      <c r="C842" s="194" t="s">
        <v>1627</v>
      </c>
      <c r="D842" s="161"/>
      <c r="E842" s="162">
        <v>0.21</v>
      </c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49"/>
      <c r="Z842" s="149"/>
      <c r="AA842" s="149"/>
      <c r="AB842" s="149"/>
      <c r="AC842" s="149"/>
      <c r="AD842" s="149"/>
      <c r="AE842" s="149"/>
      <c r="AF842" s="149"/>
      <c r="AG842" s="149" t="s">
        <v>249</v>
      </c>
      <c r="AH842" s="149">
        <v>0</v>
      </c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1" x14ac:dyDescent="0.25">
      <c r="A843" s="156"/>
      <c r="B843" s="157"/>
      <c r="C843" s="194" t="s">
        <v>1628</v>
      </c>
      <c r="D843" s="161"/>
      <c r="E843" s="162">
        <v>0.73499999999999999</v>
      </c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49"/>
      <c r="Z843" s="149"/>
      <c r="AA843" s="149"/>
      <c r="AB843" s="149"/>
      <c r="AC843" s="149"/>
      <c r="AD843" s="149"/>
      <c r="AE843" s="149"/>
      <c r="AF843" s="149"/>
      <c r="AG843" s="149" t="s">
        <v>249</v>
      </c>
      <c r="AH843" s="149">
        <v>0</v>
      </c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outlineLevel="1" x14ac:dyDescent="0.25">
      <c r="A844" s="156"/>
      <c r="B844" s="157"/>
      <c r="C844" s="194" t="s">
        <v>1629</v>
      </c>
      <c r="D844" s="161"/>
      <c r="E844" s="162">
        <v>2.0099999999999998</v>
      </c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49"/>
      <c r="Z844" s="149"/>
      <c r="AA844" s="149"/>
      <c r="AB844" s="149"/>
      <c r="AC844" s="149"/>
      <c r="AD844" s="149"/>
      <c r="AE844" s="149"/>
      <c r="AF844" s="149"/>
      <c r="AG844" s="149" t="s">
        <v>249</v>
      </c>
      <c r="AH844" s="149">
        <v>0</v>
      </c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1" x14ac:dyDescent="0.25">
      <c r="A845" s="156"/>
      <c r="B845" s="157"/>
      <c r="C845" s="194" t="s">
        <v>1630</v>
      </c>
      <c r="D845" s="161"/>
      <c r="E845" s="162">
        <v>0.3</v>
      </c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49"/>
      <c r="Z845" s="149"/>
      <c r="AA845" s="149"/>
      <c r="AB845" s="149"/>
      <c r="AC845" s="149"/>
      <c r="AD845" s="149"/>
      <c r="AE845" s="149"/>
      <c r="AF845" s="149"/>
      <c r="AG845" s="149" t="s">
        <v>249</v>
      </c>
      <c r="AH845" s="149">
        <v>0</v>
      </c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1" x14ac:dyDescent="0.25">
      <c r="A846" s="156"/>
      <c r="B846" s="157"/>
      <c r="C846" s="194" t="s">
        <v>1631</v>
      </c>
      <c r="D846" s="161"/>
      <c r="E846" s="162">
        <v>0.81</v>
      </c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49"/>
      <c r="Z846" s="149"/>
      <c r="AA846" s="149"/>
      <c r="AB846" s="149"/>
      <c r="AC846" s="149"/>
      <c r="AD846" s="149"/>
      <c r="AE846" s="149"/>
      <c r="AF846" s="149"/>
      <c r="AG846" s="149" t="s">
        <v>249</v>
      </c>
      <c r="AH846" s="149">
        <v>0</v>
      </c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1" x14ac:dyDescent="0.25">
      <c r="A847" s="156"/>
      <c r="B847" s="157"/>
      <c r="C847" s="194" t="s">
        <v>1632</v>
      </c>
      <c r="D847" s="161"/>
      <c r="E847" s="162">
        <v>0.64500000000000002</v>
      </c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49"/>
      <c r="Z847" s="149"/>
      <c r="AA847" s="149"/>
      <c r="AB847" s="149"/>
      <c r="AC847" s="149"/>
      <c r="AD847" s="149"/>
      <c r="AE847" s="149"/>
      <c r="AF847" s="149"/>
      <c r="AG847" s="149" t="s">
        <v>249</v>
      </c>
      <c r="AH847" s="149">
        <v>0</v>
      </c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1" x14ac:dyDescent="0.25">
      <c r="A848" s="156"/>
      <c r="B848" s="157"/>
      <c r="C848" s="194" t="s">
        <v>1633</v>
      </c>
      <c r="D848" s="161"/>
      <c r="E848" s="162">
        <v>2.0249999999999999</v>
      </c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49"/>
      <c r="Z848" s="149"/>
      <c r="AA848" s="149"/>
      <c r="AB848" s="149"/>
      <c r="AC848" s="149"/>
      <c r="AD848" s="149"/>
      <c r="AE848" s="149"/>
      <c r="AF848" s="149"/>
      <c r="AG848" s="149" t="s">
        <v>249</v>
      </c>
      <c r="AH848" s="149">
        <v>0</v>
      </c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1" x14ac:dyDescent="0.25">
      <c r="A849" s="156"/>
      <c r="B849" s="157"/>
      <c r="C849" s="194" t="s">
        <v>1634</v>
      </c>
      <c r="D849" s="161"/>
      <c r="E849" s="162">
        <v>0.78</v>
      </c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49"/>
      <c r="Z849" s="149"/>
      <c r="AA849" s="149"/>
      <c r="AB849" s="149"/>
      <c r="AC849" s="149"/>
      <c r="AD849" s="149"/>
      <c r="AE849" s="149"/>
      <c r="AF849" s="149"/>
      <c r="AG849" s="149" t="s">
        <v>249</v>
      </c>
      <c r="AH849" s="149">
        <v>0</v>
      </c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1" x14ac:dyDescent="0.25">
      <c r="A850" s="156"/>
      <c r="B850" s="157"/>
      <c r="C850" s="194" t="s">
        <v>1635</v>
      </c>
      <c r="D850" s="161"/>
      <c r="E850" s="162">
        <v>0.75</v>
      </c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49"/>
      <c r="Z850" s="149"/>
      <c r="AA850" s="149"/>
      <c r="AB850" s="149"/>
      <c r="AC850" s="149"/>
      <c r="AD850" s="149"/>
      <c r="AE850" s="149"/>
      <c r="AF850" s="149"/>
      <c r="AG850" s="149" t="s">
        <v>249</v>
      </c>
      <c r="AH850" s="149">
        <v>0</v>
      </c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1" x14ac:dyDescent="0.25">
      <c r="A851" s="156"/>
      <c r="B851" s="157"/>
      <c r="C851" s="194" t="s">
        <v>1636</v>
      </c>
      <c r="D851" s="161"/>
      <c r="E851" s="162">
        <v>0.48</v>
      </c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49"/>
      <c r="Z851" s="149"/>
      <c r="AA851" s="149"/>
      <c r="AB851" s="149"/>
      <c r="AC851" s="149"/>
      <c r="AD851" s="149"/>
      <c r="AE851" s="149"/>
      <c r="AF851" s="149"/>
      <c r="AG851" s="149" t="s">
        <v>249</v>
      </c>
      <c r="AH851" s="149">
        <v>0</v>
      </c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1" x14ac:dyDescent="0.25">
      <c r="A852" s="156"/>
      <c r="B852" s="157"/>
      <c r="C852" s="194" t="s">
        <v>1637</v>
      </c>
      <c r="D852" s="161"/>
      <c r="E852" s="162">
        <v>2.3849999999999998</v>
      </c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49"/>
      <c r="Z852" s="149"/>
      <c r="AA852" s="149"/>
      <c r="AB852" s="149"/>
      <c r="AC852" s="149"/>
      <c r="AD852" s="149"/>
      <c r="AE852" s="149"/>
      <c r="AF852" s="149"/>
      <c r="AG852" s="149" t="s">
        <v>249</v>
      </c>
      <c r="AH852" s="149">
        <v>0</v>
      </c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1" x14ac:dyDescent="0.25">
      <c r="A853" s="156"/>
      <c r="B853" s="157"/>
      <c r="C853" s="194" t="s">
        <v>1638</v>
      </c>
      <c r="D853" s="161"/>
      <c r="E853" s="162">
        <v>3.7349999999999999</v>
      </c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49"/>
      <c r="Z853" s="149"/>
      <c r="AA853" s="149"/>
      <c r="AB853" s="149"/>
      <c r="AC853" s="149"/>
      <c r="AD853" s="149"/>
      <c r="AE853" s="149"/>
      <c r="AF853" s="149"/>
      <c r="AG853" s="149" t="s">
        <v>249</v>
      </c>
      <c r="AH853" s="149">
        <v>0</v>
      </c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1" x14ac:dyDescent="0.25">
      <c r="A854" s="156"/>
      <c r="B854" s="157"/>
      <c r="C854" s="194" t="s">
        <v>1639</v>
      </c>
      <c r="D854" s="161"/>
      <c r="E854" s="162">
        <v>2.0099999999999998</v>
      </c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49"/>
      <c r="Z854" s="149"/>
      <c r="AA854" s="149"/>
      <c r="AB854" s="149"/>
      <c r="AC854" s="149"/>
      <c r="AD854" s="149"/>
      <c r="AE854" s="149"/>
      <c r="AF854" s="149"/>
      <c r="AG854" s="149" t="s">
        <v>249</v>
      </c>
      <c r="AH854" s="149">
        <v>0</v>
      </c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1" x14ac:dyDescent="0.25">
      <c r="A855" s="156"/>
      <c r="B855" s="157"/>
      <c r="C855" s="194" t="s">
        <v>1640</v>
      </c>
      <c r="D855" s="161"/>
      <c r="E855" s="162">
        <v>0.33</v>
      </c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49"/>
      <c r="Z855" s="149"/>
      <c r="AA855" s="149"/>
      <c r="AB855" s="149"/>
      <c r="AC855" s="149"/>
      <c r="AD855" s="149"/>
      <c r="AE855" s="149"/>
      <c r="AF855" s="149"/>
      <c r="AG855" s="149" t="s">
        <v>249</v>
      </c>
      <c r="AH855" s="149">
        <v>0</v>
      </c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1" x14ac:dyDescent="0.25">
      <c r="A856" s="156"/>
      <c r="B856" s="157"/>
      <c r="C856" s="194" t="s">
        <v>1641</v>
      </c>
      <c r="D856" s="161"/>
      <c r="E856" s="162">
        <v>46.11</v>
      </c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49"/>
      <c r="Z856" s="149"/>
      <c r="AA856" s="149"/>
      <c r="AB856" s="149"/>
      <c r="AC856" s="149"/>
      <c r="AD856" s="149"/>
      <c r="AE856" s="149"/>
      <c r="AF856" s="149"/>
      <c r="AG856" s="149" t="s">
        <v>249</v>
      </c>
      <c r="AH856" s="149">
        <v>0</v>
      </c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1" x14ac:dyDescent="0.25">
      <c r="A857" s="156"/>
      <c r="B857" s="157"/>
      <c r="C857" s="194" t="s">
        <v>1642</v>
      </c>
      <c r="D857" s="161"/>
      <c r="E857" s="162">
        <v>2.7749999999999999</v>
      </c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49"/>
      <c r="Z857" s="149"/>
      <c r="AA857" s="149"/>
      <c r="AB857" s="149"/>
      <c r="AC857" s="149"/>
      <c r="AD857" s="149"/>
      <c r="AE857" s="149"/>
      <c r="AF857" s="149"/>
      <c r="AG857" s="149" t="s">
        <v>249</v>
      </c>
      <c r="AH857" s="149">
        <v>0</v>
      </c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1" x14ac:dyDescent="0.25">
      <c r="A858" s="156"/>
      <c r="B858" s="157"/>
      <c r="C858" s="194" t="s">
        <v>1643</v>
      </c>
      <c r="D858" s="161"/>
      <c r="E858" s="162">
        <v>0.28499999999999998</v>
      </c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49"/>
      <c r="Z858" s="149"/>
      <c r="AA858" s="149"/>
      <c r="AB858" s="149"/>
      <c r="AC858" s="149"/>
      <c r="AD858" s="149"/>
      <c r="AE858" s="149"/>
      <c r="AF858" s="149"/>
      <c r="AG858" s="149" t="s">
        <v>249</v>
      </c>
      <c r="AH858" s="149">
        <v>0</v>
      </c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1" x14ac:dyDescent="0.25">
      <c r="A859" s="156"/>
      <c r="B859" s="157"/>
      <c r="C859" s="194" t="s">
        <v>1644</v>
      </c>
      <c r="D859" s="161"/>
      <c r="E859" s="162">
        <v>0.255</v>
      </c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49"/>
      <c r="Z859" s="149"/>
      <c r="AA859" s="149"/>
      <c r="AB859" s="149"/>
      <c r="AC859" s="149"/>
      <c r="AD859" s="149"/>
      <c r="AE859" s="149"/>
      <c r="AF859" s="149"/>
      <c r="AG859" s="149" t="s">
        <v>249</v>
      </c>
      <c r="AH859" s="149">
        <v>0</v>
      </c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1" x14ac:dyDescent="0.25">
      <c r="A860" s="156"/>
      <c r="B860" s="157"/>
      <c r="C860" s="194" t="s">
        <v>1645</v>
      </c>
      <c r="D860" s="161"/>
      <c r="E860" s="162">
        <v>0.22500000000000001</v>
      </c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49"/>
      <c r="Z860" s="149"/>
      <c r="AA860" s="149"/>
      <c r="AB860" s="149"/>
      <c r="AC860" s="149"/>
      <c r="AD860" s="149"/>
      <c r="AE860" s="149"/>
      <c r="AF860" s="149"/>
      <c r="AG860" s="149" t="s">
        <v>249</v>
      </c>
      <c r="AH860" s="149">
        <v>0</v>
      </c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1" x14ac:dyDescent="0.25">
      <c r="A861" s="156"/>
      <c r="B861" s="157"/>
      <c r="C861" s="194" t="s">
        <v>1646</v>
      </c>
      <c r="D861" s="161"/>
      <c r="E861" s="162">
        <v>1.905</v>
      </c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49"/>
      <c r="Z861" s="149"/>
      <c r="AA861" s="149"/>
      <c r="AB861" s="149"/>
      <c r="AC861" s="149"/>
      <c r="AD861" s="149"/>
      <c r="AE861" s="149"/>
      <c r="AF861" s="149"/>
      <c r="AG861" s="149" t="s">
        <v>249</v>
      </c>
      <c r="AH861" s="149">
        <v>0</v>
      </c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outlineLevel="1" x14ac:dyDescent="0.25">
      <c r="A862" s="156"/>
      <c r="B862" s="157"/>
      <c r="C862" s="194" t="s">
        <v>1647</v>
      </c>
      <c r="D862" s="161"/>
      <c r="E862" s="162">
        <v>11.4</v>
      </c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49"/>
      <c r="Z862" s="149"/>
      <c r="AA862" s="149"/>
      <c r="AB862" s="149"/>
      <c r="AC862" s="149"/>
      <c r="AD862" s="149"/>
      <c r="AE862" s="149"/>
      <c r="AF862" s="149"/>
      <c r="AG862" s="149" t="s">
        <v>249</v>
      </c>
      <c r="AH862" s="149">
        <v>0</v>
      </c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1" x14ac:dyDescent="0.25">
      <c r="A863" s="156"/>
      <c r="B863" s="157"/>
      <c r="C863" s="194" t="s">
        <v>1648</v>
      </c>
      <c r="D863" s="161"/>
      <c r="E863" s="162">
        <v>4.38</v>
      </c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49"/>
      <c r="Z863" s="149"/>
      <c r="AA863" s="149"/>
      <c r="AB863" s="149"/>
      <c r="AC863" s="149"/>
      <c r="AD863" s="149"/>
      <c r="AE863" s="149"/>
      <c r="AF863" s="149"/>
      <c r="AG863" s="149" t="s">
        <v>249</v>
      </c>
      <c r="AH863" s="149">
        <v>0</v>
      </c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1" x14ac:dyDescent="0.25">
      <c r="A864" s="156"/>
      <c r="B864" s="157"/>
      <c r="C864" s="194" t="s">
        <v>1093</v>
      </c>
      <c r="D864" s="161"/>
      <c r="E864" s="162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49"/>
      <c r="Z864" s="149"/>
      <c r="AA864" s="149"/>
      <c r="AB864" s="149"/>
      <c r="AC864" s="149"/>
      <c r="AD864" s="149"/>
      <c r="AE864" s="149"/>
      <c r="AF864" s="149"/>
      <c r="AG864" s="149" t="s">
        <v>249</v>
      </c>
      <c r="AH864" s="149">
        <v>0</v>
      </c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1" x14ac:dyDescent="0.25">
      <c r="A865" s="156"/>
      <c r="B865" s="157"/>
      <c r="C865" s="194" t="s">
        <v>1649</v>
      </c>
      <c r="D865" s="161"/>
      <c r="E865" s="162">
        <v>5.8585599999999998</v>
      </c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49"/>
      <c r="Z865" s="149"/>
      <c r="AA865" s="149"/>
      <c r="AB865" s="149"/>
      <c r="AC865" s="149"/>
      <c r="AD865" s="149"/>
      <c r="AE865" s="149"/>
      <c r="AF865" s="149"/>
      <c r="AG865" s="149" t="s">
        <v>249</v>
      </c>
      <c r="AH865" s="149">
        <v>0</v>
      </c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1" x14ac:dyDescent="0.25">
      <c r="A866" s="156"/>
      <c r="B866" s="157"/>
      <c r="C866" s="194" t="s">
        <v>251</v>
      </c>
      <c r="D866" s="161"/>
      <c r="E866" s="162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49"/>
      <c r="Z866" s="149"/>
      <c r="AA866" s="149"/>
      <c r="AB866" s="149"/>
      <c r="AC866" s="149"/>
      <c r="AD866" s="149"/>
      <c r="AE866" s="149"/>
      <c r="AF866" s="149"/>
      <c r="AG866" s="149" t="s">
        <v>249</v>
      </c>
      <c r="AH866" s="149">
        <v>0</v>
      </c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1" x14ac:dyDescent="0.25">
      <c r="A867" s="156"/>
      <c r="B867" s="157"/>
      <c r="C867" s="194" t="s">
        <v>1093</v>
      </c>
      <c r="D867" s="161"/>
      <c r="E867" s="162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49"/>
      <c r="Z867" s="149"/>
      <c r="AA867" s="149"/>
      <c r="AB867" s="149"/>
      <c r="AC867" s="149"/>
      <c r="AD867" s="149"/>
      <c r="AE867" s="149"/>
      <c r="AF867" s="149"/>
      <c r="AG867" s="149" t="s">
        <v>249</v>
      </c>
      <c r="AH867" s="149">
        <v>0</v>
      </c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outlineLevel="1" x14ac:dyDescent="0.25">
      <c r="A868" s="156"/>
      <c r="B868" s="157"/>
      <c r="C868" s="194" t="s">
        <v>1650</v>
      </c>
      <c r="D868" s="161"/>
      <c r="E868" s="162">
        <v>59.21</v>
      </c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49"/>
      <c r="Z868" s="149"/>
      <c r="AA868" s="149"/>
      <c r="AB868" s="149"/>
      <c r="AC868" s="149"/>
      <c r="AD868" s="149"/>
      <c r="AE868" s="149"/>
      <c r="AF868" s="149"/>
      <c r="AG868" s="149" t="s">
        <v>249</v>
      </c>
      <c r="AH868" s="149">
        <v>0</v>
      </c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1" x14ac:dyDescent="0.25">
      <c r="A869" s="156"/>
      <c r="B869" s="157"/>
      <c r="C869" s="194" t="s">
        <v>1651</v>
      </c>
      <c r="D869" s="161"/>
      <c r="E869" s="162">
        <v>64.248000000000005</v>
      </c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49"/>
      <c r="Z869" s="149"/>
      <c r="AA869" s="149"/>
      <c r="AB869" s="149"/>
      <c r="AC869" s="149"/>
      <c r="AD869" s="149"/>
      <c r="AE869" s="149"/>
      <c r="AF869" s="149"/>
      <c r="AG869" s="149" t="s">
        <v>249</v>
      </c>
      <c r="AH869" s="149">
        <v>0</v>
      </c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outlineLevel="1" x14ac:dyDescent="0.25">
      <c r="A870" s="156"/>
      <c r="B870" s="157"/>
      <c r="C870" s="196" t="s">
        <v>1615</v>
      </c>
      <c r="D870" s="163"/>
      <c r="E870" s="164">
        <v>4.6662299999999997</v>
      </c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49"/>
      <c r="Z870" s="149"/>
      <c r="AA870" s="149"/>
      <c r="AB870" s="149"/>
      <c r="AC870" s="149"/>
      <c r="AD870" s="149"/>
      <c r="AE870" s="149"/>
      <c r="AF870" s="149"/>
      <c r="AG870" s="149" t="s">
        <v>249</v>
      </c>
      <c r="AH870" s="149">
        <v>4</v>
      </c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outlineLevel="1" x14ac:dyDescent="0.25">
      <c r="A871" s="175">
        <v>96</v>
      </c>
      <c r="B871" s="176" t="s">
        <v>1652</v>
      </c>
      <c r="C871" s="193" t="s">
        <v>1653</v>
      </c>
      <c r="D871" s="177" t="s">
        <v>279</v>
      </c>
      <c r="E871" s="178">
        <v>74.900649999999999</v>
      </c>
      <c r="F871" s="179"/>
      <c r="G871" s="180">
        <f>ROUND(E871*F871,2)</f>
        <v>0</v>
      </c>
      <c r="H871" s="179"/>
      <c r="I871" s="180">
        <f>ROUND(E871*H871,2)</f>
        <v>0</v>
      </c>
      <c r="J871" s="179"/>
      <c r="K871" s="180">
        <f>ROUND(E871*J871,2)</f>
        <v>0</v>
      </c>
      <c r="L871" s="180">
        <v>21</v>
      </c>
      <c r="M871" s="180">
        <f>G871*(1+L871/100)</f>
        <v>0</v>
      </c>
      <c r="N871" s="180">
        <v>2.5000000000000001E-2</v>
      </c>
      <c r="O871" s="180">
        <f>ROUND(E871*N871,2)</f>
        <v>1.87</v>
      </c>
      <c r="P871" s="180">
        <v>0</v>
      </c>
      <c r="Q871" s="180">
        <f>ROUND(E871*P871,2)</f>
        <v>0</v>
      </c>
      <c r="R871" s="180" t="s">
        <v>407</v>
      </c>
      <c r="S871" s="180" t="s">
        <v>244</v>
      </c>
      <c r="T871" s="181" t="s">
        <v>1030</v>
      </c>
      <c r="U871" s="159">
        <v>0</v>
      </c>
      <c r="V871" s="159">
        <f>ROUND(E871*U871,2)</f>
        <v>0</v>
      </c>
      <c r="W871" s="159"/>
      <c r="X871" s="159" t="s">
        <v>328</v>
      </c>
      <c r="Y871" s="149"/>
      <c r="Z871" s="149"/>
      <c r="AA871" s="149"/>
      <c r="AB871" s="149"/>
      <c r="AC871" s="149"/>
      <c r="AD871" s="149"/>
      <c r="AE871" s="149"/>
      <c r="AF871" s="149"/>
      <c r="AG871" s="149" t="s">
        <v>415</v>
      </c>
      <c r="AH871" s="149"/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outlineLevel="1" x14ac:dyDescent="0.25">
      <c r="A872" s="156"/>
      <c r="B872" s="157"/>
      <c r="C872" s="194" t="s">
        <v>1093</v>
      </c>
      <c r="D872" s="161"/>
      <c r="E872" s="162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49"/>
      <c r="Z872" s="149"/>
      <c r="AA872" s="149"/>
      <c r="AB872" s="149"/>
      <c r="AC872" s="149"/>
      <c r="AD872" s="149"/>
      <c r="AE872" s="149"/>
      <c r="AF872" s="149"/>
      <c r="AG872" s="149" t="s">
        <v>249</v>
      </c>
      <c r="AH872" s="149">
        <v>0</v>
      </c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1" x14ac:dyDescent="0.25">
      <c r="A873" s="156"/>
      <c r="B873" s="157"/>
      <c r="C873" s="194" t="s">
        <v>1654</v>
      </c>
      <c r="D873" s="161"/>
      <c r="E873" s="162">
        <v>68.091499999999996</v>
      </c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49"/>
      <c r="Z873" s="149"/>
      <c r="AA873" s="149"/>
      <c r="AB873" s="149"/>
      <c r="AC873" s="149"/>
      <c r="AD873" s="149"/>
      <c r="AE873" s="149"/>
      <c r="AF873" s="149"/>
      <c r="AG873" s="149" t="s">
        <v>249</v>
      </c>
      <c r="AH873" s="149">
        <v>0</v>
      </c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1" x14ac:dyDescent="0.25">
      <c r="A874" s="156"/>
      <c r="B874" s="157"/>
      <c r="C874" s="196" t="s">
        <v>598</v>
      </c>
      <c r="D874" s="163"/>
      <c r="E874" s="164">
        <v>6.8091499999999998</v>
      </c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49"/>
      <c r="Z874" s="149"/>
      <c r="AA874" s="149"/>
      <c r="AB874" s="149"/>
      <c r="AC874" s="149"/>
      <c r="AD874" s="149"/>
      <c r="AE874" s="149"/>
      <c r="AF874" s="149"/>
      <c r="AG874" s="149" t="s">
        <v>249</v>
      </c>
      <c r="AH874" s="149">
        <v>4</v>
      </c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1" x14ac:dyDescent="0.25">
      <c r="A875" s="156">
        <v>97</v>
      </c>
      <c r="B875" s="157" t="s">
        <v>1655</v>
      </c>
      <c r="C875" s="197" t="s">
        <v>1656</v>
      </c>
      <c r="D875" s="158" t="s">
        <v>0</v>
      </c>
      <c r="E875" s="190"/>
      <c r="F875" s="160"/>
      <c r="G875" s="159">
        <f>ROUND(E875*F875,2)</f>
        <v>0</v>
      </c>
      <c r="H875" s="160"/>
      <c r="I875" s="159">
        <f>ROUND(E875*H875,2)</f>
        <v>0</v>
      </c>
      <c r="J875" s="160"/>
      <c r="K875" s="159">
        <f>ROUND(E875*J875,2)</f>
        <v>0</v>
      </c>
      <c r="L875" s="159">
        <v>21</v>
      </c>
      <c r="M875" s="159">
        <f>G875*(1+L875/100)</f>
        <v>0</v>
      </c>
      <c r="N875" s="159">
        <v>0</v>
      </c>
      <c r="O875" s="159">
        <f>ROUND(E875*N875,2)</f>
        <v>0</v>
      </c>
      <c r="P875" s="159">
        <v>0</v>
      </c>
      <c r="Q875" s="159">
        <f>ROUND(E875*P875,2)</f>
        <v>0</v>
      </c>
      <c r="R875" s="159" t="s">
        <v>1557</v>
      </c>
      <c r="S875" s="159" t="s">
        <v>244</v>
      </c>
      <c r="T875" s="159" t="s">
        <v>1030</v>
      </c>
      <c r="U875" s="159">
        <v>0</v>
      </c>
      <c r="V875" s="159">
        <f>ROUND(E875*U875,2)</f>
        <v>0</v>
      </c>
      <c r="W875" s="159"/>
      <c r="X875" s="159" t="s">
        <v>604</v>
      </c>
      <c r="Y875" s="149"/>
      <c r="Z875" s="149"/>
      <c r="AA875" s="149"/>
      <c r="AB875" s="149"/>
      <c r="AC875" s="149"/>
      <c r="AD875" s="149"/>
      <c r="AE875" s="149"/>
      <c r="AF875" s="149"/>
      <c r="AG875" s="149" t="s">
        <v>605</v>
      </c>
      <c r="AH875" s="149"/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outlineLevel="1" x14ac:dyDescent="0.25">
      <c r="A876" s="156"/>
      <c r="B876" s="157"/>
      <c r="C876" s="268" t="s">
        <v>606</v>
      </c>
      <c r="D876" s="269"/>
      <c r="E876" s="269"/>
      <c r="F876" s="269"/>
      <c r="G876" s="26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49"/>
      <c r="Z876" s="149"/>
      <c r="AA876" s="149"/>
      <c r="AB876" s="149"/>
      <c r="AC876" s="149"/>
      <c r="AD876" s="149"/>
      <c r="AE876" s="149"/>
      <c r="AF876" s="149"/>
      <c r="AG876" s="149" t="s">
        <v>270</v>
      </c>
      <c r="AH876" s="149"/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</row>
    <row r="877" spans="1:60" x14ac:dyDescent="0.25">
      <c r="A877" s="169" t="s">
        <v>238</v>
      </c>
      <c r="B877" s="170" t="s">
        <v>175</v>
      </c>
      <c r="C877" s="192" t="s">
        <v>176</v>
      </c>
      <c r="D877" s="171"/>
      <c r="E877" s="172"/>
      <c r="F877" s="173"/>
      <c r="G877" s="173">
        <f>SUMIF(AG878:AG881,"&lt;&gt;NOR",G878:G881)</f>
        <v>0</v>
      </c>
      <c r="H877" s="173"/>
      <c r="I877" s="173">
        <f>SUM(I878:I881)</f>
        <v>0</v>
      </c>
      <c r="J877" s="173"/>
      <c r="K877" s="173">
        <f>SUM(K878:K881)</f>
        <v>0</v>
      </c>
      <c r="L877" s="173"/>
      <c r="M877" s="173">
        <f>SUM(M878:M881)</f>
        <v>0</v>
      </c>
      <c r="N877" s="173"/>
      <c r="O877" s="173">
        <f>SUM(O878:O881)</f>
        <v>0.01</v>
      </c>
      <c r="P877" s="173"/>
      <c r="Q877" s="173">
        <f>SUM(Q878:Q881)</f>
        <v>0</v>
      </c>
      <c r="R877" s="173"/>
      <c r="S877" s="173"/>
      <c r="T877" s="174"/>
      <c r="U877" s="168"/>
      <c r="V877" s="168">
        <f>SUM(V878:V881)</f>
        <v>3.54</v>
      </c>
      <c r="W877" s="168"/>
      <c r="X877" s="168"/>
      <c r="AG877" t="s">
        <v>239</v>
      </c>
    </row>
    <row r="878" spans="1:60" ht="20.399999999999999" outlineLevel="1" x14ac:dyDescent="0.25">
      <c r="A878" s="175">
        <v>98</v>
      </c>
      <c r="B878" s="176" t="s">
        <v>1657</v>
      </c>
      <c r="C878" s="193" t="s">
        <v>1658</v>
      </c>
      <c r="D878" s="177" t="s">
        <v>346</v>
      </c>
      <c r="E878" s="178">
        <v>3</v>
      </c>
      <c r="F878" s="179"/>
      <c r="G878" s="180">
        <f>ROUND(E878*F878,2)</f>
        <v>0</v>
      </c>
      <c r="H878" s="179"/>
      <c r="I878" s="180">
        <f>ROUND(E878*H878,2)</f>
        <v>0</v>
      </c>
      <c r="J878" s="179"/>
      <c r="K878" s="180">
        <f>ROUND(E878*J878,2)</f>
        <v>0</v>
      </c>
      <c r="L878" s="180">
        <v>21</v>
      </c>
      <c r="M878" s="180">
        <f>G878*(1+L878/100)</f>
        <v>0</v>
      </c>
      <c r="N878" s="180">
        <v>2.7799999999999999E-3</v>
      </c>
      <c r="O878" s="180">
        <f>ROUND(E878*N878,2)</f>
        <v>0.01</v>
      </c>
      <c r="P878" s="180">
        <v>0</v>
      </c>
      <c r="Q878" s="180">
        <f>ROUND(E878*P878,2)</f>
        <v>0</v>
      </c>
      <c r="R878" s="180" t="s">
        <v>1659</v>
      </c>
      <c r="S878" s="180" t="s">
        <v>244</v>
      </c>
      <c r="T878" s="181" t="s">
        <v>1030</v>
      </c>
      <c r="U878" s="159">
        <v>1.18</v>
      </c>
      <c r="V878" s="159">
        <f>ROUND(E878*U878,2)</f>
        <v>3.54</v>
      </c>
      <c r="W878" s="159"/>
      <c r="X878" s="159" t="s">
        <v>246</v>
      </c>
      <c r="Y878" s="149"/>
      <c r="Z878" s="149"/>
      <c r="AA878" s="149"/>
      <c r="AB878" s="149"/>
      <c r="AC878" s="149"/>
      <c r="AD878" s="149"/>
      <c r="AE878" s="149"/>
      <c r="AF878" s="149"/>
      <c r="AG878" s="149" t="s">
        <v>289</v>
      </c>
      <c r="AH878" s="149"/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1" x14ac:dyDescent="0.25">
      <c r="A879" s="156"/>
      <c r="B879" s="157"/>
      <c r="C879" s="194" t="s">
        <v>1660</v>
      </c>
      <c r="D879" s="161"/>
      <c r="E879" s="162">
        <v>3</v>
      </c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49"/>
      <c r="Z879" s="149"/>
      <c r="AA879" s="149"/>
      <c r="AB879" s="149"/>
      <c r="AC879" s="149"/>
      <c r="AD879" s="149"/>
      <c r="AE879" s="149"/>
      <c r="AF879" s="149"/>
      <c r="AG879" s="149" t="s">
        <v>249</v>
      </c>
      <c r="AH879" s="149">
        <v>0</v>
      </c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1" x14ac:dyDescent="0.25">
      <c r="A880" s="156">
        <v>99</v>
      </c>
      <c r="B880" s="157" t="s">
        <v>1661</v>
      </c>
      <c r="C880" s="197" t="s">
        <v>1662</v>
      </c>
      <c r="D880" s="158" t="s">
        <v>0</v>
      </c>
      <c r="E880" s="190"/>
      <c r="F880" s="160"/>
      <c r="G880" s="159">
        <f>ROUND(E880*F880,2)</f>
        <v>0</v>
      </c>
      <c r="H880" s="160"/>
      <c r="I880" s="159">
        <f>ROUND(E880*H880,2)</f>
        <v>0</v>
      </c>
      <c r="J880" s="160"/>
      <c r="K880" s="159">
        <f>ROUND(E880*J880,2)</f>
        <v>0</v>
      </c>
      <c r="L880" s="159">
        <v>21</v>
      </c>
      <c r="M880" s="159">
        <f>G880*(1+L880/100)</f>
        <v>0</v>
      </c>
      <c r="N880" s="159">
        <v>0</v>
      </c>
      <c r="O880" s="159">
        <f>ROUND(E880*N880,2)</f>
        <v>0</v>
      </c>
      <c r="P880" s="159">
        <v>0</v>
      </c>
      <c r="Q880" s="159">
        <f>ROUND(E880*P880,2)</f>
        <v>0</v>
      </c>
      <c r="R880" s="159" t="s">
        <v>1659</v>
      </c>
      <c r="S880" s="159" t="s">
        <v>244</v>
      </c>
      <c r="T880" s="159" t="s">
        <v>1030</v>
      </c>
      <c r="U880" s="159">
        <v>0</v>
      </c>
      <c r="V880" s="159">
        <f>ROUND(E880*U880,2)</f>
        <v>0</v>
      </c>
      <c r="W880" s="159"/>
      <c r="X880" s="159" t="s">
        <v>604</v>
      </c>
      <c r="Y880" s="149"/>
      <c r="Z880" s="149"/>
      <c r="AA880" s="149"/>
      <c r="AB880" s="149"/>
      <c r="AC880" s="149"/>
      <c r="AD880" s="149"/>
      <c r="AE880" s="149"/>
      <c r="AF880" s="149"/>
      <c r="AG880" s="149" t="s">
        <v>605</v>
      </c>
      <c r="AH880" s="149"/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1" x14ac:dyDescent="0.25">
      <c r="A881" s="156"/>
      <c r="B881" s="157"/>
      <c r="C881" s="268" t="s">
        <v>1663</v>
      </c>
      <c r="D881" s="269"/>
      <c r="E881" s="269"/>
      <c r="F881" s="269"/>
      <c r="G881" s="26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49"/>
      <c r="Z881" s="149"/>
      <c r="AA881" s="149"/>
      <c r="AB881" s="149"/>
      <c r="AC881" s="149"/>
      <c r="AD881" s="149"/>
      <c r="AE881" s="149"/>
      <c r="AF881" s="149"/>
      <c r="AG881" s="149" t="s">
        <v>270</v>
      </c>
      <c r="AH881" s="149"/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x14ac:dyDescent="0.25">
      <c r="A882" s="169" t="s">
        <v>238</v>
      </c>
      <c r="B882" s="170" t="s">
        <v>181</v>
      </c>
      <c r="C882" s="192" t="s">
        <v>112</v>
      </c>
      <c r="D882" s="171"/>
      <c r="E882" s="172"/>
      <c r="F882" s="173"/>
      <c r="G882" s="173">
        <f>SUMIF(AG883:AG886,"&lt;&gt;NOR",G883:G886)</f>
        <v>0</v>
      </c>
      <c r="H882" s="173"/>
      <c r="I882" s="173">
        <f>SUM(I883:I886)</f>
        <v>0</v>
      </c>
      <c r="J882" s="173"/>
      <c r="K882" s="173">
        <f>SUM(K883:K886)</f>
        <v>0</v>
      </c>
      <c r="L882" s="173"/>
      <c r="M882" s="173">
        <f>SUM(M883:M886)</f>
        <v>0</v>
      </c>
      <c r="N882" s="173"/>
      <c r="O882" s="173">
        <f>SUM(O883:O886)</f>
        <v>0</v>
      </c>
      <c r="P882" s="173"/>
      <c r="Q882" s="173">
        <f>SUM(Q883:Q886)</f>
        <v>0</v>
      </c>
      <c r="R882" s="173"/>
      <c r="S882" s="173"/>
      <c r="T882" s="174"/>
      <c r="U882" s="168"/>
      <c r="V882" s="168">
        <f>SUM(V883:V886)</f>
        <v>240.16</v>
      </c>
      <c r="W882" s="168"/>
      <c r="X882" s="168"/>
      <c r="AG882" t="s">
        <v>239</v>
      </c>
    </row>
    <row r="883" spans="1:60" outlineLevel="1" x14ac:dyDescent="0.25">
      <c r="A883" s="175">
        <v>100</v>
      </c>
      <c r="B883" s="176" t="s">
        <v>1664</v>
      </c>
      <c r="C883" s="193" t="s">
        <v>1665</v>
      </c>
      <c r="D883" s="177" t="s">
        <v>242</v>
      </c>
      <c r="E883" s="178">
        <v>126.4</v>
      </c>
      <c r="F883" s="179"/>
      <c r="G883" s="180">
        <f>ROUND(E883*F883,2)</f>
        <v>0</v>
      </c>
      <c r="H883" s="179"/>
      <c r="I883" s="180">
        <f>ROUND(E883*H883,2)</f>
        <v>0</v>
      </c>
      <c r="J883" s="179"/>
      <c r="K883" s="180">
        <f>ROUND(E883*J883,2)</f>
        <v>0</v>
      </c>
      <c r="L883" s="180">
        <v>21</v>
      </c>
      <c r="M883" s="180">
        <f>G883*(1+L883/100)</f>
        <v>0</v>
      </c>
      <c r="N883" s="180">
        <v>3.0000000000000001E-5</v>
      </c>
      <c r="O883" s="180">
        <f>ROUND(E883*N883,2)</f>
        <v>0</v>
      </c>
      <c r="P883" s="180">
        <v>0</v>
      </c>
      <c r="Q883" s="180">
        <f>ROUND(E883*P883,2)</f>
        <v>0</v>
      </c>
      <c r="R883" s="180"/>
      <c r="S883" s="180" t="s">
        <v>326</v>
      </c>
      <c r="T883" s="181" t="s">
        <v>327</v>
      </c>
      <c r="U883" s="159">
        <v>1.9</v>
      </c>
      <c r="V883" s="159">
        <f>ROUND(E883*U883,2)</f>
        <v>240.16</v>
      </c>
      <c r="W883" s="159"/>
      <c r="X883" s="159" t="s">
        <v>246</v>
      </c>
      <c r="Y883" s="149"/>
      <c r="Z883" s="149"/>
      <c r="AA883" s="149"/>
      <c r="AB883" s="149"/>
      <c r="AC883" s="149"/>
      <c r="AD883" s="149"/>
      <c r="AE883" s="149"/>
      <c r="AF883" s="149"/>
      <c r="AG883" s="149" t="s">
        <v>289</v>
      </c>
      <c r="AH883" s="149"/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outlineLevel="1" x14ac:dyDescent="0.25">
      <c r="A884" s="156"/>
      <c r="B884" s="157"/>
      <c r="C884" s="194" t="s">
        <v>1093</v>
      </c>
      <c r="D884" s="161"/>
      <c r="E884" s="162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49"/>
      <c r="Z884" s="149"/>
      <c r="AA884" s="149"/>
      <c r="AB884" s="149"/>
      <c r="AC884" s="149"/>
      <c r="AD884" s="149"/>
      <c r="AE884" s="149"/>
      <c r="AF884" s="149"/>
      <c r="AG884" s="149" t="s">
        <v>249</v>
      </c>
      <c r="AH884" s="149">
        <v>0</v>
      </c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1" x14ac:dyDescent="0.25">
      <c r="A885" s="156"/>
      <c r="B885" s="157"/>
      <c r="C885" s="194" t="s">
        <v>1666</v>
      </c>
      <c r="D885" s="161"/>
      <c r="E885" s="162">
        <v>126.4</v>
      </c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49"/>
      <c r="Z885" s="149"/>
      <c r="AA885" s="149"/>
      <c r="AB885" s="149"/>
      <c r="AC885" s="149"/>
      <c r="AD885" s="149"/>
      <c r="AE885" s="149"/>
      <c r="AF885" s="149"/>
      <c r="AG885" s="149" t="s">
        <v>249</v>
      </c>
      <c r="AH885" s="149">
        <v>0</v>
      </c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1" x14ac:dyDescent="0.25">
      <c r="A886" s="156">
        <v>101</v>
      </c>
      <c r="B886" s="157" t="s">
        <v>1667</v>
      </c>
      <c r="C886" s="197" t="s">
        <v>1668</v>
      </c>
      <c r="D886" s="158" t="s">
        <v>0</v>
      </c>
      <c r="E886" s="190"/>
      <c r="F886" s="160"/>
      <c r="G886" s="159">
        <f>ROUND(E886*F886,2)</f>
        <v>0</v>
      </c>
      <c r="H886" s="160"/>
      <c r="I886" s="159">
        <f>ROUND(E886*H886,2)</f>
        <v>0</v>
      </c>
      <c r="J886" s="160"/>
      <c r="K886" s="159">
        <f>ROUND(E886*J886,2)</f>
        <v>0</v>
      </c>
      <c r="L886" s="159">
        <v>21</v>
      </c>
      <c r="M886" s="159">
        <f>G886*(1+L886/100)</f>
        <v>0</v>
      </c>
      <c r="N886" s="159">
        <v>0</v>
      </c>
      <c r="O886" s="159">
        <f>ROUND(E886*N886,2)</f>
        <v>0</v>
      </c>
      <c r="P886" s="159">
        <v>0</v>
      </c>
      <c r="Q886" s="159">
        <f>ROUND(E886*P886,2)</f>
        <v>0</v>
      </c>
      <c r="R886" s="159" t="s">
        <v>1669</v>
      </c>
      <c r="S886" s="159" t="s">
        <v>244</v>
      </c>
      <c r="T886" s="159" t="s">
        <v>1030</v>
      </c>
      <c r="U886" s="159">
        <v>0</v>
      </c>
      <c r="V886" s="159">
        <f>ROUND(E886*U886,2)</f>
        <v>0</v>
      </c>
      <c r="W886" s="159"/>
      <c r="X886" s="159" t="s">
        <v>604</v>
      </c>
      <c r="Y886" s="149"/>
      <c r="Z886" s="149"/>
      <c r="AA886" s="149"/>
      <c r="AB886" s="149"/>
      <c r="AC886" s="149"/>
      <c r="AD886" s="149"/>
      <c r="AE886" s="149"/>
      <c r="AF886" s="149"/>
      <c r="AG886" s="149" t="s">
        <v>605</v>
      </c>
      <c r="AH886" s="149"/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x14ac:dyDescent="0.25">
      <c r="A887" s="169" t="s">
        <v>238</v>
      </c>
      <c r="B887" s="170" t="s">
        <v>182</v>
      </c>
      <c r="C887" s="192" t="s">
        <v>183</v>
      </c>
      <c r="D887" s="171"/>
      <c r="E887" s="172"/>
      <c r="F887" s="173"/>
      <c r="G887" s="173">
        <f>SUMIF(AG888:AG930,"&lt;&gt;NOR",G888:G930)</f>
        <v>0</v>
      </c>
      <c r="H887" s="173"/>
      <c r="I887" s="173">
        <f>SUM(I888:I930)</f>
        <v>0</v>
      </c>
      <c r="J887" s="173"/>
      <c r="K887" s="173">
        <f>SUM(K888:K930)</f>
        <v>0</v>
      </c>
      <c r="L887" s="173"/>
      <c r="M887" s="173">
        <f>SUM(M888:M930)</f>
        <v>0</v>
      </c>
      <c r="N887" s="173"/>
      <c r="O887" s="173">
        <f>SUM(O888:O930)</f>
        <v>5.09</v>
      </c>
      <c r="P887" s="173"/>
      <c r="Q887" s="173">
        <f>SUM(Q888:Q930)</f>
        <v>0</v>
      </c>
      <c r="R887" s="173"/>
      <c r="S887" s="173"/>
      <c r="T887" s="174"/>
      <c r="U887" s="168"/>
      <c r="V887" s="168">
        <f>SUM(V888:V930)</f>
        <v>165.81</v>
      </c>
      <c r="W887" s="168"/>
      <c r="X887" s="168"/>
      <c r="AG887" t="s">
        <v>239</v>
      </c>
    </row>
    <row r="888" spans="1:60" ht="30.6" outlineLevel="1" x14ac:dyDescent="0.25">
      <c r="A888" s="175">
        <v>102</v>
      </c>
      <c r="B888" s="176" t="s">
        <v>1670</v>
      </c>
      <c r="C888" s="193" t="s">
        <v>1671</v>
      </c>
      <c r="D888" s="177" t="s">
        <v>274</v>
      </c>
      <c r="E888" s="178">
        <v>72.8</v>
      </c>
      <c r="F888" s="179"/>
      <c r="G888" s="180">
        <f>ROUND(E888*F888,2)</f>
        <v>0</v>
      </c>
      <c r="H888" s="179"/>
      <c r="I888" s="180">
        <f>ROUND(E888*H888,2)</f>
        <v>0</v>
      </c>
      <c r="J888" s="179"/>
      <c r="K888" s="180">
        <f>ROUND(E888*J888,2)</f>
        <v>0</v>
      </c>
      <c r="L888" s="180">
        <v>21</v>
      </c>
      <c r="M888" s="180">
        <f>G888*(1+L888/100)</f>
        <v>0</v>
      </c>
      <c r="N888" s="180">
        <v>9.8999999999999999E-4</v>
      </c>
      <c r="O888" s="180">
        <f>ROUND(E888*N888,2)</f>
        <v>7.0000000000000007E-2</v>
      </c>
      <c r="P888" s="180">
        <v>0</v>
      </c>
      <c r="Q888" s="180">
        <f>ROUND(E888*P888,2)</f>
        <v>0</v>
      </c>
      <c r="R888" s="180" t="s">
        <v>1672</v>
      </c>
      <c r="S888" s="180" t="s">
        <v>244</v>
      </c>
      <c r="T888" s="181" t="s">
        <v>1030</v>
      </c>
      <c r="U888" s="159">
        <v>0.26200000000000001</v>
      </c>
      <c r="V888" s="159">
        <f>ROUND(E888*U888,2)</f>
        <v>19.07</v>
      </c>
      <c r="W888" s="159"/>
      <c r="X888" s="159" t="s">
        <v>246</v>
      </c>
      <c r="Y888" s="149"/>
      <c r="Z888" s="149"/>
      <c r="AA888" s="149"/>
      <c r="AB888" s="149"/>
      <c r="AC888" s="149"/>
      <c r="AD888" s="149"/>
      <c r="AE888" s="149"/>
      <c r="AF888" s="149"/>
      <c r="AG888" s="149" t="s">
        <v>289</v>
      </c>
      <c r="AH888" s="149"/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1" x14ac:dyDescent="0.25">
      <c r="A889" s="156"/>
      <c r="B889" s="157"/>
      <c r="C889" s="194" t="s">
        <v>1093</v>
      </c>
      <c r="D889" s="161"/>
      <c r="E889" s="162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49"/>
      <c r="Z889" s="149"/>
      <c r="AA889" s="149"/>
      <c r="AB889" s="149"/>
      <c r="AC889" s="149"/>
      <c r="AD889" s="149"/>
      <c r="AE889" s="149"/>
      <c r="AF889" s="149"/>
      <c r="AG889" s="149" t="s">
        <v>249</v>
      </c>
      <c r="AH889" s="149">
        <v>0</v>
      </c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1" x14ac:dyDescent="0.25">
      <c r="A890" s="156"/>
      <c r="B890" s="157"/>
      <c r="C890" s="194" t="s">
        <v>1564</v>
      </c>
      <c r="D890" s="161"/>
      <c r="E890" s="162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49"/>
      <c r="Z890" s="149"/>
      <c r="AA890" s="149"/>
      <c r="AB890" s="149"/>
      <c r="AC890" s="149"/>
      <c r="AD890" s="149"/>
      <c r="AE890" s="149"/>
      <c r="AF890" s="149"/>
      <c r="AG890" s="149" t="s">
        <v>249</v>
      </c>
      <c r="AH890" s="149">
        <v>0</v>
      </c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1" x14ac:dyDescent="0.25">
      <c r="A891" s="156"/>
      <c r="B891" s="157"/>
      <c r="C891" s="194" t="s">
        <v>1673</v>
      </c>
      <c r="D891" s="161"/>
      <c r="E891" s="162">
        <v>72.8</v>
      </c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49"/>
      <c r="Z891" s="149"/>
      <c r="AA891" s="149"/>
      <c r="AB891" s="149"/>
      <c r="AC891" s="149"/>
      <c r="AD891" s="149"/>
      <c r="AE891" s="149"/>
      <c r="AF891" s="149"/>
      <c r="AG891" s="149" t="s">
        <v>249</v>
      </c>
      <c r="AH891" s="149">
        <v>0</v>
      </c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1" x14ac:dyDescent="0.25">
      <c r="A892" s="175">
        <v>103</v>
      </c>
      <c r="B892" s="176" t="s">
        <v>1674</v>
      </c>
      <c r="C892" s="193" t="s">
        <v>1675</v>
      </c>
      <c r="D892" s="177" t="s">
        <v>279</v>
      </c>
      <c r="E892" s="178">
        <v>0.17471999999999999</v>
      </c>
      <c r="F892" s="179"/>
      <c r="G892" s="180">
        <f>ROUND(E892*F892,2)</f>
        <v>0</v>
      </c>
      <c r="H892" s="179"/>
      <c r="I892" s="180">
        <f>ROUND(E892*H892,2)</f>
        <v>0</v>
      </c>
      <c r="J892" s="179"/>
      <c r="K892" s="180">
        <f>ROUND(E892*J892,2)</f>
        <v>0</v>
      </c>
      <c r="L892" s="180">
        <v>21</v>
      </c>
      <c r="M892" s="180">
        <f>G892*(1+L892/100)</f>
        <v>0</v>
      </c>
      <c r="N892" s="180">
        <v>2.3570000000000001E-2</v>
      </c>
      <c r="O892" s="180">
        <f>ROUND(E892*N892,2)</f>
        <v>0</v>
      </c>
      <c r="P892" s="180">
        <v>0</v>
      </c>
      <c r="Q892" s="180">
        <f>ROUND(E892*P892,2)</f>
        <v>0</v>
      </c>
      <c r="R892" s="180" t="s">
        <v>1672</v>
      </c>
      <c r="S892" s="180" t="s">
        <v>244</v>
      </c>
      <c r="T892" s="181" t="s">
        <v>1030</v>
      </c>
      <c r="U892" s="159">
        <v>0</v>
      </c>
      <c r="V892" s="159">
        <f>ROUND(E892*U892,2)</f>
        <v>0</v>
      </c>
      <c r="W892" s="159"/>
      <c r="X892" s="159" t="s">
        <v>246</v>
      </c>
      <c r="Y892" s="149"/>
      <c r="Z892" s="149"/>
      <c r="AA892" s="149"/>
      <c r="AB892" s="149"/>
      <c r="AC892" s="149"/>
      <c r="AD892" s="149"/>
      <c r="AE892" s="149"/>
      <c r="AF892" s="149"/>
      <c r="AG892" s="149" t="s">
        <v>289</v>
      </c>
      <c r="AH892" s="149"/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1" x14ac:dyDescent="0.25">
      <c r="A893" s="156"/>
      <c r="B893" s="157"/>
      <c r="C893" s="194" t="s">
        <v>1093</v>
      </c>
      <c r="D893" s="161"/>
      <c r="E893" s="162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49"/>
      <c r="Z893" s="149"/>
      <c r="AA893" s="149"/>
      <c r="AB893" s="149"/>
      <c r="AC893" s="149"/>
      <c r="AD893" s="149"/>
      <c r="AE893" s="149"/>
      <c r="AF893" s="149"/>
      <c r="AG893" s="149" t="s">
        <v>249</v>
      </c>
      <c r="AH893" s="149">
        <v>0</v>
      </c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outlineLevel="1" x14ac:dyDescent="0.25">
      <c r="A894" s="156"/>
      <c r="B894" s="157"/>
      <c r="C894" s="194" t="s">
        <v>1564</v>
      </c>
      <c r="D894" s="161"/>
      <c r="E894" s="162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49"/>
      <c r="Z894" s="149"/>
      <c r="AA894" s="149"/>
      <c r="AB894" s="149"/>
      <c r="AC894" s="149"/>
      <c r="AD894" s="149"/>
      <c r="AE894" s="149"/>
      <c r="AF894" s="149"/>
      <c r="AG894" s="149" t="s">
        <v>249</v>
      </c>
      <c r="AH894" s="149">
        <v>0</v>
      </c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1" x14ac:dyDescent="0.25">
      <c r="A895" s="156"/>
      <c r="B895" s="157"/>
      <c r="C895" s="194" t="s">
        <v>1676</v>
      </c>
      <c r="D895" s="161"/>
      <c r="E895" s="162">
        <v>0.17471999999999999</v>
      </c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49"/>
      <c r="Z895" s="149"/>
      <c r="AA895" s="149"/>
      <c r="AB895" s="149"/>
      <c r="AC895" s="149"/>
      <c r="AD895" s="149"/>
      <c r="AE895" s="149"/>
      <c r="AF895" s="149"/>
      <c r="AG895" s="149" t="s">
        <v>249</v>
      </c>
      <c r="AH895" s="149">
        <v>0</v>
      </c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outlineLevel="1" x14ac:dyDescent="0.25">
      <c r="A896" s="175">
        <v>104</v>
      </c>
      <c r="B896" s="176" t="s">
        <v>1677</v>
      </c>
      <c r="C896" s="193" t="s">
        <v>1678</v>
      </c>
      <c r="D896" s="177" t="s">
        <v>242</v>
      </c>
      <c r="E896" s="178">
        <v>438.02</v>
      </c>
      <c r="F896" s="179"/>
      <c r="G896" s="180">
        <f>ROUND(E896*F896,2)</f>
        <v>0</v>
      </c>
      <c r="H896" s="179"/>
      <c r="I896" s="180">
        <f>ROUND(E896*H896,2)</f>
        <v>0</v>
      </c>
      <c r="J896" s="179"/>
      <c r="K896" s="180">
        <f>ROUND(E896*J896,2)</f>
        <v>0</v>
      </c>
      <c r="L896" s="180">
        <v>21</v>
      </c>
      <c r="M896" s="180">
        <f>G896*(1+L896/100)</f>
        <v>0</v>
      </c>
      <c r="N896" s="180">
        <v>0</v>
      </c>
      <c r="O896" s="180">
        <f>ROUND(E896*N896,2)</f>
        <v>0</v>
      </c>
      <c r="P896" s="180">
        <v>0</v>
      </c>
      <c r="Q896" s="180">
        <f>ROUND(E896*P896,2)</f>
        <v>0</v>
      </c>
      <c r="R896" s="180" t="s">
        <v>1672</v>
      </c>
      <c r="S896" s="180" t="s">
        <v>244</v>
      </c>
      <c r="T896" s="181" t="s">
        <v>1030</v>
      </c>
      <c r="U896" s="159">
        <v>0.33500000000000002</v>
      </c>
      <c r="V896" s="159">
        <f>ROUND(E896*U896,2)</f>
        <v>146.74</v>
      </c>
      <c r="W896" s="159"/>
      <c r="X896" s="159" t="s">
        <v>246</v>
      </c>
      <c r="Y896" s="149"/>
      <c r="Z896" s="149"/>
      <c r="AA896" s="149"/>
      <c r="AB896" s="149"/>
      <c r="AC896" s="149"/>
      <c r="AD896" s="149"/>
      <c r="AE896" s="149"/>
      <c r="AF896" s="149"/>
      <c r="AG896" s="149" t="s">
        <v>289</v>
      </c>
      <c r="AH896" s="149"/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1" x14ac:dyDescent="0.25">
      <c r="A897" s="156"/>
      <c r="B897" s="157"/>
      <c r="C897" s="194" t="s">
        <v>1093</v>
      </c>
      <c r="D897" s="161"/>
      <c r="E897" s="162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49"/>
      <c r="Z897" s="149"/>
      <c r="AA897" s="149"/>
      <c r="AB897" s="149"/>
      <c r="AC897" s="149"/>
      <c r="AD897" s="149"/>
      <c r="AE897" s="149"/>
      <c r="AF897" s="149"/>
      <c r="AG897" s="149" t="s">
        <v>249</v>
      </c>
      <c r="AH897" s="149">
        <v>0</v>
      </c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1" x14ac:dyDescent="0.25">
      <c r="A898" s="156"/>
      <c r="B898" s="157"/>
      <c r="C898" s="194" t="s">
        <v>1564</v>
      </c>
      <c r="D898" s="161"/>
      <c r="E898" s="162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49"/>
      <c r="Z898" s="149"/>
      <c r="AA898" s="149"/>
      <c r="AB898" s="149"/>
      <c r="AC898" s="149"/>
      <c r="AD898" s="149"/>
      <c r="AE898" s="149"/>
      <c r="AF898" s="149"/>
      <c r="AG898" s="149" t="s">
        <v>249</v>
      </c>
      <c r="AH898" s="149">
        <v>0</v>
      </c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1" x14ac:dyDescent="0.25">
      <c r="A899" s="156"/>
      <c r="B899" s="157"/>
      <c r="C899" s="194" t="s">
        <v>1679</v>
      </c>
      <c r="D899" s="161"/>
      <c r="E899" s="162">
        <v>186.8</v>
      </c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49"/>
      <c r="Z899" s="149"/>
      <c r="AA899" s="149"/>
      <c r="AB899" s="149"/>
      <c r="AC899" s="149"/>
      <c r="AD899" s="149"/>
      <c r="AE899" s="149"/>
      <c r="AF899" s="149"/>
      <c r="AG899" s="149" t="s">
        <v>249</v>
      </c>
      <c r="AH899" s="149">
        <v>0</v>
      </c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outlineLevel="1" x14ac:dyDescent="0.25">
      <c r="A900" s="156"/>
      <c r="B900" s="157"/>
      <c r="C900" s="194" t="s">
        <v>1680</v>
      </c>
      <c r="D900" s="161"/>
      <c r="E900" s="162">
        <v>91</v>
      </c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49"/>
      <c r="Z900" s="149"/>
      <c r="AA900" s="149"/>
      <c r="AB900" s="149"/>
      <c r="AC900" s="149"/>
      <c r="AD900" s="149"/>
      <c r="AE900" s="149"/>
      <c r="AF900" s="149"/>
      <c r="AG900" s="149" t="s">
        <v>249</v>
      </c>
      <c r="AH900" s="149">
        <v>0</v>
      </c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1" x14ac:dyDescent="0.25">
      <c r="A901" s="156"/>
      <c r="B901" s="157"/>
      <c r="C901" s="194" t="s">
        <v>1681</v>
      </c>
      <c r="D901" s="161"/>
      <c r="E901" s="162">
        <v>124.4</v>
      </c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49"/>
      <c r="Z901" s="149"/>
      <c r="AA901" s="149"/>
      <c r="AB901" s="149"/>
      <c r="AC901" s="149"/>
      <c r="AD901" s="149"/>
      <c r="AE901" s="149"/>
      <c r="AF901" s="149"/>
      <c r="AG901" s="149" t="s">
        <v>249</v>
      </c>
      <c r="AH901" s="149">
        <v>0</v>
      </c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outlineLevel="1" x14ac:dyDescent="0.25">
      <c r="A902" s="156"/>
      <c r="B902" s="157"/>
      <c r="C902" s="194" t="s">
        <v>1682</v>
      </c>
      <c r="D902" s="161"/>
      <c r="E902" s="162">
        <v>35.82</v>
      </c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49"/>
      <c r="Z902" s="149"/>
      <c r="AA902" s="149"/>
      <c r="AB902" s="149"/>
      <c r="AC902" s="149"/>
      <c r="AD902" s="149"/>
      <c r="AE902" s="149"/>
      <c r="AF902" s="149"/>
      <c r="AG902" s="149" t="s">
        <v>249</v>
      </c>
      <c r="AH902" s="149">
        <v>0</v>
      </c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1" x14ac:dyDescent="0.25">
      <c r="A903" s="175">
        <v>105</v>
      </c>
      <c r="B903" s="176" t="s">
        <v>1683</v>
      </c>
      <c r="C903" s="193" t="s">
        <v>1684</v>
      </c>
      <c r="D903" s="177" t="s">
        <v>242</v>
      </c>
      <c r="E903" s="178">
        <v>356.7</v>
      </c>
      <c r="F903" s="179"/>
      <c r="G903" s="180">
        <f>ROUND(E903*F903,2)</f>
        <v>0</v>
      </c>
      <c r="H903" s="179"/>
      <c r="I903" s="180">
        <f>ROUND(E903*H903,2)</f>
        <v>0</v>
      </c>
      <c r="J903" s="179"/>
      <c r="K903" s="180">
        <f>ROUND(E903*J903,2)</f>
        <v>0</v>
      </c>
      <c r="L903" s="180">
        <v>21</v>
      </c>
      <c r="M903" s="180">
        <f>G903*(1+L903/100)</f>
        <v>0</v>
      </c>
      <c r="N903" s="180">
        <v>2.4000000000000001E-4</v>
      </c>
      <c r="O903" s="180">
        <f>ROUND(E903*N903,2)</f>
        <v>0.09</v>
      </c>
      <c r="P903" s="180">
        <v>0</v>
      </c>
      <c r="Q903" s="180">
        <f>ROUND(E903*P903,2)</f>
        <v>0</v>
      </c>
      <c r="R903" s="180" t="s">
        <v>1672</v>
      </c>
      <c r="S903" s="180" t="s">
        <v>244</v>
      </c>
      <c r="T903" s="181" t="s">
        <v>1030</v>
      </c>
      <c r="U903" s="159">
        <v>0</v>
      </c>
      <c r="V903" s="159">
        <f>ROUND(E903*U903,2)</f>
        <v>0</v>
      </c>
      <c r="W903" s="159"/>
      <c r="X903" s="159" t="s">
        <v>246</v>
      </c>
      <c r="Y903" s="149"/>
      <c r="Z903" s="149"/>
      <c r="AA903" s="149"/>
      <c r="AB903" s="149"/>
      <c r="AC903" s="149"/>
      <c r="AD903" s="149"/>
      <c r="AE903" s="149"/>
      <c r="AF903" s="149"/>
      <c r="AG903" s="149" t="s">
        <v>289</v>
      </c>
      <c r="AH903" s="149"/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1" x14ac:dyDescent="0.25">
      <c r="A904" s="156"/>
      <c r="B904" s="157"/>
      <c r="C904" s="194" t="s">
        <v>1093</v>
      </c>
      <c r="D904" s="161"/>
      <c r="E904" s="162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49"/>
      <c r="Z904" s="149"/>
      <c r="AA904" s="149"/>
      <c r="AB904" s="149"/>
      <c r="AC904" s="149"/>
      <c r="AD904" s="149"/>
      <c r="AE904" s="149"/>
      <c r="AF904" s="149"/>
      <c r="AG904" s="149" t="s">
        <v>249</v>
      </c>
      <c r="AH904" s="149">
        <v>0</v>
      </c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outlineLevel="1" x14ac:dyDescent="0.25">
      <c r="A905" s="156"/>
      <c r="B905" s="157"/>
      <c r="C905" s="194" t="s">
        <v>1564</v>
      </c>
      <c r="D905" s="161"/>
      <c r="E905" s="162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49"/>
      <c r="Z905" s="149"/>
      <c r="AA905" s="149"/>
      <c r="AB905" s="149"/>
      <c r="AC905" s="149"/>
      <c r="AD905" s="149"/>
      <c r="AE905" s="149"/>
      <c r="AF905" s="149"/>
      <c r="AG905" s="149" t="s">
        <v>249</v>
      </c>
      <c r="AH905" s="149">
        <v>0</v>
      </c>
      <c r="AI905" s="149"/>
      <c r="AJ905" s="149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</row>
    <row r="906" spans="1:60" outlineLevel="1" x14ac:dyDescent="0.25">
      <c r="A906" s="156"/>
      <c r="B906" s="157"/>
      <c r="C906" s="194" t="s">
        <v>1679</v>
      </c>
      <c r="D906" s="161"/>
      <c r="E906" s="162">
        <v>186.8</v>
      </c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49"/>
      <c r="Z906" s="149"/>
      <c r="AA906" s="149"/>
      <c r="AB906" s="149"/>
      <c r="AC906" s="149"/>
      <c r="AD906" s="149"/>
      <c r="AE906" s="149"/>
      <c r="AF906" s="149"/>
      <c r="AG906" s="149" t="s">
        <v>249</v>
      </c>
      <c r="AH906" s="149">
        <v>0</v>
      </c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1" x14ac:dyDescent="0.25">
      <c r="A907" s="156"/>
      <c r="B907" s="157"/>
      <c r="C907" s="194" t="s">
        <v>1685</v>
      </c>
      <c r="D907" s="161"/>
      <c r="E907" s="162">
        <v>45.5</v>
      </c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49"/>
      <c r="Z907" s="149"/>
      <c r="AA907" s="149"/>
      <c r="AB907" s="149"/>
      <c r="AC907" s="149"/>
      <c r="AD907" s="149"/>
      <c r="AE907" s="149"/>
      <c r="AF907" s="149"/>
      <c r="AG907" s="149" t="s">
        <v>249</v>
      </c>
      <c r="AH907" s="149">
        <v>0</v>
      </c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outlineLevel="1" x14ac:dyDescent="0.25">
      <c r="A908" s="156"/>
      <c r="B908" s="157"/>
      <c r="C908" s="194" t="s">
        <v>1681</v>
      </c>
      <c r="D908" s="161"/>
      <c r="E908" s="162">
        <v>124.4</v>
      </c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49"/>
      <c r="Z908" s="149"/>
      <c r="AA908" s="149"/>
      <c r="AB908" s="149"/>
      <c r="AC908" s="149"/>
      <c r="AD908" s="149"/>
      <c r="AE908" s="149"/>
      <c r="AF908" s="149"/>
      <c r="AG908" s="149" t="s">
        <v>249</v>
      </c>
      <c r="AH908" s="149">
        <v>0</v>
      </c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ht="20.399999999999999" outlineLevel="1" x14ac:dyDescent="0.25">
      <c r="A909" s="175">
        <v>106</v>
      </c>
      <c r="B909" s="176" t="s">
        <v>1686</v>
      </c>
      <c r="C909" s="193" t="s">
        <v>1687</v>
      </c>
      <c r="D909" s="177" t="s">
        <v>346</v>
      </c>
      <c r="E909" s="178">
        <v>330</v>
      </c>
      <c r="F909" s="179"/>
      <c r="G909" s="180">
        <f>ROUND(E909*F909,2)</f>
        <v>0</v>
      </c>
      <c r="H909" s="179"/>
      <c r="I909" s="180">
        <f>ROUND(E909*H909,2)</f>
        <v>0</v>
      </c>
      <c r="J909" s="179"/>
      <c r="K909" s="180">
        <f>ROUND(E909*J909,2)</f>
        <v>0</v>
      </c>
      <c r="L909" s="180">
        <v>21</v>
      </c>
      <c r="M909" s="180">
        <f>G909*(1+L909/100)</f>
        <v>0</v>
      </c>
      <c r="N909" s="180">
        <v>0</v>
      </c>
      <c r="O909" s="180">
        <f>ROUND(E909*N909,2)</f>
        <v>0</v>
      </c>
      <c r="P909" s="180">
        <v>0</v>
      </c>
      <c r="Q909" s="180">
        <f>ROUND(E909*P909,2)</f>
        <v>0</v>
      </c>
      <c r="R909" s="180"/>
      <c r="S909" s="180" t="s">
        <v>326</v>
      </c>
      <c r="T909" s="181" t="s">
        <v>327</v>
      </c>
      <c r="U909" s="159">
        <v>0</v>
      </c>
      <c r="V909" s="159">
        <f>ROUND(E909*U909,2)</f>
        <v>0</v>
      </c>
      <c r="W909" s="159"/>
      <c r="X909" s="159" t="s">
        <v>246</v>
      </c>
      <c r="Y909" s="149"/>
      <c r="Z909" s="149"/>
      <c r="AA909" s="149"/>
      <c r="AB909" s="149"/>
      <c r="AC909" s="149"/>
      <c r="AD909" s="149"/>
      <c r="AE909" s="149"/>
      <c r="AF909" s="149"/>
      <c r="AG909" s="149" t="s">
        <v>289</v>
      </c>
      <c r="AH909" s="149"/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outlineLevel="1" x14ac:dyDescent="0.25">
      <c r="A910" s="156"/>
      <c r="B910" s="157"/>
      <c r="C910" s="194" t="s">
        <v>1688</v>
      </c>
      <c r="D910" s="161"/>
      <c r="E910" s="162">
        <v>330</v>
      </c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49"/>
      <c r="Z910" s="149"/>
      <c r="AA910" s="149"/>
      <c r="AB910" s="149"/>
      <c r="AC910" s="149"/>
      <c r="AD910" s="149"/>
      <c r="AE910" s="149"/>
      <c r="AF910" s="149"/>
      <c r="AG910" s="149" t="s">
        <v>249</v>
      </c>
      <c r="AH910" s="149">
        <v>0</v>
      </c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1" x14ac:dyDescent="0.25">
      <c r="A911" s="175">
        <v>107</v>
      </c>
      <c r="B911" s="176" t="s">
        <v>1689</v>
      </c>
      <c r="C911" s="193" t="s">
        <v>1690</v>
      </c>
      <c r="D911" s="177" t="s">
        <v>279</v>
      </c>
      <c r="E911" s="178">
        <v>0.17471999999999999</v>
      </c>
      <c r="F911" s="179"/>
      <c r="G911" s="180">
        <f>ROUND(E911*F911,2)</f>
        <v>0</v>
      </c>
      <c r="H911" s="179"/>
      <c r="I911" s="180">
        <f>ROUND(E911*H911,2)</f>
        <v>0</v>
      </c>
      <c r="J911" s="179"/>
      <c r="K911" s="180">
        <f>ROUND(E911*J911,2)</f>
        <v>0</v>
      </c>
      <c r="L911" s="180">
        <v>21</v>
      </c>
      <c r="M911" s="180">
        <f>G911*(1+L911/100)</f>
        <v>0</v>
      </c>
      <c r="N911" s="180">
        <v>0.55000000000000004</v>
      </c>
      <c r="O911" s="180">
        <f>ROUND(E911*N911,2)</f>
        <v>0.1</v>
      </c>
      <c r="P911" s="180">
        <v>0</v>
      </c>
      <c r="Q911" s="180">
        <f>ROUND(E911*P911,2)</f>
        <v>0</v>
      </c>
      <c r="R911" s="180" t="s">
        <v>407</v>
      </c>
      <c r="S911" s="180" t="s">
        <v>244</v>
      </c>
      <c r="T911" s="181" t="s">
        <v>1030</v>
      </c>
      <c r="U911" s="159">
        <v>0</v>
      </c>
      <c r="V911" s="159">
        <f>ROUND(E911*U911,2)</f>
        <v>0</v>
      </c>
      <c r="W911" s="159"/>
      <c r="X911" s="159" t="s">
        <v>328</v>
      </c>
      <c r="Y911" s="149"/>
      <c r="Z911" s="149"/>
      <c r="AA911" s="149"/>
      <c r="AB911" s="149"/>
      <c r="AC911" s="149"/>
      <c r="AD911" s="149"/>
      <c r="AE911" s="149"/>
      <c r="AF911" s="149"/>
      <c r="AG911" s="149" t="s">
        <v>415</v>
      </c>
      <c r="AH911" s="149"/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outlineLevel="1" x14ac:dyDescent="0.25">
      <c r="A912" s="156"/>
      <c r="B912" s="157"/>
      <c r="C912" s="194" t="s">
        <v>1093</v>
      </c>
      <c r="D912" s="161"/>
      <c r="E912" s="162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49"/>
      <c r="Z912" s="149"/>
      <c r="AA912" s="149"/>
      <c r="AB912" s="149"/>
      <c r="AC912" s="149"/>
      <c r="AD912" s="149"/>
      <c r="AE912" s="149"/>
      <c r="AF912" s="149"/>
      <c r="AG912" s="149" t="s">
        <v>249</v>
      </c>
      <c r="AH912" s="149">
        <v>0</v>
      </c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1" x14ac:dyDescent="0.25">
      <c r="A913" s="156"/>
      <c r="B913" s="157"/>
      <c r="C913" s="194" t="s">
        <v>1564</v>
      </c>
      <c r="D913" s="161"/>
      <c r="E913" s="162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49"/>
      <c r="Z913" s="149"/>
      <c r="AA913" s="149"/>
      <c r="AB913" s="149"/>
      <c r="AC913" s="149"/>
      <c r="AD913" s="149"/>
      <c r="AE913" s="149"/>
      <c r="AF913" s="149"/>
      <c r="AG913" s="149" t="s">
        <v>249</v>
      </c>
      <c r="AH913" s="149">
        <v>0</v>
      </c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1" x14ac:dyDescent="0.25">
      <c r="A914" s="156"/>
      <c r="B914" s="157"/>
      <c r="C914" s="194" t="s">
        <v>1676</v>
      </c>
      <c r="D914" s="161"/>
      <c r="E914" s="162">
        <v>0.17471999999999999</v>
      </c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49"/>
      <c r="Z914" s="149"/>
      <c r="AA914" s="149"/>
      <c r="AB914" s="149"/>
      <c r="AC914" s="149"/>
      <c r="AD914" s="149"/>
      <c r="AE914" s="149"/>
      <c r="AF914" s="149"/>
      <c r="AG914" s="149" t="s">
        <v>249</v>
      </c>
      <c r="AH914" s="149">
        <v>0</v>
      </c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1" x14ac:dyDescent="0.25">
      <c r="A915" s="156"/>
      <c r="B915" s="157"/>
      <c r="C915" s="194" t="s">
        <v>1691</v>
      </c>
      <c r="D915" s="161"/>
      <c r="E915" s="162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49"/>
      <c r="Z915" s="149"/>
      <c r="AA915" s="149"/>
      <c r="AB915" s="149"/>
      <c r="AC915" s="149"/>
      <c r="AD915" s="149"/>
      <c r="AE915" s="149"/>
      <c r="AF915" s="149"/>
      <c r="AG915" s="149" t="s">
        <v>249</v>
      </c>
      <c r="AH915" s="149">
        <v>0</v>
      </c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outlineLevel="1" x14ac:dyDescent="0.25">
      <c r="A916" s="175">
        <v>108</v>
      </c>
      <c r="B916" s="176" t="s">
        <v>1692</v>
      </c>
      <c r="C916" s="193" t="s">
        <v>1693</v>
      </c>
      <c r="D916" s="177" t="s">
        <v>242</v>
      </c>
      <c r="E916" s="178">
        <v>236.94</v>
      </c>
      <c r="F916" s="179"/>
      <c r="G916" s="180">
        <f>ROUND(E916*F916,2)</f>
        <v>0</v>
      </c>
      <c r="H916" s="179"/>
      <c r="I916" s="180">
        <f>ROUND(E916*H916,2)</f>
        <v>0</v>
      </c>
      <c r="J916" s="179"/>
      <c r="K916" s="180">
        <f>ROUND(E916*J916,2)</f>
        <v>0</v>
      </c>
      <c r="L916" s="180">
        <v>21</v>
      </c>
      <c r="M916" s="180">
        <f>G916*(1+L916/100)</f>
        <v>0</v>
      </c>
      <c r="N916" s="180">
        <v>6.6E-3</v>
      </c>
      <c r="O916" s="180">
        <f>ROUND(E916*N916,2)</f>
        <v>1.56</v>
      </c>
      <c r="P916" s="180">
        <v>0</v>
      </c>
      <c r="Q916" s="180">
        <f>ROUND(E916*P916,2)</f>
        <v>0</v>
      </c>
      <c r="R916" s="180" t="s">
        <v>407</v>
      </c>
      <c r="S916" s="180" t="s">
        <v>244</v>
      </c>
      <c r="T916" s="181" t="s">
        <v>1030</v>
      </c>
      <c r="U916" s="159">
        <v>0</v>
      </c>
      <c r="V916" s="159">
        <f>ROUND(E916*U916,2)</f>
        <v>0</v>
      </c>
      <c r="W916" s="159"/>
      <c r="X916" s="159" t="s">
        <v>328</v>
      </c>
      <c r="Y916" s="149"/>
      <c r="Z916" s="149"/>
      <c r="AA916" s="149"/>
      <c r="AB916" s="149"/>
      <c r="AC916" s="149"/>
      <c r="AD916" s="149"/>
      <c r="AE916" s="149"/>
      <c r="AF916" s="149"/>
      <c r="AG916" s="149" t="s">
        <v>415</v>
      </c>
      <c r="AH916" s="149"/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1" x14ac:dyDescent="0.25">
      <c r="A917" s="156"/>
      <c r="B917" s="157"/>
      <c r="C917" s="194" t="s">
        <v>1093</v>
      </c>
      <c r="D917" s="161"/>
      <c r="E917" s="162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49"/>
      <c r="Z917" s="149"/>
      <c r="AA917" s="149"/>
      <c r="AB917" s="149"/>
      <c r="AC917" s="149"/>
      <c r="AD917" s="149"/>
      <c r="AE917" s="149"/>
      <c r="AF917" s="149"/>
      <c r="AG917" s="149" t="s">
        <v>249</v>
      </c>
      <c r="AH917" s="149">
        <v>0</v>
      </c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1" x14ac:dyDescent="0.25">
      <c r="A918" s="156"/>
      <c r="B918" s="157"/>
      <c r="C918" s="194" t="s">
        <v>1564</v>
      </c>
      <c r="D918" s="161"/>
      <c r="E918" s="162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49"/>
      <c r="Z918" s="149"/>
      <c r="AA918" s="149"/>
      <c r="AB918" s="149"/>
      <c r="AC918" s="149"/>
      <c r="AD918" s="149"/>
      <c r="AE918" s="149"/>
      <c r="AF918" s="149"/>
      <c r="AG918" s="149" t="s">
        <v>249</v>
      </c>
      <c r="AH918" s="149">
        <v>0</v>
      </c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1" x14ac:dyDescent="0.25">
      <c r="A919" s="156"/>
      <c r="B919" s="157"/>
      <c r="C919" s="194" t="s">
        <v>1680</v>
      </c>
      <c r="D919" s="161"/>
      <c r="E919" s="162">
        <v>91</v>
      </c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49"/>
      <c r="Z919" s="149"/>
      <c r="AA919" s="149"/>
      <c r="AB919" s="149"/>
      <c r="AC919" s="149"/>
      <c r="AD919" s="149"/>
      <c r="AE919" s="149"/>
      <c r="AF919" s="149"/>
      <c r="AG919" s="149" t="s">
        <v>249</v>
      </c>
      <c r="AH919" s="149">
        <v>0</v>
      </c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outlineLevel="1" x14ac:dyDescent="0.25">
      <c r="A920" s="156"/>
      <c r="B920" s="157"/>
      <c r="C920" s="194" t="s">
        <v>1681</v>
      </c>
      <c r="D920" s="161"/>
      <c r="E920" s="162">
        <v>124.4</v>
      </c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49"/>
      <c r="Z920" s="149"/>
      <c r="AA920" s="149"/>
      <c r="AB920" s="149"/>
      <c r="AC920" s="149"/>
      <c r="AD920" s="149"/>
      <c r="AE920" s="149"/>
      <c r="AF920" s="149"/>
      <c r="AG920" s="149" t="s">
        <v>249</v>
      </c>
      <c r="AH920" s="149">
        <v>0</v>
      </c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1" x14ac:dyDescent="0.25">
      <c r="A921" s="156"/>
      <c r="B921" s="157"/>
      <c r="C921" s="196" t="s">
        <v>598</v>
      </c>
      <c r="D921" s="163"/>
      <c r="E921" s="164">
        <v>21.54</v>
      </c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49"/>
      <c r="Z921" s="149"/>
      <c r="AA921" s="149"/>
      <c r="AB921" s="149"/>
      <c r="AC921" s="149"/>
      <c r="AD921" s="149"/>
      <c r="AE921" s="149"/>
      <c r="AF921" s="149"/>
      <c r="AG921" s="149" t="s">
        <v>249</v>
      </c>
      <c r="AH921" s="149">
        <v>4</v>
      </c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outlineLevel="1" x14ac:dyDescent="0.25">
      <c r="A922" s="175">
        <v>109</v>
      </c>
      <c r="B922" s="176" t="s">
        <v>1694</v>
      </c>
      <c r="C922" s="193" t="s">
        <v>1695</v>
      </c>
      <c r="D922" s="177" t="s">
        <v>242</v>
      </c>
      <c r="E922" s="178">
        <v>39.402000000000001</v>
      </c>
      <c r="F922" s="179"/>
      <c r="G922" s="180">
        <f>ROUND(E922*F922,2)</f>
        <v>0</v>
      </c>
      <c r="H922" s="179"/>
      <c r="I922" s="180">
        <f>ROUND(E922*H922,2)</f>
        <v>0</v>
      </c>
      <c r="J922" s="179"/>
      <c r="K922" s="180">
        <f>ROUND(E922*J922,2)</f>
        <v>0</v>
      </c>
      <c r="L922" s="180">
        <v>21</v>
      </c>
      <c r="M922" s="180">
        <f>G922*(1+L922/100)</f>
        <v>0</v>
      </c>
      <c r="N922" s="180">
        <v>1.298E-2</v>
      </c>
      <c r="O922" s="180">
        <f>ROUND(E922*N922,2)</f>
        <v>0.51</v>
      </c>
      <c r="P922" s="180">
        <v>0</v>
      </c>
      <c r="Q922" s="180">
        <f>ROUND(E922*P922,2)</f>
        <v>0</v>
      </c>
      <c r="R922" s="180" t="s">
        <v>407</v>
      </c>
      <c r="S922" s="180" t="s">
        <v>244</v>
      </c>
      <c r="T922" s="181" t="s">
        <v>1030</v>
      </c>
      <c r="U922" s="159">
        <v>0</v>
      </c>
      <c r="V922" s="159">
        <f>ROUND(E922*U922,2)</f>
        <v>0</v>
      </c>
      <c r="W922" s="159"/>
      <c r="X922" s="159" t="s">
        <v>328</v>
      </c>
      <c r="Y922" s="149"/>
      <c r="Z922" s="149"/>
      <c r="AA922" s="149"/>
      <c r="AB922" s="149"/>
      <c r="AC922" s="149"/>
      <c r="AD922" s="149"/>
      <c r="AE922" s="149"/>
      <c r="AF922" s="149"/>
      <c r="AG922" s="149" t="s">
        <v>415</v>
      </c>
      <c r="AH922" s="149"/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1" x14ac:dyDescent="0.25">
      <c r="A923" s="156"/>
      <c r="B923" s="157"/>
      <c r="C923" s="194" t="s">
        <v>1682</v>
      </c>
      <c r="D923" s="161"/>
      <c r="E923" s="162">
        <v>35.82</v>
      </c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49"/>
      <c r="Z923" s="149"/>
      <c r="AA923" s="149"/>
      <c r="AB923" s="149"/>
      <c r="AC923" s="149"/>
      <c r="AD923" s="149"/>
      <c r="AE923" s="149"/>
      <c r="AF923" s="149"/>
      <c r="AG923" s="149" t="s">
        <v>249</v>
      </c>
      <c r="AH923" s="149">
        <v>0</v>
      </c>
      <c r="AI923" s="149"/>
      <c r="AJ923" s="149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1" x14ac:dyDescent="0.25">
      <c r="A924" s="156"/>
      <c r="B924" s="157"/>
      <c r="C924" s="196" t="s">
        <v>598</v>
      </c>
      <c r="D924" s="163"/>
      <c r="E924" s="164">
        <v>3.5819999999999999</v>
      </c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49"/>
      <c r="Z924" s="149"/>
      <c r="AA924" s="149"/>
      <c r="AB924" s="149"/>
      <c r="AC924" s="149"/>
      <c r="AD924" s="149"/>
      <c r="AE924" s="149"/>
      <c r="AF924" s="149"/>
      <c r="AG924" s="149" t="s">
        <v>249</v>
      </c>
      <c r="AH924" s="149">
        <v>4</v>
      </c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outlineLevel="1" x14ac:dyDescent="0.25">
      <c r="A925" s="175">
        <v>110</v>
      </c>
      <c r="B925" s="176" t="s">
        <v>1696</v>
      </c>
      <c r="C925" s="193" t="s">
        <v>1697</v>
      </c>
      <c r="D925" s="177" t="s">
        <v>242</v>
      </c>
      <c r="E925" s="178">
        <v>186.8</v>
      </c>
      <c r="F925" s="179"/>
      <c r="G925" s="180">
        <f>ROUND(E925*F925,2)</f>
        <v>0</v>
      </c>
      <c r="H925" s="179"/>
      <c r="I925" s="180">
        <f>ROUND(E925*H925,2)</f>
        <v>0</v>
      </c>
      <c r="J925" s="179"/>
      <c r="K925" s="180">
        <f>ROUND(E925*J925,2)</f>
        <v>0</v>
      </c>
      <c r="L925" s="180">
        <v>21</v>
      </c>
      <c r="M925" s="180">
        <f>G925*(1+L925/100)</f>
        <v>0</v>
      </c>
      <c r="N925" s="180">
        <v>1.4749999999999999E-2</v>
      </c>
      <c r="O925" s="180">
        <f>ROUND(E925*N925,2)</f>
        <v>2.76</v>
      </c>
      <c r="P925" s="180">
        <v>0</v>
      </c>
      <c r="Q925" s="180">
        <f>ROUND(E925*P925,2)</f>
        <v>0</v>
      </c>
      <c r="R925" s="180" t="s">
        <v>407</v>
      </c>
      <c r="S925" s="180" t="s">
        <v>244</v>
      </c>
      <c r="T925" s="181" t="s">
        <v>1030</v>
      </c>
      <c r="U925" s="159">
        <v>0</v>
      </c>
      <c r="V925" s="159">
        <f>ROUND(E925*U925,2)</f>
        <v>0</v>
      </c>
      <c r="W925" s="159"/>
      <c r="X925" s="159" t="s">
        <v>328</v>
      </c>
      <c r="Y925" s="149"/>
      <c r="Z925" s="149"/>
      <c r="AA925" s="149"/>
      <c r="AB925" s="149"/>
      <c r="AC925" s="149"/>
      <c r="AD925" s="149"/>
      <c r="AE925" s="149"/>
      <c r="AF925" s="149"/>
      <c r="AG925" s="149" t="s">
        <v>415</v>
      </c>
      <c r="AH925" s="149"/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1" x14ac:dyDescent="0.25">
      <c r="A926" s="156"/>
      <c r="B926" s="157"/>
      <c r="C926" s="194" t="s">
        <v>1093</v>
      </c>
      <c r="D926" s="161"/>
      <c r="E926" s="162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49"/>
      <c r="Z926" s="149"/>
      <c r="AA926" s="149"/>
      <c r="AB926" s="149"/>
      <c r="AC926" s="149"/>
      <c r="AD926" s="149"/>
      <c r="AE926" s="149"/>
      <c r="AF926" s="149"/>
      <c r="AG926" s="149" t="s">
        <v>249</v>
      </c>
      <c r="AH926" s="149">
        <v>0</v>
      </c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1" x14ac:dyDescent="0.25">
      <c r="A927" s="156"/>
      <c r="B927" s="157"/>
      <c r="C927" s="194" t="s">
        <v>1564</v>
      </c>
      <c r="D927" s="161"/>
      <c r="E927" s="162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49"/>
      <c r="Z927" s="149"/>
      <c r="AA927" s="149"/>
      <c r="AB927" s="149"/>
      <c r="AC927" s="149"/>
      <c r="AD927" s="149"/>
      <c r="AE927" s="149"/>
      <c r="AF927" s="149"/>
      <c r="AG927" s="149" t="s">
        <v>249</v>
      </c>
      <c r="AH927" s="149">
        <v>0</v>
      </c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outlineLevel="1" x14ac:dyDescent="0.25">
      <c r="A928" s="156"/>
      <c r="B928" s="157"/>
      <c r="C928" s="194" t="s">
        <v>1679</v>
      </c>
      <c r="D928" s="161"/>
      <c r="E928" s="162">
        <v>186.8</v>
      </c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49"/>
      <c r="Z928" s="149"/>
      <c r="AA928" s="149"/>
      <c r="AB928" s="149"/>
      <c r="AC928" s="149"/>
      <c r="AD928" s="149"/>
      <c r="AE928" s="149"/>
      <c r="AF928" s="149"/>
      <c r="AG928" s="149" t="s">
        <v>249</v>
      </c>
      <c r="AH928" s="149">
        <v>0</v>
      </c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1" x14ac:dyDescent="0.25">
      <c r="A929" s="156">
        <v>111</v>
      </c>
      <c r="B929" s="157" t="s">
        <v>1698</v>
      </c>
      <c r="C929" s="197" t="s">
        <v>1699</v>
      </c>
      <c r="D929" s="158" t="s">
        <v>0</v>
      </c>
      <c r="E929" s="190"/>
      <c r="F929" s="160"/>
      <c r="G929" s="159">
        <f>ROUND(E929*F929,2)</f>
        <v>0</v>
      </c>
      <c r="H929" s="160"/>
      <c r="I929" s="159">
        <f>ROUND(E929*H929,2)</f>
        <v>0</v>
      </c>
      <c r="J929" s="160"/>
      <c r="K929" s="159">
        <f>ROUND(E929*J929,2)</f>
        <v>0</v>
      </c>
      <c r="L929" s="159">
        <v>21</v>
      </c>
      <c r="M929" s="159">
        <f>G929*(1+L929/100)</f>
        <v>0</v>
      </c>
      <c r="N929" s="159">
        <v>0</v>
      </c>
      <c r="O929" s="159">
        <f>ROUND(E929*N929,2)</f>
        <v>0</v>
      </c>
      <c r="P929" s="159">
        <v>0</v>
      </c>
      <c r="Q929" s="159">
        <f>ROUND(E929*P929,2)</f>
        <v>0</v>
      </c>
      <c r="R929" s="159" t="s">
        <v>1672</v>
      </c>
      <c r="S929" s="159" t="s">
        <v>244</v>
      </c>
      <c r="T929" s="159" t="s">
        <v>1030</v>
      </c>
      <c r="U929" s="159">
        <v>0</v>
      </c>
      <c r="V929" s="159">
        <f>ROUND(E929*U929,2)</f>
        <v>0</v>
      </c>
      <c r="W929" s="159"/>
      <c r="X929" s="159" t="s">
        <v>604</v>
      </c>
      <c r="Y929" s="149"/>
      <c r="Z929" s="149"/>
      <c r="AA929" s="149"/>
      <c r="AB929" s="149"/>
      <c r="AC929" s="149"/>
      <c r="AD929" s="149"/>
      <c r="AE929" s="149"/>
      <c r="AF929" s="149"/>
      <c r="AG929" s="149" t="s">
        <v>605</v>
      </c>
      <c r="AH929" s="149"/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1" x14ac:dyDescent="0.25">
      <c r="A930" s="156"/>
      <c r="B930" s="157"/>
      <c r="C930" s="268" t="s">
        <v>606</v>
      </c>
      <c r="D930" s="269"/>
      <c r="E930" s="269"/>
      <c r="F930" s="269"/>
      <c r="G930" s="26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49"/>
      <c r="Z930" s="149"/>
      <c r="AA930" s="149"/>
      <c r="AB930" s="149"/>
      <c r="AC930" s="149"/>
      <c r="AD930" s="149"/>
      <c r="AE930" s="149"/>
      <c r="AF930" s="149"/>
      <c r="AG930" s="149" t="s">
        <v>270</v>
      </c>
      <c r="AH930" s="149"/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x14ac:dyDescent="0.25">
      <c r="A931" s="169" t="s">
        <v>238</v>
      </c>
      <c r="B931" s="170" t="s">
        <v>184</v>
      </c>
      <c r="C931" s="192" t="s">
        <v>185</v>
      </c>
      <c r="D931" s="171"/>
      <c r="E931" s="172"/>
      <c r="F931" s="173"/>
      <c r="G931" s="173">
        <f>SUMIF(AG932:AG961,"&lt;&gt;NOR",G932:G961)</f>
        <v>0</v>
      </c>
      <c r="H931" s="173"/>
      <c r="I931" s="173">
        <f>SUM(I932:I961)</f>
        <v>0</v>
      </c>
      <c r="J931" s="173"/>
      <c r="K931" s="173">
        <f>SUM(K932:K961)</f>
        <v>0</v>
      </c>
      <c r="L931" s="173"/>
      <c r="M931" s="173">
        <f>SUM(M932:M961)</f>
        <v>0</v>
      </c>
      <c r="N931" s="173"/>
      <c r="O931" s="173">
        <f>SUM(O932:O961)</f>
        <v>1.5700000000000003</v>
      </c>
      <c r="P931" s="173"/>
      <c r="Q931" s="173">
        <f>SUM(Q932:Q961)</f>
        <v>0</v>
      </c>
      <c r="R931" s="173"/>
      <c r="S931" s="173"/>
      <c r="T931" s="174"/>
      <c r="U931" s="168"/>
      <c r="V931" s="168">
        <f>SUM(V932:V961)</f>
        <v>400.08000000000004</v>
      </c>
      <c r="W931" s="168"/>
      <c r="X931" s="168"/>
      <c r="AG931" t="s">
        <v>239</v>
      </c>
    </row>
    <row r="932" spans="1:60" ht="20.399999999999999" outlineLevel="1" x14ac:dyDescent="0.25">
      <c r="A932" s="175">
        <v>112</v>
      </c>
      <c r="B932" s="176" t="s">
        <v>1700</v>
      </c>
      <c r="C932" s="193" t="s">
        <v>1701</v>
      </c>
      <c r="D932" s="177" t="s">
        <v>274</v>
      </c>
      <c r="E932" s="178">
        <v>2.5</v>
      </c>
      <c r="F932" s="179"/>
      <c r="G932" s="180">
        <f>ROUND(E932*F932,2)</f>
        <v>0</v>
      </c>
      <c r="H932" s="179"/>
      <c r="I932" s="180">
        <f>ROUND(E932*H932,2)</f>
        <v>0</v>
      </c>
      <c r="J932" s="179"/>
      <c r="K932" s="180">
        <f>ROUND(E932*J932,2)</f>
        <v>0</v>
      </c>
      <c r="L932" s="180">
        <v>21</v>
      </c>
      <c r="M932" s="180">
        <f>G932*(1+L932/100)</f>
        <v>0</v>
      </c>
      <c r="N932" s="180">
        <v>4.2999999999999999E-4</v>
      </c>
      <c r="O932" s="180">
        <f>ROUND(E932*N932,2)</f>
        <v>0</v>
      </c>
      <c r="P932" s="180">
        <v>0</v>
      </c>
      <c r="Q932" s="180">
        <f>ROUND(E932*P932,2)</f>
        <v>0</v>
      </c>
      <c r="R932" s="180" t="s">
        <v>1448</v>
      </c>
      <c r="S932" s="180" t="s">
        <v>244</v>
      </c>
      <c r="T932" s="181" t="s">
        <v>1030</v>
      </c>
      <c r="U932" s="159">
        <v>0.189</v>
      </c>
      <c r="V932" s="159">
        <f>ROUND(E932*U932,2)</f>
        <v>0.47</v>
      </c>
      <c r="W932" s="159"/>
      <c r="X932" s="159" t="s">
        <v>246</v>
      </c>
      <c r="Y932" s="149"/>
      <c r="Z932" s="149"/>
      <c r="AA932" s="149"/>
      <c r="AB932" s="149"/>
      <c r="AC932" s="149"/>
      <c r="AD932" s="149"/>
      <c r="AE932" s="149"/>
      <c r="AF932" s="149"/>
      <c r="AG932" s="149" t="s">
        <v>289</v>
      </c>
      <c r="AH932" s="149"/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outlineLevel="1" x14ac:dyDescent="0.25">
      <c r="A933" s="156"/>
      <c r="B933" s="157"/>
      <c r="C933" s="266" t="s">
        <v>1522</v>
      </c>
      <c r="D933" s="267"/>
      <c r="E933" s="267"/>
      <c r="F933" s="267"/>
      <c r="G933" s="267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49"/>
      <c r="Z933" s="149"/>
      <c r="AA933" s="149"/>
      <c r="AB933" s="149"/>
      <c r="AC933" s="149"/>
      <c r="AD933" s="149"/>
      <c r="AE933" s="149"/>
      <c r="AF933" s="149"/>
      <c r="AG933" s="149" t="s">
        <v>270</v>
      </c>
      <c r="AH933" s="149"/>
      <c r="AI933" s="149"/>
      <c r="AJ933" s="149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</row>
    <row r="934" spans="1:60" outlineLevel="1" x14ac:dyDescent="0.25">
      <c r="A934" s="156"/>
      <c r="B934" s="157"/>
      <c r="C934" s="264" t="s">
        <v>1702</v>
      </c>
      <c r="D934" s="265"/>
      <c r="E934" s="265"/>
      <c r="F934" s="265"/>
      <c r="G934" s="265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49"/>
      <c r="Z934" s="149"/>
      <c r="AA934" s="149"/>
      <c r="AB934" s="149"/>
      <c r="AC934" s="149"/>
      <c r="AD934" s="149"/>
      <c r="AE934" s="149"/>
      <c r="AF934" s="149"/>
      <c r="AG934" s="149" t="s">
        <v>610</v>
      </c>
      <c r="AH934" s="149"/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1" x14ac:dyDescent="0.25">
      <c r="A935" s="156"/>
      <c r="B935" s="157"/>
      <c r="C935" s="194" t="s">
        <v>1703</v>
      </c>
      <c r="D935" s="161"/>
      <c r="E935" s="162">
        <v>2.5</v>
      </c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49"/>
      <c r="Z935" s="149"/>
      <c r="AA935" s="149"/>
      <c r="AB935" s="149"/>
      <c r="AC935" s="149"/>
      <c r="AD935" s="149"/>
      <c r="AE935" s="149"/>
      <c r="AF935" s="149"/>
      <c r="AG935" s="149" t="s">
        <v>249</v>
      </c>
      <c r="AH935" s="149">
        <v>0</v>
      </c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ht="20.399999999999999" outlineLevel="1" x14ac:dyDescent="0.25">
      <c r="A936" s="175">
        <v>113</v>
      </c>
      <c r="B936" s="176" t="s">
        <v>1704</v>
      </c>
      <c r="C936" s="193" t="s">
        <v>1705</v>
      </c>
      <c r="D936" s="177" t="s">
        <v>242</v>
      </c>
      <c r="E936" s="178">
        <v>205.3</v>
      </c>
      <c r="F936" s="179"/>
      <c r="G936" s="180">
        <f>ROUND(E936*F936,2)</f>
        <v>0</v>
      </c>
      <c r="H936" s="179"/>
      <c r="I936" s="180">
        <f>ROUND(E936*H936,2)</f>
        <v>0</v>
      </c>
      <c r="J936" s="179"/>
      <c r="K936" s="180">
        <f>ROUND(E936*J936,2)</f>
        <v>0</v>
      </c>
      <c r="L936" s="180">
        <v>21</v>
      </c>
      <c r="M936" s="180">
        <f>G936*(1+L936/100)</f>
        <v>0</v>
      </c>
      <c r="N936" s="180">
        <v>2.2499999999999998E-3</v>
      </c>
      <c r="O936" s="180">
        <f>ROUND(E936*N936,2)</f>
        <v>0.46</v>
      </c>
      <c r="P936" s="180">
        <v>0</v>
      </c>
      <c r="Q936" s="180">
        <f>ROUND(E936*P936,2)</f>
        <v>0</v>
      </c>
      <c r="R936" s="180" t="s">
        <v>1706</v>
      </c>
      <c r="S936" s="180" t="s">
        <v>244</v>
      </c>
      <c r="T936" s="181" t="s">
        <v>327</v>
      </c>
      <c r="U936" s="159">
        <v>1.2179500000000001</v>
      </c>
      <c r="V936" s="159">
        <f>ROUND(E936*U936,2)</f>
        <v>250.05</v>
      </c>
      <c r="W936" s="159"/>
      <c r="X936" s="159" t="s">
        <v>246</v>
      </c>
      <c r="Y936" s="149"/>
      <c r="Z936" s="149"/>
      <c r="AA936" s="149"/>
      <c r="AB936" s="149"/>
      <c r="AC936" s="149"/>
      <c r="AD936" s="149"/>
      <c r="AE936" s="149"/>
      <c r="AF936" s="149"/>
      <c r="AG936" s="149" t="s">
        <v>289</v>
      </c>
      <c r="AH936" s="149"/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1" x14ac:dyDescent="0.25">
      <c r="A937" s="156"/>
      <c r="B937" s="157"/>
      <c r="C937" s="266" t="s">
        <v>1707</v>
      </c>
      <c r="D937" s="267"/>
      <c r="E937" s="267"/>
      <c r="F937" s="267"/>
      <c r="G937" s="267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49"/>
      <c r="Z937" s="149"/>
      <c r="AA937" s="149"/>
      <c r="AB937" s="149"/>
      <c r="AC937" s="149"/>
      <c r="AD937" s="149"/>
      <c r="AE937" s="149"/>
      <c r="AF937" s="149"/>
      <c r="AG937" s="149" t="s">
        <v>270</v>
      </c>
      <c r="AH937" s="149"/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outlineLevel="1" x14ac:dyDescent="0.25">
      <c r="A938" s="156"/>
      <c r="B938" s="157"/>
      <c r="C938" s="264" t="s">
        <v>1708</v>
      </c>
      <c r="D938" s="265"/>
      <c r="E938" s="265"/>
      <c r="F938" s="265"/>
      <c r="G938" s="265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49"/>
      <c r="Z938" s="149"/>
      <c r="AA938" s="149"/>
      <c r="AB938" s="149"/>
      <c r="AC938" s="149"/>
      <c r="AD938" s="149"/>
      <c r="AE938" s="149"/>
      <c r="AF938" s="149"/>
      <c r="AG938" s="149" t="s">
        <v>610</v>
      </c>
      <c r="AH938" s="149"/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1" x14ac:dyDescent="0.25">
      <c r="A939" s="156"/>
      <c r="B939" s="157"/>
      <c r="C939" s="194" t="s">
        <v>1093</v>
      </c>
      <c r="D939" s="161"/>
      <c r="E939" s="162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49"/>
      <c r="Z939" s="149"/>
      <c r="AA939" s="149"/>
      <c r="AB939" s="149"/>
      <c r="AC939" s="149"/>
      <c r="AD939" s="149"/>
      <c r="AE939" s="149"/>
      <c r="AF939" s="149"/>
      <c r="AG939" s="149" t="s">
        <v>249</v>
      </c>
      <c r="AH939" s="149">
        <v>0</v>
      </c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outlineLevel="1" x14ac:dyDescent="0.25">
      <c r="A940" s="156"/>
      <c r="B940" s="157"/>
      <c r="C940" s="194" t="s">
        <v>1709</v>
      </c>
      <c r="D940" s="161"/>
      <c r="E940" s="162">
        <v>205.3</v>
      </c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49"/>
      <c r="Z940" s="149"/>
      <c r="AA940" s="149"/>
      <c r="AB940" s="149"/>
      <c r="AC940" s="149"/>
      <c r="AD940" s="149"/>
      <c r="AE940" s="149"/>
      <c r="AF940" s="149"/>
      <c r="AG940" s="149" t="s">
        <v>249</v>
      </c>
      <c r="AH940" s="149">
        <v>0</v>
      </c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outlineLevel="1" x14ac:dyDescent="0.25">
      <c r="A941" s="175">
        <v>114</v>
      </c>
      <c r="B941" s="176" t="s">
        <v>1710</v>
      </c>
      <c r="C941" s="193" t="s">
        <v>1711</v>
      </c>
      <c r="D941" s="177" t="s">
        <v>274</v>
      </c>
      <c r="E941" s="178">
        <v>177.8</v>
      </c>
      <c r="F941" s="179"/>
      <c r="G941" s="180">
        <f>ROUND(E941*F941,2)</f>
        <v>0</v>
      </c>
      <c r="H941" s="179"/>
      <c r="I941" s="180">
        <f>ROUND(E941*H941,2)</f>
        <v>0</v>
      </c>
      <c r="J941" s="179"/>
      <c r="K941" s="180">
        <f>ROUND(E941*J941,2)</f>
        <v>0</v>
      </c>
      <c r="L941" s="180">
        <v>21</v>
      </c>
      <c r="M941" s="180">
        <f>G941*(1+L941/100)</f>
        <v>0</v>
      </c>
      <c r="N941" s="180">
        <v>7.6000000000000004E-4</v>
      </c>
      <c r="O941" s="180">
        <f>ROUND(E941*N941,2)</f>
        <v>0.14000000000000001</v>
      </c>
      <c r="P941" s="180">
        <v>0</v>
      </c>
      <c r="Q941" s="180">
        <f>ROUND(E941*P941,2)</f>
        <v>0</v>
      </c>
      <c r="R941" s="180"/>
      <c r="S941" s="180" t="s">
        <v>326</v>
      </c>
      <c r="T941" s="181" t="s">
        <v>1030</v>
      </c>
      <c r="U941" s="159">
        <v>0.189</v>
      </c>
      <c r="V941" s="159">
        <f>ROUND(E941*U941,2)</f>
        <v>33.6</v>
      </c>
      <c r="W941" s="159"/>
      <c r="X941" s="159" t="s">
        <v>246</v>
      </c>
      <c r="Y941" s="149"/>
      <c r="Z941" s="149"/>
      <c r="AA941" s="149"/>
      <c r="AB941" s="149"/>
      <c r="AC941" s="149"/>
      <c r="AD941" s="149"/>
      <c r="AE941" s="149"/>
      <c r="AF941" s="149"/>
      <c r="AG941" s="149" t="s">
        <v>289</v>
      </c>
      <c r="AH941" s="149"/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1" x14ac:dyDescent="0.25">
      <c r="A942" s="156"/>
      <c r="B942" s="157"/>
      <c r="C942" s="262" t="s">
        <v>1712</v>
      </c>
      <c r="D942" s="263"/>
      <c r="E942" s="263"/>
      <c r="F942" s="263"/>
      <c r="G942" s="263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49"/>
      <c r="Z942" s="149"/>
      <c r="AA942" s="149"/>
      <c r="AB942" s="149"/>
      <c r="AC942" s="149"/>
      <c r="AD942" s="149"/>
      <c r="AE942" s="149"/>
      <c r="AF942" s="149"/>
      <c r="AG942" s="149" t="s">
        <v>610</v>
      </c>
      <c r="AH942" s="149"/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outlineLevel="1" x14ac:dyDescent="0.25">
      <c r="A943" s="156"/>
      <c r="B943" s="157"/>
      <c r="C943" s="194" t="s">
        <v>1713</v>
      </c>
      <c r="D943" s="161"/>
      <c r="E943" s="162">
        <v>129.6</v>
      </c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49"/>
      <c r="Z943" s="149"/>
      <c r="AA943" s="149"/>
      <c r="AB943" s="149"/>
      <c r="AC943" s="149"/>
      <c r="AD943" s="149"/>
      <c r="AE943" s="149"/>
      <c r="AF943" s="149"/>
      <c r="AG943" s="149" t="s">
        <v>249</v>
      </c>
      <c r="AH943" s="149">
        <v>0</v>
      </c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outlineLevel="1" x14ac:dyDescent="0.25">
      <c r="A944" s="156"/>
      <c r="B944" s="157"/>
      <c r="C944" s="194" t="s">
        <v>1714</v>
      </c>
      <c r="D944" s="161"/>
      <c r="E944" s="162">
        <v>48.2</v>
      </c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49"/>
      <c r="Z944" s="149"/>
      <c r="AA944" s="149"/>
      <c r="AB944" s="149"/>
      <c r="AC944" s="149"/>
      <c r="AD944" s="149"/>
      <c r="AE944" s="149"/>
      <c r="AF944" s="149"/>
      <c r="AG944" s="149" t="s">
        <v>249</v>
      </c>
      <c r="AH944" s="149">
        <v>0</v>
      </c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outlineLevel="1" x14ac:dyDescent="0.25">
      <c r="A945" s="175">
        <v>115</v>
      </c>
      <c r="B945" s="176" t="s">
        <v>1715</v>
      </c>
      <c r="C945" s="193" t="s">
        <v>1716</v>
      </c>
      <c r="D945" s="177" t="s">
        <v>274</v>
      </c>
      <c r="E945" s="178">
        <v>66.099999999999994</v>
      </c>
      <c r="F945" s="179"/>
      <c r="G945" s="180">
        <f>ROUND(E945*F945,2)</f>
        <v>0</v>
      </c>
      <c r="H945" s="179"/>
      <c r="I945" s="180">
        <f>ROUND(E945*H945,2)</f>
        <v>0</v>
      </c>
      <c r="J945" s="179"/>
      <c r="K945" s="180">
        <f>ROUND(E945*J945,2)</f>
        <v>0</v>
      </c>
      <c r="L945" s="180">
        <v>21</v>
      </c>
      <c r="M945" s="180">
        <f>G945*(1+L945/100)</f>
        <v>0</v>
      </c>
      <c r="N945" s="180">
        <v>7.6000000000000004E-4</v>
      </c>
      <c r="O945" s="180">
        <f>ROUND(E945*N945,2)</f>
        <v>0.05</v>
      </c>
      <c r="P945" s="180">
        <v>0</v>
      </c>
      <c r="Q945" s="180">
        <f>ROUND(E945*P945,2)</f>
        <v>0</v>
      </c>
      <c r="R945" s="180"/>
      <c r="S945" s="180" t="s">
        <v>326</v>
      </c>
      <c r="T945" s="181" t="s">
        <v>327</v>
      </c>
      <c r="U945" s="159">
        <v>0.189</v>
      </c>
      <c r="V945" s="159">
        <f>ROUND(E945*U945,2)</f>
        <v>12.49</v>
      </c>
      <c r="W945" s="159"/>
      <c r="X945" s="159" t="s">
        <v>246</v>
      </c>
      <c r="Y945" s="149"/>
      <c r="Z945" s="149"/>
      <c r="AA945" s="149"/>
      <c r="AB945" s="149"/>
      <c r="AC945" s="149"/>
      <c r="AD945" s="149"/>
      <c r="AE945" s="149"/>
      <c r="AF945" s="149"/>
      <c r="AG945" s="149" t="s">
        <v>289</v>
      </c>
      <c r="AH945" s="149"/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outlineLevel="1" x14ac:dyDescent="0.25">
      <c r="A946" s="156"/>
      <c r="B946" s="157"/>
      <c r="C946" s="262" t="s">
        <v>1712</v>
      </c>
      <c r="D946" s="263"/>
      <c r="E946" s="263"/>
      <c r="F946" s="263"/>
      <c r="G946" s="263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49"/>
      <c r="Z946" s="149"/>
      <c r="AA946" s="149"/>
      <c r="AB946" s="149"/>
      <c r="AC946" s="149"/>
      <c r="AD946" s="149"/>
      <c r="AE946" s="149"/>
      <c r="AF946" s="149"/>
      <c r="AG946" s="149" t="s">
        <v>610</v>
      </c>
      <c r="AH946" s="149"/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outlineLevel="1" x14ac:dyDescent="0.25">
      <c r="A947" s="156"/>
      <c r="B947" s="157"/>
      <c r="C947" s="194" t="s">
        <v>1717</v>
      </c>
      <c r="D947" s="161"/>
      <c r="E947" s="162">
        <v>66.099999999999994</v>
      </c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49"/>
      <c r="Z947" s="149"/>
      <c r="AA947" s="149"/>
      <c r="AB947" s="149"/>
      <c r="AC947" s="149"/>
      <c r="AD947" s="149"/>
      <c r="AE947" s="149"/>
      <c r="AF947" s="149"/>
      <c r="AG947" s="149" t="s">
        <v>249</v>
      </c>
      <c r="AH947" s="149">
        <v>0</v>
      </c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1" x14ac:dyDescent="0.25">
      <c r="A948" s="175">
        <v>116</v>
      </c>
      <c r="B948" s="176" t="s">
        <v>1718</v>
      </c>
      <c r="C948" s="193" t="s">
        <v>1719</v>
      </c>
      <c r="D948" s="177" t="s">
        <v>403</v>
      </c>
      <c r="E948" s="178">
        <v>58.26</v>
      </c>
      <c r="F948" s="179"/>
      <c r="G948" s="180">
        <f>ROUND(E948*F948,2)</f>
        <v>0</v>
      </c>
      <c r="H948" s="179"/>
      <c r="I948" s="180">
        <f>ROUND(E948*H948,2)</f>
        <v>0</v>
      </c>
      <c r="J948" s="179"/>
      <c r="K948" s="180">
        <f>ROUND(E948*J948,2)</f>
        <v>0</v>
      </c>
      <c r="L948" s="180">
        <v>21</v>
      </c>
      <c r="M948" s="180">
        <f>G948*(1+L948/100)</f>
        <v>0</v>
      </c>
      <c r="N948" s="180">
        <v>0</v>
      </c>
      <c r="O948" s="180">
        <f>ROUND(E948*N948,2)</f>
        <v>0</v>
      </c>
      <c r="P948" s="180">
        <v>0</v>
      </c>
      <c r="Q948" s="180">
        <f>ROUND(E948*P948,2)</f>
        <v>0</v>
      </c>
      <c r="R948" s="180"/>
      <c r="S948" s="180" t="s">
        <v>326</v>
      </c>
      <c r="T948" s="181" t="s">
        <v>327</v>
      </c>
      <c r="U948" s="159">
        <v>0</v>
      </c>
      <c r="V948" s="159">
        <f>ROUND(E948*U948,2)</f>
        <v>0</v>
      </c>
      <c r="W948" s="159"/>
      <c r="X948" s="159" t="s">
        <v>246</v>
      </c>
      <c r="Y948" s="149"/>
      <c r="Z948" s="149"/>
      <c r="AA948" s="149"/>
      <c r="AB948" s="149"/>
      <c r="AC948" s="149"/>
      <c r="AD948" s="149"/>
      <c r="AE948" s="149"/>
      <c r="AF948" s="149"/>
      <c r="AG948" s="149" t="s">
        <v>289</v>
      </c>
      <c r="AH948" s="149"/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outlineLevel="1" x14ac:dyDescent="0.25">
      <c r="A949" s="156"/>
      <c r="B949" s="157"/>
      <c r="C949" s="194" t="s">
        <v>1093</v>
      </c>
      <c r="D949" s="161"/>
      <c r="E949" s="162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49"/>
      <c r="Z949" s="149"/>
      <c r="AA949" s="149"/>
      <c r="AB949" s="149"/>
      <c r="AC949" s="149"/>
      <c r="AD949" s="149"/>
      <c r="AE949" s="149"/>
      <c r="AF949" s="149"/>
      <c r="AG949" s="149" t="s">
        <v>249</v>
      </c>
      <c r="AH949" s="149">
        <v>0</v>
      </c>
      <c r="AI949" s="149"/>
      <c r="AJ949" s="149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1" x14ac:dyDescent="0.25">
      <c r="A950" s="156"/>
      <c r="B950" s="157"/>
      <c r="C950" s="194" t="s">
        <v>1720</v>
      </c>
      <c r="D950" s="161"/>
      <c r="E950" s="162">
        <v>58.26</v>
      </c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49"/>
      <c r="Z950" s="149"/>
      <c r="AA950" s="149"/>
      <c r="AB950" s="149"/>
      <c r="AC950" s="149"/>
      <c r="AD950" s="149"/>
      <c r="AE950" s="149"/>
      <c r="AF950" s="149"/>
      <c r="AG950" s="149" t="s">
        <v>249</v>
      </c>
      <c r="AH950" s="149">
        <v>0</v>
      </c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outlineLevel="1" x14ac:dyDescent="0.25">
      <c r="A951" s="175">
        <v>117</v>
      </c>
      <c r="B951" s="176" t="s">
        <v>1721</v>
      </c>
      <c r="C951" s="193" t="s">
        <v>1722</v>
      </c>
      <c r="D951" s="177" t="s">
        <v>274</v>
      </c>
      <c r="E951" s="178">
        <v>177.8</v>
      </c>
      <c r="F951" s="179"/>
      <c r="G951" s="180">
        <f>ROUND(E951*F951,2)</f>
        <v>0</v>
      </c>
      <c r="H951" s="179"/>
      <c r="I951" s="180">
        <f>ROUND(E951*H951,2)</f>
        <v>0</v>
      </c>
      <c r="J951" s="179"/>
      <c r="K951" s="180">
        <f>ROUND(E951*J951,2)</f>
        <v>0</v>
      </c>
      <c r="L951" s="180">
        <v>21</v>
      </c>
      <c r="M951" s="180">
        <f>G951*(1+L951/100)</f>
        <v>0</v>
      </c>
      <c r="N951" s="180">
        <v>4.15E-3</v>
      </c>
      <c r="O951" s="180">
        <f>ROUND(E951*N951,2)</f>
        <v>0.74</v>
      </c>
      <c r="P951" s="180">
        <v>0</v>
      </c>
      <c r="Q951" s="180">
        <f>ROUND(E951*P951,2)</f>
        <v>0</v>
      </c>
      <c r="R951" s="180"/>
      <c r="S951" s="180" t="s">
        <v>326</v>
      </c>
      <c r="T951" s="181" t="s">
        <v>1290</v>
      </c>
      <c r="U951" s="159">
        <v>0.2208</v>
      </c>
      <c r="V951" s="159">
        <f>ROUND(E951*U951,2)</f>
        <v>39.26</v>
      </c>
      <c r="W951" s="159"/>
      <c r="X951" s="159" t="s">
        <v>246</v>
      </c>
      <c r="Y951" s="149"/>
      <c r="Z951" s="149"/>
      <c r="AA951" s="149"/>
      <c r="AB951" s="149"/>
      <c r="AC951" s="149"/>
      <c r="AD951" s="149"/>
      <c r="AE951" s="149"/>
      <c r="AF951" s="149"/>
      <c r="AG951" s="149" t="s">
        <v>289</v>
      </c>
      <c r="AH951" s="149"/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outlineLevel="1" x14ac:dyDescent="0.25">
      <c r="A952" s="156"/>
      <c r="B952" s="157"/>
      <c r="C952" s="194" t="s">
        <v>1723</v>
      </c>
      <c r="D952" s="161"/>
      <c r="E952" s="162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49"/>
      <c r="Z952" s="149"/>
      <c r="AA952" s="149"/>
      <c r="AB952" s="149"/>
      <c r="AC952" s="149"/>
      <c r="AD952" s="149"/>
      <c r="AE952" s="149"/>
      <c r="AF952" s="149"/>
      <c r="AG952" s="149" t="s">
        <v>249</v>
      </c>
      <c r="AH952" s="149">
        <v>0</v>
      </c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1" x14ac:dyDescent="0.25">
      <c r="A953" s="156"/>
      <c r="B953" s="157"/>
      <c r="C953" s="194" t="s">
        <v>1724</v>
      </c>
      <c r="D953" s="161"/>
      <c r="E953" s="162">
        <v>129.6</v>
      </c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49"/>
      <c r="Z953" s="149"/>
      <c r="AA953" s="149"/>
      <c r="AB953" s="149"/>
      <c r="AC953" s="149"/>
      <c r="AD953" s="149"/>
      <c r="AE953" s="149"/>
      <c r="AF953" s="149"/>
      <c r="AG953" s="149" t="s">
        <v>249</v>
      </c>
      <c r="AH953" s="149">
        <v>0</v>
      </c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outlineLevel="1" x14ac:dyDescent="0.25">
      <c r="A954" s="156"/>
      <c r="B954" s="157"/>
      <c r="C954" s="194" t="s">
        <v>1725</v>
      </c>
      <c r="D954" s="161"/>
      <c r="E954" s="162">
        <v>48.2</v>
      </c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49"/>
      <c r="Z954" s="149"/>
      <c r="AA954" s="149"/>
      <c r="AB954" s="149"/>
      <c r="AC954" s="149"/>
      <c r="AD954" s="149"/>
      <c r="AE954" s="149"/>
      <c r="AF954" s="149"/>
      <c r="AG954" s="149" t="s">
        <v>249</v>
      </c>
      <c r="AH954" s="149">
        <v>0</v>
      </c>
      <c r="AI954" s="149"/>
      <c r="AJ954" s="149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</row>
    <row r="955" spans="1:60" outlineLevel="1" x14ac:dyDescent="0.25">
      <c r="A955" s="175">
        <v>118</v>
      </c>
      <c r="B955" s="176" t="s">
        <v>1726</v>
      </c>
      <c r="C955" s="193" t="s">
        <v>1727</v>
      </c>
      <c r="D955" s="177" t="s">
        <v>274</v>
      </c>
      <c r="E955" s="178">
        <v>161.80000000000001</v>
      </c>
      <c r="F955" s="179"/>
      <c r="G955" s="180">
        <f>ROUND(E955*F955,2)</f>
        <v>0</v>
      </c>
      <c r="H955" s="179"/>
      <c r="I955" s="180">
        <f>ROUND(E955*H955,2)</f>
        <v>0</v>
      </c>
      <c r="J955" s="179"/>
      <c r="K955" s="180">
        <f>ROUND(E955*J955,2)</f>
        <v>0</v>
      </c>
      <c r="L955" s="180">
        <v>21</v>
      </c>
      <c r="M955" s="180">
        <f>G955*(1+L955/100)</f>
        <v>0</v>
      </c>
      <c r="N955" s="180">
        <v>5.9000000000000003E-4</v>
      </c>
      <c r="O955" s="180">
        <f>ROUND(E955*N955,2)</f>
        <v>0.1</v>
      </c>
      <c r="P955" s="180">
        <v>0</v>
      </c>
      <c r="Q955" s="180">
        <f>ROUND(E955*P955,2)</f>
        <v>0</v>
      </c>
      <c r="R955" s="180"/>
      <c r="S955" s="180" t="s">
        <v>326</v>
      </c>
      <c r="T955" s="181" t="s">
        <v>1030</v>
      </c>
      <c r="U955" s="159">
        <v>0.2208</v>
      </c>
      <c r="V955" s="159">
        <f>ROUND(E955*U955,2)</f>
        <v>35.729999999999997</v>
      </c>
      <c r="W955" s="159"/>
      <c r="X955" s="159" t="s">
        <v>246</v>
      </c>
      <c r="Y955" s="149"/>
      <c r="Z955" s="149"/>
      <c r="AA955" s="149"/>
      <c r="AB955" s="149"/>
      <c r="AC955" s="149"/>
      <c r="AD955" s="149"/>
      <c r="AE955" s="149"/>
      <c r="AF955" s="149"/>
      <c r="AG955" s="149" t="s">
        <v>289</v>
      </c>
      <c r="AH955" s="149"/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 outlineLevel="1" x14ac:dyDescent="0.25">
      <c r="A956" s="156"/>
      <c r="B956" s="157"/>
      <c r="C956" s="194" t="s">
        <v>1728</v>
      </c>
      <c r="D956" s="161"/>
      <c r="E956" s="162">
        <v>129.6</v>
      </c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49"/>
      <c r="Z956" s="149"/>
      <c r="AA956" s="149"/>
      <c r="AB956" s="149"/>
      <c r="AC956" s="149"/>
      <c r="AD956" s="149"/>
      <c r="AE956" s="149"/>
      <c r="AF956" s="149"/>
      <c r="AG956" s="149" t="s">
        <v>249</v>
      </c>
      <c r="AH956" s="149">
        <v>0</v>
      </c>
      <c r="AI956" s="149"/>
      <c r="AJ956" s="149"/>
      <c r="AK956" s="149"/>
      <c r="AL956" s="149"/>
      <c r="AM956" s="149"/>
      <c r="AN956" s="149"/>
      <c r="AO956" s="149"/>
      <c r="AP956" s="149"/>
      <c r="AQ956" s="149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  <c r="BH956" s="149"/>
    </row>
    <row r="957" spans="1:60" outlineLevel="1" x14ac:dyDescent="0.25">
      <c r="A957" s="156"/>
      <c r="B957" s="157"/>
      <c r="C957" s="194" t="s">
        <v>1729</v>
      </c>
      <c r="D957" s="161"/>
      <c r="E957" s="162">
        <v>32.200000000000003</v>
      </c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49"/>
      <c r="Z957" s="149"/>
      <c r="AA957" s="149"/>
      <c r="AB957" s="149"/>
      <c r="AC957" s="149"/>
      <c r="AD957" s="149"/>
      <c r="AE957" s="149"/>
      <c r="AF957" s="149"/>
      <c r="AG957" s="149" t="s">
        <v>249</v>
      </c>
      <c r="AH957" s="149">
        <v>0</v>
      </c>
      <c r="AI957" s="149"/>
      <c r="AJ957" s="149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</row>
    <row r="958" spans="1:60" outlineLevel="1" x14ac:dyDescent="0.25">
      <c r="A958" s="175">
        <v>119</v>
      </c>
      <c r="B958" s="176" t="s">
        <v>1730</v>
      </c>
      <c r="C958" s="193" t="s">
        <v>1731</v>
      </c>
      <c r="D958" s="177" t="s">
        <v>403</v>
      </c>
      <c r="E958" s="178">
        <v>129</v>
      </c>
      <c r="F958" s="179"/>
      <c r="G958" s="180">
        <f>ROUND(E958*F958,2)</f>
        <v>0</v>
      </c>
      <c r="H958" s="179"/>
      <c r="I958" s="180">
        <f>ROUND(E958*H958,2)</f>
        <v>0</v>
      </c>
      <c r="J958" s="179"/>
      <c r="K958" s="180">
        <f>ROUND(E958*J958,2)</f>
        <v>0</v>
      </c>
      <c r="L958" s="180">
        <v>21</v>
      </c>
      <c r="M958" s="180">
        <f>G958*(1+L958/100)</f>
        <v>0</v>
      </c>
      <c r="N958" s="180">
        <v>5.9000000000000003E-4</v>
      </c>
      <c r="O958" s="180">
        <f>ROUND(E958*N958,2)</f>
        <v>0.08</v>
      </c>
      <c r="P958" s="180">
        <v>0</v>
      </c>
      <c r="Q958" s="180">
        <f>ROUND(E958*P958,2)</f>
        <v>0</v>
      </c>
      <c r="R958" s="180"/>
      <c r="S958" s="180" t="s">
        <v>326</v>
      </c>
      <c r="T958" s="181" t="s">
        <v>327</v>
      </c>
      <c r="U958" s="159">
        <v>0.2208</v>
      </c>
      <c r="V958" s="159">
        <f>ROUND(E958*U958,2)</f>
        <v>28.48</v>
      </c>
      <c r="W958" s="159"/>
      <c r="X958" s="159" t="s">
        <v>246</v>
      </c>
      <c r="Y958" s="149"/>
      <c r="Z958" s="149"/>
      <c r="AA958" s="149"/>
      <c r="AB958" s="149"/>
      <c r="AC958" s="149"/>
      <c r="AD958" s="149"/>
      <c r="AE958" s="149"/>
      <c r="AF958" s="149"/>
      <c r="AG958" s="149" t="s">
        <v>289</v>
      </c>
      <c r="AH958" s="149"/>
      <c r="AI958" s="149"/>
      <c r="AJ958" s="149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</row>
    <row r="959" spans="1:60" outlineLevel="1" x14ac:dyDescent="0.25">
      <c r="A959" s="156"/>
      <c r="B959" s="157"/>
      <c r="C959" s="194" t="s">
        <v>1732</v>
      </c>
      <c r="D959" s="161"/>
      <c r="E959" s="162">
        <v>129</v>
      </c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49"/>
      <c r="Z959" s="149"/>
      <c r="AA959" s="149"/>
      <c r="AB959" s="149"/>
      <c r="AC959" s="149"/>
      <c r="AD959" s="149"/>
      <c r="AE959" s="149"/>
      <c r="AF959" s="149"/>
      <c r="AG959" s="149" t="s">
        <v>249</v>
      </c>
      <c r="AH959" s="149">
        <v>0</v>
      </c>
      <c r="AI959" s="149"/>
      <c r="AJ959" s="149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</row>
    <row r="960" spans="1:60" outlineLevel="1" x14ac:dyDescent="0.25">
      <c r="A960" s="156">
        <v>120</v>
      </c>
      <c r="B960" s="157" t="s">
        <v>1733</v>
      </c>
      <c r="C960" s="197" t="s">
        <v>1734</v>
      </c>
      <c r="D960" s="158" t="s">
        <v>0</v>
      </c>
      <c r="E960" s="190"/>
      <c r="F960" s="160"/>
      <c r="G960" s="159">
        <f>ROUND(E960*F960,2)</f>
        <v>0</v>
      </c>
      <c r="H960" s="160"/>
      <c r="I960" s="159">
        <f>ROUND(E960*H960,2)</f>
        <v>0</v>
      </c>
      <c r="J960" s="160"/>
      <c r="K960" s="159">
        <f>ROUND(E960*J960,2)</f>
        <v>0</v>
      </c>
      <c r="L960" s="159">
        <v>21</v>
      </c>
      <c r="M960" s="159">
        <f>G960*(1+L960/100)</f>
        <v>0</v>
      </c>
      <c r="N960" s="159">
        <v>0</v>
      </c>
      <c r="O960" s="159">
        <f>ROUND(E960*N960,2)</f>
        <v>0</v>
      </c>
      <c r="P960" s="159">
        <v>0</v>
      </c>
      <c r="Q960" s="159">
        <f>ROUND(E960*P960,2)</f>
        <v>0</v>
      </c>
      <c r="R960" s="159" t="s">
        <v>1706</v>
      </c>
      <c r="S960" s="159" t="s">
        <v>244</v>
      </c>
      <c r="T960" s="159" t="s">
        <v>1030</v>
      </c>
      <c r="U960" s="159">
        <v>0</v>
      </c>
      <c r="V960" s="159">
        <f>ROUND(E960*U960,2)</f>
        <v>0</v>
      </c>
      <c r="W960" s="159"/>
      <c r="X960" s="159" t="s">
        <v>604</v>
      </c>
      <c r="Y960" s="149"/>
      <c r="Z960" s="149"/>
      <c r="AA960" s="149"/>
      <c r="AB960" s="149"/>
      <c r="AC960" s="149"/>
      <c r="AD960" s="149"/>
      <c r="AE960" s="149"/>
      <c r="AF960" s="149"/>
      <c r="AG960" s="149" t="s">
        <v>605</v>
      </c>
      <c r="AH960" s="149"/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</row>
    <row r="961" spans="1:60" outlineLevel="1" x14ac:dyDescent="0.25">
      <c r="A961" s="156"/>
      <c r="B961" s="157"/>
      <c r="C961" s="268" t="s">
        <v>606</v>
      </c>
      <c r="D961" s="269"/>
      <c r="E961" s="269"/>
      <c r="F961" s="269"/>
      <c r="G961" s="269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49"/>
      <c r="Z961" s="149"/>
      <c r="AA961" s="149"/>
      <c r="AB961" s="149"/>
      <c r="AC961" s="149"/>
      <c r="AD961" s="149"/>
      <c r="AE961" s="149"/>
      <c r="AF961" s="149"/>
      <c r="AG961" s="149" t="s">
        <v>270</v>
      </c>
      <c r="AH961" s="149"/>
      <c r="AI961" s="149"/>
      <c r="AJ961" s="149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</row>
    <row r="962" spans="1:60" x14ac:dyDescent="0.25">
      <c r="A962" s="169" t="s">
        <v>238</v>
      </c>
      <c r="B962" s="170" t="s">
        <v>186</v>
      </c>
      <c r="C962" s="192" t="s">
        <v>187</v>
      </c>
      <c r="D962" s="171"/>
      <c r="E962" s="172"/>
      <c r="F962" s="173"/>
      <c r="G962" s="173">
        <f>SUMIF(AG963:AG976,"&lt;&gt;NOR",G963:G976)</f>
        <v>0</v>
      </c>
      <c r="H962" s="173"/>
      <c r="I962" s="173">
        <f>SUM(I963:I976)</f>
        <v>0</v>
      </c>
      <c r="J962" s="173"/>
      <c r="K962" s="173">
        <f>SUM(K963:K976)</f>
        <v>0</v>
      </c>
      <c r="L962" s="173"/>
      <c r="M962" s="173">
        <f>SUM(M963:M976)</f>
        <v>0</v>
      </c>
      <c r="N962" s="173"/>
      <c r="O962" s="173">
        <f>SUM(O963:O976)</f>
        <v>0</v>
      </c>
      <c r="P962" s="173"/>
      <c r="Q962" s="173">
        <f>SUM(Q963:Q976)</f>
        <v>0</v>
      </c>
      <c r="R962" s="173"/>
      <c r="S962" s="173"/>
      <c r="T962" s="174"/>
      <c r="U962" s="168"/>
      <c r="V962" s="168">
        <f>SUM(V963:V976)</f>
        <v>0</v>
      </c>
      <c r="W962" s="168"/>
      <c r="X962" s="168"/>
      <c r="AG962" t="s">
        <v>239</v>
      </c>
    </row>
    <row r="963" spans="1:60" outlineLevel="1" x14ac:dyDescent="0.25">
      <c r="A963" s="175">
        <v>121</v>
      </c>
      <c r="B963" s="176" t="s">
        <v>1735</v>
      </c>
      <c r="C963" s="193" t="s">
        <v>1736</v>
      </c>
      <c r="D963" s="177" t="s">
        <v>403</v>
      </c>
      <c r="E963" s="178">
        <v>28.2</v>
      </c>
      <c r="F963" s="179"/>
      <c r="G963" s="180">
        <f>ROUND(E963*F963,2)</f>
        <v>0</v>
      </c>
      <c r="H963" s="179"/>
      <c r="I963" s="180">
        <f>ROUND(E963*H963,2)</f>
        <v>0</v>
      </c>
      <c r="J963" s="179"/>
      <c r="K963" s="180">
        <f>ROUND(E963*J963,2)</f>
        <v>0</v>
      </c>
      <c r="L963" s="180">
        <v>21</v>
      </c>
      <c r="M963" s="180">
        <f>G963*(1+L963/100)</f>
        <v>0</v>
      </c>
      <c r="N963" s="180">
        <v>0</v>
      </c>
      <c r="O963" s="180">
        <f>ROUND(E963*N963,2)</f>
        <v>0</v>
      </c>
      <c r="P963" s="180">
        <v>0</v>
      </c>
      <c r="Q963" s="180">
        <f>ROUND(E963*P963,2)</f>
        <v>0</v>
      </c>
      <c r="R963" s="180"/>
      <c r="S963" s="180" t="s">
        <v>326</v>
      </c>
      <c r="T963" s="181" t="s">
        <v>327</v>
      </c>
      <c r="U963" s="159">
        <v>0</v>
      </c>
      <c r="V963" s="159">
        <f>ROUND(E963*U963,2)</f>
        <v>0</v>
      </c>
      <c r="W963" s="159"/>
      <c r="X963" s="159" t="s">
        <v>246</v>
      </c>
      <c r="Y963" s="149"/>
      <c r="Z963" s="149"/>
      <c r="AA963" s="149"/>
      <c r="AB963" s="149"/>
      <c r="AC963" s="149"/>
      <c r="AD963" s="149"/>
      <c r="AE963" s="149"/>
      <c r="AF963" s="149"/>
      <c r="AG963" s="149" t="s">
        <v>289</v>
      </c>
      <c r="AH963" s="149"/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</row>
    <row r="964" spans="1:60" outlineLevel="1" x14ac:dyDescent="0.25">
      <c r="A964" s="156"/>
      <c r="B964" s="157"/>
      <c r="C964" s="194" t="s">
        <v>1737</v>
      </c>
      <c r="D964" s="161"/>
      <c r="E964" s="162">
        <v>9.4</v>
      </c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49"/>
      <c r="Z964" s="149"/>
      <c r="AA964" s="149"/>
      <c r="AB964" s="149"/>
      <c r="AC964" s="149"/>
      <c r="AD964" s="149"/>
      <c r="AE964" s="149"/>
      <c r="AF964" s="149"/>
      <c r="AG964" s="149" t="s">
        <v>249</v>
      </c>
      <c r="AH964" s="149">
        <v>0</v>
      </c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</row>
    <row r="965" spans="1:60" outlineLevel="1" x14ac:dyDescent="0.25">
      <c r="A965" s="156"/>
      <c r="B965" s="157"/>
      <c r="C965" s="194" t="s">
        <v>1738</v>
      </c>
      <c r="D965" s="161"/>
      <c r="E965" s="162">
        <v>6.9</v>
      </c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49"/>
      <c r="Z965" s="149"/>
      <c r="AA965" s="149"/>
      <c r="AB965" s="149"/>
      <c r="AC965" s="149"/>
      <c r="AD965" s="149"/>
      <c r="AE965" s="149"/>
      <c r="AF965" s="149"/>
      <c r="AG965" s="149" t="s">
        <v>249</v>
      </c>
      <c r="AH965" s="149">
        <v>0</v>
      </c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</row>
    <row r="966" spans="1:60" outlineLevel="1" x14ac:dyDescent="0.25">
      <c r="A966" s="156"/>
      <c r="B966" s="157"/>
      <c r="C966" s="203" t="s">
        <v>1739</v>
      </c>
      <c r="D966" s="201"/>
      <c r="E966" s="202">
        <v>16.3</v>
      </c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49"/>
      <c r="Z966" s="149"/>
      <c r="AA966" s="149"/>
      <c r="AB966" s="149"/>
      <c r="AC966" s="149"/>
      <c r="AD966" s="149"/>
      <c r="AE966" s="149"/>
      <c r="AF966" s="149"/>
      <c r="AG966" s="149" t="s">
        <v>249</v>
      </c>
      <c r="AH966" s="149">
        <v>1</v>
      </c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</row>
    <row r="967" spans="1:60" outlineLevel="1" x14ac:dyDescent="0.25">
      <c r="A967" s="156"/>
      <c r="B967" s="157"/>
      <c r="C967" s="194" t="s">
        <v>1740</v>
      </c>
      <c r="D967" s="161"/>
      <c r="E967" s="162">
        <v>7.3</v>
      </c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49"/>
      <c r="Z967" s="149"/>
      <c r="AA967" s="149"/>
      <c r="AB967" s="149"/>
      <c r="AC967" s="149"/>
      <c r="AD967" s="149"/>
      <c r="AE967" s="149"/>
      <c r="AF967" s="149"/>
      <c r="AG967" s="149" t="s">
        <v>249</v>
      </c>
      <c r="AH967" s="149">
        <v>0</v>
      </c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</row>
    <row r="968" spans="1:60" outlineLevel="1" x14ac:dyDescent="0.25">
      <c r="A968" s="156"/>
      <c r="B968" s="157"/>
      <c r="C968" s="194" t="s">
        <v>1741</v>
      </c>
      <c r="D968" s="161"/>
      <c r="E968" s="162">
        <v>4.5999999999999996</v>
      </c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49"/>
      <c r="Z968" s="149"/>
      <c r="AA968" s="149"/>
      <c r="AB968" s="149"/>
      <c r="AC968" s="149"/>
      <c r="AD968" s="149"/>
      <c r="AE968" s="149"/>
      <c r="AF968" s="149"/>
      <c r="AG968" s="149" t="s">
        <v>249</v>
      </c>
      <c r="AH968" s="149">
        <v>0</v>
      </c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</row>
    <row r="969" spans="1:60" outlineLevel="1" x14ac:dyDescent="0.25">
      <c r="A969" s="156"/>
      <c r="B969" s="157"/>
      <c r="C969" s="203" t="s">
        <v>1739</v>
      </c>
      <c r="D969" s="201"/>
      <c r="E969" s="202">
        <v>11.9</v>
      </c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49"/>
      <c r="Z969" s="149"/>
      <c r="AA969" s="149"/>
      <c r="AB969" s="149"/>
      <c r="AC969" s="149"/>
      <c r="AD969" s="149"/>
      <c r="AE969" s="149"/>
      <c r="AF969" s="149"/>
      <c r="AG969" s="149" t="s">
        <v>249</v>
      </c>
      <c r="AH969" s="149">
        <v>1</v>
      </c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</row>
    <row r="970" spans="1:60" outlineLevel="1" x14ac:dyDescent="0.25">
      <c r="A970" s="175">
        <v>122</v>
      </c>
      <c r="B970" s="176" t="s">
        <v>1742</v>
      </c>
      <c r="C970" s="193" t="s">
        <v>1743</v>
      </c>
      <c r="D970" s="177" t="s">
        <v>346</v>
      </c>
      <c r="E970" s="178">
        <v>1</v>
      </c>
      <c r="F970" s="179"/>
      <c r="G970" s="180">
        <f>ROUND(E970*F970,2)</f>
        <v>0</v>
      </c>
      <c r="H970" s="179"/>
      <c r="I970" s="180">
        <f>ROUND(E970*H970,2)</f>
        <v>0</v>
      </c>
      <c r="J970" s="179"/>
      <c r="K970" s="180">
        <f>ROUND(E970*J970,2)</f>
        <v>0</v>
      </c>
      <c r="L970" s="180">
        <v>21</v>
      </c>
      <c r="M970" s="180">
        <f>G970*(1+L970/100)</f>
        <v>0</v>
      </c>
      <c r="N970" s="180">
        <v>0</v>
      </c>
      <c r="O970" s="180">
        <f>ROUND(E970*N970,2)</f>
        <v>0</v>
      </c>
      <c r="P970" s="180">
        <v>0</v>
      </c>
      <c r="Q970" s="180">
        <f>ROUND(E970*P970,2)</f>
        <v>0</v>
      </c>
      <c r="R970" s="180"/>
      <c r="S970" s="180" t="s">
        <v>326</v>
      </c>
      <c r="T970" s="181" t="s">
        <v>327</v>
      </c>
      <c r="U970" s="159">
        <v>0</v>
      </c>
      <c r="V970" s="159">
        <f>ROUND(E970*U970,2)</f>
        <v>0</v>
      </c>
      <c r="W970" s="159"/>
      <c r="X970" s="159" t="s">
        <v>246</v>
      </c>
      <c r="Y970" s="149"/>
      <c r="Z970" s="149"/>
      <c r="AA970" s="149"/>
      <c r="AB970" s="149"/>
      <c r="AC970" s="149"/>
      <c r="AD970" s="149"/>
      <c r="AE970" s="149"/>
      <c r="AF970" s="149"/>
      <c r="AG970" s="149" t="s">
        <v>289</v>
      </c>
      <c r="AH970" s="149"/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</row>
    <row r="971" spans="1:60" outlineLevel="1" x14ac:dyDescent="0.25">
      <c r="A971" s="156"/>
      <c r="B971" s="157"/>
      <c r="C971" s="262" t="s">
        <v>2165</v>
      </c>
      <c r="D971" s="263"/>
      <c r="E971" s="263"/>
      <c r="F971" s="263"/>
      <c r="G971" s="263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49"/>
      <c r="Z971" s="149"/>
      <c r="AA971" s="149"/>
      <c r="AB971" s="149"/>
      <c r="AC971" s="149"/>
      <c r="AD971" s="149"/>
      <c r="AE971" s="149"/>
      <c r="AF971" s="149"/>
      <c r="AG971" s="149" t="s">
        <v>610</v>
      </c>
      <c r="AH971" s="149"/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</row>
    <row r="972" spans="1:60" outlineLevel="1" x14ac:dyDescent="0.25">
      <c r="A972" s="156"/>
      <c r="B972" s="157"/>
      <c r="C972" s="264" t="s">
        <v>1744</v>
      </c>
      <c r="D972" s="265"/>
      <c r="E972" s="265"/>
      <c r="F972" s="265"/>
      <c r="G972" s="265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49"/>
      <c r="Z972" s="149"/>
      <c r="AA972" s="149"/>
      <c r="AB972" s="149"/>
      <c r="AC972" s="149"/>
      <c r="AD972" s="149"/>
      <c r="AE972" s="149"/>
      <c r="AF972" s="149"/>
      <c r="AG972" s="149" t="s">
        <v>610</v>
      </c>
      <c r="AH972" s="149"/>
      <c r="AI972" s="149"/>
      <c r="AJ972" s="149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</row>
    <row r="973" spans="1:60" outlineLevel="1" x14ac:dyDescent="0.25">
      <c r="A973" s="156"/>
      <c r="B973" s="157"/>
      <c r="C973" s="264" t="s">
        <v>1745</v>
      </c>
      <c r="D973" s="265"/>
      <c r="E973" s="265"/>
      <c r="F973" s="265"/>
      <c r="G973" s="265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49"/>
      <c r="Z973" s="149"/>
      <c r="AA973" s="149"/>
      <c r="AB973" s="149"/>
      <c r="AC973" s="149"/>
      <c r="AD973" s="149"/>
      <c r="AE973" s="149"/>
      <c r="AF973" s="149"/>
      <c r="AG973" s="149" t="s">
        <v>610</v>
      </c>
      <c r="AH973" s="149"/>
      <c r="AI973" s="149"/>
      <c r="AJ973" s="149"/>
      <c r="AK973" s="149"/>
      <c r="AL973" s="149"/>
      <c r="AM973" s="149"/>
      <c r="AN973" s="149"/>
      <c r="AO973" s="149"/>
      <c r="AP973" s="149"/>
      <c r="AQ973" s="149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  <c r="BH973" s="149"/>
    </row>
    <row r="974" spans="1:60" outlineLevel="1" x14ac:dyDescent="0.25">
      <c r="A974" s="156"/>
      <c r="B974" s="157"/>
      <c r="C974" s="264" t="s">
        <v>1746</v>
      </c>
      <c r="D974" s="265"/>
      <c r="E974" s="265"/>
      <c r="F974" s="265"/>
      <c r="G974" s="265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49"/>
      <c r="Z974" s="149"/>
      <c r="AA974" s="149"/>
      <c r="AB974" s="149"/>
      <c r="AC974" s="149"/>
      <c r="AD974" s="149"/>
      <c r="AE974" s="149"/>
      <c r="AF974" s="149"/>
      <c r="AG974" s="149" t="s">
        <v>610</v>
      </c>
      <c r="AH974" s="149"/>
      <c r="AI974" s="149"/>
      <c r="AJ974" s="149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  <c r="BH974" s="149"/>
    </row>
    <row r="975" spans="1:60" outlineLevel="1" x14ac:dyDescent="0.25">
      <c r="A975" s="156">
        <v>123</v>
      </c>
      <c r="B975" s="157" t="s">
        <v>1747</v>
      </c>
      <c r="C975" s="197" t="s">
        <v>1748</v>
      </c>
      <c r="D975" s="158" t="s">
        <v>0</v>
      </c>
      <c r="E975" s="190"/>
      <c r="F975" s="160"/>
      <c r="G975" s="159">
        <f>ROUND(E975*F975,2)</f>
        <v>0</v>
      </c>
      <c r="H975" s="160"/>
      <c r="I975" s="159">
        <f>ROUND(E975*H975,2)</f>
        <v>0</v>
      </c>
      <c r="J975" s="160"/>
      <c r="K975" s="159">
        <f>ROUND(E975*J975,2)</f>
        <v>0</v>
      </c>
      <c r="L975" s="159">
        <v>21</v>
      </c>
      <c r="M975" s="159">
        <f>G975*(1+L975/100)</f>
        <v>0</v>
      </c>
      <c r="N975" s="159">
        <v>0</v>
      </c>
      <c r="O975" s="159">
        <f>ROUND(E975*N975,2)</f>
        <v>0</v>
      </c>
      <c r="P975" s="159">
        <v>0</v>
      </c>
      <c r="Q975" s="159">
        <f>ROUND(E975*P975,2)</f>
        <v>0</v>
      </c>
      <c r="R975" s="159" t="s">
        <v>1749</v>
      </c>
      <c r="S975" s="159" t="s">
        <v>244</v>
      </c>
      <c r="T975" s="159" t="s">
        <v>1030</v>
      </c>
      <c r="U975" s="159">
        <v>0</v>
      </c>
      <c r="V975" s="159">
        <f>ROUND(E975*U975,2)</f>
        <v>0</v>
      </c>
      <c r="W975" s="159"/>
      <c r="X975" s="159" t="s">
        <v>604</v>
      </c>
      <c r="Y975" s="149"/>
      <c r="Z975" s="149"/>
      <c r="AA975" s="149"/>
      <c r="AB975" s="149"/>
      <c r="AC975" s="149"/>
      <c r="AD975" s="149"/>
      <c r="AE975" s="149"/>
      <c r="AF975" s="149"/>
      <c r="AG975" s="149" t="s">
        <v>605</v>
      </c>
      <c r="AH975" s="149"/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</row>
    <row r="976" spans="1:60" outlineLevel="1" x14ac:dyDescent="0.25">
      <c r="A976" s="156"/>
      <c r="B976" s="157"/>
      <c r="C976" s="268" t="s">
        <v>606</v>
      </c>
      <c r="D976" s="269"/>
      <c r="E976" s="269"/>
      <c r="F976" s="269"/>
      <c r="G976" s="26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49"/>
      <c r="Z976" s="149"/>
      <c r="AA976" s="149"/>
      <c r="AB976" s="149"/>
      <c r="AC976" s="149"/>
      <c r="AD976" s="149"/>
      <c r="AE976" s="149"/>
      <c r="AF976" s="149"/>
      <c r="AG976" s="149" t="s">
        <v>270</v>
      </c>
      <c r="AH976" s="149"/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</row>
    <row r="977" spans="1:60" x14ac:dyDescent="0.25">
      <c r="A977" s="169" t="s">
        <v>238</v>
      </c>
      <c r="B977" s="170" t="s">
        <v>188</v>
      </c>
      <c r="C977" s="192" t="s">
        <v>189</v>
      </c>
      <c r="D977" s="171"/>
      <c r="E977" s="172"/>
      <c r="F977" s="173"/>
      <c r="G977" s="173">
        <f>SUMIF(AG978:AG1164,"&lt;&gt;NOR",G978:G1164)</f>
        <v>0</v>
      </c>
      <c r="H977" s="173"/>
      <c r="I977" s="173">
        <f>SUM(I978:I1164)</f>
        <v>0</v>
      </c>
      <c r="J977" s="173"/>
      <c r="K977" s="173">
        <f>SUM(K978:K1164)</f>
        <v>0</v>
      </c>
      <c r="L977" s="173"/>
      <c r="M977" s="173">
        <f>SUM(M978:M1164)</f>
        <v>0</v>
      </c>
      <c r="N977" s="173"/>
      <c r="O977" s="173">
        <f>SUM(O978:O1164)</f>
        <v>34.610000000000007</v>
      </c>
      <c r="P977" s="173"/>
      <c r="Q977" s="173">
        <f>SUM(Q978:Q1164)</f>
        <v>0</v>
      </c>
      <c r="R977" s="173"/>
      <c r="S977" s="173"/>
      <c r="T977" s="174"/>
      <c r="U977" s="168"/>
      <c r="V977" s="168">
        <f>SUM(V978:V1164)</f>
        <v>3222.86</v>
      </c>
      <c r="W977" s="168"/>
      <c r="X977" s="168"/>
      <c r="AG977" t="s">
        <v>239</v>
      </c>
    </row>
    <row r="978" spans="1:60" outlineLevel="1" x14ac:dyDescent="0.25">
      <c r="A978" s="175">
        <v>124</v>
      </c>
      <c r="B978" s="176" t="s">
        <v>1750</v>
      </c>
      <c r="C978" s="193" t="s">
        <v>1751</v>
      </c>
      <c r="D978" s="177" t="s">
        <v>242</v>
      </c>
      <c r="E978" s="178">
        <v>828</v>
      </c>
      <c r="F978" s="179"/>
      <c r="G978" s="180">
        <f>ROUND(E978*F978,2)</f>
        <v>0</v>
      </c>
      <c r="H978" s="179"/>
      <c r="I978" s="180">
        <f>ROUND(E978*H978,2)</f>
        <v>0</v>
      </c>
      <c r="J978" s="179"/>
      <c r="K978" s="180">
        <f>ROUND(E978*J978,2)</f>
        <v>0</v>
      </c>
      <c r="L978" s="180">
        <v>21</v>
      </c>
      <c r="M978" s="180">
        <f>G978*(1+L978/100)</f>
        <v>0</v>
      </c>
      <c r="N978" s="180">
        <v>7.1000000000000002E-4</v>
      </c>
      <c r="O978" s="180">
        <f>ROUND(E978*N978,2)</f>
        <v>0.59</v>
      </c>
      <c r="P978" s="180">
        <v>0</v>
      </c>
      <c r="Q978" s="180">
        <f>ROUND(E978*P978,2)</f>
        <v>0</v>
      </c>
      <c r="R978" s="180" t="s">
        <v>576</v>
      </c>
      <c r="S978" s="180" t="s">
        <v>244</v>
      </c>
      <c r="T978" s="181" t="s">
        <v>1030</v>
      </c>
      <c r="U978" s="159">
        <v>0.34</v>
      </c>
      <c r="V978" s="159">
        <f>ROUND(E978*U978,2)</f>
        <v>281.52</v>
      </c>
      <c r="W978" s="159"/>
      <c r="X978" s="159" t="s">
        <v>246</v>
      </c>
      <c r="Y978" s="149"/>
      <c r="Z978" s="149"/>
      <c r="AA978" s="149"/>
      <c r="AB978" s="149"/>
      <c r="AC978" s="149"/>
      <c r="AD978" s="149"/>
      <c r="AE978" s="149"/>
      <c r="AF978" s="149"/>
      <c r="AG978" s="149" t="s">
        <v>289</v>
      </c>
      <c r="AH978" s="149"/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</row>
    <row r="979" spans="1:60" outlineLevel="1" x14ac:dyDescent="0.25">
      <c r="A979" s="156"/>
      <c r="B979" s="157"/>
      <c r="C979" s="194" t="s">
        <v>1752</v>
      </c>
      <c r="D979" s="161"/>
      <c r="E979" s="162">
        <v>625.6</v>
      </c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49"/>
      <c r="Z979" s="149"/>
      <c r="AA979" s="149"/>
      <c r="AB979" s="149"/>
      <c r="AC979" s="149"/>
      <c r="AD979" s="149"/>
      <c r="AE979" s="149"/>
      <c r="AF979" s="149"/>
      <c r="AG979" s="149" t="s">
        <v>249</v>
      </c>
      <c r="AH979" s="149">
        <v>0</v>
      </c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</row>
    <row r="980" spans="1:60" outlineLevel="1" x14ac:dyDescent="0.25">
      <c r="A980" s="156"/>
      <c r="B980" s="157"/>
      <c r="C980" s="194" t="s">
        <v>1753</v>
      </c>
      <c r="D980" s="161"/>
      <c r="E980" s="162">
        <v>202.4</v>
      </c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49"/>
      <c r="Z980" s="149"/>
      <c r="AA980" s="149"/>
      <c r="AB980" s="149"/>
      <c r="AC980" s="149"/>
      <c r="AD980" s="149"/>
      <c r="AE980" s="149"/>
      <c r="AF980" s="149"/>
      <c r="AG980" s="149" t="s">
        <v>249</v>
      </c>
      <c r="AH980" s="149">
        <v>0</v>
      </c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</row>
    <row r="981" spans="1:60" ht="20.399999999999999" outlineLevel="1" x14ac:dyDescent="0.25">
      <c r="A981" s="175">
        <v>125</v>
      </c>
      <c r="B981" s="176" t="s">
        <v>1754</v>
      </c>
      <c r="C981" s="193" t="s">
        <v>1755</v>
      </c>
      <c r="D981" s="177" t="s">
        <v>242</v>
      </c>
      <c r="E981" s="178">
        <v>29.497499999999999</v>
      </c>
      <c r="F981" s="179"/>
      <c r="G981" s="180">
        <f>ROUND(E981*F981,2)</f>
        <v>0</v>
      </c>
      <c r="H981" s="179"/>
      <c r="I981" s="180">
        <f>ROUND(E981*H981,2)</f>
        <v>0</v>
      </c>
      <c r="J981" s="179"/>
      <c r="K981" s="180">
        <f>ROUND(E981*J981,2)</f>
        <v>0</v>
      </c>
      <c r="L981" s="180">
        <v>21</v>
      </c>
      <c r="M981" s="180">
        <f>G981*(1+L981/100)</f>
        <v>0</v>
      </c>
      <c r="N981" s="180">
        <v>2.8800000000000002E-3</v>
      </c>
      <c r="O981" s="180">
        <f>ROUND(E981*N981,2)</f>
        <v>0.08</v>
      </c>
      <c r="P981" s="180">
        <v>0</v>
      </c>
      <c r="Q981" s="180">
        <f>ROUND(E981*P981,2)</f>
        <v>0</v>
      </c>
      <c r="R981" s="180" t="s">
        <v>576</v>
      </c>
      <c r="S981" s="180" t="s">
        <v>244</v>
      </c>
      <c r="T981" s="181" t="s">
        <v>1030</v>
      </c>
      <c r="U981" s="159">
        <v>0.52</v>
      </c>
      <c r="V981" s="159">
        <f>ROUND(E981*U981,2)</f>
        <v>15.34</v>
      </c>
      <c r="W981" s="159"/>
      <c r="X981" s="159" t="s">
        <v>246</v>
      </c>
      <c r="Y981" s="149"/>
      <c r="Z981" s="149"/>
      <c r="AA981" s="149"/>
      <c r="AB981" s="149"/>
      <c r="AC981" s="149"/>
      <c r="AD981" s="149"/>
      <c r="AE981" s="149"/>
      <c r="AF981" s="149"/>
      <c r="AG981" s="149" t="s">
        <v>289</v>
      </c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</row>
    <row r="982" spans="1:60" outlineLevel="1" x14ac:dyDescent="0.25">
      <c r="A982" s="156"/>
      <c r="B982" s="157"/>
      <c r="C982" s="194" t="s">
        <v>1216</v>
      </c>
      <c r="D982" s="161"/>
      <c r="E982" s="162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49"/>
      <c r="Z982" s="149"/>
      <c r="AA982" s="149"/>
      <c r="AB982" s="149"/>
      <c r="AC982" s="149"/>
      <c r="AD982" s="149"/>
      <c r="AE982" s="149"/>
      <c r="AF982" s="149"/>
      <c r="AG982" s="149" t="s">
        <v>249</v>
      </c>
      <c r="AH982" s="149">
        <v>0</v>
      </c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</row>
    <row r="983" spans="1:60" outlineLevel="1" x14ac:dyDescent="0.25">
      <c r="A983" s="156"/>
      <c r="B983" s="157"/>
      <c r="C983" s="194" t="s">
        <v>1401</v>
      </c>
      <c r="D983" s="161"/>
      <c r="E983" s="162">
        <v>2.7</v>
      </c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49"/>
      <c r="Z983" s="149"/>
      <c r="AA983" s="149"/>
      <c r="AB983" s="149"/>
      <c r="AC983" s="149"/>
      <c r="AD983" s="149"/>
      <c r="AE983" s="149"/>
      <c r="AF983" s="149"/>
      <c r="AG983" s="149" t="s">
        <v>249</v>
      </c>
      <c r="AH983" s="149">
        <v>0</v>
      </c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</row>
    <row r="984" spans="1:60" outlineLevel="1" x14ac:dyDescent="0.25">
      <c r="A984" s="156"/>
      <c r="B984" s="157"/>
      <c r="C984" s="194" t="s">
        <v>1402</v>
      </c>
      <c r="D984" s="161"/>
      <c r="E984" s="162">
        <v>2.4</v>
      </c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49"/>
      <c r="Z984" s="149"/>
      <c r="AA984" s="149"/>
      <c r="AB984" s="149"/>
      <c r="AC984" s="149"/>
      <c r="AD984" s="149"/>
      <c r="AE984" s="149"/>
      <c r="AF984" s="149"/>
      <c r="AG984" s="149" t="s">
        <v>249</v>
      </c>
      <c r="AH984" s="149">
        <v>0</v>
      </c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</row>
    <row r="985" spans="1:60" outlineLevel="1" x14ac:dyDescent="0.25">
      <c r="A985" s="156"/>
      <c r="B985" s="157"/>
      <c r="C985" s="194" t="s">
        <v>1403</v>
      </c>
      <c r="D985" s="161"/>
      <c r="E985" s="162">
        <v>1.4</v>
      </c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49"/>
      <c r="Z985" s="149"/>
      <c r="AA985" s="149"/>
      <c r="AB985" s="149"/>
      <c r="AC985" s="149"/>
      <c r="AD985" s="149"/>
      <c r="AE985" s="149"/>
      <c r="AF985" s="149"/>
      <c r="AG985" s="149" t="s">
        <v>249</v>
      </c>
      <c r="AH985" s="149">
        <v>0</v>
      </c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</row>
    <row r="986" spans="1:60" outlineLevel="1" x14ac:dyDescent="0.25">
      <c r="A986" s="156"/>
      <c r="B986" s="157"/>
      <c r="C986" s="194" t="s">
        <v>1404</v>
      </c>
      <c r="D986" s="161"/>
      <c r="E986" s="162">
        <v>1.6</v>
      </c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49"/>
      <c r="Z986" s="149"/>
      <c r="AA986" s="149"/>
      <c r="AB986" s="149"/>
      <c r="AC986" s="149"/>
      <c r="AD986" s="149"/>
      <c r="AE986" s="149"/>
      <c r="AF986" s="149"/>
      <c r="AG986" s="149" t="s">
        <v>249</v>
      </c>
      <c r="AH986" s="149">
        <v>0</v>
      </c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</row>
    <row r="987" spans="1:60" outlineLevel="1" x14ac:dyDescent="0.25">
      <c r="A987" s="156"/>
      <c r="B987" s="157"/>
      <c r="C987" s="194" t="s">
        <v>1405</v>
      </c>
      <c r="D987" s="161"/>
      <c r="E987" s="162">
        <v>1.4</v>
      </c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49"/>
      <c r="Z987" s="149"/>
      <c r="AA987" s="149"/>
      <c r="AB987" s="149"/>
      <c r="AC987" s="149"/>
      <c r="AD987" s="149"/>
      <c r="AE987" s="149"/>
      <c r="AF987" s="149"/>
      <c r="AG987" s="149" t="s">
        <v>249</v>
      </c>
      <c r="AH987" s="149">
        <v>0</v>
      </c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</row>
    <row r="988" spans="1:60" outlineLevel="1" x14ac:dyDescent="0.25">
      <c r="A988" s="156"/>
      <c r="B988" s="157"/>
      <c r="C988" s="194" t="s">
        <v>1408</v>
      </c>
      <c r="D988" s="161"/>
      <c r="E988" s="162">
        <v>2</v>
      </c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49"/>
      <c r="Z988" s="149"/>
      <c r="AA988" s="149"/>
      <c r="AB988" s="149"/>
      <c r="AC988" s="149"/>
      <c r="AD988" s="149"/>
      <c r="AE988" s="149"/>
      <c r="AF988" s="149"/>
      <c r="AG988" s="149" t="s">
        <v>249</v>
      </c>
      <c r="AH988" s="149">
        <v>0</v>
      </c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</row>
    <row r="989" spans="1:60" outlineLevel="1" x14ac:dyDescent="0.25">
      <c r="A989" s="156"/>
      <c r="B989" s="157"/>
      <c r="C989" s="194" t="s">
        <v>1413</v>
      </c>
      <c r="D989" s="161"/>
      <c r="E989" s="162">
        <v>5</v>
      </c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49"/>
      <c r="Z989" s="149"/>
      <c r="AA989" s="149"/>
      <c r="AB989" s="149"/>
      <c r="AC989" s="149"/>
      <c r="AD989" s="149"/>
      <c r="AE989" s="149"/>
      <c r="AF989" s="149"/>
      <c r="AG989" s="149" t="s">
        <v>249</v>
      </c>
      <c r="AH989" s="149">
        <v>0</v>
      </c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</row>
    <row r="990" spans="1:60" outlineLevel="1" x14ac:dyDescent="0.25">
      <c r="A990" s="156"/>
      <c r="B990" s="157"/>
      <c r="C990" s="194" t="s">
        <v>1414</v>
      </c>
      <c r="D990" s="161"/>
      <c r="E990" s="162">
        <v>3.2</v>
      </c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49"/>
      <c r="Z990" s="149"/>
      <c r="AA990" s="149"/>
      <c r="AB990" s="149"/>
      <c r="AC990" s="149"/>
      <c r="AD990" s="149"/>
      <c r="AE990" s="149"/>
      <c r="AF990" s="149"/>
      <c r="AG990" s="149" t="s">
        <v>249</v>
      </c>
      <c r="AH990" s="149">
        <v>0</v>
      </c>
      <c r="AI990" s="149"/>
      <c r="AJ990" s="149"/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</row>
    <row r="991" spans="1:60" outlineLevel="1" x14ac:dyDescent="0.25">
      <c r="A991" s="156"/>
      <c r="B991" s="157"/>
      <c r="C991" s="194" t="s">
        <v>1416</v>
      </c>
      <c r="D991" s="161"/>
      <c r="E991" s="162">
        <v>2.2000000000000002</v>
      </c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49"/>
      <c r="Z991" s="149"/>
      <c r="AA991" s="149"/>
      <c r="AB991" s="149"/>
      <c r="AC991" s="149"/>
      <c r="AD991" s="149"/>
      <c r="AE991" s="149"/>
      <c r="AF991" s="149"/>
      <c r="AG991" s="149" t="s">
        <v>249</v>
      </c>
      <c r="AH991" s="149">
        <v>0</v>
      </c>
      <c r="AI991" s="149"/>
      <c r="AJ991" s="149"/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</row>
    <row r="992" spans="1:60" outlineLevel="1" x14ac:dyDescent="0.25">
      <c r="A992" s="156"/>
      <c r="B992" s="157"/>
      <c r="C992" s="194" t="s">
        <v>1418</v>
      </c>
      <c r="D992" s="161"/>
      <c r="E992" s="162">
        <v>1.9</v>
      </c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49"/>
      <c r="Z992" s="149"/>
      <c r="AA992" s="149"/>
      <c r="AB992" s="149"/>
      <c r="AC992" s="149"/>
      <c r="AD992" s="149"/>
      <c r="AE992" s="149"/>
      <c r="AF992" s="149"/>
      <c r="AG992" s="149" t="s">
        <v>249</v>
      </c>
      <c r="AH992" s="149">
        <v>0</v>
      </c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</row>
    <row r="993" spans="1:60" outlineLevel="1" x14ac:dyDescent="0.25">
      <c r="A993" s="156"/>
      <c r="B993" s="157"/>
      <c r="C993" s="194" t="s">
        <v>1419</v>
      </c>
      <c r="D993" s="161"/>
      <c r="E993" s="162">
        <v>1.7</v>
      </c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49"/>
      <c r="Z993" s="149"/>
      <c r="AA993" s="149"/>
      <c r="AB993" s="149"/>
      <c r="AC993" s="149"/>
      <c r="AD993" s="149"/>
      <c r="AE993" s="149"/>
      <c r="AF993" s="149"/>
      <c r="AG993" s="149" t="s">
        <v>249</v>
      </c>
      <c r="AH993" s="149">
        <v>0</v>
      </c>
      <c r="AI993" s="149"/>
      <c r="AJ993" s="149"/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</row>
    <row r="994" spans="1:60" outlineLevel="1" x14ac:dyDescent="0.25">
      <c r="A994" s="156"/>
      <c r="B994" s="157"/>
      <c r="C994" s="194" t="s">
        <v>1420</v>
      </c>
      <c r="D994" s="161"/>
      <c r="E994" s="162">
        <v>1.5</v>
      </c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49"/>
      <c r="Z994" s="149"/>
      <c r="AA994" s="149"/>
      <c r="AB994" s="149"/>
      <c r="AC994" s="149"/>
      <c r="AD994" s="149"/>
      <c r="AE994" s="149"/>
      <c r="AF994" s="149"/>
      <c r="AG994" s="149" t="s">
        <v>249</v>
      </c>
      <c r="AH994" s="149">
        <v>0</v>
      </c>
      <c r="AI994" s="149"/>
      <c r="AJ994" s="149"/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</row>
    <row r="995" spans="1:60" outlineLevel="1" x14ac:dyDescent="0.25">
      <c r="A995" s="156"/>
      <c r="B995" s="157"/>
      <c r="C995" s="194" t="s">
        <v>1756</v>
      </c>
      <c r="D995" s="161"/>
      <c r="E995" s="162">
        <v>2.4975000000000001</v>
      </c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49"/>
      <c r="Z995" s="149"/>
      <c r="AA995" s="149"/>
      <c r="AB995" s="149"/>
      <c r="AC995" s="149"/>
      <c r="AD995" s="149"/>
      <c r="AE995" s="149"/>
      <c r="AF995" s="149"/>
      <c r="AG995" s="149" t="s">
        <v>249</v>
      </c>
      <c r="AH995" s="149">
        <v>0</v>
      </c>
      <c r="AI995" s="149"/>
      <c r="AJ995" s="149"/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</row>
    <row r="996" spans="1:60" outlineLevel="1" x14ac:dyDescent="0.25">
      <c r="A996" s="175">
        <v>126</v>
      </c>
      <c r="B996" s="176" t="s">
        <v>1757</v>
      </c>
      <c r="C996" s="193" t="s">
        <v>1758</v>
      </c>
      <c r="D996" s="177" t="s">
        <v>242</v>
      </c>
      <c r="E996" s="178">
        <v>29.497499999999999</v>
      </c>
      <c r="F996" s="179"/>
      <c r="G996" s="180">
        <f>ROUND(E996*F996,2)</f>
        <v>0</v>
      </c>
      <c r="H996" s="179"/>
      <c r="I996" s="180">
        <f>ROUND(E996*H996,2)</f>
        <v>0</v>
      </c>
      <c r="J996" s="179"/>
      <c r="K996" s="180">
        <f>ROUND(E996*J996,2)</f>
        <v>0</v>
      </c>
      <c r="L996" s="180">
        <v>21</v>
      </c>
      <c r="M996" s="180">
        <f>G996*(1+L996/100)</f>
        <v>0</v>
      </c>
      <c r="N996" s="180">
        <v>4.1000000000000003E-3</v>
      </c>
      <c r="O996" s="180">
        <f>ROUND(E996*N996,2)</f>
        <v>0.12</v>
      </c>
      <c r="P996" s="180">
        <v>0</v>
      </c>
      <c r="Q996" s="180">
        <f>ROUND(E996*P996,2)</f>
        <v>0</v>
      </c>
      <c r="R996" s="180" t="s">
        <v>576</v>
      </c>
      <c r="S996" s="180" t="s">
        <v>244</v>
      </c>
      <c r="T996" s="181" t="s">
        <v>1030</v>
      </c>
      <c r="U996" s="159">
        <v>0.42</v>
      </c>
      <c r="V996" s="159">
        <f>ROUND(E996*U996,2)</f>
        <v>12.39</v>
      </c>
      <c r="W996" s="159"/>
      <c r="X996" s="159" t="s">
        <v>246</v>
      </c>
      <c r="Y996" s="149"/>
      <c r="Z996" s="149"/>
      <c r="AA996" s="149"/>
      <c r="AB996" s="149"/>
      <c r="AC996" s="149"/>
      <c r="AD996" s="149"/>
      <c r="AE996" s="149"/>
      <c r="AF996" s="149"/>
      <c r="AG996" s="149" t="s">
        <v>289</v>
      </c>
      <c r="AH996" s="149"/>
      <c r="AI996" s="149"/>
      <c r="AJ996" s="149"/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</row>
    <row r="997" spans="1:60" outlineLevel="1" x14ac:dyDescent="0.25">
      <c r="A997" s="156"/>
      <c r="B997" s="157"/>
      <c r="C997" s="194" t="s">
        <v>1216</v>
      </c>
      <c r="D997" s="161"/>
      <c r="E997" s="162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49"/>
      <c r="Z997" s="149"/>
      <c r="AA997" s="149"/>
      <c r="AB997" s="149"/>
      <c r="AC997" s="149"/>
      <c r="AD997" s="149"/>
      <c r="AE997" s="149"/>
      <c r="AF997" s="149"/>
      <c r="AG997" s="149" t="s">
        <v>249</v>
      </c>
      <c r="AH997" s="149">
        <v>0</v>
      </c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</row>
    <row r="998" spans="1:60" outlineLevel="1" x14ac:dyDescent="0.25">
      <c r="A998" s="156"/>
      <c r="B998" s="157"/>
      <c r="C998" s="194" t="s">
        <v>1401</v>
      </c>
      <c r="D998" s="161"/>
      <c r="E998" s="162">
        <v>2.7</v>
      </c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49"/>
      <c r="Z998" s="149"/>
      <c r="AA998" s="149"/>
      <c r="AB998" s="149"/>
      <c r="AC998" s="149"/>
      <c r="AD998" s="149"/>
      <c r="AE998" s="149"/>
      <c r="AF998" s="149"/>
      <c r="AG998" s="149" t="s">
        <v>249</v>
      </c>
      <c r="AH998" s="149">
        <v>0</v>
      </c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</row>
    <row r="999" spans="1:60" outlineLevel="1" x14ac:dyDescent="0.25">
      <c r="A999" s="156"/>
      <c r="B999" s="157"/>
      <c r="C999" s="194" t="s">
        <v>1402</v>
      </c>
      <c r="D999" s="161"/>
      <c r="E999" s="162">
        <v>2.4</v>
      </c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49"/>
      <c r="Z999" s="149"/>
      <c r="AA999" s="149"/>
      <c r="AB999" s="149"/>
      <c r="AC999" s="149"/>
      <c r="AD999" s="149"/>
      <c r="AE999" s="149"/>
      <c r="AF999" s="149"/>
      <c r="AG999" s="149" t="s">
        <v>249</v>
      </c>
      <c r="AH999" s="149">
        <v>0</v>
      </c>
      <c r="AI999" s="149"/>
      <c r="AJ999" s="149"/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</row>
    <row r="1000" spans="1:60" outlineLevel="1" x14ac:dyDescent="0.25">
      <c r="A1000" s="156"/>
      <c r="B1000" s="157"/>
      <c r="C1000" s="194" t="s">
        <v>1403</v>
      </c>
      <c r="D1000" s="161"/>
      <c r="E1000" s="162">
        <v>1.4</v>
      </c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49"/>
      <c r="Z1000" s="149"/>
      <c r="AA1000" s="149"/>
      <c r="AB1000" s="149"/>
      <c r="AC1000" s="149"/>
      <c r="AD1000" s="149"/>
      <c r="AE1000" s="149"/>
      <c r="AF1000" s="149"/>
      <c r="AG1000" s="149" t="s">
        <v>249</v>
      </c>
      <c r="AH1000" s="149">
        <v>0</v>
      </c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</row>
    <row r="1001" spans="1:60" outlineLevel="1" x14ac:dyDescent="0.25">
      <c r="A1001" s="156"/>
      <c r="B1001" s="157"/>
      <c r="C1001" s="194" t="s">
        <v>1404</v>
      </c>
      <c r="D1001" s="161"/>
      <c r="E1001" s="162">
        <v>1.6</v>
      </c>
      <c r="F1001" s="159"/>
      <c r="G1001" s="159"/>
      <c r="H1001" s="159"/>
      <c r="I1001" s="159"/>
      <c r="J1001" s="159"/>
      <c r="K1001" s="159"/>
      <c r="L1001" s="159"/>
      <c r="M1001" s="159"/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49"/>
      <c r="Z1001" s="149"/>
      <c r="AA1001" s="149"/>
      <c r="AB1001" s="149"/>
      <c r="AC1001" s="149"/>
      <c r="AD1001" s="149"/>
      <c r="AE1001" s="149"/>
      <c r="AF1001" s="149"/>
      <c r="AG1001" s="149" t="s">
        <v>249</v>
      </c>
      <c r="AH1001" s="149">
        <v>0</v>
      </c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</row>
    <row r="1002" spans="1:60" outlineLevel="1" x14ac:dyDescent="0.25">
      <c r="A1002" s="156"/>
      <c r="B1002" s="157"/>
      <c r="C1002" s="194" t="s">
        <v>1405</v>
      </c>
      <c r="D1002" s="161"/>
      <c r="E1002" s="162">
        <v>1.4</v>
      </c>
      <c r="F1002" s="159"/>
      <c r="G1002" s="159"/>
      <c r="H1002" s="159"/>
      <c r="I1002" s="159"/>
      <c r="J1002" s="159"/>
      <c r="K1002" s="159"/>
      <c r="L1002" s="159"/>
      <c r="M1002" s="159"/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49"/>
      <c r="Z1002" s="149"/>
      <c r="AA1002" s="149"/>
      <c r="AB1002" s="149"/>
      <c r="AC1002" s="149"/>
      <c r="AD1002" s="149"/>
      <c r="AE1002" s="149"/>
      <c r="AF1002" s="149"/>
      <c r="AG1002" s="149" t="s">
        <v>249</v>
      </c>
      <c r="AH1002" s="149">
        <v>0</v>
      </c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</row>
    <row r="1003" spans="1:60" outlineLevel="1" x14ac:dyDescent="0.25">
      <c r="A1003" s="156"/>
      <c r="B1003" s="157"/>
      <c r="C1003" s="194" t="s">
        <v>1408</v>
      </c>
      <c r="D1003" s="161"/>
      <c r="E1003" s="162">
        <v>2</v>
      </c>
      <c r="F1003" s="159"/>
      <c r="G1003" s="159"/>
      <c r="H1003" s="159"/>
      <c r="I1003" s="159"/>
      <c r="J1003" s="159"/>
      <c r="K1003" s="159"/>
      <c r="L1003" s="159"/>
      <c r="M1003" s="159"/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9"/>
      <c r="Y1003" s="149"/>
      <c r="Z1003" s="149"/>
      <c r="AA1003" s="149"/>
      <c r="AB1003" s="149"/>
      <c r="AC1003" s="149"/>
      <c r="AD1003" s="149"/>
      <c r="AE1003" s="149"/>
      <c r="AF1003" s="149"/>
      <c r="AG1003" s="149" t="s">
        <v>249</v>
      </c>
      <c r="AH1003" s="149">
        <v>0</v>
      </c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</row>
    <row r="1004" spans="1:60" outlineLevel="1" x14ac:dyDescent="0.25">
      <c r="A1004" s="156"/>
      <c r="B1004" s="157"/>
      <c r="C1004" s="194" t="s">
        <v>1413</v>
      </c>
      <c r="D1004" s="161"/>
      <c r="E1004" s="162">
        <v>5</v>
      </c>
      <c r="F1004" s="159"/>
      <c r="G1004" s="159"/>
      <c r="H1004" s="159"/>
      <c r="I1004" s="159"/>
      <c r="J1004" s="159"/>
      <c r="K1004" s="159"/>
      <c r="L1004" s="159"/>
      <c r="M1004" s="159"/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9"/>
      <c r="Y1004" s="149"/>
      <c r="Z1004" s="149"/>
      <c r="AA1004" s="149"/>
      <c r="AB1004" s="149"/>
      <c r="AC1004" s="149"/>
      <c r="AD1004" s="149"/>
      <c r="AE1004" s="149"/>
      <c r="AF1004" s="149"/>
      <c r="AG1004" s="149" t="s">
        <v>249</v>
      </c>
      <c r="AH1004" s="149">
        <v>0</v>
      </c>
      <c r="AI1004" s="149"/>
      <c r="AJ1004" s="149"/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</row>
    <row r="1005" spans="1:60" outlineLevel="1" x14ac:dyDescent="0.25">
      <c r="A1005" s="156"/>
      <c r="B1005" s="157"/>
      <c r="C1005" s="194" t="s">
        <v>1414</v>
      </c>
      <c r="D1005" s="161"/>
      <c r="E1005" s="162">
        <v>3.2</v>
      </c>
      <c r="F1005" s="159"/>
      <c r="G1005" s="159"/>
      <c r="H1005" s="159"/>
      <c r="I1005" s="159"/>
      <c r="J1005" s="159"/>
      <c r="K1005" s="159"/>
      <c r="L1005" s="159"/>
      <c r="M1005" s="159"/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9"/>
      <c r="Y1005" s="149"/>
      <c r="Z1005" s="149"/>
      <c r="AA1005" s="149"/>
      <c r="AB1005" s="149"/>
      <c r="AC1005" s="149"/>
      <c r="AD1005" s="149"/>
      <c r="AE1005" s="149"/>
      <c r="AF1005" s="149"/>
      <c r="AG1005" s="149" t="s">
        <v>249</v>
      </c>
      <c r="AH1005" s="149">
        <v>0</v>
      </c>
      <c r="AI1005" s="149"/>
      <c r="AJ1005" s="149"/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</row>
    <row r="1006" spans="1:60" outlineLevel="1" x14ac:dyDescent="0.25">
      <c r="A1006" s="156"/>
      <c r="B1006" s="157"/>
      <c r="C1006" s="194" t="s">
        <v>1416</v>
      </c>
      <c r="D1006" s="161"/>
      <c r="E1006" s="162">
        <v>2.2000000000000002</v>
      </c>
      <c r="F1006" s="159"/>
      <c r="G1006" s="159"/>
      <c r="H1006" s="159"/>
      <c r="I1006" s="159"/>
      <c r="J1006" s="159"/>
      <c r="K1006" s="159"/>
      <c r="L1006" s="159"/>
      <c r="M1006" s="159"/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49"/>
      <c r="Z1006" s="149"/>
      <c r="AA1006" s="149"/>
      <c r="AB1006" s="149"/>
      <c r="AC1006" s="149"/>
      <c r="AD1006" s="149"/>
      <c r="AE1006" s="149"/>
      <c r="AF1006" s="149"/>
      <c r="AG1006" s="149" t="s">
        <v>249</v>
      </c>
      <c r="AH1006" s="149">
        <v>0</v>
      </c>
      <c r="AI1006" s="149"/>
      <c r="AJ1006" s="149"/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</row>
    <row r="1007" spans="1:60" outlineLevel="1" x14ac:dyDescent="0.25">
      <c r="A1007" s="156"/>
      <c r="B1007" s="157"/>
      <c r="C1007" s="194" t="s">
        <v>1418</v>
      </c>
      <c r="D1007" s="161"/>
      <c r="E1007" s="162">
        <v>1.9</v>
      </c>
      <c r="F1007" s="159"/>
      <c r="G1007" s="159"/>
      <c r="H1007" s="159"/>
      <c r="I1007" s="159"/>
      <c r="J1007" s="159"/>
      <c r="K1007" s="159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49"/>
      <c r="Z1007" s="149"/>
      <c r="AA1007" s="149"/>
      <c r="AB1007" s="149"/>
      <c r="AC1007" s="149"/>
      <c r="AD1007" s="149"/>
      <c r="AE1007" s="149"/>
      <c r="AF1007" s="149"/>
      <c r="AG1007" s="149" t="s">
        <v>249</v>
      </c>
      <c r="AH1007" s="149">
        <v>0</v>
      </c>
      <c r="AI1007" s="149"/>
      <c r="AJ1007" s="149"/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</row>
    <row r="1008" spans="1:60" outlineLevel="1" x14ac:dyDescent="0.25">
      <c r="A1008" s="156"/>
      <c r="B1008" s="157"/>
      <c r="C1008" s="194" t="s">
        <v>1419</v>
      </c>
      <c r="D1008" s="161"/>
      <c r="E1008" s="162">
        <v>1.7</v>
      </c>
      <c r="F1008" s="159"/>
      <c r="G1008" s="159"/>
      <c r="H1008" s="159"/>
      <c r="I1008" s="159"/>
      <c r="J1008" s="159"/>
      <c r="K1008" s="159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49"/>
      <c r="Z1008" s="149"/>
      <c r="AA1008" s="149"/>
      <c r="AB1008" s="149"/>
      <c r="AC1008" s="149"/>
      <c r="AD1008" s="149"/>
      <c r="AE1008" s="149"/>
      <c r="AF1008" s="149"/>
      <c r="AG1008" s="149" t="s">
        <v>249</v>
      </c>
      <c r="AH1008" s="149">
        <v>0</v>
      </c>
      <c r="AI1008" s="149"/>
      <c r="AJ1008" s="149"/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</row>
    <row r="1009" spans="1:60" outlineLevel="1" x14ac:dyDescent="0.25">
      <c r="A1009" s="156"/>
      <c r="B1009" s="157"/>
      <c r="C1009" s="194" t="s">
        <v>1420</v>
      </c>
      <c r="D1009" s="161"/>
      <c r="E1009" s="162">
        <v>1.5</v>
      </c>
      <c r="F1009" s="159"/>
      <c r="G1009" s="159"/>
      <c r="H1009" s="159"/>
      <c r="I1009" s="159"/>
      <c r="J1009" s="159"/>
      <c r="K1009" s="159"/>
      <c r="L1009" s="159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49"/>
      <c r="Z1009" s="149"/>
      <c r="AA1009" s="149"/>
      <c r="AB1009" s="149"/>
      <c r="AC1009" s="149"/>
      <c r="AD1009" s="149"/>
      <c r="AE1009" s="149"/>
      <c r="AF1009" s="149"/>
      <c r="AG1009" s="149" t="s">
        <v>249</v>
      </c>
      <c r="AH1009" s="149">
        <v>0</v>
      </c>
      <c r="AI1009" s="149"/>
      <c r="AJ1009" s="149"/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</row>
    <row r="1010" spans="1:60" outlineLevel="1" x14ac:dyDescent="0.25">
      <c r="A1010" s="156"/>
      <c r="B1010" s="157"/>
      <c r="C1010" s="194" t="s">
        <v>1756</v>
      </c>
      <c r="D1010" s="161"/>
      <c r="E1010" s="162">
        <v>2.4975000000000001</v>
      </c>
      <c r="F1010" s="159"/>
      <c r="G1010" s="159"/>
      <c r="H1010" s="159"/>
      <c r="I1010" s="159"/>
      <c r="J1010" s="159"/>
      <c r="K1010" s="159"/>
      <c r="L1010" s="159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49"/>
      <c r="Z1010" s="149"/>
      <c r="AA1010" s="149"/>
      <c r="AB1010" s="149"/>
      <c r="AC1010" s="149"/>
      <c r="AD1010" s="149"/>
      <c r="AE1010" s="149"/>
      <c r="AF1010" s="149"/>
      <c r="AG1010" s="149" t="s">
        <v>249</v>
      </c>
      <c r="AH1010" s="149">
        <v>0</v>
      </c>
      <c r="AI1010" s="149"/>
      <c r="AJ1010" s="149"/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</row>
    <row r="1011" spans="1:60" outlineLevel="1" x14ac:dyDescent="0.25">
      <c r="A1011" s="175">
        <v>127</v>
      </c>
      <c r="B1011" s="176" t="s">
        <v>1759</v>
      </c>
      <c r="C1011" s="193" t="s">
        <v>1760</v>
      </c>
      <c r="D1011" s="177" t="s">
        <v>575</v>
      </c>
      <c r="E1011" s="178">
        <v>37.700000000000003</v>
      </c>
      <c r="F1011" s="179"/>
      <c r="G1011" s="180">
        <f>ROUND(E1011*F1011,2)</f>
        <v>0</v>
      </c>
      <c r="H1011" s="179"/>
      <c r="I1011" s="180">
        <f>ROUND(E1011*H1011,2)</f>
        <v>0</v>
      </c>
      <c r="J1011" s="179"/>
      <c r="K1011" s="180">
        <f>ROUND(E1011*J1011,2)</f>
        <v>0</v>
      </c>
      <c r="L1011" s="180">
        <v>21</v>
      </c>
      <c r="M1011" s="180">
        <f>G1011*(1+L1011/100)</f>
        <v>0</v>
      </c>
      <c r="N1011" s="180">
        <v>6.0000000000000002E-5</v>
      </c>
      <c r="O1011" s="180">
        <f>ROUND(E1011*N1011,2)</f>
        <v>0</v>
      </c>
      <c r="P1011" s="180">
        <v>0</v>
      </c>
      <c r="Q1011" s="180">
        <f>ROUND(E1011*P1011,2)</f>
        <v>0</v>
      </c>
      <c r="R1011" s="180" t="s">
        <v>576</v>
      </c>
      <c r="S1011" s="180" t="s">
        <v>244</v>
      </c>
      <c r="T1011" s="181" t="s">
        <v>1030</v>
      </c>
      <c r="U1011" s="159">
        <v>0.42599999999999999</v>
      </c>
      <c r="V1011" s="159">
        <f>ROUND(E1011*U1011,2)</f>
        <v>16.059999999999999</v>
      </c>
      <c r="W1011" s="159"/>
      <c r="X1011" s="159" t="s">
        <v>246</v>
      </c>
      <c r="Y1011" s="149"/>
      <c r="Z1011" s="149"/>
      <c r="AA1011" s="149"/>
      <c r="AB1011" s="149"/>
      <c r="AC1011" s="149"/>
      <c r="AD1011" s="149"/>
      <c r="AE1011" s="149"/>
      <c r="AF1011" s="149"/>
      <c r="AG1011" s="149" t="s">
        <v>289</v>
      </c>
      <c r="AH1011" s="149"/>
      <c r="AI1011" s="149"/>
      <c r="AJ1011" s="149"/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</row>
    <row r="1012" spans="1:60" outlineLevel="1" x14ac:dyDescent="0.25">
      <c r="A1012" s="156"/>
      <c r="B1012" s="157"/>
      <c r="C1012" s="194" t="s">
        <v>1093</v>
      </c>
      <c r="D1012" s="161"/>
      <c r="E1012" s="162"/>
      <c r="F1012" s="159"/>
      <c r="G1012" s="159"/>
      <c r="H1012" s="159"/>
      <c r="I1012" s="159"/>
      <c r="J1012" s="159"/>
      <c r="K1012" s="159"/>
      <c r="L1012" s="159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49"/>
      <c r="Z1012" s="149"/>
      <c r="AA1012" s="149"/>
      <c r="AB1012" s="149"/>
      <c r="AC1012" s="149"/>
      <c r="AD1012" s="149"/>
      <c r="AE1012" s="149"/>
      <c r="AF1012" s="149"/>
      <c r="AG1012" s="149" t="s">
        <v>249</v>
      </c>
      <c r="AH1012" s="149">
        <v>0</v>
      </c>
      <c r="AI1012" s="149"/>
      <c r="AJ1012" s="149"/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</row>
    <row r="1013" spans="1:60" outlineLevel="1" x14ac:dyDescent="0.25">
      <c r="A1013" s="156"/>
      <c r="B1013" s="157"/>
      <c r="C1013" s="194" t="s">
        <v>1761</v>
      </c>
      <c r="D1013" s="161"/>
      <c r="E1013" s="162">
        <v>37.700000000000003</v>
      </c>
      <c r="F1013" s="159"/>
      <c r="G1013" s="159"/>
      <c r="H1013" s="159"/>
      <c r="I1013" s="159"/>
      <c r="J1013" s="159"/>
      <c r="K1013" s="159"/>
      <c r="L1013" s="159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49"/>
      <c r="Z1013" s="149"/>
      <c r="AA1013" s="149"/>
      <c r="AB1013" s="149"/>
      <c r="AC1013" s="149"/>
      <c r="AD1013" s="149"/>
      <c r="AE1013" s="149"/>
      <c r="AF1013" s="149"/>
      <c r="AG1013" s="149" t="s">
        <v>249</v>
      </c>
      <c r="AH1013" s="149">
        <v>0</v>
      </c>
      <c r="AI1013" s="149"/>
      <c r="AJ1013" s="149"/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</row>
    <row r="1014" spans="1:60" outlineLevel="1" x14ac:dyDescent="0.25">
      <c r="A1014" s="175">
        <v>128</v>
      </c>
      <c r="B1014" s="176" t="s">
        <v>573</v>
      </c>
      <c r="C1014" s="193" t="s">
        <v>574</v>
      </c>
      <c r="D1014" s="177" t="s">
        <v>575</v>
      </c>
      <c r="E1014" s="178">
        <v>3758.3</v>
      </c>
      <c r="F1014" s="179"/>
      <c r="G1014" s="180">
        <f>ROUND(E1014*F1014,2)</f>
        <v>0</v>
      </c>
      <c r="H1014" s="179"/>
      <c r="I1014" s="180">
        <f>ROUND(E1014*H1014,2)</f>
        <v>0</v>
      </c>
      <c r="J1014" s="179"/>
      <c r="K1014" s="180">
        <f>ROUND(E1014*J1014,2)</f>
        <v>0</v>
      </c>
      <c r="L1014" s="180">
        <v>21</v>
      </c>
      <c r="M1014" s="180">
        <f>G1014*(1+L1014/100)</f>
        <v>0</v>
      </c>
      <c r="N1014" s="180">
        <v>6.0000000000000002E-5</v>
      </c>
      <c r="O1014" s="180">
        <f>ROUND(E1014*N1014,2)</f>
        <v>0.23</v>
      </c>
      <c r="P1014" s="180">
        <v>0</v>
      </c>
      <c r="Q1014" s="180">
        <f>ROUND(E1014*P1014,2)</f>
        <v>0</v>
      </c>
      <c r="R1014" s="180" t="s">
        <v>576</v>
      </c>
      <c r="S1014" s="180" t="s">
        <v>244</v>
      </c>
      <c r="T1014" s="181" t="s">
        <v>1030</v>
      </c>
      <c r="U1014" s="159">
        <v>0.30399999999999999</v>
      </c>
      <c r="V1014" s="159">
        <f>ROUND(E1014*U1014,2)</f>
        <v>1142.52</v>
      </c>
      <c r="W1014" s="159"/>
      <c r="X1014" s="159" t="s">
        <v>246</v>
      </c>
      <c r="Y1014" s="149"/>
      <c r="Z1014" s="149"/>
      <c r="AA1014" s="149"/>
      <c r="AB1014" s="149"/>
      <c r="AC1014" s="149"/>
      <c r="AD1014" s="149"/>
      <c r="AE1014" s="149"/>
      <c r="AF1014" s="149"/>
      <c r="AG1014" s="149" t="s">
        <v>289</v>
      </c>
      <c r="AH1014" s="149"/>
      <c r="AI1014" s="149"/>
      <c r="AJ1014" s="149"/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</row>
    <row r="1015" spans="1:60" outlineLevel="1" x14ac:dyDescent="0.25">
      <c r="A1015" s="156"/>
      <c r="B1015" s="157"/>
      <c r="C1015" s="194" t="s">
        <v>1093</v>
      </c>
      <c r="D1015" s="161"/>
      <c r="E1015" s="162"/>
      <c r="F1015" s="159"/>
      <c r="G1015" s="159"/>
      <c r="H1015" s="159"/>
      <c r="I1015" s="159"/>
      <c r="J1015" s="159"/>
      <c r="K1015" s="159"/>
      <c r="L1015" s="159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49"/>
      <c r="Z1015" s="149"/>
      <c r="AA1015" s="149"/>
      <c r="AB1015" s="149"/>
      <c r="AC1015" s="149"/>
      <c r="AD1015" s="149"/>
      <c r="AE1015" s="149"/>
      <c r="AF1015" s="149"/>
      <c r="AG1015" s="149" t="s">
        <v>249</v>
      </c>
      <c r="AH1015" s="149">
        <v>0</v>
      </c>
      <c r="AI1015" s="149"/>
      <c r="AJ1015" s="149"/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</row>
    <row r="1016" spans="1:60" outlineLevel="1" x14ac:dyDescent="0.25">
      <c r="A1016" s="156"/>
      <c r="B1016" s="157"/>
      <c r="C1016" s="194" t="s">
        <v>1762</v>
      </c>
      <c r="D1016" s="161"/>
      <c r="E1016" s="162">
        <v>1368.1</v>
      </c>
      <c r="F1016" s="159"/>
      <c r="G1016" s="159"/>
      <c r="H1016" s="159"/>
      <c r="I1016" s="159"/>
      <c r="J1016" s="159"/>
      <c r="K1016" s="159"/>
      <c r="L1016" s="159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49"/>
      <c r="Z1016" s="149"/>
      <c r="AA1016" s="149"/>
      <c r="AB1016" s="149"/>
      <c r="AC1016" s="149"/>
      <c r="AD1016" s="149"/>
      <c r="AE1016" s="149"/>
      <c r="AF1016" s="149"/>
      <c r="AG1016" s="149" t="s">
        <v>249</v>
      </c>
      <c r="AH1016" s="149">
        <v>0</v>
      </c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</row>
    <row r="1017" spans="1:60" outlineLevel="1" x14ac:dyDescent="0.25">
      <c r="A1017" s="156"/>
      <c r="B1017" s="157"/>
      <c r="C1017" s="194" t="s">
        <v>1763</v>
      </c>
      <c r="D1017" s="161"/>
      <c r="E1017" s="162">
        <v>45.8</v>
      </c>
      <c r="F1017" s="159"/>
      <c r="G1017" s="159"/>
      <c r="H1017" s="159"/>
      <c r="I1017" s="159"/>
      <c r="J1017" s="159"/>
      <c r="K1017" s="159"/>
      <c r="L1017" s="159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49"/>
      <c r="Z1017" s="149"/>
      <c r="AA1017" s="149"/>
      <c r="AB1017" s="149"/>
      <c r="AC1017" s="149"/>
      <c r="AD1017" s="149"/>
      <c r="AE1017" s="149"/>
      <c r="AF1017" s="149"/>
      <c r="AG1017" s="149" t="s">
        <v>249</v>
      </c>
      <c r="AH1017" s="149">
        <v>0</v>
      </c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</row>
    <row r="1018" spans="1:60" outlineLevel="1" x14ac:dyDescent="0.25">
      <c r="A1018" s="156"/>
      <c r="B1018" s="157"/>
      <c r="C1018" s="194" t="s">
        <v>1764</v>
      </c>
      <c r="D1018" s="161"/>
      <c r="E1018" s="162">
        <v>740.7</v>
      </c>
      <c r="F1018" s="159"/>
      <c r="G1018" s="159"/>
      <c r="H1018" s="159"/>
      <c r="I1018" s="159"/>
      <c r="J1018" s="159"/>
      <c r="K1018" s="159"/>
      <c r="L1018" s="159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49"/>
      <c r="Z1018" s="149"/>
      <c r="AA1018" s="149"/>
      <c r="AB1018" s="149"/>
      <c r="AC1018" s="149"/>
      <c r="AD1018" s="149"/>
      <c r="AE1018" s="149"/>
      <c r="AF1018" s="149"/>
      <c r="AG1018" s="149" t="s">
        <v>249</v>
      </c>
      <c r="AH1018" s="149">
        <v>0</v>
      </c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</row>
    <row r="1019" spans="1:60" outlineLevel="1" x14ac:dyDescent="0.25">
      <c r="A1019" s="156"/>
      <c r="B1019" s="157"/>
      <c r="C1019" s="194" t="s">
        <v>1765</v>
      </c>
      <c r="D1019" s="161"/>
      <c r="E1019" s="162">
        <v>360.6</v>
      </c>
      <c r="F1019" s="159"/>
      <c r="G1019" s="159"/>
      <c r="H1019" s="159"/>
      <c r="I1019" s="159"/>
      <c r="J1019" s="159"/>
      <c r="K1019" s="159"/>
      <c r="L1019" s="159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49"/>
      <c r="Z1019" s="149"/>
      <c r="AA1019" s="149"/>
      <c r="AB1019" s="149"/>
      <c r="AC1019" s="149"/>
      <c r="AD1019" s="149"/>
      <c r="AE1019" s="149"/>
      <c r="AF1019" s="149"/>
      <c r="AG1019" s="149" t="s">
        <v>249</v>
      </c>
      <c r="AH1019" s="149">
        <v>0</v>
      </c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</row>
    <row r="1020" spans="1:60" outlineLevel="1" x14ac:dyDescent="0.25">
      <c r="A1020" s="156"/>
      <c r="B1020" s="157"/>
      <c r="C1020" s="194" t="s">
        <v>1766</v>
      </c>
      <c r="D1020" s="161"/>
      <c r="E1020" s="162"/>
      <c r="F1020" s="159"/>
      <c r="G1020" s="159"/>
      <c r="H1020" s="159"/>
      <c r="I1020" s="159"/>
      <c r="J1020" s="159"/>
      <c r="K1020" s="159"/>
      <c r="L1020" s="159"/>
      <c r="M1020" s="159"/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49"/>
      <c r="Z1020" s="149"/>
      <c r="AA1020" s="149"/>
      <c r="AB1020" s="149"/>
      <c r="AC1020" s="149"/>
      <c r="AD1020" s="149"/>
      <c r="AE1020" s="149"/>
      <c r="AF1020" s="149"/>
      <c r="AG1020" s="149" t="s">
        <v>249</v>
      </c>
      <c r="AH1020" s="149">
        <v>0</v>
      </c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</row>
    <row r="1021" spans="1:60" outlineLevel="1" x14ac:dyDescent="0.25">
      <c r="A1021" s="156"/>
      <c r="B1021" s="157"/>
      <c r="C1021" s="194" t="s">
        <v>1767</v>
      </c>
      <c r="D1021" s="161"/>
      <c r="E1021" s="162">
        <v>90</v>
      </c>
      <c r="F1021" s="159"/>
      <c r="G1021" s="159"/>
      <c r="H1021" s="159"/>
      <c r="I1021" s="159"/>
      <c r="J1021" s="159"/>
      <c r="K1021" s="159"/>
      <c r="L1021" s="159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49"/>
      <c r="Z1021" s="149"/>
      <c r="AA1021" s="149"/>
      <c r="AB1021" s="149"/>
      <c r="AC1021" s="149"/>
      <c r="AD1021" s="149"/>
      <c r="AE1021" s="149"/>
      <c r="AF1021" s="149"/>
      <c r="AG1021" s="149" t="s">
        <v>249</v>
      </c>
      <c r="AH1021" s="149">
        <v>0</v>
      </c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</row>
    <row r="1022" spans="1:60" outlineLevel="1" x14ac:dyDescent="0.25">
      <c r="A1022" s="156"/>
      <c r="B1022" s="157"/>
      <c r="C1022" s="194" t="s">
        <v>1768</v>
      </c>
      <c r="D1022" s="161"/>
      <c r="E1022" s="162"/>
      <c r="F1022" s="159"/>
      <c r="G1022" s="159"/>
      <c r="H1022" s="159"/>
      <c r="I1022" s="159"/>
      <c r="J1022" s="159"/>
      <c r="K1022" s="159"/>
      <c r="L1022" s="159"/>
      <c r="M1022" s="159"/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49"/>
      <c r="Z1022" s="149"/>
      <c r="AA1022" s="149"/>
      <c r="AB1022" s="149"/>
      <c r="AC1022" s="149"/>
      <c r="AD1022" s="149"/>
      <c r="AE1022" s="149"/>
      <c r="AF1022" s="149"/>
      <c r="AG1022" s="149" t="s">
        <v>249</v>
      </c>
      <c r="AH1022" s="149">
        <v>0</v>
      </c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</row>
    <row r="1023" spans="1:60" outlineLevel="1" x14ac:dyDescent="0.25">
      <c r="A1023" s="156"/>
      <c r="B1023" s="157"/>
      <c r="C1023" s="194" t="s">
        <v>1769</v>
      </c>
      <c r="D1023" s="161"/>
      <c r="E1023" s="162">
        <v>1000</v>
      </c>
      <c r="F1023" s="159"/>
      <c r="G1023" s="159"/>
      <c r="H1023" s="159"/>
      <c r="I1023" s="159"/>
      <c r="J1023" s="159"/>
      <c r="K1023" s="159"/>
      <c r="L1023" s="159"/>
      <c r="M1023" s="159"/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49"/>
      <c r="Z1023" s="149"/>
      <c r="AA1023" s="149"/>
      <c r="AB1023" s="149"/>
      <c r="AC1023" s="149"/>
      <c r="AD1023" s="149"/>
      <c r="AE1023" s="149"/>
      <c r="AF1023" s="149"/>
      <c r="AG1023" s="149" t="s">
        <v>249</v>
      </c>
      <c r="AH1023" s="149">
        <v>0</v>
      </c>
      <c r="AI1023" s="149"/>
      <c r="AJ1023" s="149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</row>
    <row r="1024" spans="1:60" outlineLevel="1" x14ac:dyDescent="0.25">
      <c r="A1024" s="156"/>
      <c r="B1024" s="157"/>
      <c r="C1024" s="194" t="s">
        <v>1093</v>
      </c>
      <c r="D1024" s="161"/>
      <c r="E1024" s="162"/>
      <c r="F1024" s="159"/>
      <c r="G1024" s="159"/>
      <c r="H1024" s="159"/>
      <c r="I1024" s="159"/>
      <c r="J1024" s="159"/>
      <c r="K1024" s="159"/>
      <c r="L1024" s="159"/>
      <c r="M1024" s="159"/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49"/>
      <c r="Z1024" s="149"/>
      <c r="AA1024" s="149"/>
      <c r="AB1024" s="149"/>
      <c r="AC1024" s="149"/>
      <c r="AD1024" s="149"/>
      <c r="AE1024" s="149"/>
      <c r="AF1024" s="149"/>
      <c r="AG1024" s="149" t="s">
        <v>249</v>
      </c>
      <c r="AH1024" s="149">
        <v>0</v>
      </c>
      <c r="AI1024" s="149"/>
      <c r="AJ1024" s="149"/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</row>
    <row r="1025" spans="1:60" outlineLevel="1" x14ac:dyDescent="0.25">
      <c r="A1025" s="156"/>
      <c r="B1025" s="157"/>
      <c r="C1025" s="194" t="s">
        <v>1770</v>
      </c>
      <c r="D1025" s="161"/>
      <c r="E1025" s="162">
        <v>153.1</v>
      </c>
      <c r="F1025" s="159"/>
      <c r="G1025" s="159"/>
      <c r="H1025" s="159"/>
      <c r="I1025" s="159"/>
      <c r="J1025" s="159"/>
      <c r="K1025" s="159"/>
      <c r="L1025" s="159"/>
      <c r="M1025" s="159"/>
      <c r="N1025" s="159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49"/>
      <c r="Z1025" s="149"/>
      <c r="AA1025" s="149"/>
      <c r="AB1025" s="149"/>
      <c r="AC1025" s="149"/>
      <c r="AD1025" s="149"/>
      <c r="AE1025" s="149"/>
      <c r="AF1025" s="149"/>
      <c r="AG1025" s="149" t="s">
        <v>249</v>
      </c>
      <c r="AH1025" s="149">
        <v>0</v>
      </c>
      <c r="AI1025" s="149"/>
      <c r="AJ1025" s="149"/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</row>
    <row r="1026" spans="1:60" outlineLevel="1" x14ac:dyDescent="0.25">
      <c r="A1026" s="175">
        <v>129</v>
      </c>
      <c r="B1026" s="176" t="s">
        <v>1771</v>
      </c>
      <c r="C1026" s="193" t="s">
        <v>1772</v>
      </c>
      <c r="D1026" s="177" t="s">
        <v>575</v>
      </c>
      <c r="E1026" s="178">
        <v>4904</v>
      </c>
      <c r="F1026" s="179"/>
      <c r="G1026" s="180">
        <f>ROUND(E1026*F1026,2)</f>
        <v>0</v>
      </c>
      <c r="H1026" s="179"/>
      <c r="I1026" s="180">
        <f>ROUND(E1026*H1026,2)</f>
        <v>0</v>
      </c>
      <c r="J1026" s="179"/>
      <c r="K1026" s="180">
        <f>ROUND(E1026*J1026,2)</f>
        <v>0</v>
      </c>
      <c r="L1026" s="180">
        <v>21</v>
      </c>
      <c r="M1026" s="180">
        <f>G1026*(1+L1026/100)</f>
        <v>0</v>
      </c>
      <c r="N1026" s="180">
        <v>5.0000000000000002E-5</v>
      </c>
      <c r="O1026" s="180">
        <f>ROUND(E1026*N1026,2)</f>
        <v>0.25</v>
      </c>
      <c r="P1026" s="180">
        <v>0</v>
      </c>
      <c r="Q1026" s="180">
        <f>ROUND(E1026*P1026,2)</f>
        <v>0</v>
      </c>
      <c r="R1026" s="180" t="s">
        <v>576</v>
      </c>
      <c r="S1026" s="180" t="s">
        <v>244</v>
      </c>
      <c r="T1026" s="181" t="s">
        <v>1030</v>
      </c>
      <c r="U1026" s="159">
        <v>0.1</v>
      </c>
      <c r="V1026" s="159">
        <f>ROUND(E1026*U1026,2)</f>
        <v>490.4</v>
      </c>
      <c r="W1026" s="159"/>
      <c r="X1026" s="159" t="s">
        <v>246</v>
      </c>
      <c r="Y1026" s="149"/>
      <c r="Z1026" s="149"/>
      <c r="AA1026" s="149"/>
      <c r="AB1026" s="149"/>
      <c r="AC1026" s="149"/>
      <c r="AD1026" s="149"/>
      <c r="AE1026" s="149"/>
      <c r="AF1026" s="149"/>
      <c r="AG1026" s="149" t="s">
        <v>289</v>
      </c>
      <c r="AH1026" s="149"/>
      <c r="AI1026" s="149"/>
      <c r="AJ1026" s="149"/>
      <c r="AK1026" s="149"/>
      <c r="AL1026" s="149"/>
      <c r="AM1026" s="149"/>
      <c r="AN1026" s="149"/>
      <c r="AO1026" s="149"/>
      <c r="AP1026" s="149"/>
      <c r="AQ1026" s="149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  <c r="BH1026" s="149"/>
    </row>
    <row r="1027" spans="1:60" outlineLevel="1" x14ac:dyDescent="0.25">
      <c r="A1027" s="156"/>
      <c r="B1027" s="157"/>
      <c r="C1027" s="194" t="s">
        <v>1093</v>
      </c>
      <c r="D1027" s="161"/>
      <c r="E1027" s="162"/>
      <c r="F1027" s="159"/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49"/>
      <c r="Z1027" s="149"/>
      <c r="AA1027" s="149"/>
      <c r="AB1027" s="149"/>
      <c r="AC1027" s="149"/>
      <c r="AD1027" s="149"/>
      <c r="AE1027" s="149"/>
      <c r="AF1027" s="149"/>
      <c r="AG1027" s="149" t="s">
        <v>249</v>
      </c>
      <c r="AH1027" s="149">
        <v>0</v>
      </c>
      <c r="AI1027" s="149"/>
      <c r="AJ1027" s="149"/>
      <c r="AK1027" s="149"/>
      <c r="AL1027" s="149"/>
      <c r="AM1027" s="149"/>
      <c r="AN1027" s="149"/>
      <c r="AO1027" s="149"/>
      <c r="AP1027" s="149"/>
      <c r="AQ1027" s="149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  <c r="BH1027" s="149"/>
    </row>
    <row r="1028" spans="1:60" outlineLevel="1" x14ac:dyDescent="0.25">
      <c r="A1028" s="156"/>
      <c r="B1028" s="157"/>
      <c r="C1028" s="194" t="s">
        <v>1773</v>
      </c>
      <c r="D1028" s="161"/>
      <c r="E1028" s="162">
        <v>2072.1</v>
      </c>
      <c r="F1028" s="159"/>
      <c r="G1028" s="159"/>
      <c r="H1028" s="159"/>
      <c r="I1028" s="159"/>
      <c r="J1028" s="159"/>
      <c r="K1028" s="159"/>
      <c r="L1028" s="159"/>
      <c r="M1028" s="159"/>
      <c r="N1028" s="159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49"/>
      <c r="Z1028" s="149"/>
      <c r="AA1028" s="149"/>
      <c r="AB1028" s="149"/>
      <c r="AC1028" s="149"/>
      <c r="AD1028" s="149"/>
      <c r="AE1028" s="149"/>
      <c r="AF1028" s="149"/>
      <c r="AG1028" s="149" t="s">
        <v>249</v>
      </c>
      <c r="AH1028" s="149">
        <v>0</v>
      </c>
      <c r="AI1028" s="149"/>
      <c r="AJ1028" s="149"/>
      <c r="AK1028" s="149"/>
      <c r="AL1028" s="149"/>
      <c r="AM1028" s="149"/>
      <c r="AN1028" s="149"/>
      <c r="AO1028" s="149"/>
      <c r="AP1028" s="149"/>
      <c r="AQ1028" s="149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149"/>
      <c r="BB1028" s="149"/>
      <c r="BC1028" s="149"/>
      <c r="BD1028" s="149"/>
      <c r="BE1028" s="149"/>
      <c r="BF1028" s="149"/>
      <c r="BG1028" s="149"/>
      <c r="BH1028" s="149"/>
    </row>
    <row r="1029" spans="1:60" outlineLevel="1" x14ac:dyDescent="0.25">
      <c r="A1029" s="156"/>
      <c r="B1029" s="157"/>
      <c r="C1029" s="194" t="s">
        <v>1774</v>
      </c>
      <c r="D1029" s="161"/>
      <c r="E1029" s="162">
        <v>750.6</v>
      </c>
      <c r="F1029" s="159"/>
      <c r="G1029" s="159"/>
      <c r="H1029" s="159"/>
      <c r="I1029" s="159"/>
      <c r="J1029" s="159"/>
      <c r="K1029" s="159"/>
      <c r="L1029" s="159"/>
      <c r="M1029" s="159"/>
      <c r="N1029" s="159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49"/>
      <c r="Z1029" s="149"/>
      <c r="AA1029" s="149"/>
      <c r="AB1029" s="149"/>
      <c r="AC1029" s="149"/>
      <c r="AD1029" s="149"/>
      <c r="AE1029" s="149"/>
      <c r="AF1029" s="149"/>
      <c r="AG1029" s="149" t="s">
        <v>249</v>
      </c>
      <c r="AH1029" s="149">
        <v>0</v>
      </c>
      <c r="AI1029" s="149"/>
      <c r="AJ1029" s="149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</row>
    <row r="1030" spans="1:60" outlineLevel="1" x14ac:dyDescent="0.25">
      <c r="A1030" s="156"/>
      <c r="B1030" s="157"/>
      <c r="C1030" s="194" t="s">
        <v>1775</v>
      </c>
      <c r="D1030" s="161"/>
      <c r="E1030" s="162">
        <v>791.3</v>
      </c>
      <c r="F1030" s="159"/>
      <c r="G1030" s="159"/>
      <c r="H1030" s="159"/>
      <c r="I1030" s="159"/>
      <c r="J1030" s="159"/>
      <c r="K1030" s="159"/>
      <c r="L1030" s="159"/>
      <c r="M1030" s="159"/>
      <c r="N1030" s="159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49"/>
      <c r="Z1030" s="149"/>
      <c r="AA1030" s="149"/>
      <c r="AB1030" s="149"/>
      <c r="AC1030" s="149"/>
      <c r="AD1030" s="149"/>
      <c r="AE1030" s="149"/>
      <c r="AF1030" s="149"/>
      <c r="AG1030" s="149" t="s">
        <v>249</v>
      </c>
      <c r="AH1030" s="149">
        <v>0</v>
      </c>
      <c r="AI1030" s="149"/>
      <c r="AJ1030" s="149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</row>
    <row r="1031" spans="1:60" outlineLevel="1" x14ac:dyDescent="0.25">
      <c r="A1031" s="156"/>
      <c r="B1031" s="157"/>
      <c r="C1031" s="194" t="s">
        <v>1766</v>
      </c>
      <c r="D1031" s="161"/>
      <c r="E1031" s="162"/>
      <c r="F1031" s="159"/>
      <c r="G1031" s="159"/>
      <c r="H1031" s="159"/>
      <c r="I1031" s="159"/>
      <c r="J1031" s="159"/>
      <c r="K1031" s="159"/>
      <c r="L1031" s="159"/>
      <c r="M1031" s="159"/>
      <c r="N1031" s="159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49"/>
      <c r="Z1031" s="149"/>
      <c r="AA1031" s="149"/>
      <c r="AB1031" s="149"/>
      <c r="AC1031" s="149"/>
      <c r="AD1031" s="149"/>
      <c r="AE1031" s="149"/>
      <c r="AF1031" s="149"/>
      <c r="AG1031" s="149" t="s">
        <v>249</v>
      </c>
      <c r="AH1031" s="149">
        <v>0</v>
      </c>
      <c r="AI1031" s="149"/>
      <c r="AJ1031" s="149"/>
      <c r="AK1031" s="149"/>
      <c r="AL1031" s="149"/>
      <c r="AM1031" s="149"/>
      <c r="AN1031" s="149"/>
      <c r="AO1031" s="149"/>
      <c r="AP1031" s="149"/>
      <c r="AQ1031" s="149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  <c r="BH1031" s="149"/>
    </row>
    <row r="1032" spans="1:60" outlineLevel="1" x14ac:dyDescent="0.25">
      <c r="A1032" s="156"/>
      <c r="B1032" s="157"/>
      <c r="C1032" s="194" t="s">
        <v>1776</v>
      </c>
      <c r="D1032" s="161"/>
      <c r="E1032" s="162">
        <v>1050</v>
      </c>
      <c r="F1032" s="159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49"/>
      <c r="Z1032" s="149"/>
      <c r="AA1032" s="149"/>
      <c r="AB1032" s="149"/>
      <c r="AC1032" s="149"/>
      <c r="AD1032" s="149"/>
      <c r="AE1032" s="149"/>
      <c r="AF1032" s="149"/>
      <c r="AG1032" s="149" t="s">
        <v>249</v>
      </c>
      <c r="AH1032" s="149">
        <v>0</v>
      </c>
      <c r="AI1032" s="149"/>
      <c r="AJ1032" s="149"/>
      <c r="AK1032" s="149"/>
      <c r="AL1032" s="149"/>
      <c r="AM1032" s="149"/>
      <c r="AN1032" s="149"/>
      <c r="AO1032" s="149"/>
      <c r="AP1032" s="149"/>
      <c r="AQ1032" s="149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  <c r="BH1032" s="149"/>
    </row>
    <row r="1033" spans="1:60" outlineLevel="1" x14ac:dyDescent="0.25">
      <c r="A1033" s="156"/>
      <c r="B1033" s="157"/>
      <c r="C1033" s="194" t="s">
        <v>1777</v>
      </c>
      <c r="D1033" s="161"/>
      <c r="E1033" s="162">
        <v>240</v>
      </c>
      <c r="F1033" s="159"/>
      <c r="G1033" s="159"/>
      <c r="H1033" s="159"/>
      <c r="I1033" s="159"/>
      <c r="J1033" s="159"/>
      <c r="K1033" s="159"/>
      <c r="L1033" s="159"/>
      <c r="M1033" s="159"/>
      <c r="N1033" s="159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49"/>
      <c r="Z1033" s="149"/>
      <c r="AA1033" s="149"/>
      <c r="AB1033" s="149"/>
      <c r="AC1033" s="149"/>
      <c r="AD1033" s="149"/>
      <c r="AE1033" s="149"/>
      <c r="AF1033" s="149"/>
      <c r="AG1033" s="149" t="s">
        <v>249</v>
      </c>
      <c r="AH1033" s="149">
        <v>0</v>
      </c>
      <c r="AI1033" s="149"/>
      <c r="AJ1033" s="149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</row>
    <row r="1034" spans="1:60" outlineLevel="1" x14ac:dyDescent="0.25">
      <c r="A1034" s="175">
        <v>130</v>
      </c>
      <c r="B1034" s="176" t="s">
        <v>1778</v>
      </c>
      <c r="C1034" s="193" t="s">
        <v>1779</v>
      </c>
      <c r="D1034" s="177" t="s">
        <v>575</v>
      </c>
      <c r="E1034" s="178">
        <v>8291</v>
      </c>
      <c r="F1034" s="179"/>
      <c r="G1034" s="180">
        <f>ROUND(E1034*F1034,2)</f>
        <v>0</v>
      </c>
      <c r="H1034" s="179"/>
      <c r="I1034" s="180">
        <f>ROUND(E1034*H1034,2)</f>
        <v>0</v>
      </c>
      <c r="J1034" s="179"/>
      <c r="K1034" s="180">
        <f>ROUND(E1034*J1034,2)</f>
        <v>0</v>
      </c>
      <c r="L1034" s="180">
        <v>21</v>
      </c>
      <c r="M1034" s="180">
        <f>G1034*(1+L1034/100)</f>
        <v>0</v>
      </c>
      <c r="N1034" s="180">
        <v>5.0000000000000002E-5</v>
      </c>
      <c r="O1034" s="180">
        <f>ROUND(E1034*N1034,2)</f>
        <v>0.41</v>
      </c>
      <c r="P1034" s="180">
        <v>0</v>
      </c>
      <c r="Q1034" s="180">
        <f>ROUND(E1034*P1034,2)</f>
        <v>0</v>
      </c>
      <c r="R1034" s="180" t="s">
        <v>576</v>
      </c>
      <c r="S1034" s="180" t="s">
        <v>244</v>
      </c>
      <c r="T1034" s="181" t="s">
        <v>1030</v>
      </c>
      <c r="U1034" s="159">
        <v>8.4000000000000005E-2</v>
      </c>
      <c r="V1034" s="159">
        <f>ROUND(E1034*U1034,2)</f>
        <v>696.44</v>
      </c>
      <c r="W1034" s="159"/>
      <c r="X1034" s="159" t="s">
        <v>246</v>
      </c>
      <c r="Y1034" s="149"/>
      <c r="Z1034" s="149"/>
      <c r="AA1034" s="149"/>
      <c r="AB1034" s="149"/>
      <c r="AC1034" s="149"/>
      <c r="AD1034" s="149"/>
      <c r="AE1034" s="149"/>
      <c r="AF1034" s="149"/>
      <c r="AG1034" s="149" t="s">
        <v>289</v>
      </c>
      <c r="AH1034" s="149"/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</row>
    <row r="1035" spans="1:60" outlineLevel="1" x14ac:dyDescent="0.25">
      <c r="A1035" s="156"/>
      <c r="B1035" s="157"/>
      <c r="C1035" s="194" t="s">
        <v>1093</v>
      </c>
      <c r="D1035" s="161"/>
      <c r="E1035" s="162"/>
      <c r="F1035" s="159"/>
      <c r="G1035" s="159"/>
      <c r="H1035" s="159"/>
      <c r="I1035" s="159"/>
      <c r="J1035" s="159"/>
      <c r="K1035" s="159"/>
      <c r="L1035" s="159"/>
      <c r="M1035" s="159"/>
      <c r="N1035" s="159"/>
      <c r="O1035" s="159"/>
      <c r="P1035" s="159"/>
      <c r="Q1035" s="159"/>
      <c r="R1035" s="159"/>
      <c r="S1035" s="159"/>
      <c r="T1035" s="159"/>
      <c r="U1035" s="159"/>
      <c r="V1035" s="159"/>
      <c r="W1035" s="159"/>
      <c r="X1035" s="159"/>
      <c r="Y1035" s="149"/>
      <c r="Z1035" s="149"/>
      <c r="AA1035" s="149"/>
      <c r="AB1035" s="149"/>
      <c r="AC1035" s="149"/>
      <c r="AD1035" s="149"/>
      <c r="AE1035" s="149"/>
      <c r="AF1035" s="149"/>
      <c r="AG1035" s="149" t="s">
        <v>249</v>
      </c>
      <c r="AH1035" s="149">
        <v>0</v>
      </c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</row>
    <row r="1036" spans="1:60" outlineLevel="1" x14ac:dyDescent="0.25">
      <c r="A1036" s="156"/>
      <c r="B1036" s="157"/>
      <c r="C1036" s="194" t="s">
        <v>1780</v>
      </c>
      <c r="D1036" s="161"/>
      <c r="E1036" s="162">
        <v>4132.2</v>
      </c>
      <c r="F1036" s="159"/>
      <c r="G1036" s="159"/>
      <c r="H1036" s="159"/>
      <c r="I1036" s="159"/>
      <c r="J1036" s="159"/>
      <c r="K1036" s="159"/>
      <c r="L1036" s="159"/>
      <c r="M1036" s="159"/>
      <c r="N1036" s="159"/>
      <c r="O1036" s="159"/>
      <c r="P1036" s="159"/>
      <c r="Q1036" s="159"/>
      <c r="R1036" s="159"/>
      <c r="S1036" s="159"/>
      <c r="T1036" s="159"/>
      <c r="U1036" s="159"/>
      <c r="V1036" s="159"/>
      <c r="W1036" s="159"/>
      <c r="X1036" s="159"/>
      <c r="Y1036" s="149"/>
      <c r="Z1036" s="149"/>
      <c r="AA1036" s="149"/>
      <c r="AB1036" s="149"/>
      <c r="AC1036" s="149"/>
      <c r="AD1036" s="149"/>
      <c r="AE1036" s="149"/>
      <c r="AF1036" s="149"/>
      <c r="AG1036" s="149" t="s">
        <v>249</v>
      </c>
      <c r="AH1036" s="149">
        <v>0</v>
      </c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</row>
    <row r="1037" spans="1:60" outlineLevel="1" x14ac:dyDescent="0.25">
      <c r="A1037" s="156"/>
      <c r="B1037" s="157"/>
      <c r="C1037" s="194" t="s">
        <v>1781</v>
      </c>
      <c r="D1037" s="161"/>
      <c r="E1037" s="162">
        <v>3640.3</v>
      </c>
      <c r="F1037" s="159"/>
      <c r="G1037" s="159"/>
      <c r="H1037" s="159"/>
      <c r="I1037" s="159"/>
      <c r="J1037" s="159"/>
      <c r="K1037" s="159"/>
      <c r="L1037" s="159"/>
      <c r="M1037" s="159"/>
      <c r="N1037" s="159"/>
      <c r="O1037" s="159"/>
      <c r="P1037" s="159"/>
      <c r="Q1037" s="159"/>
      <c r="R1037" s="159"/>
      <c r="S1037" s="159"/>
      <c r="T1037" s="159"/>
      <c r="U1037" s="159"/>
      <c r="V1037" s="159"/>
      <c r="W1037" s="159"/>
      <c r="X1037" s="159"/>
      <c r="Y1037" s="149"/>
      <c r="Z1037" s="149"/>
      <c r="AA1037" s="149"/>
      <c r="AB1037" s="149"/>
      <c r="AC1037" s="149"/>
      <c r="AD1037" s="149"/>
      <c r="AE1037" s="149"/>
      <c r="AF1037" s="149"/>
      <c r="AG1037" s="149" t="s">
        <v>249</v>
      </c>
      <c r="AH1037" s="149">
        <v>0</v>
      </c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</row>
    <row r="1038" spans="1:60" outlineLevel="1" x14ac:dyDescent="0.25">
      <c r="A1038" s="156"/>
      <c r="B1038" s="157"/>
      <c r="C1038" s="194" t="s">
        <v>1782</v>
      </c>
      <c r="D1038" s="161"/>
      <c r="E1038" s="162">
        <v>518.5</v>
      </c>
      <c r="F1038" s="159"/>
      <c r="G1038" s="159"/>
      <c r="H1038" s="159"/>
      <c r="I1038" s="159"/>
      <c r="J1038" s="159"/>
      <c r="K1038" s="159"/>
      <c r="L1038" s="159"/>
      <c r="M1038" s="159"/>
      <c r="N1038" s="159"/>
      <c r="O1038" s="159"/>
      <c r="P1038" s="159"/>
      <c r="Q1038" s="159"/>
      <c r="R1038" s="159"/>
      <c r="S1038" s="159"/>
      <c r="T1038" s="159"/>
      <c r="U1038" s="159"/>
      <c r="V1038" s="159"/>
      <c r="W1038" s="159"/>
      <c r="X1038" s="159"/>
      <c r="Y1038" s="149"/>
      <c r="Z1038" s="149"/>
      <c r="AA1038" s="149"/>
      <c r="AB1038" s="149"/>
      <c r="AC1038" s="149"/>
      <c r="AD1038" s="149"/>
      <c r="AE1038" s="149"/>
      <c r="AF1038" s="149"/>
      <c r="AG1038" s="149" t="s">
        <v>249</v>
      </c>
      <c r="AH1038" s="149">
        <v>0</v>
      </c>
      <c r="AI1038" s="149"/>
      <c r="AJ1038" s="149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</row>
    <row r="1039" spans="1:60" outlineLevel="1" x14ac:dyDescent="0.25">
      <c r="A1039" s="175">
        <v>131</v>
      </c>
      <c r="B1039" s="176" t="s">
        <v>1783</v>
      </c>
      <c r="C1039" s="193" t="s">
        <v>1784</v>
      </c>
      <c r="D1039" s="177" t="s">
        <v>575</v>
      </c>
      <c r="E1039" s="178">
        <v>6431.4</v>
      </c>
      <c r="F1039" s="179"/>
      <c r="G1039" s="180">
        <f>ROUND(E1039*F1039,2)</f>
        <v>0</v>
      </c>
      <c r="H1039" s="179"/>
      <c r="I1039" s="180">
        <f>ROUND(E1039*H1039,2)</f>
        <v>0</v>
      </c>
      <c r="J1039" s="179"/>
      <c r="K1039" s="180">
        <f>ROUND(E1039*J1039,2)</f>
        <v>0</v>
      </c>
      <c r="L1039" s="180">
        <v>21</v>
      </c>
      <c r="M1039" s="180">
        <f>G1039*(1+L1039/100)</f>
        <v>0</v>
      </c>
      <c r="N1039" s="180">
        <v>5.0000000000000002E-5</v>
      </c>
      <c r="O1039" s="180">
        <f>ROUND(E1039*N1039,2)</f>
        <v>0.32</v>
      </c>
      <c r="P1039" s="180">
        <v>0</v>
      </c>
      <c r="Q1039" s="180">
        <f>ROUND(E1039*P1039,2)</f>
        <v>0</v>
      </c>
      <c r="R1039" s="180" t="s">
        <v>576</v>
      </c>
      <c r="S1039" s="180" t="s">
        <v>244</v>
      </c>
      <c r="T1039" s="181" t="s">
        <v>1030</v>
      </c>
      <c r="U1039" s="159">
        <v>5.1999999999999998E-2</v>
      </c>
      <c r="V1039" s="159">
        <f>ROUND(E1039*U1039,2)</f>
        <v>334.43</v>
      </c>
      <c r="W1039" s="159"/>
      <c r="X1039" s="159" t="s">
        <v>246</v>
      </c>
      <c r="Y1039" s="149"/>
      <c r="Z1039" s="149"/>
      <c r="AA1039" s="149"/>
      <c r="AB1039" s="149"/>
      <c r="AC1039" s="149"/>
      <c r="AD1039" s="149"/>
      <c r="AE1039" s="149"/>
      <c r="AF1039" s="149"/>
      <c r="AG1039" s="149" t="s">
        <v>289</v>
      </c>
      <c r="AH1039" s="149"/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</row>
    <row r="1040" spans="1:60" outlineLevel="1" x14ac:dyDescent="0.25">
      <c r="A1040" s="156"/>
      <c r="B1040" s="157"/>
      <c r="C1040" s="194" t="s">
        <v>1093</v>
      </c>
      <c r="D1040" s="161"/>
      <c r="E1040" s="162"/>
      <c r="F1040" s="159"/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  <c r="S1040" s="159"/>
      <c r="T1040" s="159"/>
      <c r="U1040" s="159"/>
      <c r="V1040" s="159"/>
      <c r="W1040" s="159"/>
      <c r="X1040" s="159"/>
      <c r="Y1040" s="149"/>
      <c r="Z1040" s="149"/>
      <c r="AA1040" s="149"/>
      <c r="AB1040" s="149"/>
      <c r="AC1040" s="149"/>
      <c r="AD1040" s="149"/>
      <c r="AE1040" s="149"/>
      <c r="AF1040" s="149"/>
      <c r="AG1040" s="149" t="s">
        <v>249</v>
      </c>
      <c r="AH1040" s="149">
        <v>0</v>
      </c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</row>
    <row r="1041" spans="1:60" outlineLevel="1" x14ac:dyDescent="0.25">
      <c r="A1041" s="156"/>
      <c r="B1041" s="157"/>
      <c r="C1041" s="194" t="s">
        <v>1785</v>
      </c>
      <c r="D1041" s="161"/>
      <c r="E1041" s="162">
        <v>273.8</v>
      </c>
      <c r="F1041" s="159"/>
      <c r="G1041" s="159"/>
      <c r="H1041" s="159"/>
      <c r="I1041" s="159"/>
      <c r="J1041" s="159"/>
      <c r="K1041" s="159"/>
      <c r="L1041" s="159"/>
      <c r="M1041" s="159"/>
      <c r="N1041" s="159"/>
      <c r="O1041" s="159"/>
      <c r="P1041" s="159"/>
      <c r="Q1041" s="159"/>
      <c r="R1041" s="159"/>
      <c r="S1041" s="159"/>
      <c r="T1041" s="159"/>
      <c r="U1041" s="159"/>
      <c r="V1041" s="159"/>
      <c r="W1041" s="159"/>
      <c r="X1041" s="159"/>
      <c r="Y1041" s="149"/>
      <c r="Z1041" s="149"/>
      <c r="AA1041" s="149"/>
      <c r="AB1041" s="149"/>
      <c r="AC1041" s="149"/>
      <c r="AD1041" s="149"/>
      <c r="AE1041" s="149"/>
      <c r="AF1041" s="149"/>
      <c r="AG1041" s="149" t="s">
        <v>249</v>
      </c>
      <c r="AH1041" s="149">
        <v>0</v>
      </c>
      <c r="AI1041" s="149"/>
      <c r="AJ1041" s="149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</row>
    <row r="1042" spans="1:60" outlineLevel="1" x14ac:dyDescent="0.25">
      <c r="A1042" s="156"/>
      <c r="B1042" s="157"/>
      <c r="C1042" s="194" t="s">
        <v>1786</v>
      </c>
      <c r="D1042" s="161"/>
      <c r="E1042" s="162">
        <v>2697.1</v>
      </c>
      <c r="F1042" s="159"/>
      <c r="G1042" s="159"/>
      <c r="H1042" s="159"/>
      <c r="I1042" s="159"/>
      <c r="J1042" s="159"/>
      <c r="K1042" s="159"/>
      <c r="L1042" s="159"/>
      <c r="M1042" s="159"/>
      <c r="N1042" s="159"/>
      <c r="O1042" s="159"/>
      <c r="P1042" s="159"/>
      <c r="Q1042" s="159"/>
      <c r="R1042" s="159"/>
      <c r="S1042" s="159"/>
      <c r="T1042" s="159"/>
      <c r="U1042" s="159"/>
      <c r="V1042" s="159"/>
      <c r="W1042" s="159"/>
      <c r="X1042" s="159"/>
      <c r="Y1042" s="149"/>
      <c r="Z1042" s="149"/>
      <c r="AA1042" s="149"/>
      <c r="AB1042" s="149"/>
      <c r="AC1042" s="149"/>
      <c r="AD1042" s="149"/>
      <c r="AE1042" s="149"/>
      <c r="AF1042" s="149"/>
      <c r="AG1042" s="149" t="s">
        <v>249</v>
      </c>
      <c r="AH1042" s="149">
        <v>0</v>
      </c>
      <c r="AI1042" s="149"/>
      <c r="AJ1042" s="149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</row>
    <row r="1043" spans="1:60" outlineLevel="1" x14ac:dyDescent="0.25">
      <c r="A1043" s="156"/>
      <c r="B1043" s="157"/>
      <c r="C1043" s="194" t="s">
        <v>1787</v>
      </c>
      <c r="D1043" s="161"/>
      <c r="E1043" s="162">
        <v>1644.9</v>
      </c>
      <c r="F1043" s="159"/>
      <c r="G1043" s="159"/>
      <c r="H1043" s="159"/>
      <c r="I1043" s="159"/>
      <c r="J1043" s="159"/>
      <c r="K1043" s="159"/>
      <c r="L1043" s="159"/>
      <c r="M1043" s="159"/>
      <c r="N1043" s="159"/>
      <c r="O1043" s="159"/>
      <c r="P1043" s="159"/>
      <c r="Q1043" s="159"/>
      <c r="R1043" s="159"/>
      <c r="S1043" s="159"/>
      <c r="T1043" s="159"/>
      <c r="U1043" s="159"/>
      <c r="V1043" s="159"/>
      <c r="W1043" s="159"/>
      <c r="X1043" s="159"/>
      <c r="Y1043" s="149"/>
      <c r="Z1043" s="149"/>
      <c r="AA1043" s="149"/>
      <c r="AB1043" s="149"/>
      <c r="AC1043" s="149"/>
      <c r="AD1043" s="149"/>
      <c r="AE1043" s="149"/>
      <c r="AF1043" s="149"/>
      <c r="AG1043" s="149" t="s">
        <v>249</v>
      </c>
      <c r="AH1043" s="149">
        <v>0</v>
      </c>
      <c r="AI1043" s="149"/>
      <c r="AJ1043" s="149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</row>
    <row r="1044" spans="1:60" outlineLevel="1" x14ac:dyDescent="0.25">
      <c r="A1044" s="156"/>
      <c r="B1044" s="157"/>
      <c r="C1044" s="194" t="s">
        <v>1788</v>
      </c>
      <c r="D1044" s="161"/>
      <c r="E1044" s="162">
        <v>1815.6</v>
      </c>
      <c r="F1044" s="159"/>
      <c r="G1044" s="159"/>
      <c r="H1044" s="159"/>
      <c r="I1044" s="159"/>
      <c r="J1044" s="159"/>
      <c r="K1044" s="159"/>
      <c r="L1044" s="159"/>
      <c r="M1044" s="159"/>
      <c r="N1044" s="159"/>
      <c r="O1044" s="159"/>
      <c r="P1044" s="159"/>
      <c r="Q1044" s="159"/>
      <c r="R1044" s="159"/>
      <c r="S1044" s="159"/>
      <c r="T1044" s="159"/>
      <c r="U1044" s="159"/>
      <c r="V1044" s="159"/>
      <c r="W1044" s="159"/>
      <c r="X1044" s="159"/>
      <c r="Y1044" s="149"/>
      <c r="Z1044" s="149"/>
      <c r="AA1044" s="149"/>
      <c r="AB1044" s="149"/>
      <c r="AC1044" s="149"/>
      <c r="AD1044" s="149"/>
      <c r="AE1044" s="149"/>
      <c r="AF1044" s="149"/>
      <c r="AG1044" s="149" t="s">
        <v>249</v>
      </c>
      <c r="AH1044" s="149">
        <v>0</v>
      </c>
      <c r="AI1044" s="149"/>
      <c r="AJ1044" s="149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</row>
    <row r="1045" spans="1:60" outlineLevel="1" x14ac:dyDescent="0.25">
      <c r="A1045" s="175">
        <v>132</v>
      </c>
      <c r="B1045" s="176" t="s">
        <v>1789</v>
      </c>
      <c r="C1045" s="193" t="s">
        <v>1790</v>
      </c>
      <c r="D1045" s="177" t="s">
        <v>575</v>
      </c>
      <c r="E1045" s="178">
        <v>4498.7</v>
      </c>
      <c r="F1045" s="179"/>
      <c r="G1045" s="180">
        <f>ROUND(E1045*F1045,2)</f>
        <v>0</v>
      </c>
      <c r="H1045" s="179"/>
      <c r="I1045" s="180">
        <f>ROUND(E1045*H1045,2)</f>
        <v>0</v>
      </c>
      <c r="J1045" s="179"/>
      <c r="K1045" s="180">
        <f>ROUND(E1045*J1045,2)</f>
        <v>0</v>
      </c>
      <c r="L1045" s="180">
        <v>21</v>
      </c>
      <c r="M1045" s="180">
        <f>G1045*(1+L1045/100)</f>
        <v>0</v>
      </c>
      <c r="N1045" s="180">
        <v>5.0000000000000002E-5</v>
      </c>
      <c r="O1045" s="180">
        <f>ROUND(E1045*N1045,2)</f>
        <v>0.22</v>
      </c>
      <c r="P1045" s="180">
        <v>0</v>
      </c>
      <c r="Q1045" s="180">
        <f>ROUND(E1045*P1045,2)</f>
        <v>0</v>
      </c>
      <c r="R1045" s="180" t="s">
        <v>576</v>
      </c>
      <c r="S1045" s="180" t="s">
        <v>244</v>
      </c>
      <c r="T1045" s="181" t="s">
        <v>1030</v>
      </c>
      <c r="U1045" s="159">
        <v>4.3999999999999997E-2</v>
      </c>
      <c r="V1045" s="159">
        <f>ROUND(E1045*U1045,2)</f>
        <v>197.94</v>
      </c>
      <c r="W1045" s="159"/>
      <c r="X1045" s="159" t="s">
        <v>246</v>
      </c>
      <c r="Y1045" s="149"/>
      <c r="Z1045" s="149"/>
      <c r="AA1045" s="149"/>
      <c r="AB1045" s="149"/>
      <c r="AC1045" s="149"/>
      <c r="AD1045" s="149"/>
      <c r="AE1045" s="149"/>
      <c r="AF1045" s="149"/>
      <c r="AG1045" s="149" t="s">
        <v>289</v>
      </c>
      <c r="AH1045" s="149"/>
      <c r="AI1045" s="149"/>
      <c r="AJ1045" s="149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</row>
    <row r="1046" spans="1:60" outlineLevel="1" x14ac:dyDescent="0.25">
      <c r="A1046" s="156"/>
      <c r="B1046" s="157"/>
      <c r="C1046" s="194" t="s">
        <v>1093</v>
      </c>
      <c r="D1046" s="161"/>
      <c r="E1046" s="162"/>
      <c r="F1046" s="159"/>
      <c r="G1046" s="159"/>
      <c r="H1046" s="159"/>
      <c r="I1046" s="159"/>
      <c r="J1046" s="159"/>
      <c r="K1046" s="159"/>
      <c r="L1046" s="159"/>
      <c r="M1046" s="159"/>
      <c r="N1046" s="159"/>
      <c r="O1046" s="159"/>
      <c r="P1046" s="159"/>
      <c r="Q1046" s="159"/>
      <c r="R1046" s="159"/>
      <c r="S1046" s="159"/>
      <c r="T1046" s="159"/>
      <c r="U1046" s="159"/>
      <c r="V1046" s="159"/>
      <c r="W1046" s="159"/>
      <c r="X1046" s="159"/>
      <c r="Y1046" s="149"/>
      <c r="Z1046" s="149"/>
      <c r="AA1046" s="149"/>
      <c r="AB1046" s="149"/>
      <c r="AC1046" s="149"/>
      <c r="AD1046" s="149"/>
      <c r="AE1046" s="149"/>
      <c r="AF1046" s="149"/>
      <c r="AG1046" s="149" t="s">
        <v>249</v>
      </c>
      <c r="AH1046" s="149">
        <v>0</v>
      </c>
      <c r="AI1046" s="149"/>
      <c r="AJ1046" s="149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</row>
    <row r="1047" spans="1:60" outlineLevel="1" x14ac:dyDescent="0.25">
      <c r="A1047" s="156"/>
      <c r="B1047" s="157"/>
      <c r="C1047" s="194" t="s">
        <v>1791</v>
      </c>
      <c r="D1047" s="161"/>
      <c r="E1047" s="162">
        <v>3811</v>
      </c>
      <c r="F1047" s="159"/>
      <c r="G1047" s="159"/>
      <c r="H1047" s="159"/>
      <c r="I1047" s="159"/>
      <c r="J1047" s="159"/>
      <c r="K1047" s="159"/>
      <c r="L1047" s="159"/>
      <c r="M1047" s="159"/>
      <c r="N1047" s="159"/>
      <c r="O1047" s="159"/>
      <c r="P1047" s="159"/>
      <c r="Q1047" s="159"/>
      <c r="R1047" s="159"/>
      <c r="S1047" s="159"/>
      <c r="T1047" s="159"/>
      <c r="U1047" s="159"/>
      <c r="V1047" s="159"/>
      <c r="W1047" s="159"/>
      <c r="X1047" s="159"/>
      <c r="Y1047" s="149"/>
      <c r="Z1047" s="149"/>
      <c r="AA1047" s="149"/>
      <c r="AB1047" s="149"/>
      <c r="AC1047" s="149"/>
      <c r="AD1047" s="149"/>
      <c r="AE1047" s="149"/>
      <c r="AF1047" s="149"/>
      <c r="AG1047" s="149" t="s">
        <v>249</v>
      </c>
      <c r="AH1047" s="149">
        <v>0</v>
      </c>
      <c r="AI1047" s="149"/>
      <c r="AJ1047" s="149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</row>
    <row r="1048" spans="1:60" outlineLevel="1" x14ac:dyDescent="0.25">
      <c r="A1048" s="156"/>
      <c r="B1048" s="157"/>
      <c r="C1048" s="194" t="s">
        <v>1792</v>
      </c>
      <c r="D1048" s="161"/>
      <c r="E1048" s="162">
        <v>687.7</v>
      </c>
      <c r="F1048" s="159"/>
      <c r="G1048" s="159"/>
      <c r="H1048" s="159"/>
      <c r="I1048" s="159"/>
      <c r="J1048" s="159"/>
      <c r="K1048" s="159"/>
      <c r="L1048" s="159"/>
      <c r="M1048" s="159"/>
      <c r="N1048" s="159"/>
      <c r="O1048" s="159"/>
      <c r="P1048" s="159"/>
      <c r="Q1048" s="159"/>
      <c r="R1048" s="159"/>
      <c r="S1048" s="159"/>
      <c r="T1048" s="159"/>
      <c r="U1048" s="159"/>
      <c r="V1048" s="159"/>
      <c r="W1048" s="159"/>
      <c r="X1048" s="159"/>
      <c r="Y1048" s="149"/>
      <c r="Z1048" s="149"/>
      <c r="AA1048" s="149"/>
      <c r="AB1048" s="149"/>
      <c r="AC1048" s="149"/>
      <c r="AD1048" s="149"/>
      <c r="AE1048" s="149"/>
      <c r="AF1048" s="149"/>
      <c r="AG1048" s="149" t="s">
        <v>249</v>
      </c>
      <c r="AH1048" s="149">
        <v>0</v>
      </c>
      <c r="AI1048" s="149"/>
      <c r="AJ1048" s="149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</row>
    <row r="1049" spans="1:60" ht="20.399999999999999" outlineLevel="1" x14ac:dyDescent="0.25">
      <c r="A1049" s="183">
        <v>133</v>
      </c>
      <c r="B1049" s="184" t="s">
        <v>1793</v>
      </c>
      <c r="C1049" s="195" t="s">
        <v>1794</v>
      </c>
      <c r="D1049" s="185" t="s">
        <v>346</v>
      </c>
      <c r="E1049" s="186">
        <v>1</v>
      </c>
      <c r="F1049" s="187"/>
      <c r="G1049" s="188">
        <f t="shared" ref="G1049:G1070" si="0">ROUND(E1049*F1049,2)</f>
        <v>0</v>
      </c>
      <c r="H1049" s="187"/>
      <c r="I1049" s="188">
        <f t="shared" ref="I1049:I1070" si="1">ROUND(E1049*H1049,2)</f>
        <v>0</v>
      </c>
      <c r="J1049" s="187"/>
      <c r="K1049" s="188">
        <f t="shared" ref="K1049:K1070" si="2">ROUND(E1049*J1049,2)</f>
        <v>0</v>
      </c>
      <c r="L1049" s="188">
        <v>21</v>
      </c>
      <c r="M1049" s="188">
        <f t="shared" ref="M1049:M1070" si="3">G1049*(1+L1049/100)</f>
        <v>0</v>
      </c>
      <c r="N1049" s="188">
        <v>0</v>
      </c>
      <c r="O1049" s="188">
        <f t="shared" ref="O1049:O1070" si="4">ROUND(E1049*N1049,2)</f>
        <v>0</v>
      </c>
      <c r="P1049" s="188">
        <v>0</v>
      </c>
      <c r="Q1049" s="188">
        <f t="shared" ref="Q1049:Q1070" si="5">ROUND(E1049*P1049,2)</f>
        <v>0</v>
      </c>
      <c r="R1049" s="188"/>
      <c r="S1049" s="188" t="s">
        <v>326</v>
      </c>
      <c r="T1049" s="189" t="s">
        <v>327</v>
      </c>
      <c r="U1049" s="159">
        <v>0</v>
      </c>
      <c r="V1049" s="159">
        <f t="shared" ref="V1049:V1070" si="6">ROUND(E1049*U1049,2)</f>
        <v>0</v>
      </c>
      <c r="W1049" s="159"/>
      <c r="X1049" s="159" t="s">
        <v>246</v>
      </c>
      <c r="Y1049" s="149"/>
      <c r="Z1049" s="149"/>
      <c r="AA1049" s="149"/>
      <c r="AB1049" s="149"/>
      <c r="AC1049" s="149"/>
      <c r="AD1049" s="149"/>
      <c r="AE1049" s="149"/>
      <c r="AF1049" s="149"/>
      <c r="AG1049" s="149" t="s">
        <v>289</v>
      </c>
      <c r="AH1049" s="149"/>
      <c r="AI1049" s="149"/>
      <c r="AJ1049" s="149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</row>
    <row r="1050" spans="1:60" ht="20.399999999999999" outlineLevel="1" x14ac:dyDescent="0.25">
      <c r="A1050" s="183">
        <v>134</v>
      </c>
      <c r="B1050" s="184" t="s">
        <v>1795</v>
      </c>
      <c r="C1050" s="195" t="s">
        <v>1796</v>
      </c>
      <c r="D1050" s="185" t="s">
        <v>346</v>
      </c>
      <c r="E1050" s="186">
        <v>1</v>
      </c>
      <c r="F1050" s="187"/>
      <c r="G1050" s="188">
        <f t="shared" si="0"/>
        <v>0</v>
      </c>
      <c r="H1050" s="187"/>
      <c r="I1050" s="188">
        <f t="shared" si="1"/>
        <v>0</v>
      </c>
      <c r="J1050" s="187"/>
      <c r="K1050" s="188">
        <f t="shared" si="2"/>
        <v>0</v>
      </c>
      <c r="L1050" s="188">
        <v>21</v>
      </c>
      <c r="M1050" s="188">
        <f t="shared" si="3"/>
        <v>0</v>
      </c>
      <c r="N1050" s="188">
        <v>0</v>
      </c>
      <c r="O1050" s="188">
        <f t="shared" si="4"/>
        <v>0</v>
      </c>
      <c r="P1050" s="188">
        <v>0</v>
      </c>
      <c r="Q1050" s="188">
        <f t="shared" si="5"/>
        <v>0</v>
      </c>
      <c r="R1050" s="188"/>
      <c r="S1050" s="188" t="s">
        <v>326</v>
      </c>
      <c r="T1050" s="189" t="s">
        <v>327</v>
      </c>
      <c r="U1050" s="159">
        <v>0</v>
      </c>
      <c r="V1050" s="159">
        <f t="shared" si="6"/>
        <v>0</v>
      </c>
      <c r="W1050" s="159"/>
      <c r="X1050" s="159" t="s">
        <v>246</v>
      </c>
      <c r="Y1050" s="149"/>
      <c r="Z1050" s="149"/>
      <c r="AA1050" s="149"/>
      <c r="AB1050" s="149"/>
      <c r="AC1050" s="149"/>
      <c r="AD1050" s="149"/>
      <c r="AE1050" s="149"/>
      <c r="AF1050" s="149"/>
      <c r="AG1050" s="149" t="s">
        <v>289</v>
      </c>
      <c r="AH1050" s="149"/>
      <c r="AI1050" s="149"/>
      <c r="AJ1050" s="149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</row>
    <row r="1051" spans="1:60" ht="20.399999999999999" outlineLevel="1" x14ac:dyDescent="0.25">
      <c r="A1051" s="183">
        <v>135</v>
      </c>
      <c r="B1051" s="184" t="s">
        <v>1797</v>
      </c>
      <c r="C1051" s="195" t="s">
        <v>1798</v>
      </c>
      <c r="D1051" s="185" t="s">
        <v>346</v>
      </c>
      <c r="E1051" s="186">
        <v>1</v>
      </c>
      <c r="F1051" s="187"/>
      <c r="G1051" s="188">
        <f t="shared" si="0"/>
        <v>0</v>
      </c>
      <c r="H1051" s="187"/>
      <c r="I1051" s="188">
        <f t="shared" si="1"/>
        <v>0</v>
      </c>
      <c r="J1051" s="187"/>
      <c r="K1051" s="188">
        <f t="shared" si="2"/>
        <v>0</v>
      </c>
      <c r="L1051" s="188">
        <v>21</v>
      </c>
      <c r="M1051" s="188">
        <f t="shared" si="3"/>
        <v>0</v>
      </c>
      <c r="N1051" s="188">
        <v>0</v>
      </c>
      <c r="O1051" s="188">
        <f t="shared" si="4"/>
        <v>0</v>
      </c>
      <c r="P1051" s="188">
        <v>0</v>
      </c>
      <c r="Q1051" s="188">
        <f t="shared" si="5"/>
        <v>0</v>
      </c>
      <c r="R1051" s="188"/>
      <c r="S1051" s="188" t="s">
        <v>326</v>
      </c>
      <c r="T1051" s="189" t="s">
        <v>327</v>
      </c>
      <c r="U1051" s="159">
        <v>0</v>
      </c>
      <c r="V1051" s="159">
        <f t="shared" si="6"/>
        <v>0</v>
      </c>
      <c r="W1051" s="159"/>
      <c r="X1051" s="159" t="s">
        <v>246</v>
      </c>
      <c r="Y1051" s="149"/>
      <c r="Z1051" s="149"/>
      <c r="AA1051" s="149"/>
      <c r="AB1051" s="149"/>
      <c r="AC1051" s="149"/>
      <c r="AD1051" s="149"/>
      <c r="AE1051" s="149"/>
      <c r="AF1051" s="149"/>
      <c r="AG1051" s="149" t="s">
        <v>289</v>
      </c>
      <c r="AH1051" s="149"/>
      <c r="AI1051" s="149"/>
      <c r="AJ1051" s="149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</row>
    <row r="1052" spans="1:60" ht="20.399999999999999" outlineLevel="1" x14ac:dyDescent="0.25">
      <c r="A1052" s="183">
        <v>136</v>
      </c>
      <c r="B1052" s="184" t="s">
        <v>1799</v>
      </c>
      <c r="C1052" s="195" t="s">
        <v>1800</v>
      </c>
      <c r="D1052" s="185" t="s">
        <v>346</v>
      </c>
      <c r="E1052" s="186">
        <v>1</v>
      </c>
      <c r="F1052" s="187"/>
      <c r="G1052" s="188">
        <f t="shared" si="0"/>
        <v>0</v>
      </c>
      <c r="H1052" s="187"/>
      <c r="I1052" s="188">
        <f t="shared" si="1"/>
        <v>0</v>
      </c>
      <c r="J1052" s="187"/>
      <c r="K1052" s="188">
        <f t="shared" si="2"/>
        <v>0</v>
      </c>
      <c r="L1052" s="188">
        <v>21</v>
      </c>
      <c r="M1052" s="188">
        <f t="shared" si="3"/>
        <v>0</v>
      </c>
      <c r="N1052" s="188">
        <v>0</v>
      </c>
      <c r="O1052" s="188">
        <f t="shared" si="4"/>
        <v>0</v>
      </c>
      <c r="P1052" s="188">
        <v>0</v>
      </c>
      <c r="Q1052" s="188">
        <f t="shared" si="5"/>
        <v>0</v>
      </c>
      <c r="R1052" s="188"/>
      <c r="S1052" s="188" t="s">
        <v>326</v>
      </c>
      <c r="T1052" s="189" t="s">
        <v>327</v>
      </c>
      <c r="U1052" s="159">
        <v>0</v>
      </c>
      <c r="V1052" s="159">
        <f t="shared" si="6"/>
        <v>0</v>
      </c>
      <c r="W1052" s="159"/>
      <c r="X1052" s="159" t="s">
        <v>246</v>
      </c>
      <c r="Y1052" s="149"/>
      <c r="Z1052" s="149"/>
      <c r="AA1052" s="149"/>
      <c r="AB1052" s="149"/>
      <c r="AC1052" s="149"/>
      <c r="AD1052" s="149"/>
      <c r="AE1052" s="149"/>
      <c r="AF1052" s="149"/>
      <c r="AG1052" s="149" t="s">
        <v>289</v>
      </c>
      <c r="AH1052" s="149"/>
      <c r="AI1052" s="149"/>
      <c r="AJ1052" s="149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</row>
    <row r="1053" spans="1:60" ht="20.399999999999999" outlineLevel="1" x14ac:dyDescent="0.25">
      <c r="A1053" s="183">
        <v>137</v>
      </c>
      <c r="B1053" s="184" t="s">
        <v>1801</v>
      </c>
      <c r="C1053" s="195" t="s">
        <v>1802</v>
      </c>
      <c r="D1053" s="185" t="s">
        <v>346</v>
      </c>
      <c r="E1053" s="186">
        <v>1</v>
      </c>
      <c r="F1053" s="187"/>
      <c r="G1053" s="188">
        <f t="shared" si="0"/>
        <v>0</v>
      </c>
      <c r="H1053" s="187"/>
      <c r="I1053" s="188">
        <f t="shared" si="1"/>
        <v>0</v>
      </c>
      <c r="J1053" s="187"/>
      <c r="K1053" s="188">
        <f t="shared" si="2"/>
        <v>0</v>
      </c>
      <c r="L1053" s="188">
        <v>21</v>
      </c>
      <c r="M1053" s="188">
        <f t="shared" si="3"/>
        <v>0</v>
      </c>
      <c r="N1053" s="188">
        <v>0</v>
      </c>
      <c r="O1053" s="188">
        <f t="shared" si="4"/>
        <v>0</v>
      </c>
      <c r="P1053" s="188">
        <v>0</v>
      </c>
      <c r="Q1053" s="188">
        <f t="shared" si="5"/>
        <v>0</v>
      </c>
      <c r="R1053" s="188"/>
      <c r="S1053" s="188" t="s">
        <v>326</v>
      </c>
      <c r="T1053" s="189" t="s">
        <v>327</v>
      </c>
      <c r="U1053" s="159">
        <v>0</v>
      </c>
      <c r="V1053" s="159">
        <f t="shared" si="6"/>
        <v>0</v>
      </c>
      <c r="W1053" s="159"/>
      <c r="X1053" s="159" t="s">
        <v>246</v>
      </c>
      <c r="Y1053" s="149"/>
      <c r="Z1053" s="149"/>
      <c r="AA1053" s="149"/>
      <c r="AB1053" s="149"/>
      <c r="AC1053" s="149"/>
      <c r="AD1053" s="149"/>
      <c r="AE1053" s="149"/>
      <c r="AF1053" s="149"/>
      <c r="AG1053" s="149" t="s">
        <v>289</v>
      </c>
      <c r="AH1053" s="149"/>
      <c r="AI1053" s="149"/>
      <c r="AJ1053" s="149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</row>
    <row r="1054" spans="1:60" ht="20.399999999999999" outlineLevel="1" x14ac:dyDescent="0.25">
      <c r="A1054" s="183">
        <v>138</v>
      </c>
      <c r="B1054" s="184" t="s">
        <v>1803</v>
      </c>
      <c r="C1054" s="195" t="s">
        <v>1804</v>
      </c>
      <c r="D1054" s="185" t="s">
        <v>346</v>
      </c>
      <c r="E1054" s="186">
        <v>1</v>
      </c>
      <c r="F1054" s="187"/>
      <c r="G1054" s="188">
        <f t="shared" si="0"/>
        <v>0</v>
      </c>
      <c r="H1054" s="187"/>
      <c r="I1054" s="188">
        <f t="shared" si="1"/>
        <v>0</v>
      </c>
      <c r="J1054" s="187"/>
      <c r="K1054" s="188">
        <f t="shared" si="2"/>
        <v>0</v>
      </c>
      <c r="L1054" s="188">
        <v>21</v>
      </c>
      <c r="M1054" s="188">
        <f t="shared" si="3"/>
        <v>0</v>
      </c>
      <c r="N1054" s="188">
        <v>0</v>
      </c>
      <c r="O1054" s="188">
        <f t="shared" si="4"/>
        <v>0</v>
      </c>
      <c r="P1054" s="188">
        <v>0</v>
      </c>
      <c r="Q1054" s="188">
        <f t="shared" si="5"/>
        <v>0</v>
      </c>
      <c r="R1054" s="188"/>
      <c r="S1054" s="188" t="s">
        <v>326</v>
      </c>
      <c r="T1054" s="189" t="s">
        <v>327</v>
      </c>
      <c r="U1054" s="159">
        <v>0</v>
      </c>
      <c r="V1054" s="159">
        <f t="shared" si="6"/>
        <v>0</v>
      </c>
      <c r="W1054" s="159"/>
      <c r="X1054" s="159" t="s">
        <v>246</v>
      </c>
      <c r="Y1054" s="149"/>
      <c r="Z1054" s="149"/>
      <c r="AA1054" s="149"/>
      <c r="AB1054" s="149"/>
      <c r="AC1054" s="149"/>
      <c r="AD1054" s="149"/>
      <c r="AE1054" s="149"/>
      <c r="AF1054" s="149"/>
      <c r="AG1054" s="149" t="s">
        <v>289</v>
      </c>
      <c r="AH1054" s="149"/>
      <c r="AI1054" s="149"/>
      <c r="AJ1054" s="149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</row>
    <row r="1055" spans="1:60" ht="20.399999999999999" outlineLevel="1" x14ac:dyDescent="0.25">
      <c r="A1055" s="183">
        <v>139</v>
      </c>
      <c r="B1055" s="184" t="s">
        <v>1805</v>
      </c>
      <c r="C1055" s="195" t="s">
        <v>1806</v>
      </c>
      <c r="D1055" s="185" t="s">
        <v>346</v>
      </c>
      <c r="E1055" s="186">
        <v>1</v>
      </c>
      <c r="F1055" s="187"/>
      <c r="G1055" s="188">
        <f t="shared" si="0"/>
        <v>0</v>
      </c>
      <c r="H1055" s="187"/>
      <c r="I1055" s="188">
        <f t="shared" si="1"/>
        <v>0</v>
      </c>
      <c r="J1055" s="187"/>
      <c r="K1055" s="188">
        <f t="shared" si="2"/>
        <v>0</v>
      </c>
      <c r="L1055" s="188">
        <v>21</v>
      </c>
      <c r="M1055" s="188">
        <f t="shared" si="3"/>
        <v>0</v>
      </c>
      <c r="N1055" s="188">
        <v>0</v>
      </c>
      <c r="O1055" s="188">
        <f t="shared" si="4"/>
        <v>0</v>
      </c>
      <c r="P1055" s="188">
        <v>0</v>
      </c>
      <c r="Q1055" s="188">
        <f t="shared" si="5"/>
        <v>0</v>
      </c>
      <c r="R1055" s="188"/>
      <c r="S1055" s="188" t="s">
        <v>326</v>
      </c>
      <c r="T1055" s="189" t="s">
        <v>327</v>
      </c>
      <c r="U1055" s="159">
        <v>0</v>
      </c>
      <c r="V1055" s="159">
        <f t="shared" si="6"/>
        <v>0</v>
      </c>
      <c r="W1055" s="159"/>
      <c r="X1055" s="159" t="s">
        <v>246</v>
      </c>
      <c r="Y1055" s="149"/>
      <c r="Z1055" s="149"/>
      <c r="AA1055" s="149"/>
      <c r="AB1055" s="149"/>
      <c r="AC1055" s="149"/>
      <c r="AD1055" s="149"/>
      <c r="AE1055" s="149"/>
      <c r="AF1055" s="149"/>
      <c r="AG1055" s="149" t="s">
        <v>289</v>
      </c>
      <c r="AH1055" s="149"/>
      <c r="AI1055" s="149"/>
      <c r="AJ1055" s="149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</row>
    <row r="1056" spans="1:60" ht="20.399999999999999" outlineLevel="1" x14ac:dyDescent="0.25">
      <c r="A1056" s="183">
        <v>140</v>
      </c>
      <c r="B1056" s="184" t="s">
        <v>1807</v>
      </c>
      <c r="C1056" s="195" t="s">
        <v>1808</v>
      </c>
      <c r="D1056" s="185" t="s">
        <v>346</v>
      </c>
      <c r="E1056" s="186">
        <v>1</v>
      </c>
      <c r="F1056" s="187"/>
      <c r="G1056" s="188">
        <f t="shared" si="0"/>
        <v>0</v>
      </c>
      <c r="H1056" s="187"/>
      <c r="I1056" s="188">
        <f t="shared" si="1"/>
        <v>0</v>
      </c>
      <c r="J1056" s="187"/>
      <c r="K1056" s="188">
        <f t="shared" si="2"/>
        <v>0</v>
      </c>
      <c r="L1056" s="188">
        <v>21</v>
      </c>
      <c r="M1056" s="188">
        <f t="shared" si="3"/>
        <v>0</v>
      </c>
      <c r="N1056" s="188">
        <v>0</v>
      </c>
      <c r="O1056" s="188">
        <f t="shared" si="4"/>
        <v>0</v>
      </c>
      <c r="P1056" s="188">
        <v>0</v>
      </c>
      <c r="Q1056" s="188">
        <f t="shared" si="5"/>
        <v>0</v>
      </c>
      <c r="R1056" s="188"/>
      <c r="S1056" s="188" t="s">
        <v>326</v>
      </c>
      <c r="T1056" s="189" t="s">
        <v>327</v>
      </c>
      <c r="U1056" s="159">
        <v>0</v>
      </c>
      <c r="V1056" s="159">
        <f t="shared" si="6"/>
        <v>0</v>
      </c>
      <c r="W1056" s="159"/>
      <c r="X1056" s="159" t="s">
        <v>246</v>
      </c>
      <c r="Y1056" s="149"/>
      <c r="Z1056" s="149"/>
      <c r="AA1056" s="149"/>
      <c r="AB1056" s="149"/>
      <c r="AC1056" s="149"/>
      <c r="AD1056" s="149"/>
      <c r="AE1056" s="149"/>
      <c r="AF1056" s="149"/>
      <c r="AG1056" s="149" t="s">
        <v>289</v>
      </c>
      <c r="AH1056" s="149"/>
      <c r="AI1056" s="149"/>
      <c r="AJ1056" s="149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</row>
    <row r="1057" spans="1:60" ht="20.399999999999999" outlineLevel="1" x14ac:dyDescent="0.25">
      <c r="A1057" s="183">
        <v>141</v>
      </c>
      <c r="B1057" s="184" t="s">
        <v>1809</v>
      </c>
      <c r="C1057" s="195" t="s">
        <v>1810</v>
      </c>
      <c r="D1057" s="185" t="s">
        <v>346</v>
      </c>
      <c r="E1057" s="186">
        <v>1</v>
      </c>
      <c r="F1057" s="187"/>
      <c r="G1057" s="188">
        <f t="shared" si="0"/>
        <v>0</v>
      </c>
      <c r="H1057" s="187"/>
      <c r="I1057" s="188">
        <f t="shared" si="1"/>
        <v>0</v>
      </c>
      <c r="J1057" s="187"/>
      <c r="K1057" s="188">
        <f t="shared" si="2"/>
        <v>0</v>
      </c>
      <c r="L1057" s="188">
        <v>21</v>
      </c>
      <c r="M1057" s="188">
        <f t="shared" si="3"/>
        <v>0</v>
      </c>
      <c r="N1057" s="188">
        <v>0</v>
      </c>
      <c r="O1057" s="188">
        <f t="shared" si="4"/>
        <v>0</v>
      </c>
      <c r="P1057" s="188">
        <v>0</v>
      </c>
      <c r="Q1057" s="188">
        <f t="shared" si="5"/>
        <v>0</v>
      </c>
      <c r="R1057" s="188"/>
      <c r="S1057" s="188" t="s">
        <v>326</v>
      </c>
      <c r="T1057" s="189" t="s">
        <v>327</v>
      </c>
      <c r="U1057" s="159">
        <v>0</v>
      </c>
      <c r="V1057" s="159">
        <f t="shared" si="6"/>
        <v>0</v>
      </c>
      <c r="W1057" s="159"/>
      <c r="X1057" s="159" t="s">
        <v>246</v>
      </c>
      <c r="Y1057" s="149"/>
      <c r="Z1057" s="149"/>
      <c r="AA1057" s="149"/>
      <c r="AB1057" s="149"/>
      <c r="AC1057" s="149"/>
      <c r="AD1057" s="149"/>
      <c r="AE1057" s="149"/>
      <c r="AF1057" s="149"/>
      <c r="AG1057" s="149" t="s">
        <v>289</v>
      </c>
      <c r="AH1057" s="149"/>
      <c r="AI1057" s="149"/>
      <c r="AJ1057" s="149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</row>
    <row r="1058" spans="1:60" ht="20.399999999999999" outlineLevel="1" x14ac:dyDescent="0.25">
      <c r="A1058" s="183">
        <v>142</v>
      </c>
      <c r="B1058" s="184" t="s">
        <v>1811</v>
      </c>
      <c r="C1058" s="195" t="s">
        <v>1812</v>
      </c>
      <c r="D1058" s="185" t="s">
        <v>346</v>
      </c>
      <c r="E1058" s="186">
        <v>1</v>
      </c>
      <c r="F1058" s="187"/>
      <c r="G1058" s="188">
        <f t="shared" si="0"/>
        <v>0</v>
      </c>
      <c r="H1058" s="187"/>
      <c r="I1058" s="188">
        <f t="shared" si="1"/>
        <v>0</v>
      </c>
      <c r="J1058" s="187"/>
      <c r="K1058" s="188">
        <f t="shared" si="2"/>
        <v>0</v>
      </c>
      <c r="L1058" s="188">
        <v>21</v>
      </c>
      <c r="M1058" s="188">
        <f t="shared" si="3"/>
        <v>0</v>
      </c>
      <c r="N1058" s="188">
        <v>0</v>
      </c>
      <c r="O1058" s="188">
        <f t="shared" si="4"/>
        <v>0</v>
      </c>
      <c r="P1058" s="188">
        <v>0</v>
      </c>
      <c r="Q1058" s="188">
        <f t="shared" si="5"/>
        <v>0</v>
      </c>
      <c r="R1058" s="188"/>
      <c r="S1058" s="188" t="s">
        <v>326</v>
      </c>
      <c r="T1058" s="189" t="s">
        <v>327</v>
      </c>
      <c r="U1058" s="159">
        <v>0</v>
      </c>
      <c r="V1058" s="159">
        <f t="shared" si="6"/>
        <v>0</v>
      </c>
      <c r="W1058" s="159"/>
      <c r="X1058" s="159" t="s">
        <v>246</v>
      </c>
      <c r="Y1058" s="149"/>
      <c r="Z1058" s="149"/>
      <c r="AA1058" s="149"/>
      <c r="AB1058" s="149"/>
      <c r="AC1058" s="149"/>
      <c r="AD1058" s="149"/>
      <c r="AE1058" s="149"/>
      <c r="AF1058" s="149"/>
      <c r="AG1058" s="149" t="s">
        <v>289</v>
      </c>
      <c r="AH1058" s="149"/>
      <c r="AI1058" s="149"/>
      <c r="AJ1058" s="149"/>
      <c r="AK1058" s="149"/>
      <c r="AL1058" s="149"/>
      <c r="AM1058" s="149"/>
      <c r="AN1058" s="149"/>
      <c r="AO1058" s="149"/>
      <c r="AP1058" s="149"/>
      <c r="AQ1058" s="149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  <c r="BH1058" s="149"/>
    </row>
    <row r="1059" spans="1:60" ht="20.399999999999999" outlineLevel="1" x14ac:dyDescent="0.25">
      <c r="A1059" s="183">
        <v>143</v>
      </c>
      <c r="B1059" s="184" t="s">
        <v>1813</v>
      </c>
      <c r="C1059" s="195" t="s">
        <v>1814</v>
      </c>
      <c r="D1059" s="185" t="s">
        <v>346</v>
      </c>
      <c r="E1059" s="186">
        <v>1</v>
      </c>
      <c r="F1059" s="187"/>
      <c r="G1059" s="188">
        <f t="shared" si="0"/>
        <v>0</v>
      </c>
      <c r="H1059" s="187"/>
      <c r="I1059" s="188">
        <f t="shared" si="1"/>
        <v>0</v>
      </c>
      <c r="J1059" s="187"/>
      <c r="K1059" s="188">
        <f t="shared" si="2"/>
        <v>0</v>
      </c>
      <c r="L1059" s="188">
        <v>21</v>
      </c>
      <c r="M1059" s="188">
        <f t="shared" si="3"/>
        <v>0</v>
      </c>
      <c r="N1059" s="188">
        <v>0</v>
      </c>
      <c r="O1059" s="188">
        <f t="shared" si="4"/>
        <v>0</v>
      </c>
      <c r="P1059" s="188">
        <v>0</v>
      </c>
      <c r="Q1059" s="188">
        <f t="shared" si="5"/>
        <v>0</v>
      </c>
      <c r="R1059" s="188"/>
      <c r="S1059" s="188" t="s">
        <v>326</v>
      </c>
      <c r="T1059" s="189" t="s">
        <v>327</v>
      </c>
      <c r="U1059" s="159">
        <v>0</v>
      </c>
      <c r="V1059" s="159">
        <f t="shared" si="6"/>
        <v>0</v>
      </c>
      <c r="W1059" s="159"/>
      <c r="X1059" s="159" t="s">
        <v>246</v>
      </c>
      <c r="Y1059" s="149"/>
      <c r="Z1059" s="149"/>
      <c r="AA1059" s="149"/>
      <c r="AB1059" s="149"/>
      <c r="AC1059" s="149"/>
      <c r="AD1059" s="149"/>
      <c r="AE1059" s="149"/>
      <c r="AF1059" s="149"/>
      <c r="AG1059" s="149" t="s">
        <v>289</v>
      </c>
      <c r="AH1059" s="149"/>
      <c r="AI1059" s="149"/>
      <c r="AJ1059" s="149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</row>
    <row r="1060" spans="1:60" ht="20.399999999999999" outlineLevel="1" x14ac:dyDescent="0.25">
      <c r="A1060" s="183">
        <v>144</v>
      </c>
      <c r="B1060" s="184" t="s">
        <v>1815</v>
      </c>
      <c r="C1060" s="195" t="s">
        <v>1816</v>
      </c>
      <c r="D1060" s="185" t="s">
        <v>346</v>
      </c>
      <c r="E1060" s="186">
        <v>1</v>
      </c>
      <c r="F1060" s="187"/>
      <c r="G1060" s="188">
        <f t="shared" si="0"/>
        <v>0</v>
      </c>
      <c r="H1060" s="187"/>
      <c r="I1060" s="188">
        <f t="shared" si="1"/>
        <v>0</v>
      </c>
      <c r="J1060" s="187"/>
      <c r="K1060" s="188">
        <f t="shared" si="2"/>
        <v>0</v>
      </c>
      <c r="L1060" s="188">
        <v>21</v>
      </c>
      <c r="M1060" s="188">
        <f t="shared" si="3"/>
        <v>0</v>
      </c>
      <c r="N1060" s="188">
        <v>0</v>
      </c>
      <c r="O1060" s="188">
        <f t="shared" si="4"/>
        <v>0</v>
      </c>
      <c r="P1060" s="188">
        <v>0</v>
      </c>
      <c r="Q1060" s="188">
        <f t="shared" si="5"/>
        <v>0</v>
      </c>
      <c r="R1060" s="188"/>
      <c r="S1060" s="188" t="s">
        <v>326</v>
      </c>
      <c r="T1060" s="189" t="s">
        <v>327</v>
      </c>
      <c r="U1060" s="159">
        <v>0</v>
      </c>
      <c r="V1060" s="159">
        <f t="shared" si="6"/>
        <v>0</v>
      </c>
      <c r="W1060" s="159"/>
      <c r="X1060" s="159" t="s">
        <v>246</v>
      </c>
      <c r="Y1060" s="149"/>
      <c r="Z1060" s="149"/>
      <c r="AA1060" s="149"/>
      <c r="AB1060" s="149"/>
      <c r="AC1060" s="149"/>
      <c r="AD1060" s="149"/>
      <c r="AE1060" s="149"/>
      <c r="AF1060" s="149"/>
      <c r="AG1060" s="149" t="s">
        <v>289</v>
      </c>
      <c r="AH1060" s="149"/>
      <c r="AI1060" s="149"/>
      <c r="AJ1060" s="149"/>
      <c r="AK1060" s="149"/>
      <c r="AL1060" s="149"/>
      <c r="AM1060" s="149"/>
      <c r="AN1060" s="149"/>
      <c r="AO1060" s="149"/>
      <c r="AP1060" s="149"/>
      <c r="AQ1060" s="149"/>
      <c r="AR1060" s="149"/>
      <c r="AS1060" s="149"/>
      <c r="AT1060" s="149"/>
      <c r="AU1060" s="149"/>
      <c r="AV1060" s="149"/>
      <c r="AW1060" s="149"/>
      <c r="AX1060" s="149"/>
      <c r="AY1060" s="149"/>
      <c r="AZ1060" s="149"/>
      <c r="BA1060" s="149"/>
      <c r="BB1060" s="149"/>
      <c r="BC1060" s="149"/>
      <c r="BD1060" s="149"/>
      <c r="BE1060" s="149"/>
      <c r="BF1060" s="149"/>
      <c r="BG1060" s="149"/>
      <c r="BH1060" s="149"/>
    </row>
    <row r="1061" spans="1:60" ht="20.399999999999999" outlineLevel="1" x14ac:dyDescent="0.25">
      <c r="A1061" s="183">
        <v>145</v>
      </c>
      <c r="B1061" s="184" t="s">
        <v>1817</v>
      </c>
      <c r="C1061" s="195" t="s">
        <v>1818</v>
      </c>
      <c r="D1061" s="185" t="s">
        <v>346</v>
      </c>
      <c r="E1061" s="186">
        <v>1</v>
      </c>
      <c r="F1061" s="187"/>
      <c r="G1061" s="188">
        <f t="shared" si="0"/>
        <v>0</v>
      </c>
      <c r="H1061" s="187"/>
      <c r="I1061" s="188">
        <f t="shared" si="1"/>
        <v>0</v>
      </c>
      <c r="J1061" s="187"/>
      <c r="K1061" s="188">
        <f t="shared" si="2"/>
        <v>0</v>
      </c>
      <c r="L1061" s="188">
        <v>21</v>
      </c>
      <c r="M1061" s="188">
        <f t="shared" si="3"/>
        <v>0</v>
      </c>
      <c r="N1061" s="188">
        <v>0</v>
      </c>
      <c r="O1061" s="188">
        <f t="shared" si="4"/>
        <v>0</v>
      </c>
      <c r="P1061" s="188">
        <v>0</v>
      </c>
      <c r="Q1061" s="188">
        <f t="shared" si="5"/>
        <v>0</v>
      </c>
      <c r="R1061" s="188"/>
      <c r="S1061" s="188" t="s">
        <v>326</v>
      </c>
      <c r="T1061" s="189" t="s">
        <v>327</v>
      </c>
      <c r="U1061" s="159">
        <v>0</v>
      </c>
      <c r="V1061" s="159">
        <f t="shared" si="6"/>
        <v>0</v>
      </c>
      <c r="W1061" s="159"/>
      <c r="X1061" s="159" t="s">
        <v>246</v>
      </c>
      <c r="Y1061" s="149"/>
      <c r="Z1061" s="149"/>
      <c r="AA1061" s="149"/>
      <c r="AB1061" s="149"/>
      <c r="AC1061" s="149"/>
      <c r="AD1061" s="149"/>
      <c r="AE1061" s="149"/>
      <c r="AF1061" s="149"/>
      <c r="AG1061" s="149" t="s">
        <v>289</v>
      </c>
      <c r="AH1061" s="149"/>
      <c r="AI1061" s="149"/>
      <c r="AJ1061" s="149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</row>
    <row r="1062" spans="1:60" ht="20.399999999999999" outlineLevel="1" x14ac:dyDescent="0.25">
      <c r="A1062" s="183">
        <v>146</v>
      </c>
      <c r="B1062" s="184" t="s">
        <v>1819</v>
      </c>
      <c r="C1062" s="195" t="s">
        <v>1820</v>
      </c>
      <c r="D1062" s="185" t="s">
        <v>346</v>
      </c>
      <c r="E1062" s="186">
        <v>1</v>
      </c>
      <c r="F1062" s="187"/>
      <c r="G1062" s="188">
        <f t="shared" si="0"/>
        <v>0</v>
      </c>
      <c r="H1062" s="187"/>
      <c r="I1062" s="188">
        <f t="shared" si="1"/>
        <v>0</v>
      </c>
      <c r="J1062" s="187"/>
      <c r="K1062" s="188">
        <f t="shared" si="2"/>
        <v>0</v>
      </c>
      <c r="L1062" s="188">
        <v>21</v>
      </c>
      <c r="M1062" s="188">
        <f t="shared" si="3"/>
        <v>0</v>
      </c>
      <c r="N1062" s="188">
        <v>0</v>
      </c>
      <c r="O1062" s="188">
        <f t="shared" si="4"/>
        <v>0</v>
      </c>
      <c r="P1062" s="188">
        <v>0</v>
      </c>
      <c r="Q1062" s="188">
        <f t="shared" si="5"/>
        <v>0</v>
      </c>
      <c r="R1062" s="188"/>
      <c r="S1062" s="188" t="s">
        <v>326</v>
      </c>
      <c r="T1062" s="189" t="s">
        <v>327</v>
      </c>
      <c r="U1062" s="159">
        <v>0</v>
      </c>
      <c r="V1062" s="159">
        <f t="shared" si="6"/>
        <v>0</v>
      </c>
      <c r="W1062" s="159"/>
      <c r="X1062" s="159" t="s">
        <v>246</v>
      </c>
      <c r="Y1062" s="149"/>
      <c r="Z1062" s="149"/>
      <c r="AA1062" s="149"/>
      <c r="AB1062" s="149"/>
      <c r="AC1062" s="149"/>
      <c r="AD1062" s="149"/>
      <c r="AE1062" s="149"/>
      <c r="AF1062" s="149"/>
      <c r="AG1062" s="149" t="s">
        <v>289</v>
      </c>
      <c r="AH1062" s="149"/>
      <c r="AI1062" s="149"/>
      <c r="AJ1062" s="149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</row>
    <row r="1063" spans="1:60" ht="20.399999999999999" outlineLevel="1" x14ac:dyDescent="0.25">
      <c r="A1063" s="183">
        <v>147</v>
      </c>
      <c r="B1063" s="184" t="s">
        <v>1821</v>
      </c>
      <c r="C1063" s="195" t="s">
        <v>1822</v>
      </c>
      <c r="D1063" s="185" t="s">
        <v>346</v>
      </c>
      <c r="E1063" s="186">
        <v>1</v>
      </c>
      <c r="F1063" s="187"/>
      <c r="G1063" s="188">
        <f t="shared" si="0"/>
        <v>0</v>
      </c>
      <c r="H1063" s="187"/>
      <c r="I1063" s="188">
        <f t="shared" si="1"/>
        <v>0</v>
      </c>
      <c r="J1063" s="187"/>
      <c r="K1063" s="188">
        <f t="shared" si="2"/>
        <v>0</v>
      </c>
      <c r="L1063" s="188">
        <v>21</v>
      </c>
      <c r="M1063" s="188">
        <f t="shared" si="3"/>
        <v>0</v>
      </c>
      <c r="N1063" s="188">
        <v>0</v>
      </c>
      <c r="O1063" s="188">
        <f t="shared" si="4"/>
        <v>0</v>
      </c>
      <c r="P1063" s="188">
        <v>0</v>
      </c>
      <c r="Q1063" s="188">
        <f t="shared" si="5"/>
        <v>0</v>
      </c>
      <c r="R1063" s="188"/>
      <c r="S1063" s="188" t="s">
        <v>326</v>
      </c>
      <c r="T1063" s="189" t="s">
        <v>327</v>
      </c>
      <c r="U1063" s="159">
        <v>0</v>
      </c>
      <c r="V1063" s="159">
        <f t="shared" si="6"/>
        <v>0</v>
      </c>
      <c r="W1063" s="159"/>
      <c r="X1063" s="159" t="s">
        <v>246</v>
      </c>
      <c r="Y1063" s="149"/>
      <c r="Z1063" s="149"/>
      <c r="AA1063" s="149"/>
      <c r="AB1063" s="149"/>
      <c r="AC1063" s="149"/>
      <c r="AD1063" s="149"/>
      <c r="AE1063" s="149"/>
      <c r="AF1063" s="149"/>
      <c r="AG1063" s="149" t="s">
        <v>289</v>
      </c>
      <c r="AH1063" s="149"/>
      <c r="AI1063" s="149"/>
      <c r="AJ1063" s="149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</row>
    <row r="1064" spans="1:60" ht="20.399999999999999" outlineLevel="1" x14ac:dyDescent="0.25">
      <c r="A1064" s="183">
        <v>148</v>
      </c>
      <c r="B1064" s="184" t="s">
        <v>1823</v>
      </c>
      <c r="C1064" s="195" t="s">
        <v>1824</v>
      </c>
      <c r="D1064" s="185" t="s">
        <v>346</v>
      </c>
      <c r="E1064" s="186">
        <v>1</v>
      </c>
      <c r="F1064" s="187"/>
      <c r="G1064" s="188">
        <f t="shared" si="0"/>
        <v>0</v>
      </c>
      <c r="H1064" s="187"/>
      <c r="I1064" s="188">
        <f t="shared" si="1"/>
        <v>0</v>
      </c>
      <c r="J1064" s="187"/>
      <c r="K1064" s="188">
        <f t="shared" si="2"/>
        <v>0</v>
      </c>
      <c r="L1064" s="188">
        <v>21</v>
      </c>
      <c r="M1064" s="188">
        <f t="shared" si="3"/>
        <v>0</v>
      </c>
      <c r="N1064" s="188">
        <v>0</v>
      </c>
      <c r="O1064" s="188">
        <f t="shared" si="4"/>
        <v>0</v>
      </c>
      <c r="P1064" s="188">
        <v>0</v>
      </c>
      <c r="Q1064" s="188">
        <f t="shared" si="5"/>
        <v>0</v>
      </c>
      <c r="R1064" s="188"/>
      <c r="S1064" s="188" t="s">
        <v>326</v>
      </c>
      <c r="T1064" s="189" t="s">
        <v>327</v>
      </c>
      <c r="U1064" s="159">
        <v>0</v>
      </c>
      <c r="V1064" s="159">
        <f t="shared" si="6"/>
        <v>0</v>
      </c>
      <c r="W1064" s="159"/>
      <c r="X1064" s="159" t="s">
        <v>246</v>
      </c>
      <c r="Y1064" s="149"/>
      <c r="Z1064" s="149"/>
      <c r="AA1064" s="149"/>
      <c r="AB1064" s="149"/>
      <c r="AC1064" s="149"/>
      <c r="AD1064" s="149"/>
      <c r="AE1064" s="149"/>
      <c r="AF1064" s="149"/>
      <c r="AG1064" s="149" t="s">
        <v>289</v>
      </c>
      <c r="AH1064" s="149"/>
      <c r="AI1064" s="149"/>
      <c r="AJ1064" s="149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</row>
    <row r="1065" spans="1:60" ht="20.399999999999999" outlineLevel="1" x14ac:dyDescent="0.25">
      <c r="A1065" s="183">
        <v>149</v>
      </c>
      <c r="B1065" s="184" t="s">
        <v>1825</v>
      </c>
      <c r="C1065" s="195" t="s">
        <v>1826</v>
      </c>
      <c r="D1065" s="185" t="s">
        <v>346</v>
      </c>
      <c r="E1065" s="186">
        <v>1</v>
      </c>
      <c r="F1065" s="187"/>
      <c r="G1065" s="188">
        <f t="shared" si="0"/>
        <v>0</v>
      </c>
      <c r="H1065" s="187"/>
      <c r="I1065" s="188">
        <f t="shared" si="1"/>
        <v>0</v>
      </c>
      <c r="J1065" s="187"/>
      <c r="K1065" s="188">
        <f t="shared" si="2"/>
        <v>0</v>
      </c>
      <c r="L1065" s="188">
        <v>21</v>
      </c>
      <c r="M1065" s="188">
        <f t="shared" si="3"/>
        <v>0</v>
      </c>
      <c r="N1065" s="188">
        <v>0</v>
      </c>
      <c r="O1065" s="188">
        <f t="shared" si="4"/>
        <v>0</v>
      </c>
      <c r="P1065" s="188">
        <v>0</v>
      </c>
      <c r="Q1065" s="188">
        <f t="shared" si="5"/>
        <v>0</v>
      </c>
      <c r="R1065" s="188"/>
      <c r="S1065" s="188" t="s">
        <v>326</v>
      </c>
      <c r="T1065" s="189" t="s">
        <v>327</v>
      </c>
      <c r="U1065" s="159">
        <v>0</v>
      </c>
      <c r="V1065" s="159">
        <f t="shared" si="6"/>
        <v>0</v>
      </c>
      <c r="W1065" s="159"/>
      <c r="X1065" s="159" t="s">
        <v>246</v>
      </c>
      <c r="Y1065" s="149"/>
      <c r="Z1065" s="149"/>
      <c r="AA1065" s="149"/>
      <c r="AB1065" s="149"/>
      <c r="AC1065" s="149"/>
      <c r="AD1065" s="149"/>
      <c r="AE1065" s="149"/>
      <c r="AF1065" s="149"/>
      <c r="AG1065" s="149" t="s">
        <v>289</v>
      </c>
      <c r="AH1065" s="149"/>
      <c r="AI1065" s="149"/>
      <c r="AJ1065" s="149"/>
      <c r="AK1065" s="149"/>
      <c r="AL1065" s="149"/>
      <c r="AM1065" s="149"/>
      <c r="AN1065" s="149"/>
      <c r="AO1065" s="149"/>
      <c r="AP1065" s="149"/>
      <c r="AQ1065" s="149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  <c r="BH1065" s="149"/>
    </row>
    <row r="1066" spans="1:60" ht="20.399999999999999" outlineLevel="1" x14ac:dyDescent="0.25">
      <c r="A1066" s="183">
        <v>150</v>
      </c>
      <c r="B1066" s="184" t="s">
        <v>1827</v>
      </c>
      <c r="C1066" s="195" t="s">
        <v>1828</v>
      </c>
      <c r="D1066" s="185" t="s">
        <v>346</v>
      </c>
      <c r="E1066" s="186">
        <v>1</v>
      </c>
      <c r="F1066" s="187"/>
      <c r="G1066" s="188">
        <f t="shared" si="0"/>
        <v>0</v>
      </c>
      <c r="H1066" s="187"/>
      <c r="I1066" s="188">
        <f t="shared" si="1"/>
        <v>0</v>
      </c>
      <c r="J1066" s="187"/>
      <c r="K1066" s="188">
        <f t="shared" si="2"/>
        <v>0</v>
      </c>
      <c r="L1066" s="188">
        <v>21</v>
      </c>
      <c r="M1066" s="188">
        <f t="shared" si="3"/>
        <v>0</v>
      </c>
      <c r="N1066" s="188">
        <v>0</v>
      </c>
      <c r="O1066" s="188">
        <f t="shared" si="4"/>
        <v>0</v>
      </c>
      <c r="P1066" s="188">
        <v>0</v>
      </c>
      <c r="Q1066" s="188">
        <f t="shared" si="5"/>
        <v>0</v>
      </c>
      <c r="R1066" s="188"/>
      <c r="S1066" s="188" t="s">
        <v>326</v>
      </c>
      <c r="T1066" s="189" t="s">
        <v>327</v>
      </c>
      <c r="U1066" s="159">
        <v>0</v>
      </c>
      <c r="V1066" s="159">
        <f t="shared" si="6"/>
        <v>0</v>
      </c>
      <c r="W1066" s="159"/>
      <c r="X1066" s="159" t="s">
        <v>246</v>
      </c>
      <c r="Y1066" s="149"/>
      <c r="Z1066" s="149"/>
      <c r="AA1066" s="149"/>
      <c r="AB1066" s="149"/>
      <c r="AC1066" s="149"/>
      <c r="AD1066" s="149"/>
      <c r="AE1066" s="149"/>
      <c r="AF1066" s="149"/>
      <c r="AG1066" s="149" t="s">
        <v>289</v>
      </c>
      <c r="AH1066" s="149"/>
      <c r="AI1066" s="149"/>
      <c r="AJ1066" s="149"/>
      <c r="AK1066" s="149"/>
      <c r="AL1066" s="149"/>
      <c r="AM1066" s="149"/>
      <c r="AN1066" s="149"/>
      <c r="AO1066" s="149"/>
      <c r="AP1066" s="149"/>
      <c r="AQ1066" s="149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  <c r="BH1066" s="149"/>
    </row>
    <row r="1067" spans="1:60" ht="20.399999999999999" outlineLevel="1" x14ac:dyDescent="0.25">
      <c r="A1067" s="183">
        <v>151</v>
      </c>
      <c r="B1067" s="184" t="s">
        <v>1829</v>
      </c>
      <c r="C1067" s="195" t="s">
        <v>1830</v>
      </c>
      <c r="D1067" s="185" t="s">
        <v>346</v>
      </c>
      <c r="E1067" s="186">
        <v>1</v>
      </c>
      <c r="F1067" s="187"/>
      <c r="G1067" s="188">
        <f t="shared" si="0"/>
        <v>0</v>
      </c>
      <c r="H1067" s="187"/>
      <c r="I1067" s="188">
        <f t="shared" si="1"/>
        <v>0</v>
      </c>
      <c r="J1067" s="187"/>
      <c r="K1067" s="188">
        <f t="shared" si="2"/>
        <v>0</v>
      </c>
      <c r="L1067" s="188">
        <v>21</v>
      </c>
      <c r="M1067" s="188">
        <f t="shared" si="3"/>
        <v>0</v>
      </c>
      <c r="N1067" s="188">
        <v>0</v>
      </c>
      <c r="O1067" s="188">
        <f t="shared" si="4"/>
        <v>0</v>
      </c>
      <c r="P1067" s="188">
        <v>0</v>
      </c>
      <c r="Q1067" s="188">
        <f t="shared" si="5"/>
        <v>0</v>
      </c>
      <c r="R1067" s="188"/>
      <c r="S1067" s="188" t="s">
        <v>326</v>
      </c>
      <c r="T1067" s="189" t="s">
        <v>327</v>
      </c>
      <c r="U1067" s="159">
        <v>0</v>
      </c>
      <c r="V1067" s="159">
        <f t="shared" si="6"/>
        <v>0</v>
      </c>
      <c r="W1067" s="159"/>
      <c r="X1067" s="159" t="s">
        <v>246</v>
      </c>
      <c r="Y1067" s="149"/>
      <c r="Z1067" s="149"/>
      <c r="AA1067" s="149"/>
      <c r="AB1067" s="149"/>
      <c r="AC1067" s="149"/>
      <c r="AD1067" s="149"/>
      <c r="AE1067" s="149"/>
      <c r="AF1067" s="149"/>
      <c r="AG1067" s="149" t="s">
        <v>289</v>
      </c>
      <c r="AH1067" s="149"/>
      <c r="AI1067" s="149"/>
      <c r="AJ1067" s="149"/>
      <c r="AK1067" s="149"/>
      <c r="AL1067" s="149"/>
      <c r="AM1067" s="149"/>
      <c r="AN1067" s="149"/>
      <c r="AO1067" s="149"/>
      <c r="AP1067" s="149"/>
      <c r="AQ1067" s="149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  <c r="BH1067" s="149"/>
    </row>
    <row r="1068" spans="1:60" ht="20.399999999999999" outlineLevel="1" x14ac:dyDescent="0.25">
      <c r="A1068" s="183">
        <v>152</v>
      </c>
      <c r="B1068" s="184" t="s">
        <v>1831</v>
      </c>
      <c r="C1068" s="195" t="s">
        <v>1832</v>
      </c>
      <c r="D1068" s="185" t="s">
        <v>346</v>
      </c>
      <c r="E1068" s="186">
        <v>1</v>
      </c>
      <c r="F1068" s="187"/>
      <c r="G1068" s="188">
        <f t="shared" si="0"/>
        <v>0</v>
      </c>
      <c r="H1068" s="187"/>
      <c r="I1068" s="188">
        <f t="shared" si="1"/>
        <v>0</v>
      </c>
      <c r="J1068" s="187"/>
      <c r="K1068" s="188">
        <f t="shared" si="2"/>
        <v>0</v>
      </c>
      <c r="L1068" s="188">
        <v>21</v>
      </c>
      <c r="M1068" s="188">
        <f t="shared" si="3"/>
        <v>0</v>
      </c>
      <c r="N1068" s="188">
        <v>0</v>
      </c>
      <c r="O1068" s="188">
        <f t="shared" si="4"/>
        <v>0</v>
      </c>
      <c r="P1068" s="188">
        <v>0</v>
      </c>
      <c r="Q1068" s="188">
        <f t="shared" si="5"/>
        <v>0</v>
      </c>
      <c r="R1068" s="188"/>
      <c r="S1068" s="188" t="s">
        <v>326</v>
      </c>
      <c r="T1068" s="189" t="s">
        <v>327</v>
      </c>
      <c r="U1068" s="159">
        <v>0</v>
      </c>
      <c r="V1068" s="159">
        <f t="shared" si="6"/>
        <v>0</v>
      </c>
      <c r="W1068" s="159"/>
      <c r="X1068" s="159" t="s">
        <v>246</v>
      </c>
      <c r="Y1068" s="149"/>
      <c r="Z1068" s="149"/>
      <c r="AA1068" s="149"/>
      <c r="AB1068" s="149"/>
      <c r="AC1068" s="149"/>
      <c r="AD1068" s="149"/>
      <c r="AE1068" s="149"/>
      <c r="AF1068" s="149"/>
      <c r="AG1068" s="149" t="s">
        <v>289</v>
      </c>
      <c r="AH1068" s="149"/>
      <c r="AI1068" s="149"/>
      <c r="AJ1068" s="149"/>
      <c r="AK1068" s="149"/>
      <c r="AL1068" s="149"/>
      <c r="AM1068" s="149"/>
      <c r="AN1068" s="149"/>
      <c r="AO1068" s="149"/>
      <c r="AP1068" s="149"/>
      <c r="AQ1068" s="149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  <c r="BH1068" s="149"/>
    </row>
    <row r="1069" spans="1:60" ht="20.399999999999999" outlineLevel="1" x14ac:dyDescent="0.25">
      <c r="A1069" s="183">
        <v>153</v>
      </c>
      <c r="B1069" s="184" t="s">
        <v>1833</v>
      </c>
      <c r="C1069" s="195" t="s">
        <v>1834</v>
      </c>
      <c r="D1069" s="185" t="s">
        <v>346</v>
      </c>
      <c r="E1069" s="186">
        <v>1</v>
      </c>
      <c r="F1069" s="187"/>
      <c r="G1069" s="188">
        <f t="shared" si="0"/>
        <v>0</v>
      </c>
      <c r="H1069" s="187"/>
      <c r="I1069" s="188">
        <f t="shared" si="1"/>
        <v>0</v>
      </c>
      <c r="J1069" s="187"/>
      <c r="K1069" s="188">
        <f t="shared" si="2"/>
        <v>0</v>
      </c>
      <c r="L1069" s="188">
        <v>21</v>
      </c>
      <c r="M1069" s="188">
        <f t="shared" si="3"/>
        <v>0</v>
      </c>
      <c r="N1069" s="188">
        <v>0</v>
      </c>
      <c r="O1069" s="188">
        <f t="shared" si="4"/>
        <v>0</v>
      </c>
      <c r="P1069" s="188">
        <v>0</v>
      </c>
      <c r="Q1069" s="188">
        <f t="shared" si="5"/>
        <v>0</v>
      </c>
      <c r="R1069" s="188"/>
      <c r="S1069" s="188" t="s">
        <v>326</v>
      </c>
      <c r="T1069" s="189" t="s">
        <v>327</v>
      </c>
      <c r="U1069" s="159">
        <v>0</v>
      </c>
      <c r="V1069" s="159">
        <f t="shared" si="6"/>
        <v>0</v>
      </c>
      <c r="W1069" s="159"/>
      <c r="X1069" s="159" t="s">
        <v>246</v>
      </c>
      <c r="Y1069" s="149"/>
      <c r="Z1069" s="149"/>
      <c r="AA1069" s="149"/>
      <c r="AB1069" s="149"/>
      <c r="AC1069" s="149"/>
      <c r="AD1069" s="149"/>
      <c r="AE1069" s="149"/>
      <c r="AF1069" s="149"/>
      <c r="AG1069" s="149" t="s">
        <v>289</v>
      </c>
      <c r="AH1069" s="149"/>
      <c r="AI1069" s="149"/>
      <c r="AJ1069" s="149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</row>
    <row r="1070" spans="1:60" outlineLevel="1" x14ac:dyDescent="0.25">
      <c r="A1070" s="175">
        <v>154</v>
      </c>
      <c r="B1070" s="176" t="s">
        <v>1835</v>
      </c>
      <c r="C1070" s="193" t="s">
        <v>1836</v>
      </c>
      <c r="D1070" s="177" t="s">
        <v>242</v>
      </c>
      <c r="E1070" s="178">
        <v>68.89</v>
      </c>
      <c r="F1070" s="179"/>
      <c r="G1070" s="180">
        <f t="shared" si="0"/>
        <v>0</v>
      </c>
      <c r="H1070" s="179"/>
      <c r="I1070" s="180">
        <f t="shared" si="1"/>
        <v>0</v>
      </c>
      <c r="J1070" s="179"/>
      <c r="K1070" s="180">
        <f t="shared" si="2"/>
        <v>0</v>
      </c>
      <c r="L1070" s="180">
        <v>21</v>
      </c>
      <c r="M1070" s="180">
        <f t="shared" si="3"/>
        <v>0</v>
      </c>
      <c r="N1070" s="180">
        <v>6.8999999999999999E-3</v>
      </c>
      <c r="O1070" s="180">
        <f t="shared" si="4"/>
        <v>0.48</v>
      </c>
      <c r="P1070" s="180">
        <v>0</v>
      </c>
      <c r="Q1070" s="180">
        <f t="shared" si="5"/>
        <v>0</v>
      </c>
      <c r="R1070" s="180"/>
      <c r="S1070" s="180" t="s">
        <v>326</v>
      </c>
      <c r="T1070" s="181" t="s">
        <v>327</v>
      </c>
      <c r="U1070" s="159">
        <v>0.52</v>
      </c>
      <c r="V1070" s="159">
        <f t="shared" si="6"/>
        <v>35.82</v>
      </c>
      <c r="W1070" s="159"/>
      <c r="X1070" s="159" t="s">
        <v>246</v>
      </c>
      <c r="Y1070" s="149"/>
      <c r="Z1070" s="149"/>
      <c r="AA1070" s="149"/>
      <c r="AB1070" s="149"/>
      <c r="AC1070" s="149"/>
      <c r="AD1070" s="149"/>
      <c r="AE1070" s="149"/>
      <c r="AF1070" s="149"/>
      <c r="AG1070" s="149" t="s">
        <v>289</v>
      </c>
      <c r="AH1070" s="149"/>
      <c r="AI1070" s="149"/>
      <c r="AJ1070" s="149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</row>
    <row r="1071" spans="1:60" outlineLevel="1" x14ac:dyDescent="0.25">
      <c r="A1071" s="156"/>
      <c r="B1071" s="157"/>
      <c r="C1071" s="262" t="s">
        <v>1837</v>
      </c>
      <c r="D1071" s="263"/>
      <c r="E1071" s="263"/>
      <c r="F1071" s="263"/>
      <c r="G1071" s="263"/>
      <c r="H1071" s="159"/>
      <c r="I1071" s="159"/>
      <c r="J1071" s="159"/>
      <c r="K1071" s="159"/>
      <c r="L1071" s="159"/>
      <c r="M1071" s="159"/>
      <c r="N1071" s="159"/>
      <c r="O1071" s="159"/>
      <c r="P1071" s="159"/>
      <c r="Q1071" s="159"/>
      <c r="R1071" s="159"/>
      <c r="S1071" s="159"/>
      <c r="T1071" s="159"/>
      <c r="U1071" s="159"/>
      <c r="V1071" s="159"/>
      <c r="W1071" s="159"/>
      <c r="X1071" s="159"/>
      <c r="Y1071" s="149"/>
      <c r="Z1071" s="149"/>
      <c r="AA1071" s="149"/>
      <c r="AB1071" s="149"/>
      <c r="AC1071" s="149"/>
      <c r="AD1071" s="149"/>
      <c r="AE1071" s="149"/>
      <c r="AF1071" s="149"/>
      <c r="AG1071" s="149" t="s">
        <v>610</v>
      </c>
      <c r="AH1071" s="149"/>
      <c r="AI1071" s="149"/>
      <c r="AJ1071" s="149"/>
      <c r="AK1071" s="149"/>
      <c r="AL1071" s="149"/>
      <c r="AM1071" s="149"/>
      <c r="AN1071" s="149"/>
      <c r="AO1071" s="149"/>
      <c r="AP1071" s="149"/>
      <c r="AQ1071" s="149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  <c r="BH1071" s="149"/>
    </row>
    <row r="1072" spans="1:60" outlineLevel="1" x14ac:dyDescent="0.25">
      <c r="A1072" s="156"/>
      <c r="B1072" s="157"/>
      <c r="C1072" s="194" t="s">
        <v>1216</v>
      </c>
      <c r="D1072" s="161"/>
      <c r="E1072" s="162"/>
      <c r="F1072" s="159"/>
      <c r="G1072" s="159"/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159"/>
      <c r="S1072" s="159"/>
      <c r="T1072" s="159"/>
      <c r="U1072" s="159"/>
      <c r="V1072" s="159"/>
      <c r="W1072" s="159"/>
      <c r="X1072" s="159"/>
      <c r="Y1072" s="149"/>
      <c r="Z1072" s="149"/>
      <c r="AA1072" s="149"/>
      <c r="AB1072" s="149"/>
      <c r="AC1072" s="149"/>
      <c r="AD1072" s="149"/>
      <c r="AE1072" s="149"/>
      <c r="AF1072" s="149"/>
      <c r="AG1072" s="149" t="s">
        <v>249</v>
      </c>
      <c r="AH1072" s="149">
        <v>0</v>
      </c>
      <c r="AI1072" s="149"/>
      <c r="AJ1072" s="149"/>
      <c r="AK1072" s="149"/>
      <c r="AL1072" s="149"/>
      <c r="AM1072" s="149"/>
      <c r="AN1072" s="149"/>
      <c r="AO1072" s="149"/>
      <c r="AP1072" s="149"/>
      <c r="AQ1072" s="149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  <c r="BH1072" s="149"/>
    </row>
    <row r="1073" spans="1:60" outlineLevel="1" x14ac:dyDescent="0.25">
      <c r="A1073" s="156"/>
      <c r="B1073" s="157"/>
      <c r="C1073" s="194" t="s">
        <v>1406</v>
      </c>
      <c r="D1073" s="161"/>
      <c r="E1073" s="162">
        <v>4.9000000000000004</v>
      </c>
      <c r="F1073" s="159"/>
      <c r="G1073" s="159"/>
      <c r="H1073" s="159"/>
      <c r="I1073" s="159"/>
      <c r="J1073" s="159"/>
      <c r="K1073" s="159"/>
      <c r="L1073" s="159"/>
      <c r="M1073" s="159"/>
      <c r="N1073" s="159"/>
      <c r="O1073" s="159"/>
      <c r="P1073" s="159"/>
      <c r="Q1073" s="159"/>
      <c r="R1073" s="159"/>
      <c r="S1073" s="159"/>
      <c r="T1073" s="159"/>
      <c r="U1073" s="159"/>
      <c r="V1073" s="159"/>
      <c r="W1073" s="159"/>
      <c r="X1073" s="159"/>
      <c r="Y1073" s="149"/>
      <c r="Z1073" s="149"/>
      <c r="AA1073" s="149"/>
      <c r="AB1073" s="149"/>
      <c r="AC1073" s="149"/>
      <c r="AD1073" s="149"/>
      <c r="AE1073" s="149"/>
      <c r="AF1073" s="149"/>
      <c r="AG1073" s="149" t="s">
        <v>249</v>
      </c>
      <c r="AH1073" s="149">
        <v>0</v>
      </c>
      <c r="AI1073" s="149"/>
      <c r="AJ1073" s="149"/>
      <c r="AK1073" s="149"/>
      <c r="AL1073" s="149"/>
      <c r="AM1073" s="149"/>
      <c r="AN1073" s="149"/>
      <c r="AO1073" s="149"/>
      <c r="AP1073" s="149"/>
      <c r="AQ1073" s="149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  <c r="BH1073" s="149"/>
    </row>
    <row r="1074" spans="1:60" outlineLevel="1" x14ac:dyDescent="0.25">
      <c r="A1074" s="156"/>
      <c r="B1074" s="157"/>
      <c r="C1074" s="194" t="s">
        <v>1407</v>
      </c>
      <c r="D1074" s="161"/>
      <c r="E1074" s="162">
        <v>13.4</v>
      </c>
      <c r="F1074" s="159"/>
      <c r="G1074" s="159"/>
      <c r="H1074" s="159"/>
      <c r="I1074" s="159"/>
      <c r="J1074" s="159"/>
      <c r="K1074" s="159"/>
      <c r="L1074" s="159"/>
      <c r="M1074" s="159"/>
      <c r="N1074" s="159"/>
      <c r="O1074" s="159"/>
      <c r="P1074" s="159"/>
      <c r="Q1074" s="159"/>
      <c r="R1074" s="159"/>
      <c r="S1074" s="159"/>
      <c r="T1074" s="159"/>
      <c r="U1074" s="159"/>
      <c r="V1074" s="159"/>
      <c r="W1074" s="159"/>
      <c r="X1074" s="159"/>
      <c r="Y1074" s="149"/>
      <c r="Z1074" s="149"/>
      <c r="AA1074" s="149"/>
      <c r="AB1074" s="149"/>
      <c r="AC1074" s="149"/>
      <c r="AD1074" s="149"/>
      <c r="AE1074" s="149"/>
      <c r="AF1074" s="149"/>
      <c r="AG1074" s="149" t="s">
        <v>249</v>
      </c>
      <c r="AH1074" s="149">
        <v>0</v>
      </c>
      <c r="AI1074" s="149"/>
      <c r="AJ1074" s="149"/>
      <c r="AK1074" s="149"/>
      <c r="AL1074" s="149"/>
      <c r="AM1074" s="149"/>
      <c r="AN1074" s="149"/>
      <c r="AO1074" s="149"/>
      <c r="AP1074" s="149"/>
      <c r="AQ1074" s="149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  <c r="BH1074" s="149"/>
    </row>
    <row r="1075" spans="1:60" outlineLevel="1" x14ac:dyDescent="0.25">
      <c r="A1075" s="156"/>
      <c r="B1075" s="157"/>
      <c r="C1075" s="194" t="s">
        <v>1409</v>
      </c>
      <c r="D1075" s="161"/>
      <c r="E1075" s="162">
        <v>5.4</v>
      </c>
      <c r="F1075" s="159"/>
      <c r="G1075" s="159"/>
      <c r="H1075" s="159"/>
      <c r="I1075" s="159"/>
      <c r="J1075" s="159"/>
      <c r="K1075" s="159"/>
      <c r="L1075" s="159"/>
      <c r="M1075" s="159"/>
      <c r="N1075" s="159"/>
      <c r="O1075" s="159"/>
      <c r="P1075" s="159"/>
      <c r="Q1075" s="159"/>
      <c r="R1075" s="159"/>
      <c r="S1075" s="159"/>
      <c r="T1075" s="159"/>
      <c r="U1075" s="159"/>
      <c r="V1075" s="159"/>
      <c r="W1075" s="159"/>
      <c r="X1075" s="159"/>
      <c r="Y1075" s="149"/>
      <c r="Z1075" s="149"/>
      <c r="AA1075" s="149"/>
      <c r="AB1075" s="149"/>
      <c r="AC1075" s="149"/>
      <c r="AD1075" s="149"/>
      <c r="AE1075" s="149"/>
      <c r="AF1075" s="149"/>
      <c r="AG1075" s="149" t="s">
        <v>249</v>
      </c>
      <c r="AH1075" s="149">
        <v>0</v>
      </c>
      <c r="AI1075" s="149"/>
      <c r="AJ1075" s="149"/>
      <c r="AK1075" s="149"/>
      <c r="AL1075" s="149"/>
      <c r="AM1075" s="149"/>
      <c r="AN1075" s="149"/>
      <c r="AO1075" s="149"/>
      <c r="AP1075" s="149"/>
      <c r="AQ1075" s="149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  <c r="BH1075" s="149"/>
    </row>
    <row r="1076" spans="1:60" outlineLevel="1" x14ac:dyDescent="0.25">
      <c r="A1076" s="156"/>
      <c r="B1076" s="157"/>
      <c r="C1076" s="194" t="s">
        <v>1410</v>
      </c>
      <c r="D1076" s="161"/>
      <c r="E1076" s="162">
        <v>4.3</v>
      </c>
      <c r="F1076" s="159"/>
      <c r="G1076" s="159"/>
      <c r="H1076" s="159"/>
      <c r="I1076" s="159"/>
      <c r="J1076" s="159"/>
      <c r="K1076" s="159"/>
      <c r="L1076" s="159"/>
      <c r="M1076" s="159"/>
      <c r="N1076" s="159"/>
      <c r="O1076" s="159"/>
      <c r="P1076" s="159"/>
      <c r="Q1076" s="159"/>
      <c r="R1076" s="159"/>
      <c r="S1076" s="159"/>
      <c r="T1076" s="159"/>
      <c r="U1076" s="159"/>
      <c r="V1076" s="159"/>
      <c r="W1076" s="159"/>
      <c r="X1076" s="159"/>
      <c r="Y1076" s="149"/>
      <c r="Z1076" s="149"/>
      <c r="AA1076" s="149"/>
      <c r="AB1076" s="149"/>
      <c r="AC1076" s="149"/>
      <c r="AD1076" s="149"/>
      <c r="AE1076" s="149"/>
      <c r="AF1076" s="149"/>
      <c r="AG1076" s="149" t="s">
        <v>249</v>
      </c>
      <c r="AH1076" s="149">
        <v>0</v>
      </c>
      <c r="AI1076" s="149"/>
      <c r="AJ1076" s="149"/>
      <c r="AK1076" s="149"/>
      <c r="AL1076" s="149"/>
      <c r="AM1076" s="149"/>
      <c r="AN1076" s="149"/>
      <c r="AO1076" s="149"/>
      <c r="AP1076" s="149"/>
      <c r="AQ1076" s="149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  <c r="BH1076" s="149"/>
    </row>
    <row r="1077" spans="1:60" outlineLevel="1" x14ac:dyDescent="0.25">
      <c r="A1077" s="156"/>
      <c r="B1077" s="157"/>
      <c r="C1077" s="194" t="s">
        <v>1411</v>
      </c>
      <c r="D1077" s="161"/>
      <c r="E1077" s="162">
        <v>13.5</v>
      </c>
      <c r="F1077" s="159"/>
      <c r="G1077" s="159"/>
      <c r="H1077" s="159"/>
      <c r="I1077" s="159"/>
      <c r="J1077" s="159"/>
      <c r="K1077" s="159"/>
      <c r="L1077" s="159"/>
      <c r="M1077" s="159"/>
      <c r="N1077" s="159"/>
      <c r="O1077" s="159"/>
      <c r="P1077" s="159"/>
      <c r="Q1077" s="159"/>
      <c r="R1077" s="159"/>
      <c r="S1077" s="159"/>
      <c r="T1077" s="159"/>
      <c r="U1077" s="159"/>
      <c r="V1077" s="159"/>
      <c r="W1077" s="159"/>
      <c r="X1077" s="159"/>
      <c r="Y1077" s="149"/>
      <c r="Z1077" s="149"/>
      <c r="AA1077" s="149"/>
      <c r="AB1077" s="149"/>
      <c r="AC1077" s="149"/>
      <c r="AD1077" s="149"/>
      <c r="AE1077" s="149"/>
      <c r="AF1077" s="149"/>
      <c r="AG1077" s="149" t="s">
        <v>249</v>
      </c>
      <c r="AH1077" s="149">
        <v>0</v>
      </c>
      <c r="AI1077" s="149"/>
      <c r="AJ1077" s="149"/>
      <c r="AK1077" s="149"/>
      <c r="AL1077" s="149"/>
      <c r="AM1077" s="149"/>
      <c r="AN1077" s="149"/>
      <c r="AO1077" s="149"/>
      <c r="AP1077" s="149"/>
      <c r="AQ1077" s="149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  <c r="BH1077" s="149"/>
    </row>
    <row r="1078" spans="1:60" outlineLevel="1" x14ac:dyDescent="0.25">
      <c r="A1078" s="156"/>
      <c r="B1078" s="157"/>
      <c r="C1078" s="194" t="s">
        <v>1412</v>
      </c>
      <c r="D1078" s="161"/>
      <c r="E1078" s="162">
        <v>5.2</v>
      </c>
      <c r="F1078" s="159"/>
      <c r="G1078" s="159"/>
      <c r="H1078" s="159"/>
      <c r="I1078" s="159"/>
      <c r="J1078" s="159"/>
      <c r="K1078" s="159"/>
      <c r="L1078" s="159"/>
      <c r="M1078" s="159"/>
      <c r="N1078" s="159"/>
      <c r="O1078" s="159"/>
      <c r="P1078" s="159"/>
      <c r="Q1078" s="159"/>
      <c r="R1078" s="159"/>
      <c r="S1078" s="159"/>
      <c r="T1078" s="159"/>
      <c r="U1078" s="159"/>
      <c r="V1078" s="159"/>
      <c r="W1078" s="159"/>
      <c r="X1078" s="159"/>
      <c r="Y1078" s="149"/>
      <c r="Z1078" s="149"/>
      <c r="AA1078" s="149"/>
      <c r="AB1078" s="149"/>
      <c r="AC1078" s="149"/>
      <c r="AD1078" s="149"/>
      <c r="AE1078" s="149"/>
      <c r="AF1078" s="149"/>
      <c r="AG1078" s="149" t="s">
        <v>249</v>
      </c>
      <c r="AH1078" s="149">
        <v>0</v>
      </c>
      <c r="AI1078" s="149"/>
      <c r="AJ1078" s="149"/>
      <c r="AK1078" s="149"/>
      <c r="AL1078" s="149"/>
      <c r="AM1078" s="149"/>
      <c r="AN1078" s="149"/>
      <c r="AO1078" s="149"/>
      <c r="AP1078" s="149"/>
      <c r="AQ1078" s="149"/>
      <c r="AR1078" s="149"/>
      <c r="AS1078" s="149"/>
      <c r="AT1078" s="149"/>
      <c r="AU1078" s="149"/>
      <c r="AV1078" s="149"/>
      <c r="AW1078" s="149"/>
      <c r="AX1078" s="149"/>
      <c r="AY1078" s="149"/>
      <c r="AZ1078" s="149"/>
      <c r="BA1078" s="149"/>
      <c r="BB1078" s="149"/>
      <c r="BC1078" s="149"/>
      <c r="BD1078" s="149"/>
      <c r="BE1078" s="149"/>
      <c r="BF1078" s="149"/>
      <c r="BG1078" s="149"/>
      <c r="BH1078" s="149"/>
    </row>
    <row r="1079" spans="1:60" outlineLevel="1" x14ac:dyDescent="0.25">
      <c r="A1079" s="156"/>
      <c r="B1079" s="157"/>
      <c r="C1079" s="194" t="s">
        <v>1838</v>
      </c>
      <c r="D1079" s="161"/>
      <c r="E1079" s="162">
        <v>8</v>
      </c>
      <c r="F1079" s="159"/>
      <c r="G1079" s="159"/>
      <c r="H1079" s="159"/>
      <c r="I1079" s="159"/>
      <c r="J1079" s="159"/>
      <c r="K1079" s="159"/>
      <c r="L1079" s="159"/>
      <c r="M1079" s="159"/>
      <c r="N1079" s="159"/>
      <c r="O1079" s="159"/>
      <c r="P1079" s="159"/>
      <c r="Q1079" s="159"/>
      <c r="R1079" s="159"/>
      <c r="S1079" s="159"/>
      <c r="T1079" s="159"/>
      <c r="U1079" s="159"/>
      <c r="V1079" s="159"/>
      <c r="W1079" s="159"/>
      <c r="X1079" s="159"/>
      <c r="Y1079" s="149"/>
      <c r="Z1079" s="149"/>
      <c r="AA1079" s="149"/>
      <c r="AB1079" s="149"/>
      <c r="AC1079" s="149"/>
      <c r="AD1079" s="149"/>
      <c r="AE1079" s="149"/>
      <c r="AF1079" s="149"/>
      <c r="AG1079" s="149" t="s">
        <v>249</v>
      </c>
      <c r="AH1079" s="149">
        <v>0</v>
      </c>
      <c r="AI1079" s="149"/>
      <c r="AJ1079" s="149"/>
      <c r="AK1079" s="149"/>
      <c r="AL1079" s="149"/>
      <c r="AM1079" s="149"/>
      <c r="AN1079" s="149"/>
      <c r="AO1079" s="149"/>
      <c r="AP1079" s="149"/>
      <c r="AQ1079" s="149"/>
      <c r="AR1079" s="149"/>
      <c r="AS1079" s="149"/>
      <c r="AT1079" s="149"/>
      <c r="AU1079" s="149"/>
      <c r="AV1079" s="149"/>
      <c r="AW1079" s="149"/>
      <c r="AX1079" s="149"/>
      <c r="AY1079" s="149"/>
      <c r="AZ1079" s="149"/>
      <c r="BA1079" s="149"/>
      <c r="BB1079" s="149"/>
      <c r="BC1079" s="149"/>
      <c r="BD1079" s="149"/>
      <c r="BE1079" s="149"/>
      <c r="BF1079" s="149"/>
      <c r="BG1079" s="149"/>
      <c r="BH1079" s="149"/>
    </row>
    <row r="1080" spans="1:60" outlineLevel="1" x14ac:dyDescent="0.25">
      <c r="A1080" s="156"/>
      <c r="B1080" s="157"/>
      <c r="C1080" s="194" t="s">
        <v>1839</v>
      </c>
      <c r="D1080" s="161"/>
      <c r="E1080" s="162">
        <v>14.19</v>
      </c>
      <c r="F1080" s="159"/>
      <c r="G1080" s="159"/>
      <c r="H1080" s="159"/>
      <c r="I1080" s="159"/>
      <c r="J1080" s="159"/>
      <c r="K1080" s="159"/>
      <c r="L1080" s="159"/>
      <c r="M1080" s="159"/>
      <c r="N1080" s="159"/>
      <c r="O1080" s="159"/>
      <c r="P1080" s="159"/>
      <c r="Q1080" s="159"/>
      <c r="R1080" s="159"/>
      <c r="S1080" s="159"/>
      <c r="T1080" s="159"/>
      <c r="U1080" s="159"/>
      <c r="V1080" s="159"/>
      <c r="W1080" s="159"/>
      <c r="X1080" s="159"/>
      <c r="Y1080" s="149"/>
      <c r="Z1080" s="149"/>
      <c r="AA1080" s="149"/>
      <c r="AB1080" s="149"/>
      <c r="AC1080" s="149"/>
      <c r="AD1080" s="149"/>
      <c r="AE1080" s="149"/>
      <c r="AF1080" s="149"/>
      <c r="AG1080" s="149" t="s">
        <v>249</v>
      </c>
      <c r="AH1080" s="149">
        <v>0</v>
      </c>
      <c r="AI1080" s="149"/>
      <c r="AJ1080" s="149"/>
      <c r="AK1080" s="149"/>
      <c r="AL1080" s="149"/>
      <c r="AM1080" s="149"/>
      <c r="AN1080" s="149"/>
      <c r="AO1080" s="149"/>
      <c r="AP1080" s="149"/>
      <c r="AQ1080" s="149"/>
      <c r="AR1080" s="149"/>
      <c r="AS1080" s="149"/>
      <c r="AT1080" s="149"/>
      <c r="AU1080" s="149"/>
      <c r="AV1080" s="149"/>
      <c r="AW1080" s="149"/>
      <c r="AX1080" s="149"/>
      <c r="AY1080" s="149"/>
      <c r="AZ1080" s="149"/>
      <c r="BA1080" s="149"/>
      <c r="BB1080" s="149"/>
      <c r="BC1080" s="149"/>
      <c r="BD1080" s="149"/>
      <c r="BE1080" s="149"/>
      <c r="BF1080" s="149"/>
      <c r="BG1080" s="149"/>
      <c r="BH1080" s="149"/>
    </row>
    <row r="1081" spans="1:60" ht="20.399999999999999" outlineLevel="1" x14ac:dyDescent="0.25">
      <c r="A1081" s="183">
        <v>155</v>
      </c>
      <c r="B1081" s="184" t="s">
        <v>1840</v>
      </c>
      <c r="C1081" s="195" t="s">
        <v>1841</v>
      </c>
      <c r="D1081" s="185" t="s">
        <v>346</v>
      </c>
      <c r="E1081" s="186">
        <v>2</v>
      </c>
      <c r="F1081" s="187"/>
      <c r="G1081" s="188">
        <f t="shared" ref="G1081:G1086" si="7">ROUND(E1081*F1081,2)</f>
        <v>0</v>
      </c>
      <c r="H1081" s="187"/>
      <c r="I1081" s="188">
        <f t="shared" ref="I1081:I1086" si="8">ROUND(E1081*H1081,2)</f>
        <v>0</v>
      </c>
      <c r="J1081" s="187"/>
      <c r="K1081" s="188">
        <f t="shared" ref="K1081:K1086" si="9">ROUND(E1081*J1081,2)</f>
        <v>0</v>
      </c>
      <c r="L1081" s="188">
        <v>21</v>
      </c>
      <c r="M1081" s="188">
        <f t="shared" ref="M1081:M1086" si="10">G1081*(1+L1081/100)</f>
        <v>0</v>
      </c>
      <c r="N1081" s="188">
        <v>0</v>
      </c>
      <c r="O1081" s="188">
        <f t="shared" ref="O1081:O1086" si="11">ROUND(E1081*N1081,2)</f>
        <v>0</v>
      </c>
      <c r="P1081" s="188">
        <v>0</v>
      </c>
      <c r="Q1081" s="188">
        <f t="shared" ref="Q1081:Q1086" si="12">ROUND(E1081*P1081,2)</f>
        <v>0</v>
      </c>
      <c r="R1081" s="188"/>
      <c r="S1081" s="188" t="s">
        <v>326</v>
      </c>
      <c r="T1081" s="189" t="s">
        <v>327</v>
      </c>
      <c r="U1081" s="159">
        <v>0</v>
      </c>
      <c r="V1081" s="159">
        <f t="shared" ref="V1081:V1086" si="13">ROUND(E1081*U1081,2)</f>
        <v>0</v>
      </c>
      <c r="W1081" s="159"/>
      <c r="X1081" s="159" t="s">
        <v>246</v>
      </c>
      <c r="Y1081" s="149"/>
      <c r="Z1081" s="149"/>
      <c r="AA1081" s="149"/>
      <c r="AB1081" s="149"/>
      <c r="AC1081" s="149"/>
      <c r="AD1081" s="149"/>
      <c r="AE1081" s="149"/>
      <c r="AF1081" s="149"/>
      <c r="AG1081" s="149" t="s">
        <v>289</v>
      </c>
      <c r="AH1081" s="149"/>
      <c r="AI1081" s="149"/>
      <c r="AJ1081" s="149"/>
      <c r="AK1081" s="149"/>
      <c r="AL1081" s="149"/>
      <c r="AM1081" s="149"/>
      <c r="AN1081" s="149"/>
      <c r="AO1081" s="149"/>
      <c r="AP1081" s="149"/>
      <c r="AQ1081" s="149"/>
      <c r="AR1081" s="149"/>
      <c r="AS1081" s="149"/>
      <c r="AT1081" s="149"/>
      <c r="AU1081" s="149"/>
      <c r="AV1081" s="149"/>
      <c r="AW1081" s="149"/>
      <c r="AX1081" s="149"/>
      <c r="AY1081" s="149"/>
      <c r="AZ1081" s="149"/>
      <c r="BA1081" s="149"/>
      <c r="BB1081" s="149"/>
      <c r="BC1081" s="149"/>
      <c r="BD1081" s="149"/>
      <c r="BE1081" s="149"/>
      <c r="BF1081" s="149"/>
      <c r="BG1081" s="149"/>
      <c r="BH1081" s="149"/>
    </row>
    <row r="1082" spans="1:60" ht="20.399999999999999" outlineLevel="1" x14ac:dyDescent="0.25">
      <c r="A1082" s="183">
        <v>156</v>
      </c>
      <c r="B1082" s="184" t="s">
        <v>1842</v>
      </c>
      <c r="C1082" s="195" t="s">
        <v>1843</v>
      </c>
      <c r="D1082" s="185" t="s">
        <v>346</v>
      </c>
      <c r="E1082" s="186">
        <v>1</v>
      </c>
      <c r="F1082" s="187"/>
      <c r="G1082" s="188">
        <f t="shared" si="7"/>
        <v>0</v>
      </c>
      <c r="H1082" s="187"/>
      <c r="I1082" s="188">
        <f t="shared" si="8"/>
        <v>0</v>
      </c>
      <c r="J1082" s="187"/>
      <c r="K1082" s="188">
        <f t="shared" si="9"/>
        <v>0</v>
      </c>
      <c r="L1082" s="188">
        <v>21</v>
      </c>
      <c r="M1082" s="188">
        <f t="shared" si="10"/>
        <v>0</v>
      </c>
      <c r="N1082" s="188">
        <v>0</v>
      </c>
      <c r="O1082" s="188">
        <f t="shared" si="11"/>
        <v>0</v>
      </c>
      <c r="P1082" s="188">
        <v>0</v>
      </c>
      <c r="Q1082" s="188">
        <f t="shared" si="12"/>
        <v>0</v>
      </c>
      <c r="R1082" s="188"/>
      <c r="S1082" s="188" t="s">
        <v>326</v>
      </c>
      <c r="T1082" s="189" t="s">
        <v>327</v>
      </c>
      <c r="U1082" s="159">
        <v>0</v>
      </c>
      <c r="V1082" s="159">
        <f t="shared" si="13"/>
        <v>0</v>
      </c>
      <c r="W1082" s="159"/>
      <c r="X1082" s="159" t="s">
        <v>246</v>
      </c>
      <c r="Y1082" s="149"/>
      <c r="Z1082" s="149"/>
      <c r="AA1082" s="149"/>
      <c r="AB1082" s="149"/>
      <c r="AC1082" s="149"/>
      <c r="AD1082" s="149"/>
      <c r="AE1082" s="149"/>
      <c r="AF1082" s="149"/>
      <c r="AG1082" s="149" t="s">
        <v>289</v>
      </c>
      <c r="AH1082" s="149"/>
      <c r="AI1082" s="149"/>
      <c r="AJ1082" s="149"/>
      <c r="AK1082" s="149"/>
      <c r="AL1082" s="149"/>
      <c r="AM1082" s="149"/>
      <c r="AN1082" s="149"/>
      <c r="AO1082" s="149"/>
      <c r="AP1082" s="149"/>
      <c r="AQ1082" s="149"/>
      <c r="AR1082" s="149"/>
      <c r="AS1082" s="149"/>
      <c r="AT1082" s="149"/>
      <c r="AU1082" s="149"/>
      <c r="AV1082" s="149"/>
      <c r="AW1082" s="149"/>
      <c r="AX1082" s="149"/>
      <c r="AY1082" s="149"/>
      <c r="AZ1082" s="149"/>
      <c r="BA1082" s="149"/>
      <c r="BB1082" s="149"/>
      <c r="BC1082" s="149"/>
      <c r="BD1082" s="149"/>
      <c r="BE1082" s="149"/>
      <c r="BF1082" s="149"/>
      <c r="BG1082" s="149"/>
      <c r="BH1082" s="149"/>
    </row>
    <row r="1083" spans="1:60" ht="20.399999999999999" outlineLevel="1" x14ac:dyDescent="0.25">
      <c r="A1083" s="183">
        <v>157</v>
      </c>
      <c r="B1083" s="184" t="s">
        <v>1844</v>
      </c>
      <c r="C1083" s="195" t="s">
        <v>1845</v>
      </c>
      <c r="D1083" s="185" t="s">
        <v>346</v>
      </c>
      <c r="E1083" s="186">
        <v>1</v>
      </c>
      <c r="F1083" s="187"/>
      <c r="G1083" s="188">
        <f t="shared" si="7"/>
        <v>0</v>
      </c>
      <c r="H1083" s="187"/>
      <c r="I1083" s="188">
        <f t="shared" si="8"/>
        <v>0</v>
      </c>
      <c r="J1083" s="187"/>
      <c r="K1083" s="188">
        <f t="shared" si="9"/>
        <v>0</v>
      </c>
      <c r="L1083" s="188">
        <v>21</v>
      </c>
      <c r="M1083" s="188">
        <f t="shared" si="10"/>
        <v>0</v>
      </c>
      <c r="N1083" s="188">
        <v>0</v>
      </c>
      <c r="O1083" s="188">
        <f t="shared" si="11"/>
        <v>0</v>
      </c>
      <c r="P1083" s="188">
        <v>0</v>
      </c>
      <c r="Q1083" s="188">
        <f t="shared" si="12"/>
        <v>0</v>
      </c>
      <c r="R1083" s="188"/>
      <c r="S1083" s="188" t="s">
        <v>326</v>
      </c>
      <c r="T1083" s="189" t="s">
        <v>327</v>
      </c>
      <c r="U1083" s="159">
        <v>0</v>
      </c>
      <c r="V1083" s="159">
        <f t="shared" si="13"/>
        <v>0</v>
      </c>
      <c r="W1083" s="159"/>
      <c r="X1083" s="159" t="s">
        <v>246</v>
      </c>
      <c r="Y1083" s="149"/>
      <c r="Z1083" s="149"/>
      <c r="AA1083" s="149"/>
      <c r="AB1083" s="149"/>
      <c r="AC1083" s="149"/>
      <c r="AD1083" s="149"/>
      <c r="AE1083" s="149"/>
      <c r="AF1083" s="149"/>
      <c r="AG1083" s="149" t="s">
        <v>289</v>
      </c>
      <c r="AH1083" s="149"/>
      <c r="AI1083" s="149"/>
      <c r="AJ1083" s="149"/>
      <c r="AK1083" s="149"/>
      <c r="AL1083" s="149"/>
      <c r="AM1083" s="149"/>
      <c r="AN1083" s="149"/>
      <c r="AO1083" s="149"/>
      <c r="AP1083" s="149"/>
      <c r="AQ1083" s="149"/>
      <c r="AR1083" s="149"/>
      <c r="AS1083" s="149"/>
      <c r="AT1083" s="149"/>
      <c r="AU1083" s="149"/>
      <c r="AV1083" s="149"/>
      <c r="AW1083" s="149"/>
      <c r="AX1083" s="149"/>
      <c r="AY1083" s="149"/>
      <c r="AZ1083" s="149"/>
      <c r="BA1083" s="149"/>
      <c r="BB1083" s="149"/>
      <c r="BC1083" s="149"/>
      <c r="BD1083" s="149"/>
      <c r="BE1083" s="149"/>
      <c r="BF1083" s="149"/>
      <c r="BG1083" s="149"/>
      <c r="BH1083" s="149"/>
    </row>
    <row r="1084" spans="1:60" ht="20.399999999999999" outlineLevel="1" x14ac:dyDescent="0.25">
      <c r="A1084" s="183">
        <v>158</v>
      </c>
      <c r="B1084" s="184" t="s">
        <v>1846</v>
      </c>
      <c r="C1084" s="195" t="s">
        <v>1847</v>
      </c>
      <c r="D1084" s="185" t="s">
        <v>346</v>
      </c>
      <c r="E1084" s="186">
        <v>1</v>
      </c>
      <c r="F1084" s="187"/>
      <c r="G1084" s="188">
        <f t="shared" si="7"/>
        <v>0</v>
      </c>
      <c r="H1084" s="187"/>
      <c r="I1084" s="188">
        <f t="shared" si="8"/>
        <v>0</v>
      </c>
      <c r="J1084" s="187"/>
      <c r="K1084" s="188">
        <f t="shared" si="9"/>
        <v>0</v>
      </c>
      <c r="L1084" s="188">
        <v>21</v>
      </c>
      <c r="M1084" s="188">
        <f t="shared" si="10"/>
        <v>0</v>
      </c>
      <c r="N1084" s="188">
        <v>0</v>
      </c>
      <c r="O1084" s="188">
        <f t="shared" si="11"/>
        <v>0</v>
      </c>
      <c r="P1084" s="188">
        <v>0</v>
      </c>
      <c r="Q1084" s="188">
        <f t="shared" si="12"/>
        <v>0</v>
      </c>
      <c r="R1084" s="188"/>
      <c r="S1084" s="188" t="s">
        <v>326</v>
      </c>
      <c r="T1084" s="189" t="s">
        <v>327</v>
      </c>
      <c r="U1084" s="159">
        <v>0</v>
      </c>
      <c r="V1084" s="159">
        <f t="shared" si="13"/>
        <v>0</v>
      </c>
      <c r="W1084" s="159"/>
      <c r="X1084" s="159" t="s">
        <v>246</v>
      </c>
      <c r="Y1084" s="149"/>
      <c r="Z1084" s="149"/>
      <c r="AA1084" s="149"/>
      <c r="AB1084" s="149"/>
      <c r="AC1084" s="149"/>
      <c r="AD1084" s="149"/>
      <c r="AE1084" s="149"/>
      <c r="AF1084" s="149"/>
      <c r="AG1084" s="149" t="s">
        <v>289</v>
      </c>
      <c r="AH1084" s="149"/>
      <c r="AI1084" s="149"/>
      <c r="AJ1084" s="149"/>
      <c r="AK1084" s="149"/>
      <c r="AL1084" s="149"/>
      <c r="AM1084" s="149"/>
      <c r="AN1084" s="149"/>
      <c r="AO1084" s="149"/>
      <c r="AP1084" s="149"/>
      <c r="AQ1084" s="149"/>
      <c r="AR1084" s="149"/>
      <c r="AS1084" s="149"/>
      <c r="AT1084" s="149"/>
      <c r="AU1084" s="149"/>
      <c r="AV1084" s="149"/>
      <c r="AW1084" s="149"/>
      <c r="AX1084" s="149"/>
      <c r="AY1084" s="149"/>
      <c r="AZ1084" s="149"/>
      <c r="BA1084" s="149"/>
      <c r="BB1084" s="149"/>
      <c r="BC1084" s="149"/>
      <c r="BD1084" s="149"/>
      <c r="BE1084" s="149"/>
      <c r="BF1084" s="149"/>
      <c r="BG1084" s="149"/>
      <c r="BH1084" s="149"/>
    </row>
    <row r="1085" spans="1:60" ht="20.399999999999999" outlineLevel="1" x14ac:dyDescent="0.25">
      <c r="A1085" s="183">
        <v>159</v>
      </c>
      <c r="B1085" s="184" t="s">
        <v>1848</v>
      </c>
      <c r="C1085" s="195" t="s">
        <v>1849</v>
      </c>
      <c r="D1085" s="185" t="s">
        <v>346</v>
      </c>
      <c r="E1085" s="186">
        <v>1</v>
      </c>
      <c r="F1085" s="187"/>
      <c r="G1085" s="188">
        <f t="shared" si="7"/>
        <v>0</v>
      </c>
      <c r="H1085" s="187"/>
      <c r="I1085" s="188">
        <f t="shared" si="8"/>
        <v>0</v>
      </c>
      <c r="J1085" s="187"/>
      <c r="K1085" s="188">
        <f t="shared" si="9"/>
        <v>0</v>
      </c>
      <c r="L1085" s="188">
        <v>21</v>
      </c>
      <c r="M1085" s="188">
        <f t="shared" si="10"/>
        <v>0</v>
      </c>
      <c r="N1085" s="188">
        <v>0</v>
      </c>
      <c r="O1085" s="188">
        <f t="shared" si="11"/>
        <v>0</v>
      </c>
      <c r="P1085" s="188">
        <v>0</v>
      </c>
      <c r="Q1085" s="188">
        <f t="shared" si="12"/>
        <v>0</v>
      </c>
      <c r="R1085" s="188"/>
      <c r="S1085" s="188" t="s">
        <v>326</v>
      </c>
      <c r="T1085" s="189" t="s">
        <v>327</v>
      </c>
      <c r="U1085" s="159">
        <v>0</v>
      </c>
      <c r="V1085" s="159">
        <f t="shared" si="13"/>
        <v>0</v>
      </c>
      <c r="W1085" s="159"/>
      <c r="X1085" s="159" t="s">
        <v>246</v>
      </c>
      <c r="Y1085" s="149"/>
      <c r="Z1085" s="149"/>
      <c r="AA1085" s="149"/>
      <c r="AB1085" s="149"/>
      <c r="AC1085" s="149"/>
      <c r="AD1085" s="149"/>
      <c r="AE1085" s="149"/>
      <c r="AF1085" s="149"/>
      <c r="AG1085" s="149" t="s">
        <v>289</v>
      </c>
      <c r="AH1085" s="149"/>
      <c r="AI1085" s="149"/>
      <c r="AJ1085" s="149"/>
      <c r="AK1085" s="149"/>
      <c r="AL1085" s="149"/>
      <c r="AM1085" s="149"/>
      <c r="AN1085" s="149"/>
      <c r="AO1085" s="149"/>
      <c r="AP1085" s="149"/>
      <c r="AQ1085" s="149"/>
      <c r="AR1085" s="149"/>
      <c r="AS1085" s="149"/>
      <c r="AT1085" s="149"/>
      <c r="AU1085" s="149"/>
      <c r="AV1085" s="149"/>
      <c r="AW1085" s="149"/>
      <c r="AX1085" s="149"/>
      <c r="AY1085" s="149"/>
      <c r="AZ1085" s="149"/>
      <c r="BA1085" s="149"/>
      <c r="BB1085" s="149"/>
      <c r="BC1085" s="149"/>
      <c r="BD1085" s="149"/>
      <c r="BE1085" s="149"/>
      <c r="BF1085" s="149"/>
      <c r="BG1085" s="149"/>
      <c r="BH1085" s="149"/>
    </row>
    <row r="1086" spans="1:60" ht="20.399999999999999" outlineLevel="1" x14ac:dyDescent="0.25">
      <c r="A1086" s="175">
        <v>160</v>
      </c>
      <c r="B1086" s="176" t="s">
        <v>1850</v>
      </c>
      <c r="C1086" s="193" t="s">
        <v>1851</v>
      </c>
      <c r="D1086" s="177" t="s">
        <v>346</v>
      </c>
      <c r="E1086" s="178">
        <v>1</v>
      </c>
      <c r="F1086" s="179"/>
      <c r="G1086" s="180">
        <f t="shared" si="7"/>
        <v>0</v>
      </c>
      <c r="H1086" s="179"/>
      <c r="I1086" s="180">
        <f t="shared" si="8"/>
        <v>0</v>
      </c>
      <c r="J1086" s="179"/>
      <c r="K1086" s="180">
        <f t="shared" si="9"/>
        <v>0</v>
      </c>
      <c r="L1086" s="180">
        <v>21</v>
      </c>
      <c r="M1086" s="180">
        <f t="shared" si="10"/>
        <v>0</v>
      </c>
      <c r="N1086" s="180">
        <v>0</v>
      </c>
      <c r="O1086" s="180">
        <f t="shared" si="11"/>
        <v>0</v>
      </c>
      <c r="P1086" s="180">
        <v>0</v>
      </c>
      <c r="Q1086" s="180">
        <f t="shared" si="12"/>
        <v>0</v>
      </c>
      <c r="R1086" s="180"/>
      <c r="S1086" s="180" t="s">
        <v>326</v>
      </c>
      <c r="T1086" s="181" t="s">
        <v>327</v>
      </c>
      <c r="U1086" s="159">
        <v>0</v>
      </c>
      <c r="V1086" s="159">
        <f t="shared" si="13"/>
        <v>0</v>
      </c>
      <c r="W1086" s="159"/>
      <c r="X1086" s="159" t="s">
        <v>246</v>
      </c>
      <c r="Y1086" s="149"/>
      <c r="Z1086" s="149"/>
      <c r="AA1086" s="149"/>
      <c r="AB1086" s="149"/>
      <c r="AC1086" s="149"/>
      <c r="AD1086" s="149"/>
      <c r="AE1086" s="149"/>
      <c r="AF1086" s="149"/>
      <c r="AG1086" s="149" t="s">
        <v>289</v>
      </c>
      <c r="AH1086" s="149"/>
      <c r="AI1086" s="149"/>
      <c r="AJ1086" s="149"/>
      <c r="AK1086" s="149"/>
      <c r="AL1086" s="149"/>
      <c r="AM1086" s="149"/>
      <c r="AN1086" s="149"/>
      <c r="AO1086" s="149"/>
      <c r="AP1086" s="149"/>
      <c r="AQ1086" s="149"/>
      <c r="AR1086" s="149"/>
      <c r="AS1086" s="149"/>
      <c r="AT1086" s="149"/>
      <c r="AU1086" s="149"/>
      <c r="AV1086" s="149"/>
      <c r="AW1086" s="149"/>
      <c r="AX1086" s="149"/>
      <c r="AY1086" s="149"/>
      <c r="AZ1086" s="149"/>
      <c r="BA1086" s="149"/>
      <c r="BB1086" s="149"/>
      <c r="BC1086" s="149"/>
      <c r="BD1086" s="149"/>
      <c r="BE1086" s="149"/>
      <c r="BF1086" s="149"/>
      <c r="BG1086" s="149"/>
      <c r="BH1086" s="149"/>
    </row>
    <row r="1087" spans="1:60" outlineLevel="1" x14ac:dyDescent="0.25">
      <c r="A1087" s="156"/>
      <c r="B1087" s="157"/>
      <c r="C1087" s="194" t="s">
        <v>1216</v>
      </c>
      <c r="D1087" s="161"/>
      <c r="E1087" s="162"/>
      <c r="F1087" s="159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49"/>
      <c r="Z1087" s="149"/>
      <c r="AA1087" s="149"/>
      <c r="AB1087" s="149"/>
      <c r="AC1087" s="149"/>
      <c r="AD1087" s="149"/>
      <c r="AE1087" s="149"/>
      <c r="AF1087" s="149"/>
      <c r="AG1087" s="149" t="s">
        <v>249</v>
      </c>
      <c r="AH1087" s="149">
        <v>0</v>
      </c>
      <c r="AI1087" s="149"/>
      <c r="AJ1087" s="149"/>
      <c r="AK1087" s="149"/>
      <c r="AL1087" s="149"/>
      <c r="AM1087" s="149"/>
      <c r="AN1087" s="149"/>
      <c r="AO1087" s="149"/>
      <c r="AP1087" s="149"/>
      <c r="AQ1087" s="149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  <c r="BH1087" s="149"/>
    </row>
    <row r="1088" spans="1:60" outlineLevel="1" x14ac:dyDescent="0.25">
      <c r="A1088" s="156"/>
      <c r="B1088" s="157"/>
      <c r="C1088" s="194" t="s">
        <v>1852</v>
      </c>
      <c r="D1088" s="161"/>
      <c r="E1088" s="162">
        <v>1</v>
      </c>
      <c r="F1088" s="159"/>
      <c r="G1088" s="159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59"/>
      <c r="S1088" s="159"/>
      <c r="T1088" s="159"/>
      <c r="U1088" s="159"/>
      <c r="V1088" s="159"/>
      <c r="W1088" s="159"/>
      <c r="X1088" s="159"/>
      <c r="Y1088" s="149"/>
      <c r="Z1088" s="149"/>
      <c r="AA1088" s="149"/>
      <c r="AB1088" s="149"/>
      <c r="AC1088" s="149"/>
      <c r="AD1088" s="149"/>
      <c r="AE1088" s="149"/>
      <c r="AF1088" s="149"/>
      <c r="AG1088" s="149" t="s">
        <v>249</v>
      </c>
      <c r="AH1088" s="149">
        <v>0</v>
      </c>
      <c r="AI1088" s="149"/>
      <c r="AJ1088" s="149"/>
      <c r="AK1088" s="149"/>
      <c r="AL1088" s="149"/>
      <c r="AM1088" s="149"/>
      <c r="AN1088" s="149"/>
      <c r="AO1088" s="149"/>
      <c r="AP1088" s="149"/>
      <c r="AQ1088" s="149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  <c r="BH1088" s="149"/>
    </row>
    <row r="1089" spans="1:60" ht="20.399999999999999" outlineLevel="1" x14ac:dyDescent="0.25">
      <c r="A1089" s="183">
        <v>161</v>
      </c>
      <c r="B1089" s="184" t="s">
        <v>1853</v>
      </c>
      <c r="C1089" s="195" t="s">
        <v>1854</v>
      </c>
      <c r="D1089" s="185" t="s">
        <v>346</v>
      </c>
      <c r="E1089" s="186">
        <v>1</v>
      </c>
      <c r="F1089" s="187"/>
      <c r="G1089" s="188">
        <f>ROUND(E1089*F1089,2)</f>
        <v>0</v>
      </c>
      <c r="H1089" s="187"/>
      <c r="I1089" s="188">
        <f>ROUND(E1089*H1089,2)</f>
        <v>0</v>
      </c>
      <c r="J1089" s="187"/>
      <c r="K1089" s="188">
        <f>ROUND(E1089*J1089,2)</f>
        <v>0</v>
      </c>
      <c r="L1089" s="188">
        <v>21</v>
      </c>
      <c r="M1089" s="188">
        <f>G1089*(1+L1089/100)</f>
        <v>0</v>
      </c>
      <c r="N1089" s="188">
        <v>0</v>
      </c>
      <c r="O1089" s="188">
        <f>ROUND(E1089*N1089,2)</f>
        <v>0</v>
      </c>
      <c r="P1089" s="188">
        <v>0</v>
      </c>
      <c r="Q1089" s="188">
        <f>ROUND(E1089*P1089,2)</f>
        <v>0</v>
      </c>
      <c r="R1089" s="188"/>
      <c r="S1089" s="188" t="s">
        <v>326</v>
      </c>
      <c r="T1089" s="189" t="s">
        <v>327</v>
      </c>
      <c r="U1089" s="159">
        <v>0</v>
      </c>
      <c r="V1089" s="159">
        <f>ROUND(E1089*U1089,2)</f>
        <v>0</v>
      </c>
      <c r="W1089" s="159"/>
      <c r="X1089" s="159" t="s">
        <v>246</v>
      </c>
      <c r="Y1089" s="149"/>
      <c r="Z1089" s="149"/>
      <c r="AA1089" s="149"/>
      <c r="AB1089" s="149"/>
      <c r="AC1089" s="149"/>
      <c r="AD1089" s="149"/>
      <c r="AE1089" s="149"/>
      <c r="AF1089" s="149"/>
      <c r="AG1089" s="149" t="s">
        <v>289</v>
      </c>
      <c r="AH1089" s="149"/>
      <c r="AI1089" s="149"/>
      <c r="AJ1089" s="149"/>
      <c r="AK1089" s="149"/>
      <c r="AL1089" s="149"/>
      <c r="AM1089" s="149"/>
      <c r="AN1089" s="149"/>
      <c r="AO1089" s="149"/>
      <c r="AP1089" s="149"/>
      <c r="AQ1089" s="149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  <c r="BH1089" s="149"/>
    </row>
    <row r="1090" spans="1:60" ht="20.399999999999999" outlineLevel="1" x14ac:dyDescent="0.25">
      <c r="A1090" s="183">
        <v>162</v>
      </c>
      <c r="B1090" s="184" t="s">
        <v>1855</v>
      </c>
      <c r="C1090" s="195" t="s">
        <v>1856</v>
      </c>
      <c r="D1090" s="185" t="s">
        <v>346</v>
      </c>
      <c r="E1090" s="186">
        <v>2</v>
      </c>
      <c r="F1090" s="187"/>
      <c r="G1090" s="188">
        <f>ROUND(E1090*F1090,2)</f>
        <v>0</v>
      </c>
      <c r="H1090" s="187"/>
      <c r="I1090" s="188">
        <f>ROUND(E1090*H1090,2)</f>
        <v>0</v>
      </c>
      <c r="J1090" s="187"/>
      <c r="K1090" s="188">
        <f>ROUND(E1090*J1090,2)</f>
        <v>0</v>
      </c>
      <c r="L1090" s="188">
        <v>21</v>
      </c>
      <c r="M1090" s="188">
        <f>G1090*(1+L1090/100)</f>
        <v>0</v>
      </c>
      <c r="N1090" s="188">
        <v>0</v>
      </c>
      <c r="O1090" s="188">
        <f>ROUND(E1090*N1090,2)</f>
        <v>0</v>
      </c>
      <c r="P1090" s="188">
        <v>0</v>
      </c>
      <c r="Q1090" s="188">
        <f>ROUND(E1090*P1090,2)</f>
        <v>0</v>
      </c>
      <c r="R1090" s="188"/>
      <c r="S1090" s="188" t="s">
        <v>326</v>
      </c>
      <c r="T1090" s="189" t="s">
        <v>327</v>
      </c>
      <c r="U1090" s="159">
        <v>0</v>
      </c>
      <c r="V1090" s="159">
        <f>ROUND(E1090*U1090,2)</f>
        <v>0</v>
      </c>
      <c r="W1090" s="159"/>
      <c r="X1090" s="159" t="s">
        <v>246</v>
      </c>
      <c r="Y1090" s="149"/>
      <c r="Z1090" s="149"/>
      <c r="AA1090" s="149"/>
      <c r="AB1090" s="149"/>
      <c r="AC1090" s="149"/>
      <c r="AD1090" s="149"/>
      <c r="AE1090" s="149"/>
      <c r="AF1090" s="149"/>
      <c r="AG1090" s="149" t="s">
        <v>289</v>
      </c>
      <c r="AH1090" s="149"/>
      <c r="AI1090" s="149"/>
      <c r="AJ1090" s="149"/>
      <c r="AK1090" s="149"/>
      <c r="AL1090" s="149"/>
      <c r="AM1090" s="149"/>
      <c r="AN1090" s="149"/>
      <c r="AO1090" s="149"/>
      <c r="AP1090" s="149"/>
      <c r="AQ1090" s="149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  <c r="BH1090" s="149"/>
    </row>
    <row r="1091" spans="1:60" ht="20.399999999999999" outlineLevel="1" x14ac:dyDescent="0.25">
      <c r="A1091" s="183">
        <v>163</v>
      </c>
      <c r="B1091" s="184" t="s">
        <v>1857</v>
      </c>
      <c r="C1091" s="195" t="s">
        <v>1858</v>
      </c>
      <c r="D1091" s="185" t="s">
        <v>346</v>
      </c>
      <c r="E1091" s="186">
        <v>4</v>
      </c>
      <c r="F1091" s="187"/>
      <c r="G1091" s="188">
        <f>ROUND(E1091*F1091,2)</f>
        <v>0</v>
      </c>
      <c r="H1091" s="187"/>
      <c r="I1091" s="188">
        <f>ROUND(E1091*H1091,2)</f>
        <v>0</v>
      </c>
      <c r="J1091" s="187"/>
      <c r="K1091" s="188">
        <f>ROUND(E1091*J1091,2)</f>
        <v>0</v>
      </c>
      <c r="L1091" s="188">
        <v>21</v>
      </c>
      <c r="M1091" s="188">
        <f>G1091*(1+L1091/100)</f>
        <v>0</v>
      </c>
      <c r="N1091" s="188">
        <v>0</v>
      </c>
      <c r="O1091" s="188">
        <f>ROUND(E1091*N1091,2)</f>
        <v>0</v>
      </c>
      <c r="P1091" s="188">
        <v>0</v>
      </c>
      <c r="Q1091" s="188">
        <f>ROUND(E1091*P1091,2)</f>
        <v>0</v>
      </c>
      <c r="R1091" s="188"/>
      <c r="S1091" s="188" t="s">
        <v>326</v>
      </c>
      <c r="T1091" s="189" t="s">
        <v>327</v>
      </c>
      <c r="U1091" s="159">
        <v>0</v>
      </c>
      <c r="V1091" s="159">
        <f>ROUND(E1091*U1091,2)</f>
        <v>0</v>
      </c>
      <c r="W1091" s="159"/>
      <c r="X1091" s="159" t="s">
        <v>246</v>
      </c>
      <c r="Y1091" s="149"/>
      <c r="Z1091" s="149"/>
      <c r="AA1091" s="149"/>
      <c r="AB1091" s="149"/>
      <c r="AC1091" s="149"/>
      <c r="AD1091" s="149"/>
      <c r="AE1091" s="149"/>
      <c r="AF1091" s="149"/>
      <c r="AG1091" s="149" t="s">
        <v>289</v>
      </c>
      <c r="AH1091" s="149"/>
      <c r="AI1091" s="149"/>
      <c r="AJ1091" s="149"/>
      <c r="AK1091" s="149"/>
      <c r="AL1091" s="149"/>
      <c r="AM1091" s="149"/>
      <c r="AN1091" s="149"/>
      <c r="AO1091" s="149"/>
      <c r="AP1091" s="149"/>
      <c r="AQ1091" s="149"/>
      <c r="AR1091" s="149"/>
      <c r="AS1091" s="149"/>
      <c r="AT1091" s="149"/>
      <c r="AU1091" s="149"/>
      <c r="AV1091" s="149"/>
      <c r="AW1091" s="149"/>
      <c r="AX1091" s="149"/>
      <c r="AY1091" s="149"/>
      <c r="AZ1091" s="149"/>
      <c r="BA1091" s="149"/>
      <c r="BB1091" s="149"/>
      <c r="BC1091" s="149"/>
      <c r="BD1091" s="149"/>
      <c r="BE1091" s="149"/>
      <c r="BF1091" s="149"/>
      <c r="BG1091" s="149"/>
      <c r="BH1091" s="149"/>
    </row>
    <row r="1092" spans="1:60" ht="20.399999999999999" outlineLevel="1" x14ac:dyDescent="0.25">
      <c r="A1092" s="183">
        <v>164</v>
      </c>
      <c r="B1092" s="184" t="s">
        <v>1859</v>
      </c>
      <c r="C1092" s="195" t="s">
        <v>1860</v>
      </c>
      <c r="D1092" s="185" t="s">
        <v>1861</v>
      </c>
      <c r="E1092" s="186">
        <v>1</v>
      </c>
      <c r="F1092" s="187"/>
      <c r="G1092" s="188">
        <f>ROUND(E1092*F1092,2)</f>
        <v>0</v>
      </c>
      <c r="H1092" s="187"/>
      <c r="I1092" s="188">
        <f>ROUND(E1092*H1092,2)</f>
        <v>0</v>
      </c>
      <c r="J1092" s="187"/>
      <c r="K1092" s="188">
        <f>ROUND(E1092*J1092,2)</f>
        <v>0</v>
      </c>
      <c r="L1092" s="188">
        <v>21</v>
      </c>
      <c r="M1092" s="188">
        <f>G1092*(1+L1092/100)</f>
        <v>0</v>
      </c>
      <c r="N1092" s="188">
        <v>0</v>
      </c>
      <c r="O1092" s="188">
        <f>ROUND(E1092*N1092,2)</f>
        <v>0</v>
      </c>
      <c r="P1092" s="188">
        <v>0</v>
      </c>
      <c r="Q1092" s="188">
        <f>ROUND(E1092*P1092,2)</f>
        <v>0</v>
      </c>
      <c r="R1092" s="188"/>
      <c r="S1092" s="188" t="s">
        <v>326</v>
      </c>
      <c r="T1092" s="189" t="s">
        <v>327</v>
      </c>
      <c r="U1092" s="159">
        <v>0</v>
      </c>
      <c r="V1092" s="159">
        <f>ROUND(E1092*U1092,2)</f>
        <v>0</v>
      </c>
      <c r="W1092" s="159"/>
      <c r="X1092" s="159" t="s">
        <v>246</v>
      </c>
      <c r="Y1092" s="149"/>
      <c r="Z1092" s="149"/>
      <c r="AA1092" s="149"/>
      <c r="AB1092" s="149"/>
      <c r="AC1092" s="149"/>
      <c r="AD1092" s="149"/>
      <c r="AE1092" s="149"/>
      <c r="AF1092" s="149"/>
      <c r="AG1092" s="149" t="s">
        <v>289</v>
      </c>
      <c r="AH1092" s="149"/>
      <c r="AI1092" s="149"/>
      <c r="AJ1092" s="149"/>
      <c r="AK1092" s="149"/>
      <c r="AL1092" s="149"/>
      <c r="AM1092" s="149"/>
      <c r="AN1092" s="149"/>
      <c r="AO1092" s="149"/>
      <c r="AP1092" s="149"/>
      <c r="AQ1092" s="149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  <c r="BH1092" s="149"/>
    </row>
    <row r="1093" spans="1:60" outlineLevel="1" x14ac:dyDescent="0.25">
      <c r="A1093" s="175">
        <v>165</v>
      </c>
      <c r="B1093" s="176" t="s">
        <v>1862</v>
      </c>
      <c r="C1093" s="193" t="s">
        <v>1863</v>
      </c>
      <c r="D1093" s="177" t="s">
        <v>1861</v>
      </c>
      <c r="E1093" s="178">
        <v>1</v>
      </c>
      <c r="F1093" s="179"/>
      <c r="G1093" s="180">
        <f>ROUND(E1093*F1093,2)</f>
        <v>0</v>
      </c>
      <c r="H1093" s="179"/>
      <c r="I1093" s="180">
        <f>ROUND(E1093*H1093,2)</f>
        <v>0</v>
      </c>
      <c r="J1093" s="179"/>
      <c r="K1093" s="180">
        <f>ROUND(E1093*J1093,2)</f>
        <v>0</v>
      </c>
      <c r="L1093" s="180">
        <v>21</v>
      </c>
      <c r="M1093" s="180">
        <f>G1093*(1+L1093/100)</f>
        <v>0</v>
      </c>
      <c r="N1093" s="180">
        <v>0</v>
      </c>
      <c r="O1093" s="180">
        <f>ROUND(E1093*N1093,2)</f>
        <v>0</v>
      </c>
      <c r="P1093" s="180">
        <v>0</v>
      </c>
      <c r="Q1093" s="180">
        <f>ROUND(E1093*P1093,2)</f>
        <v>0</v>
      </c>
      <c r="R1093" s="180"/>
      <c r="S1093" s="180" t="s">
        <v>326</v>
      </c>
      <c r="T1093" s="181" t="s">
        <v>327</v>
      </c>
      <c r="U1093" s="159">
        <v>0</v>
      </c>
      <c r="V1093" s="159">
        <f>ROUND(E1093*U1093,2)</f>
        <v>0</v>
      </c>
      <c r="W1093" s="159"/>
      <c r="X1093" s="159" t="s">
        <v>246</v>
      </c>
      <c r="Y1093" s="149"/>
      <c r="Z1093" s="149"/>
      <c r="AA1093" s="149"/>
      <c r="AB1093" s="149"/>
      <c r="AC1093" s="149"/>
      <c r="AD1093" s="149"/>
      <c r="AE1093" s="149"/>
      <c r="AF1093" s="149"/>
      <c r="AG1093" s="149" t="s">
        <v>289</v>
      </c>
      <c r="AH1093" s="149"/>
      <c r="AI1093" s="149"/>
      <c r="AJ1093" s="149"/>
      <c r="AK1093" s="149"/>
      <c r="AL1093" s="149"/>
      <c r="AM1093" s="149"/>
      <c r="AN1093" s="149"/>
      <c r="AO1093" s="149"/>
      <c r="AP1093" s="149"/>
      <c r="AQ1093" s="149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  <c r="BH1093" s="149"/>
    </row>
    <row r="1094" spans="1:60" outlineLevel="1" x14ac:dyDescent="0.25">
      <c r="A1094" s="156"/>
      <c r="B1094" s="157"/>
      <c r="C1094" s="262" t="s">
        <v>1864</v>
      </c>
      <c r="D1094" s="263"/>
      <c r="E1094" s="263"/>
      <c r="F1094" s="263"/>
      <c r="G1094" s="263"/>
      <c r="H1094" s="159"/>
      <c r="I1094" s="159"/>
      <c r="J1094" s="159"/>
      <c r="K1094" s="159"/>
      <c r="L1094" s="159"/>
      <c r="M1094" s="159"/>
      <c r="N1094" s="159"/>
      <c r="O1094" s="159"/>
      <c r="P1094" s="159"/>
      <c r="Q1094" s="159"/>
      <c r="R1094" s="159"/>
      <c r="S1094" s="159"/>
      <c r="T1094" s="159"/>
      <c r="U1094" s="159"/>
      <c r="V1094" s="159"/>
      <c r="W1094" s="159"/>
      <c r="X1094" s="159"/>
      <c r="Y1094" s="149"/>
      <c r="Z1094" s="149"/>
      <c r="AA1094" s="149"/>
      <c r="AB1094" s="149"/>
      <c r="AC1094" s="149"/>
      <c r="AD1094" s="149"/>
      <c r="AE1094" s="149"/>
      <c r="AF1094" s="149"/>
      <c r="AG1094" s="149" t="s">
        <v>610</v>
      </c>
      <c r="AH1094" s="149"/>
      <c r="AI1094" s="149"/>
      <c r="AJ1094" s="149"/>
      <c r="AK1094" s="149"/>
      <c r="AL1094" s="149"/>
      <c r="AM1094" s="149"/>
      <c r="AN1094" s="149"/>
      <c r="AO1094" s="149"/>
      <c r="AP1094" s="149"/>
      <c r="AQ1094" s="149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82" t="str">
        <f>C1094</f>
        <v>nerezový profil kruhového průřezu Ř 50mm tl. 2 mm, nerezové sloupky kruhového průřezu Ř 40mm, tl. 3 mm</v>
      </c>
      <c r="BB1094" s="149"/>
      <c r="BC1094" s="149"/>
      <c r="BD1094" s="149"/>
      <c r="BE1094" s="149"/>
      <c r="BF1094" s="149"/>
      <c r="BG1094" s="149"/>
      <c r="BH1094" s="149"/>
    </row>
    <row r="1095" spans="1:60" ht="21" outlineLevel="1" x14ac:dyDescent="0.25">
      <c r="A1095" s="156"/>
      <c r="B1095" s="157"/>
      <c r="C1095" s="264" t="s">
        <v>1865</v>
      </c>
      <c r="D1095" s="265"/>
      <c r="E1095" s="265"/>
      <c r="F1095" s="265"/>
      <c r="G1095" s="265"/>
      <c r="H1095" s="159"/>
      <c r="I1095" s="159"/>
      <c r="J1095" s="159"/>
      <c r="K1095" s="159"/>
      <c r="L1095" s="159"/>
      <c r="M1095" s="159"/>
      <c r="N1095" s="159"/>
      <c r="O1095" s="159"/>
      <c r="P1095" s="159"/>
      <c r="Q1095" s="159"/>
      <c r="R1095" s="159"/>
      <c r="S1095" s="159"/>
      <c r="T1095" s="159"/>
      <c r="U1095" s="159"/>
      <c r="V1095" s="159"/>
      <c r="W1095" s="159"/>
      <c r="X1095" s="159"/>
      <c r="Y1095" s="149"/>
      <c r="Z1095" s="149"/>
      <c r="AA1095" s="149"/>
      <c r="AB1095" s="149"/>
      <c r="AC1095" s="149"/>
      <c r="AD1095" s="149"/>
      <c r="AE1095" s="149"/>
      <c r="AF1095" s="149"/>
      <c r="AG1095" s="149" t="s">
        <v>610</v>
      </c>
      <c r="AH1095" s="149"/>
      <c r="AI1095" s="149"/>
      <c r="AJ1095" s="149"/>
      <c r="AK1095" s="149"/>
      <c r="AL1095" s="149"/>
      <c r="AM1095" s="149"/>
      <c r="AN1095" s="149"/>
      <c r="AO1095" s="149"/>
      <c r="AP1095" s="149"/>
      <c r="AQ1095" s="149"/>
      <c r="AR1095" s="149"/>
      <c r="AS1095" s="149"/>
      <c r="AT1095" s="149"/>
      <c r="AU1095" s="149"/>
      <c r="AV1095" s="149"/>
      <c r="AW1095" s="149"/>
      <c r="AX1095" s="149"/>
      <c r="AY1095" s="149"/>
      <c r="AZ1095" s="149"/>
      <c r="BA1095" s="182" t="str">
        <f>C1095</f>
        <v>nerezové sloupky kotvené přes přírubu pod dlažbu do kostrukce střechy, nerezová ocel kartáčovaný povrch, vysokofrekvenční svařování, broušené svary,</v>
      </c>
      <c r="BB1095" s="149"/>
      <c r="BC1095" s="149"/>
      <c r="BD1095" s="149"/>
      <c r="BE1095" s="149"/>
      <c r="BF1095" s="149"/>
      <c r="BG1095" s="149"/>
      <c r="BH1095" s="149"/>
    </row>
    <row r="1096" spans="1:60" outlineLevel="1" x14ac:dyDescent="0.25">
      <c r="A1096" s="156"/>
      <c r="B1096" s="157"/>
      <c r="C1096" s="264" t="s">
        <v>1866</v>
      </c>
      <c r="D1096" s="265"/>
      <c r="E1096" s="265"/>
      <c r="F1096" s="265"/>
      <c r="G1096" s="265"/>
      <c r="H1096" s="159"/>
      <c r="I1096" s="159"/>
      <c r="J1096" s="159"/>
      <c r="K1096" s="159"/>
      <c r="L1096" s="159"/>
      <c r="M1096" s="159"/>
      <c r="N1096" s="159"/>
      <c r="O1096" s="159"/>
      <c r="P1096" s="159"/>
      <c r="Q1096" s="159"/>
      <c r="R1096" s="159"/>
      <c r="S1096" s="159"/>
      <c r="T1096" s="159"/>
      <c r="U1096" s="159"/>
      <c r="V1096" s="159"/>
      <c r="W1096" s="159"/>
      <c r="X1096" s="159"/>
      <c r="Y1096" s="149"/>
      <c r="Z1096" s="149"/>
      <c r="AA1096" s="149"/>
      <c r="AB1096" s="149"/>
      <c r="AC1096" s="149"/>
      <c r="AD1096" s="149"/>
      <c r="AE1096" s="149"/>
      <c r="AF1096" s="149"/>
      <c r="AG1096" s="149" t="s">
        <v>610</v>
      </c>
      <c r="AH1096" s="149"/>
      <c r="AI1096" s="149"/>
      <c r="AJ1096" s="149"/>
      <c r="AK1096" s="149"/>
      <c r="AL1096" s="149"/>
      <c r="AM1096" s="149"/>
      <c r="AN1096" s="149"/>
      <c r="AO1096" s="149"/>
      <c r="AP1096" s="149"/>
      <c r="AQ1096" s="149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  <c r="BH1096" s="149"/>
    </row>
    <row r="1097" spans="1:60" outlineLevel="1" x14ac:dyDescent="0.25">
      <c r="A1097" s="175">
        <v>166</v>
      </c>
      <c r="B1097" s="176" t="s">
        <v>1867</v>
      </c>
      <c r="C1097" s="193" t="s">
        <v>1868</v>
      </c>
      <c r="D1097" s="177" t="s">
        <v>1869</v>
      </c>
      <c r="E1097" s="178">
        <v>3.7699999999999997E-2</v>
      </c>
      <c r="F1097" s="179"/>
      <c r="G1097" s="180">
        <f>ROUND(E1097*F1097,2)</f>
        <v>0</v>
      </c>
      <c r="H1097" s="179"/>
      <c r="I1097" s="180">
        <f>ROUND(E1097*H1097,2)</f>
        <v>0</v>
      </c>
      <c r="J1097" s="179"/>
      <c r="K1097" s="180">
        <f>ROUND(E1097*J1097,2)</f>
        <v>0</v>
      </c>
      <c r="L1097" s="180">
        <v>21</v>
      </c>
      <c r="M1097" s="180">
        <f>G1097*(1+L1097/100)</f>
        <v>0</v>
      </c>
      <c r="N1097" s="180">
        <v>0</v>
      </c>
      <c r="O1097" s="180">
        <f>ROUND(E1097*N1097,2)</f>
        <v>0</v>
      </c>
      <c r="P1097" s="180">
        <v>0</v>
      </c>
      <c r="Q1097" s="180">
        <f>ROUND(E1097*P1097,2)</f>
        <v>0</v>
      </c>
      <c r="R1097" s="180" t="s">
        <v>407</v>
      </c>
      <c r="S1097" s="180" t="s">
        <v>244</v>
      </c>
      <c r="T1097" s="181" t="s">
        <v>1030</v>
      </c>
      <c r="U1097" s="159">
        <v>0</v>
      </c>
      <c r="V1097" s="159">
        <f>ROUND(E1097*U1097,2)</f>
        <v>0</v>
      </c>
      <c r="W1097" s="159"/>
      <c r="X1097" s="159" t="s">
        <v>328</v>
      </c>
      <c r="Y1097" s="149"/>
      <c r="Z1097" s="149"/>
      <c r="AA1097" s="149"/>
      <c r="AB1097" s="149"/>
      <c r="AC1097" s="149"/>
      <c r="AD1097" s="149"/>
      <c r="AE1097" s="149"/>
      <c r="AF1097" s="149"/>
      <c r="AG1097" s="149" t="s">
        <v>415</v>
      </c>
      <c r="AH1097" s="149"/>
      <c r="AI1097" s="149"/>
      <c r="AJ1097" s="149"/>
      <c r="AK1097" s="149"/>
      <c r="AL1097" s="149"/>
      <c r="AM1097" s="149"/>
      <c r="AN1097" s="149"/>
      <c r="AO1097" s="149"/>
      <c r="AP1097" s="149"/>
      <c r="AQ1097" s="149"/>
      <c r="AR1097" s="149"/>
      <c r="AS1097" s="149"/>
      <c r="AT1097" s="149"/>
      <c r="AU1097" s="149"/>
      <c r="AV1097" s="149"/>
      <c r="AW1097" s="149"/>
      <c r="AX1097" s="149"/>
      <c r="AY1097" s="149"/>
      <c r="AZ1097" s="149"/>
      <c r="BA1097" s="149"/>
      <c r="BB1097" s="149"/>
      <c r="BC1097" s="149"/>
      <c r="BD1097" s="149"/>
      <c r="BE1097" s="149"/>
      <c r="BF1097" s="149"/>
      <c r="BG1097" s="149"/>
      <c r="BH1097" s="149"/>
    </row>
    <row r="1098" spans="1:60" outlineLevel="1" x14ac:dyDescent="0.25">
      <c r="A1098" s="156"/>
      <c r="B1098" s="157"/>
      <c r="C1098" s="194" t="s">
        <v>1870</v>
      </c>
      <c r="D1098" s="161"/>
      <c r="E1098" s="162">
        <v>3.7699999999999997E-2</v>
      </c>
      <c r="F1098" s="159"/>
      <c r="G1098" s="159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49"/>
      <c r="Z1098" s="149"/>
      <c r="AA1098" s="149"/>
      <c r="AB1098" s="149"/>
      <c r="AC1098" s="149"/>
      <c r="AD1098" s="149"/>
      <c r="AE1098" s="149"/>
      <c r="AF1098" s="149"/>
      <c r="AG1098" s="149" t="s">
        <v>249</v>
      </c>
      <c r="AH1098" s="149">
        <v>0</v>
      </c>
      <c r="AI1098" s="149"/>
      <c r="AJ1098" s="149"/>
      <c r="AK1098" s="149"/>
      <c r="AL1098" s="149"/>
      <c r="AM1098" s="149"/>
      <c r="AN1098" s="149"/>
      <c r="AO1098" s="149"/>
      <c r="AP1098" s="149"/>
      <c r="AQ1098" s="149"/>
      <c r="AR1098" s="149"/>
      <c r="AS1098" s="149"/>
      <c r="AT1098" s="149"/>
      <c r="AU1098" s="149"/>
      <c r="AV1098" s="149"/>
      <c r="AW1098" s="149"/>
      <c r="AX1098" s="149"/>
      <c r="AY1098" s="149"/>
      <c r="AZ1098" s="149"/>
      <c r="BA1098" s="149"/>
      <c r="BB1098" s="149"/>
      <c r="BC1098" s="149"/>
      <c r="BD1098" s="149"/>
      <c r="BE1098" s="149"/>
      <c r="BF1098" s="149"/>
      <c r="BG1098" s="149"/>
      <c r="BH1098" s="149"/>
    </row>
    <row r="1099" spans="1:60" outlineLevel="1" x14ac:dyDescent="0.25">
      <c r="A1099" s="175">
        <v>167</v>
      </c>
      <c r="B1099" s="176" t="s">
        <v>1871</v>
      </c>
      <c r="C1099" s="193" t="s">
        <v>1872</v>
      </c>
      <c r="D1099" s="177" t="s">
        <v>320</v>
      </c>
      <c r="E1099" s="178">
        <v>2.3829199999999999</v>
      </c>
      <c r="F1099" s="179"/>
      <c r="G1099" s="180">
        <f>ROUND(E1099*F1099,2)</f>
        <v>0</v>
      </c>
      <c r="H1099" s="179"/>
      <c r="I1099" s="180">
        <f>ROUND(E1099*H1099,2)</f>
        <v>0</v>
      </c>
      <c r="J1099" s="179"/>
      <c r="K1099" s="180">
        <f>ROUND(E1099*J1099,2)</f>
        <v>0</v>
      </c>
      <c r="L1099" s="180">
        <v>21</v>
      </c>
      <c r="M1099" s="180">
        <f>G1099*(1+L1099/100)</f>
        <v>0</v>
      </c>
      <c r="N1099" s="180">
        <v>1</v>
      </c>
      <c r="O1099" s="180">
        <f>ROUND(E1099*N1099,2)</f>
        <v>2.38</v>
      </c>
      <c r="P1099" s="180">
        <v>0</v>
      </c>
      <c r="Q1099" s="180">
        <f>ROUND(E1099*P1099,2)</f>
        <v>0</v>
      </c>
      <c r="R1099" s="180" t="s">
        <v>407</v>
      </c>
      <c r="S1099" s="180" t="s">
        <v>244</v>
      </c>
      <c r="T1099" s="181" t="s">
        <v>1030</v>
      </c>
      <c r="U1099" s="159">
        <v>0</v>
      </c>
      <c r="V1099" s="159">
        <f>ROUND(E1099*U1099,2)</f>
        <v>0</v>
      </c>
      <c r="W1099" s="159"/>
      <c r="X1099" s="159" t="s">
        <v>328</v>
      </c>
      <c r="Y1099" s="149"/>
      <c r="Z1099" s="149"/>
      <c r="AA1099" s="149"/>
      <c r="AB1099" s="149"/>
      <c r="AC1099" s="149"/>
      <c r="AD1099" s="149"/>
      <c r="AE1099" s="149"/>
      <c r="AF1099" s="149"/>
      <c r="AG1099" s="149" t="s">
        <v>415</v>
      </c>
      <c r="AH1099" s="149"/>
      <c r="AI1099" s="149"/>
      <c r="AJ1099" s="149"/>
      <c r="AK1099" s="149"/>
      <c r="AL1099" s="149"/>
      <c r="AM1099" s="149"/>
      <c r="AN1099" s="149"/>
      <c r="AO1099" s="149"/>
      <c r="AP1099" s="149"/>
      <c r="AQ1099" s="149"/>
      <c r="AR1099" s="149"/>
      <c r="AS1099" s="149"/>
      <c r="AT1099" s="149"/>
      <c r="AU1099" s="149"/>
      <c r="AV1099" s="149"/>
      <c r="AW1099" s="149"/>
      <c r="AX1099" s="149"/>
      <c r="AY1099" s="149"/>
      <c r="AZ1099" s="149"/>
      <c r="BA1099" s="149"/>
      <c r="BB1099" s="149"/>
      <c r="BC1099" s="149"/>
      <c r="BD1099" s="149"/>
      <c r="BE1099" s="149"/>
      <c r="BF1099" s="149"/>
      <c r="BG1099" s="149"/>
      <c r="BH1099" s="149"/>
    </row>
    <row r="1100" spans="1:60" outlineLevel="1" x14ac:dyDescent="0.25">
      <c r="A1100" s="156"/>
      <c r="B1100" s="157"/>
      <c r="C1100" s="194" t="s">
        <v>1093</v>
      </c>
      <c r="D1100" s="161"/>
      <c r="E1100" s="162"/>
      <c r="F1100" s="159"/>
      <c r="G1100" s="159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49"/>
      <c r="Z1100" s="149"/>
      <c r="AA1100" s="149"/>
      <c r="AB1100" s="149"/>
      <c r="AC1100" s="149"/>
      <c r="AD1100" s="149"/>
      <c r="AE1100" s="149"/>
      <c r="AF1100" s="149"/>
      <c r="AG1100" s="149" t="s">
        <v>249</v>
      </c>
      <c r="AH1100" s="149">
        <v>0</v>
      </c>
      <c r="AI1100" s="149"/>
      <c r="AJ1100" s="149"/>
      <c r="AK1100" s="149"/>
      <c r="AL1100" s="149"/>
      <c r="AM1100" s="149"/>
      <c r="AN1100" s="149"/>
      <c r="AO1100" s="149"/>
      <c r="AP1100" s="149"/>
      <c r="AQ1100" s="149"/>
      <c r="AR1100" s="149"/>
      <c r="AS1100" s="149"/>
      <c r="AT1100" s="149"/>
      <c r="AU1100" s="149"/>
      <c r="AV1100" s="149"/>
      <c r="AW1100" s="149"/>
      <c r="AX1100" s="149"/>
      <c r="AY1100" s="149"/>
      <c r="AZ1100" s="149"/>
      <c r="BA1100" s="149"/>
      <c r="BB1100" s="149"/>
      <c r="BC1100" s="149"/>
      <c r="BD1100" s="149"/>
      <c r="BE1100" s="149"/>
      <c r="BF1100" s="149"/>
      <c r="BG1100" s="149"/>
      <c r="BH1100" s="149"/>
    </row>
    <row r="1101" spans="1:60" outlineLevel="1" x14ac:dyDescent="0.25">
      <c r="A1101" s="156"/>
      <c r="B1101" s="157"/>
      <c r="C1101" s="194" t="s">
        <v>1873</v>
      </c>
      <c r="D1101" s="161"/>
      <c r="E1101" s="162">
        <v>2.0720999999999998</v>
      </c>
      <c r="F1101" s="159"/>
      <c r="G1101" s="159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49"/>
      <c r="Z1101" s="149"/>
      <c r="AA1101" s="149"/>
      <c r="AB1101" s="149"/>
      <c r="AC1101" s="149"/>
      <c r="AD1101" s="149"/>
      <c r="AE1101" s="149"/>
      <c r="AF1101" s="149"/>
      <c r="AG1101" s="149" t="s">
        <v>249</v>
      </c>
      <c r="AH1101" s="149">
        <v>0</v>
      </c>
      <c r="AI1101" s="149"/>
      <c r="AJ1101" s="149"/>
      <c r="AK1101" s="149"/>
      <c r="AL1101" s="149"/>
      <c r="AM1101" s="149"/>
      <c r="AN1101" s="149"/>
      <c r="AO1101" s="149"/>
      <c r="AP1101" s="149"/>
      <c r="AQ1101" s="149"/>
      <c r="AR1101" s="149"/>
      <c r="AS1101" s="149"/>
      <c r="AT1101" s="149"/>
      <c r="AU1101" s="149"/>
      <c r="AV1101" s="149"/>
      <c r="AW1101" s="149"/>
      <c r="AX1101" s="149"/>
      <c r="AY1101" s="149"/>
      <c r="AZ1101" s="149"/>
      <c r="BA1101" s="149"/>
      <c r="BB1101" s="149"/>
      <c r="BC1101" s="149"/>
      <c r="BD1101" s="149"/>
      <c r="BE1101" s="149"/>
      <c r="BF1101" s="149"/>
      <c r="BG1101" s="149"/>
      <c r="BH1101" s="149"/>
    </row>
    <row r="1102" spans="1:60" outlineLevel="1" x14ac:dyDescent="0.25">
      <c r="A1102" s="156"/>
      <c r="B1102" s="157"/>
      <c r="C1102" s="196" t="s">
        <v>1874</v>
      </c>
      <c r="D1102" s="163"/>
      <c r="E1102" s="164">
        <v>0.31081999999999999</v>
      </c>
      <c r="F1102" s="159"/>
      <c r="G1102" s="159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49"/>
      <c r="Z1102" s="149"/>
      <c r="AA1102" s="149"/>
      <c r="AB1102" s="149"/>
      <c r="AC1102" s="149"/>
      <c r="AD1102" s="149"/>
      <c r="AE1102" s="149"/>
      <c r="AF1102" s="149"/>
      <c r="AG1102" s="149" t="s">
        <v>249</v>
      </c>
      <c r="AH1102" s="149">
        <v>4</v>
      </c>
      <c r="AI1102" s="149"/>
      <c r="AJ1102" s="149"/>
      <c r="AK1102" s="149"/>
      <c r="AL1102" s="149"/>
      <c r="AM1102" s="149"/>
      <c r="AN1102" s="149"/>
      <c r="AO1102" s="149"/>
      <c r="AP1102" s="149"/>
      <c r="AQ1102" s="149"/>
      <c r="AR1102" s="149"/>
      <c r="AS1102" s="149"/>
      <c r="AT1102" s="149"/>
      <c r="AU1102" s="149"/>
      <c r="AV1102" s="149"/>
      <c r="AW1102" s="149"/>
      <c r="AX1102" s="149"/>
      <c r="AY1102" s="149"/>
      <c r="AZ1102" s="149"/>
      <c r="BA1102" s="149"/>
      <c r="BB1102" s="149"/>
      <c r="BC1102" s="149"/>
      <c r="BD1102" s="149"/>
      <c r="BE1102" s="149"/>
      <c r="BF1102" s="149"/>
      <c r="BG1102" s="149"/>
      <c r="BH1102" s="149"/>
    </row>
    <row r="1103" spans="1:60" outlineLevel="1" x14ac:dyDescent="0.25">
      <c r="A1103" s="175">
        <v>168</v>
      </c>
      <c r="B1103" s="176" t="s">
        <v>1875</v>
      </c>
      <c r="C1103" s="193" t="s">
        <v>1876</v>
      </c>
      <c r="D1103" s="177" t="s">
        <v>320</v>
      </c>
      <c r="E1103" s="178">
        <v>4.18635</v>
      </c>
      <c r="F1103" s="179"/>
      <c r="G1103" s="180">
        <f>ROUND(E1103*F1103,2)</f>
        <v>0</v>
      </c>
      <c r="H1103" s="179"/>
      <c r="I1103" s="180">
        <f>ROUND(E1103*H1103,2)</f>
        <v>0</v>
      </c>
      <c r="J1103" s="179"/>
      <c r="K1103" s="180">
        <f>ROUND(E1103*J1103,2)</f>
        <v>0</v>
      </c>
      <c r="L1103" s="180">
        <v>21</v>
      </c>
      <c r="M1103" s="180">
        <f>G1103*(1+L1103/100)</f>
        <v>0</v>
      </c>
      <c r="N1103" s="180">
        <v>1</v>
      </c>
      <c r="O1103" s="180">
        <f>ROUND(E1103*N1103,2)</f>
        <v>4.1900000000000004</v>
      </c>
      <c r="P1103" s="180">
        <v>0</v>
      </c>
      <c r="Q1103" s="180">
        <f>ROUND(E1103*P1103,2)</f>
        <v>0</v>
      </c>
      <c r="R1103" s="180" t="s">
        <v>407</v>
      </c>
      <c r="S1103" s="180" t="s">
        <v>244</v>
      </c>
      <c r="T1103" s="181" t="s">
        <v>1030</v>
      </c>
      <c r="U1103" s="159">
        <v>0</v>
      </c>
      <c r="V1103" s="159">
        <f>ROUND(E1103*U1103,2)</f>
        <v>0</v>
      </c>
      <c r="W1103" s="159"/>
      <c r="X1103" s="159" t="s">
        <v>328</v>
      </c>
      <c r="Y1103" s="149"/>
      <c r="Z1103" s="149"/>
      <c r="AA1103" s="149"/>
      <c r="AB1103" s="149"/>
      <c r="AC1103" s="149"/>
      <c r="AD1103" s="149"/>
      <c r="AE1103" s="149"/>
      <c r="AF1103" s="149"/>
      <c r="AG1103" s="149" t="s">
        <v>415</v>
      </c>
      <c r="AH1103" s="149"/>
      <c r="AI1103" s="149"/>
      <c r="AJ1103" s="149"/>
      <c r="AK1103" s="149"/>
      <c r="AL1103" s="149"/>
      <c r="AM1103" s="149"/>
      <c r="AN1103" s="149"/>
      <c r="AO1103" s="149"/>
      <c r="AP1103" s="149"/>
      <c r="AQ1103" s="149"/>
      <c r="AR1103" s="149"/>
      <c r="AS1103" s="149"/>
      <c r="AT1103" s="149"/>
      <c r="AU1103" s="149"/>
      <c r="AV1103" s="149"/>
      <c r="AW1103" s="149"/>
      <c r="AX1103" s="149"/>
      <c r="AY1103" s="149"/>
      <c r="AZ1103" s="149"/>
      <c r="BA1103" s="149"/>
      <c r="BB1103" s="149"/>
      <c r="BC1103" s="149"/>
      <c r="BD1103" s="149"/>
      <c r="BE1103" s="149"/>
      <c r="BF1103" s="149"/>
      <c r="BG1103" s="149"/>
      <c r="BH1103" s="149"/>
    </row>
    <row r="1104" spans="1:60" outlineLevel="1" x14ac:dyDescent="0.25">
      <c r="A1104" s="156"/>
      <c r="B1104" s="157"/>
      <c r="C1104" s="194" t="s">
        <v>1093</v>
      </c>
      <c r="D1104" s="161"/>
      <c r="E1104" s="162"/>
      <c r="F1104" s="159"/>
      <c r="G1104" s="159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49"/>
      <c r="Z1104" s="149"/>
      <c r="AA1104" s="149"/>
      <c r="AB1104" s="149"/>
      <c r="AC1104" s="149"/>
      <c r="AD1104" s="149"/>
      <c r="AE1104" s="149"/>
      <c r="AF1104" s="149"/>
      <c r="AG1104" s="149" t="s">
        <v>249</v>
      </c>
      <c r="AH1104" s="149">
        <v>0</v>
      </c>
      <c r="AI1104" s="149"/>
      <c r="AJ1104" s="149"/>
      <c r="AK1104" s="149"/>
      <c r="AL1104" s="149"/>
      <c r="AM1104" s="149"/>
      <c r="AN1104" s="149"/>
      <c r="AO1104" s="149"/>
      <c r="AP1104" s="149"/>
      <c r="AQ1104" s="149"/>
      <c r="AR1104" s="149"/>
      <c r="AS1104" s="149"/>
      <c r="AT1104" s="149"/>
      <c r="AU1104" s="149"/>
      <c r="AV1104" s="149"/>
      <c r="AW1104" s="149"/>
      <c r="AX1104" s="149"/>
      <c r="AY1104" s="149"/>
      <c r="AZ1104" s="149"/>
      <c r="BA1104" s="149"/>
      <c r="BB1104" s="149"/>
      <c r="BC1104" s="149"/>
      <c r="BD1104" s="149"/>
      <c r="BE1104" s="149"/>
      <c r="BF1104" s="149"/>
      <c r="BG1104" s="149"/>
      <c r="BH1104" s="149"/>
    </row>
    <row r="1105" spans="1:60" outlineLevel="1" x14ac:dyDescent="0.25">
      <c r="A1105" s="156"/>
      <c r="B1105" s="157"/>
      <c r="C1105" s="194" t="s">
        <v>1877</v>
      </c>
      <c r="D1105" s="161"/>
      <c r="E1105" s="162">
        <v>3.6402999999999999</v>
      </c>
      <c r="F1105" s="159"/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49"/>
      <c r="Z1105" s="149"/>
      <c r="AA1105" s="149"/>
      <c r="AB1105" s="149"/>
      <c r="AC1105" s="149"/>
      <c r="AD1105" s="149"/>
      <c r="AE1105" s="149"/>
      <c r="AF1105" s="149"/>
      <c r="AG1105" s="149" t="s">
        <v>249</v>
      </c>
      <c r="AH1105" s="149">
        <v>0</v>
      </c>
      <c r="AI1105" s="149"/>
      <c r="AJ1105" s="149"/>
      <c r="AK1105" s="149"/>
      <c r="AL1105" s="149"/>
      <c r="AM1105" s="149"/>
      <c r="AN1105" s="149"/>
      <c r="AO1105" s="149"/>
      <c r="AP1105" s="149"/>
      <c r="AQ1105" s="149"/>
      <c r="AR1105" s="149"/>
      <c r="AS1105" s="149"/>
      <c r="AT1105" s="149"/>
      <c r="AU1105" s="149"/>
      <c r="AV1105" s="149"/>
      <c r="AW1105" s="149"/>
      <c r="AX1105" s="149"/>
      <c r="AY1105" s="149"/>
      <c r="AZ1105" s="149"/>
      <c r="BA1105" s="149"/>
      <c r="BB1105" s="149"/>
      <c r="BC1105" s="149"/>
      <c r="BD1105" s="149"/>
      <c r="BE1105" s="149"/>
      <c r="BF1105" s="149"/>
      <c r="BG1105" s="149"/>
      <c r="BH1105" s="149"/>
    </row>
    <row r="1106" spans="1:60" outlineLevel="1" x14ac:dyDescent="0.25">
      <c r="A1106" s="156"/>
      <c r="B1106" s="157"/>
      <c r="C1106" s="196" t="s">
        <v>1874</v>
      </c>
      <c r="D1106" s="163"/>
      <c r="E1106" s="164">
        <v>0.54605000000000004</v>
      </c>
      <c r="F1106" s="159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49"/>
      <c r="Z1106" s="149"/>
      <c r="AA1106" s="149"/>
      <c r="AB1106" s="149"/>
      <c r="AC1106" s="149"/>
      <c r="AD1106" s="149"/>
      <c r="AE1106" s="149"/>
      <c r="AF1106" s="149"/>
      <c r="AG1106" s="149" t="s">
        <v>249</v>
      </c>
      <c r="AH1106" s="149">
        <v>4</v>
      </c>
      <c r="AI1106" s="149"/>
      <c r="AJ1106" s="149"/>
      <c r="AK1106" s="149"/>
      <c r="AL1106" s="149"/>
      <c r="AM1106" s="149"/>
      <c r="AN1106" s="149"/>
      <c r="AO1106" s="149"/>
      <c r="AP1106" s="149"/>
      <c r="AQ1106" s="149"/>
      <c r="AR1106" s="149"/>
      <c r="AS1106" s="149"/>
      <c r="AT1106" s="149"/>
      <c r="AU1106" s="149"/>
      <c r="AV1106" s="149"/>
      <c r="AW1106" s="149"/>
      <c r="AX1106" s="149"/>
      <c r="AY1106" s="149"/>
      <c r="AZ1106" s="149"/>
      <c r="BA1106" s="149"/>
      <c r="BB1106" s="149"/>
      <c r="BC1106" s="149"/>
      <c r="BD1106" s="149"/>
      <c r="BE1106" s="149"/>
      <c r="BF1106" s="149"/>
      <c r="BG1106" s="149"/>
      <c r="BH1106" s="149"/>
    </row>
    <row r="1107" spans="1:60" outlineLevel="1" x14ac:dyDescent="0.25">
      <c r="A1107" s="175">
        <v>169</v>
      </c>
      <c r="B1107" s="176" t="s">
        <v>1878</v>
      </c>
      <c r="C1107" s="193" t="s">
        <v>1879</v>
      </c>
      <c r="D1107" s="177" t="s">
        <v>320</v>
      </c>
      <c r="E1107" s="178">
        <v>1.1499999999999999</v>
      </c>
      <c r="F1107" s="179"/>
      <c r="G1107" s="180">
        <f>ROUND(E1107*F1107,2)</f>
        <v>0</v>
      </c>
      <c r="H1107" s="179"/>
      <c r="I1107" s="180">
        <f>ROUND(E1107*H1107,2)</f>
        <v>0</v>
      </c>
      <c r="J1107" s="179"/>
      <c r="K1107" s="180">
        <f>ROUND(E1107*J1107,2)</f>
        <v>0</v>
      </c>
      <c r="L1107" s="180">
        <v>21</v>
      </c>
      <c r="M1107" s="180">
        <f>G1107*(1+L1107/100)</f>
        <v>0</v>
      </c>
      <c r="N1107" s="180">
        <v>1</v>
      </c>
      <c r="O1107" s="180">
        <f>ROUND(E1107*N1107,2)</f>
        <v>1.1499999999999999</v>
      </c>
      <c r="P1107" s="180">
        <v>0</v>
      </c>
      <c r="Q1107" s="180">
        <f>ROUND(E1107*P1107,2)</f>
        <v>0</v>
      </c>
      <c r="R1107" s="180"/>
      <c r="S1107" s="180" t="s">
        <v>326</v>
      </c>
      <c r="T1107" s="181" t="s">
        <v>1030</v>
      </c>
      <c r="U1107" s="159">
        <v>0</v>
      </c>
      <c r="V1107" s="159">
        <f>ROUND(E1107*U1107,2)</f>
        <v>0</v>
      </c>
      <c r="W1107" s="159"/>
      <c r="X1107" s="159" t="s">
        <v>328</v>
      </c>
      <c r="Y1107" s="149"/>
      <c r="Z1107" s="149"/>
      <c r="AA1107" s="149"/>
      <c r="AB1107" s="149"/>
      <c r="AC1107" s="149"/>
      <c r="AD1107" s="149"/>
      <c r="AE1107" s="149"/>
      <c r="AF1107" s="149"/>
      <c r="AG1107" s="149" t="s">
        <v>415</v>
      </c>
      <c r="AH1107" s="149"/>
      <c r="AI1107" s="149"/>
      <c r="AJ1107" s="149"/>
      <c r="AK1107" s="149"/>
      <c r="AL1107" s="149"/>
      <c r="AM1107" s="149"/>
      <c r="AN1107" s="149"/>
      <c r="AO1107" s="149"/>
      <c r="AP1107" s="149"/>
      <c r="AQ1107" s="149"/>
      <c r="AR1107" s="149"/>
      <c r="AS1107" s="149"/>
      <c r="AT1107" s="149"/>
      <c r="AU1107" s="149"/>
      <c r="AV1107" s="149"/>
      <c r="AW1107" s="149"/>
      <c r="AX1107" s="149"/>
      <c r="AY1107" s="149"/>
      <c r="AZ1107" s="149"/>
      <c r="BA1107" s="149"/>
      <c r="BB1107" s="149"/>
      <c r="BC1107" s="149"/>
      <c r="BD1107" s="149"/>
      <c r="BE1107" s="149"/>
      <c r="BF1107" s="149"/>
      <c r="BG1107" s="149"/>
      <c r="BH1107" s="149"/>
    </row>
    <row r="1108" spans="1:60" outlineLevel="1" x14ac:dyDescent="0.25">
      <c r="A1108" s="156"/>
      <c r="B1108" s="157"/>
      <c r="C1108" s="194" t="s">
        <v>1880</v>
      </c>
      <c r="D1108" s="161"/>
      <c r="E1108" s="162">
        <v>1</v>
      </c>
      <c r="F1108" s="159"/>
      <c r="G1108" s="159"/>
      <c r="H1108" s="159"/>
      <c r="I1108" s="159"/>
      <c r="J1108" s="159"/>
      <c r="K1108" s="159"/>
      <c r="L1108" s="159"/>
      <c r="M1108" s="159"/>
      <c r="N1108" s="159"/>
      <c r="O1108" s="159"/>
      <c r="P1108" s="159"/>
      <c r="Q1108" s="159"/>
      <c r="R1108" s="159"/>
      <c r="S1108" s="159"/>
      <c r="T1108" s="159"/>
      <c r="U1108" s="159"/>
      <c r="V1108" s="159"/>
      <c r="W1108" s="159"/>
      <c r="X1108" s="159"/>
      <c r="Y1108" s="149"/>
      <c r="Z1108" s="149"/>
      <c r="AA1108" s="149"/>
      <c r="AB1108" s="149"/>
      <c r="AC1108" s="149"/>
      <c r="AD1108" s="149"/>
      <c r="AE1108" s="149"/>
      <c r="AF1108" s="149"/>
      <c r="AG1108" s="149" t="s">
        <v>249</v>
      </c>
      <c r="AH1108" s="149">
        <v>0</v>
      </c>
      <c r="AI1108" s="149"/>
      <c r="AJ1108" s="149"/>
      <c r="AK1108" s="149"/>
      <c r="AL1108" s="149"/>
      <c r="AM1108" s="149"/>
      <c r="AN1108" s="149"/>
      <c r="AO1108" s="149"/>
      <c r="AP1108" s="149"/>
      <c r="AQ1108" s="149"/>
      <c r="AR1108" s="149"/>
      <c r="AS1108" s="149"/>
      <c r="AT1108" s="149"/>
      <c r="AU1108" s="149"/>
      <c r="AV1108" s="149"/>
      <c r="AW1108" s="149"/>
      <c r="AX1108" s="149"/>
      <c r="AY1108" s="149"/>
      <c r="AZ1108" s="149"/>
      <c r="BA1108" s="149"/>
      <c r="BB1108" s="149"/>
      <c r="BC1108" s="149"/>
      <c r="BD1108" s="149"/>
      <c r="BE1108" s="149"/>
      <c r="BF1108" s="149"/>
      <c r="BG1108" s="149"/>
      <c r="BH1108" s="149"/>
    </row>
    <row r="1109" spans="1:60" outlineLevel="1" x14ac:dyDescent="0.25">
      <c r="A1109" s="156"/>
      <c r="B1109" s="157"/>
      <c r="C1109" s="196" t="s">
        <v>1874</v>
      </c>
      <c r="D1109" s="163"/>
      <c r="E1109" s="164">
        <v>0.15</v>
      </c>
      <c r="F1109" s="159"/>
      <c r="G1109" s="159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59"/>
      <c r="S1109" s="159"/>
      <c r="T1109" s="159"/>
      <c r="U1109" s="159"/>
      <c r="V1109" s="159"/>
      <c r="W1109" s="159"/>
      <c r="X1109" s="159"/>
      <c r="Y1109" s="149"/>
      <c r="Z1109" s="149"/>
      <c r="AA1109" s="149"/>
      <c r="AB1109" s="149"/>
      <c r="AC1109" s="149"/>
      <c r="AD1109" s="149"/>
      <c r="AE1109" s="149"/>
      <c r="AF1109" s="149"/>
      <c r="AG1109" s="149" t="s">
        <v>249</v>
      </c>
      <c r="AH1109" s="149">
        <v>4</v>
      </c>
      <c r="AI1109" s="149"/>
      <c r="AJ1109" s="149"/>
      <c r="AK1109" s="149"/>
      <c r="AL1109" s="149"/>
      <c r="AM1109" s="149"/>
      <c r="AN1109" s="149"/>
      <c r="AO1109" s="149"/>
      <c r="AP1109" s="149"/>
      <c r="AQ1109" s="149"/>
      <c r="AR1109" s="149"/>
      <c r="AS1109" s="149"/>
      <c r="AT1109" s="149"/>
      <c r="AU1109" s="149"/>
      <c r="AV1109" s="149"/>
      <c r="AW1109" s="149"/>
      <c r="AX1109" s="149"/>
      <c r="AY1109" s="149"/>
      <c r="AZ1109" s="149"/>
      <c r="BA1109" s="149"/>
      <c r="BB1109" s="149"/>
      <c r="BC1109" s="149"/>
      <c r="BD1109" s="149"/>
      <c r="BE1109" s="149"/>
      <c r="BF1109" s="149"/>
      <c r="BG1109" s="149"/>
      <c r="BH1109" s="149"/>
    </row>
    <row r="1110" spans="1:60" outlineLevel="1" x14ac:dyDescent="0.25">
      <c r="A1110" s="175">
        <v>170</v>
      </c>
      <c r="B1110" s="176" t="s">
        <v>1881</v>
      </c>
      <c r="C1110" s="193" t="s">
        <v>1882</v>
      </c>
      <c r="D1110" s="177" t="s">
        <v>320</v>
      </c>
      <c r="E1110" s="178">
        <v>3.5474100000000002</v>
      </c>
      <c r="F1110" s="179"/>
      <c r="G1110" s="180">
        <f>ROUND(E1110*F1110,2)</f>
        <v>0</v>
      </c>
      <c r="H1110" s="179"/>
      <c r="I1110" s="180">
        <f>ROUND(E1110*H1110,2)</f>
        <v>0</v>
      </c>
      <c r="J1110" s="179"/>
      <c r="K1110" s="180">
        <f>ROUND(E1110*J1110,2)</f>
        <v>0</v>
      </c>
      <c r="L1110" s="180">
        <v>21</v>
      </c>
      <c r="M1110" s="180">
        <f>G1110*(1+L1110/100)</f>
        <v>0</v>
      </c>
      <c r="N1110" s="180">
        <v>1</v>
      </c>
      <c r="O1110" s="180">
        <f>ROUND(E1110*N1110,2)</f>
        <v>3.55</v>
      </c>
      <c r="P1110" s="180">
        <v>0</v>
      </c>
      <c r="Q1110" s="180">
        <f>ROUND(E1110*P1110,2)</f>
        <v>0</v>
      </c>
      <c r="R1110" s="180"/>
      <c r="S1110" s="180" t="s">
        <v>326</v>
      </c>
      <c r="T1110" s="181" t="s">
        <v>327</v>
      </c>
      <c r="U1110" s="159">
        <v>0</v>
      </c>
      <c r="V1110" s="159">
        <f>ROUND(E1110*U1110,2)</f>
        <v>0</v>
      </c>
      <c r="W1110" s="159"/>
      <c r="X1110" s="159" t="s">
        <v>328</v>
      </c>
      <c r="Y1110" s="149"/>
      <c r="Z1110" s="149"/>
      <c r="AA1110" s="149"/>
      <c r="AB1110" s="149"/>
      <c r="AC1110" s="149"/>
      <c r="AD1110" s="149"/>
      <c r="AE1110" s="149"/>
      <c r="AF1110" s="149"/>
      <c r="AG1110" s="149" t="s">
        <v>415</v>
      </c>
      <c r="AH1110" s="149"/>
      <c r="AI1110" s="149"/>
      <c r="AJ1110" s="149"/>
      <c r="AK1110" s="149"/>
      <c r="AL1110" s="149"/>
      <c r="AM1110" s="149"/>
      <c r="AN1110" s="149"/>
      <c r="AO1110" s="149"/>
      <c r="AP1110" s="149"/>
      <c r="AQ1110" s="149"/>
      <c r="AR1110" s="149"/>
      <c r="AS1110" s="149"/>
      <c r="AT1110" s="149"/>
      <c r="AU1110" s="149"/>
      <c r="AV1110" s="149"/>
      <c r="AW1110" s="149"/>
      <c r="AX1110" s="149"/>
      <c r="AY1110" s="149"/>
      <c r="AZ1110" s="149"/>
      <c r="BA1110" s="149"/>
      <c r="BB1110" s="149"/>
      <c r="BC1110" s="149"/>
      <c r="BD1110" s="149"/>
      <c r="BE1110" s="149"/>
      <c r="BF1110" s="149"/>
      <c r="BG1110" s="149"/>
      <c r="BH1110" s="149"/>
    </row>
    <row r="1111" spans="1:60" outlineLevel="1" x14ac:dyDescent="0.25">
      <c r="A1111" s="156"/>
      <c r="B1111" s="157"/>
      <c r="C1111" s="194" t="s">
        <v>1093</v>
      </c>
      <c r="D1111" s="161"/>
      <c r="E1111" s="162"/>
      <c r="F1111" s="159"/>
      <c r="G1111" s="159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49"/>
      <c r="Z1111" s="149"/>
      <c r="AA1111" s="149"/>
      <c r="AB1111" s="149"/>
      <c r="AC1111" s="149"/>
      <c r="AD1111" s="149"/>
      <c r="AE1111" s="149"/>
      <c r="AF1111" s="149"/>
      <c r="AG1111" s="149" t="s">
        <v>249</v>
      </c>
      <c r="AH1111" s="149">
        <v>0</v>
      </c>
      <c r="AI1111" s="149"/>
      <c r="AJ1111" s="149"/>
      <c r="AK1111" s="149"/>
      <c r="AL1111" s="149"/>
      <c r="AM1111" s="149"/>
      <c r="AN1111" s="149"/>
      <c r="AO1111" s="149"/>
      <c r="AP1111" s="149"/>
      <c r="AQ1111" s="149"/>
      <c r="AR1111" s="149"/>
      <c r="AS1111" s="149"/>
      <c r="AT1111" s="149"/>
      <c r="AU1111" s="149"/>
      <c r="AV1111" s="149"/>
      <c r="AW1111" s="149"/>
      <c r="AX1111" s="149"/>
      <c r="AY1111" s="149"/>
      <c r="AZ1111" s="149"/>
      <c r="BA1111" s="149"/>
      <c r="BB1111" s="149"/>
      <c r="BC1111" s="149"/>
      <c r="BD1111" s="149"/>
      <c r="BE1111" s="149"/>
      <c r="BF1111" s="149"/>
      <c r="BG1111" s="149"/>
      <c r="BH1111" s="149"/>
    </row>
    <row r="1112" spans="1:60" outlineLevel="1" x14ac:dyDescent="0.25">
      <c r="A1112" s="156"/>
      <c r="B1112" s="157"/>
      <c r="C1112" s="194" t="s">
        <v>1883</v>
      </c>
      <c r="D1112" s="161"/>
      <c r="E1112" s="162">
        <v>3.0847000000000002</v>
      </c>
      <c r="F1112" s="159"/>
      <c r="G1112" s="159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49"/>
      <c r="Z1112" s="149"/>
      <c r="AA1112" s="149"/>
      <c r="AB1112" s="149"/>
      <c r="AC1112" s="149"/>
      <c r="AD1112" s="149"/>
      <c r="AE1112" s="149"/>
      <c r="AF1112" s="149"/>
      <c r="AG1112" s="149" t="s">
        <v>249</v>
      </c>
      <c r="AH1112" s="149">
        <v>0</v>
      </c>
      <c r="AI1112" s="149"/>
      <c r="AJ1112" s="149"/>
      <c r="AK1112" s="149"/>
      <c r="AL1112" s="149"/>
      <c r="AM1112" s="149"/>
      <c r="AN1112" s="149"/>
      <c r="AO1112" s="149"/>
      <c r="AP1112" s="149"/>
      <c r="AQ1112" s="149"/>
      <c r="AR1112" s="149"/>
      <c r="AS1112" s="149"/>
      <c r="AT1112" s="149"/>
      <c r="AU1112" s="149"/>
      <c r="AV1112" s="149"/>
      <c r="AW1112" s="149"/>
      <c r="AX1112" s="149"/>
      <c r="AY1112" s="149"/>
      <c r="AZ1112" s="149"/>
      <c r="BA1112" s="149"/>
      <c r="BB1112" s="149"/>
      <c r="BC1112" s="149"/>
      <c r="BD1112" s="149"/>
      <c r="BE1112" s="149"/>
      <c r="BF1112" s="149"/>
      <c r="BG1112" s="149"/>
      <c r="BH1112" s="149"/>
    </row>
    <row r="1113" spans="1:60" outlineLevel="1" x14ac:dyDescent="0.25">
      <c r="A1113" s="156"/>
      <c r="B1113" s="157"/>
      <c r="C1113" s="196" t="s">
        <v>1874</v>
      </c>
      <c r="D1113" s="163"/>
      <c r="E1113" s="164">
        <v>0.46271000000000001</v>
      </c>
      <c r="F1113" s="159"/>
      <c r="G1113" s="159"/>
      <c r="H1113" s="159"/>
      <c r="I1113" s="159"/>
      <c r="J1113" s="159"/>
      <c r="K1113" s="159"/>
      <c r="L1113" s="159"/>
      <c r="M1113" s="159"/>
      <c r="N1113" s="159"/>
      <c r="O1113" s="159"/>
      <c r="P1113" s="159"/>
      <c r="Q1113" s="159"/>
      <c r="R1113" s="159"/>
      <c r="S1113" s="159"/>
      <c r="T1113" s="159"/>
      <c r="U1113" s="159"/>
      <c r="V1113" s="159"/>
      <c r="W1113" s="159"/>
      <c r="X1113" s="159"/>
      <c r="Y1113" s="149"/>
      <c r="Z1113" s="149"/>
      <c r="AA1113" s="149"/>
      <c r="AB1113" s="149"/>
      <c r="AC1113" s="149"/>
      <c r="AD1113" s="149"/>
      <c r="AE1113" s="149"/>
      <c r="AF1113" s="149"/>
      <c r="AG1113" s="149" t="s">
        <v>249</v>
      </c>
      <c r="AH1113" s="149">
        <v>4</v>
      </c>
      <c r="AI1113" s="149"/>
      <c r="AJ1113" s="149"/>
      <c r="AK1113" s="149"/>
      <c r="AL1113" s="149"/>
      <c r="AM1113" s="149"/>
      <c r="AN1113" s="149"/>
      <c r="AO1113" s="149"/>
      <c r="AP1113" s="149"/>
      <c r="AQ1113" s="149"/>
      <c r="AR1113" s="149"/>
      <c r="AS1113" s="149"/>
      <c r="AT1113" s="149"/>
      <c r="AU1113" s="149"/>
      <c r="AV1113" s="149"/>
      <c r="AW1113" s="149"/>
      <c r="AX1113" s="149"/>
      <c r="AY1113" s="149"/>
      <c r="AZ1113" s="149"/>
      <c r="BA1113" s="149"/>
      <c r="BB1113" s="149"/>
      <c r="BC1113" s="149"/>
      <c r="BD1113" s="149"/>
      <c r="BE1113" s="149"/>
      <c r="BF1113" s="149"/>
      <c r="BG1113" s="149"/>
      <c r="BH1113" s="149"/>
    </row>
    <row r="1114" spans="1:60" outlineLevel="1" x14ac:dyDescent="0.25">
      <c r="A1114" s="175">
        <v>171</v>
      </c>
      <c r="B1114" s="176" t="s">
        <v>1884</v>
      </c>
      <c r="C1114" s="193" t="s">
        <v>1885</v>
      </c>
      <c r="D1114" s="177" t="s">
        <v>320</v>
      </c>
      <c r="E1114" s="178">
        <v>10.240410000000001</v>
      </c>
      <c r="F1114" s="179"/>
      <c r="G1114" s="180">
        <f>ROUND(E1114*F1114,2)</f>
        <v>0</v>
      </c>
      <c r="H1114" s="179"/>
      <c r="I1114" s="180">
        <f>ROUND(E1114*H1114,2)</f>
        <v>0</v>
      </c>
      <c r="J1114" s="179"/>
      <c r="K1114" s="180">
        <f>ROUND(E1114*J1114,2)</f>
        <v>0</v>
      </c>
      <c r="L1114" s="180">
        <v>21</v>
      </c>
      <c r="M1114" s="180">
        <f>G1114*(1+L1114/100)</f>
        <v>0</v>
      </c>
      <c r="N1114" s="180">
        <v>1</v>
      </c>
      <c r="O1114" s="180">
        <f>ROUND(E1114*N1114,2)</f>
        <v>10.24</v>
      </c>
      <c r="P1114" s="180">
        <v>0</v>
      </c>
      <c r="Q1114" s="180">
        <f>ROUND(E1114*P1114,2)</f>
        <v>0</v>
      </c>
      <c r="R1114" s="180" t="s">
        <v>407</v>
      </c>
      <c r="S1114" s="180" t="s">
        <v>244</v>
      </c>
      <c r="T1114" s="181" t="s">
        <v>1030</v>
      </c>
      <c r="U1114" s="159">
        <v>0</v>
      </c>
      <c r="V1114" s="159">
        <f>ROUND(E1114*U1114,2)</f>
        <v>0</v>
      </c>
      <c r="W1114" s="159"/>
      <c r="X1114" s="159" t="s">
        <v>328</v>
      </c>
      <c r="Y1114" s="149"/>
      <c r="Z1114" s="149"/>
      <c r="AA1114" s="149"/>
      <c r="AB1114" s="149"/>
      <c r="AC1114" s="149"/>
      <c r="AD1114" s="149"/>
      <c r="AE1114" s="149"/>
      <c r="AF1114" s="149"/>
      <c r="AG1114" s="149" t="s">
        <v>415</v>
      </c>
      <c r="AH1114" s="149"/>
      <c r="AI1114" s="149"/>
      <c r="AJ1114" s="149"/>
      <c r="AK1114" s="149"/>
      <c r="AL1114" s="149"/>
      <c r="AM1114" s="149"/>
      <c r="AN1114" s="149"/>
      <c r="AO1114" s="149"/>
      <c r="AP1114" s="149"/>
      <c r="AQ1114" s="149"/>
      <c r="AR1114" s="149"/>
      <c r="AS1114" s="149"/>
      <c r="AT1114" s="149"/>
      <c r="AU1114" s="149"/>
      <c r="AV1114" s="149"/>
      <c r="AW1114" s="149"/>
      <c r="AX1114" s="149"/>
      <c r="AY1114" s="149"/>
      <c r="AZ1114" s="149"/>
      <c r="BA1114" s="149"/>
      <c r="BB1114" s="149"/>
      <c r="BC1114" s="149"/>
      <c r="BD1114" s="149"/>
      <c r="BE1114" s="149"/>
      <c r="BF1114" s="149"/>
      <c r="BG1114" s="149"/>
      <c r="BH1114" s="149"/>
    </row>
    <row r="1115" spans="1:60" outlineLevel="1" x14ac:dyDescent="0.25">
      <c r="A1115" s="156"/>
      <c r="B1115" s="157"/>
      <c r="C1115" s="194" t="s">
        <v>1093</v>
      </c>
      <c r="D1115" s="161"/>
      <c r="E1115" s="162"/>
      <c r="F1115" s="159"/>
      <c r="G1115" s="159"/>
      <c r="H1115" s="159"/>
      <c r="I1115" s="159"/>
      <c r="J1115" s="159"/>
      <c r="K1115" s="159"/>
      <c r="L1115" s="159"/>
      <c r="M1115" s="159"/>
      <c r="N1115" s="159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49"/>
      <c r="Z1115" s="149"/>
      <c r="AA1115" s="149"/>
      <c r="AB1115" s="149"/>
      <c r="AC1115" s="149"/>
      <c r="AD1115" s="149"/>
      <c r="AE1115" s="149"/>
      <c r="AF1115" s="149"/>
      <c r="AG1115" s="149" t="s">
        <v>249</v>
      </c>
      <c r="AH1115" s="149">
        <v>0</v>
      </c>
      <c r="AI1115" s="149"/>
      <c r="AJ1115" s="149"/>
      <c r="AK1115" s="149"/>
      <c r="AL1115" s="149"/>
      <c r="AM1115" s="149"/>
      <c r="AN1115" s="149"/>
      <c r="AO1115" s="149"/>
      <c r="AP1115" s="149"/>
      <c r="AQ1115" s="149"/>
      <c r="AR1115" s="149"/>
      <c r="AS1115" s="149"/>
      <c r="AT1115" s="149"/>
      <c r="AU1115" s="149"/>
      <c r="AV1115" s="149"/>
      <c r="AW1115" s="149"/>
      <c r="AX1115" s="149"/>
      <c r="AY1115" s="149"/>
      <c r="AZ1115" s="149"/>
      <c r="BA1115" s="149"/>
      <c r="BB1115" s="149"/>
      <c r="BC1115" s="149"/>
      <c r="BD1115" s="149"/>
      <c r="BE1115" s="149"/>
      <c r="BF1115" s="149"/>
      <c r="BG1115" s="149"/>
      <c r="BH1115" s="149"/>
    </row>
    <row r="1116" spans="1:60" outlineLevel="1" x14ac:dyDescent="0.25">
      <c r="A1116" s="156"/>
      <c r="B1116" s="157"/>
      <c r="C1116" s="194" t="s">
        <v>1886</v>
      </c>
      <c r="D1116" s="161"/>
      <c r="E1116" s="162">
        <v>8.9047000000000001</v>
      </c>
      <c r="F1116" s="159"/>
      <c r="G1116" s="159"/>
      <c r="H1116" s="159"/>
      <c r="I1116" s="159"/>
      <c r="J1116" s="159"/>
      <c r="K1116" s="159"/>
      <c r="L1116" s="159"/>
      <c r="M1116" s="159"/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49"/>
      <c r="Z1116" s="149"/>
      <c r="AA1116" s="149"/>
      <c r="AB1116" s="149"/>
      <c r="AC1116" s="149"/>
      <c r="AD1116" s="149"/>
      <c r="AE1116" s="149"/>
      <c r="AF1116" s="149"/>
      <c r="AG1116" s="149" t="s">
        <v>249</v>
      </c>
      <c r="AH1116" s="149">
        <v>0</v>
      </c>
      <c r="AI1116" s="149"/>
      <c r="AJ1116" s="149"/>
      <c r="AK1116" s="149"/>
      <c r="AL1116" s="149"/>
      <c r="AM1116" s="149"/>
      <c r="AN1116" s="149"/>
      <c r="AO1116" s="149"/>
      <c r="AP1116" s="149"/>
      <c r="AQ1116" s="149"/>
      <c r="AR1116" s="149"/>
      <c r="AS1116" s="149"/>
      <c r="AT1116" s="149"/>
      <c r="AU1116" s="149"/>
      <c r="AV1116" s="149"/>
      <c r="AW1116" s="149"/>
      <c r="AX1116" s="149"/>
      <c r="AY1116" s="149"/>
      <c r="AZ1116" s="149"/>
      <c r="BA1116" s="149"/>
      <c r="BB1116" s="149"/>
      <c r="BC1116" s="149"/>
      <c r="BD1116" s="149"/>
      <c r="BE1116" s="149"/>
      <c r="BF1116" s="149"/>
      <c r="BG1116" s="149"/>
      <c r="BH1116" s="149"/>
    </row>
    <row r="1117" spans="1:60" outlineLevel="1" x14ac:dyDescent="0.25">
      <c r="A1117" s="156"/>
      <c r="B1117" s="157"/>
      <c r="C1117" s="196" t="s">
        <v>1874</v>
      </c>
      <c r="D1117" s="163"/>
      <c r="E1117" s="164">
        <v>1.33571</v>
      </c>
      <c r="F1117" s="159"/>
      <c r="G1117" s="159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49"/>
      <c r="Z1117" s="149"/>
      <c r="AA1117" s="149"/>
      <c r="AB1117" s="149"/>
      <c r="AC1117" s="149"/>
      <c r="AD1117" s="149"/>
      <c r="AE1117" s="149"/>
      <c r="AF1117" s="149"/>
      <c r="AG1117" s="149" t="s">
        <v>249</v>
      </c>
      <c r="AH1117" s="149">
        <v>4</v>
      </c>
      <c r="AI1117" s="149"/>
      <c r="AJ1117" s="149"/>
      <c r="AK1117" s="149"/>
      <c r="AL1117" s="149"/>
      <c r="AM1117" s="149"/>
      <c r="AN1117" s="149"/>
      <c r="AO1117" s="149"/>
      <c r="AP1117" s="149"/>
      <c r="AQ1117" s="149"/>
      <c r="AR1117" s="149"/>
      <c r="AS1117" s="149"/>
      <c r="AT1117" s="149"/>
      <c r="AU1117" s="149"/>
      <c r="AV1117" s="149"/>
      <c r="AW1117" s="149"/>
      <c r="AX1117" s="149"/>
      <c r="AY1117" s="149"/>
      <c r="AZ1117" s="149"/>
      <c r="BA1117" s="149"/>
      <c r="BB1117" s="149"/>
      <c r="BC1117" s="149"/>
      <c r="BD1117" s="149"/>
      <c r="BE1117" s="149"/>
      <c r="BF1117" s="149"/>
      <c r="BG1117" s="149"/>
      <c r="BH1117" s="149"/>
    </row>
    <row r="1118" spans="1:60" outlineLevel="1" x14ac:dyDescent="0.25">
      <c r="A1118" s="175">
        <v>172</v>
      </c>
      <c r="B1118" s="176" t="s">
        <v>1887</v>
      </c>
      <c r="C1118" s="193" t="s">
        <v>1888</v>
      </c>
      <c r="D1118" s="177" t="s">
        <v>320</v>
      </c>
      <c r="E1118" s="178">
        <v>5.2670000000000002E-2</v>
      </c>
      <c r="F1118" s="179"/>
      <c r="G1118" s="180">
        <f>ROUND(E1118*F1118,2)</f>
        <v>0</v>
      </c>
      <c r="H1118" s="179"/>
      <c r="I1118" s="180">
        <f>ROUND(E1118*H1118,2)</f>
        <v>0</v>
      </c>
      <c r="J1118" s="179"/>
      <c r="K1118" s="180">
        <f>ROUND(E1118*J1118,2)</f>
        <v>0</v>
      </c>
      <c r="L1118" s="180">
        <v>21</v>
      </c>
      <c r="M1118" s="180">
        <f>G1118*(1+L1118/100)</f>
        <v>0</v>
      </c>
      <c r="N1118" s="180">
        <v>1</v>
      </c>
      <c r="O1118" s="180">
        <f>ROUND(E1118*N1118,2)</f>
        <v>0.05</v>
      </c>
      <c r="P1118" s="180">
        <v>0</v>
      </c>
      <c r="Q1118" s="180">
        <f>ROUND(E1118*P1118,2)</f>
        <v>0</v>
      </c>
      <c r="R1118" s="180" t="s">
        <v>407</v>
      </c>
      <c r="S1118" s="180" t="s">
        <v>244</v>
      </c>
      <c r="T1118" s="181" t="s">
        <v>1030</v>
      </c>
      <c r="U1118" s="159">
        <v>0</v>
      </c>
      <c r="V1118" s="159">
        <f>ROUND(E1118*U1118,2)</f>
        <v>0</v>
      </c>
      <c r="W1118" s="159"/>
      <c r="X1118" s="159" t="s">
        <v>328</v>
      </c>
      <c r="Y1118" s="149"/>
      <c r="Z1118" s="149"/>
      <c r="AA1118" s="149"/>
      <c r="AB1118" s="149"/>
      <c r="AC1118" s="149"/>
      <c r="AD1118" s="149"/>
      <c r="AE1118" s="149"/>
      <c r="AF1118" s="149"/>
      <c r="AG1118" s="149" t="s">
        <v>415</v>
      </c>
      <c r="AH1118" s="149"/>
      <c r="AI1118" s="149"/>
      <c r="AJ1118" s="149"/>
      <c r="AK1118" s="149"/>
      <c r="AL1118" s="149"/>
      <c r="AM1118" s="149"/>
      <c r="AN1118" s="149"/>
      <c r="AO1118" s="149"/>
      <c r="AP1118" s="149"/>
      <c r="AQ1118" s="149"/>
      <c r="AR1118" s="149"/>
      <c r="AS1118" s="149"/>
      <c r="AT1118" s="149"/>
      <c r="AU1118" s="149"/>
      <c r="AV1118" s="149"/>
      <c r="AW1118" s="149"/>
      <c r="AX1118" s="149"/>
      <c r="AY1118" s="149"/>
      <c r="AZ1118" s="149"/>
      <c r="BA1118" s="149"/>
      <c r="BB1118" s="149"/>
      <c r="BC1118" s="149"/>
      <c r="BD1118" s="149"/>
      <c r="BE1118" s="149"/>
      <c r="BF1118" s="149"/>
      <c r="BG1118" s="149"/>
      <c r="BH1118" s="149"/>
    </row>
    <row r="1119" spans="1:60" outlineLevel="1" x14ac:dyDescent="0.25">
      <c r="A1119" s="156"/>
      <c r="B1119" s="157"/>
      <c r="C1119" s="194" t="s">
        <v>1093</v>
      </c>
      <c r="D1119" s="161"/>
      <c r="E1119" s="162"/>
      <c r="F1119" s="159"/>
      <c r="G1119" s="159"/>
      <c r="H1119" s="159"/>
      <c r="I1119" s="159"/>
      <c r="J1119" s="159"/>
      <c r="K1119" s="159"/>
      <c r="L1119" s="159"/>
      <c r="M1119" s="159"/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49"/>
      <c r="Z1119" s="149"/>
      <c r="AA1119" s="149"/>
      <c r="AB1119" s="149"/>
      <c r="AC1119" s="149"/>
      <c r="AD1119" s="149"/>
      <c r="AE1119" s="149"/>
      <c r="AF1119" s="149"/>
      <c r="AG1119" s="149" t="s">
        <v>249</v>
      </c>
      <c r="AH1119" s="149">
        <v>0</v>
      </c>
      <c r="AI1119" s="149"/>
      <c r="AJ1119" s="149"/>
      <c r="AK1119" s="149"/>
      <c r="AL1119" s="149"/>
      <c r="AM1119" s="149"/>
      <c r="AN1119" s="149"/>
      <c r="AO1119" s="149"/>
      <c r="AP1119" s="149"/>
      <c r="AQ1119" s="149"/>
      <c r="AR1119" s="149"/>
      <c r="AS1119" s="149"/>
      <c r="AT1119" s="149"/>
      <c r="AU1119" s="149"/>
      <c r="AV1119" s="149"/>
      <c r="AW1119" s="149"/>
      <c r="AX1119" s="149"/>
      <c r="AY1119" s="149"/>
      <c r="AZ1119" s="149"/>
      <c r="BA1119" s="149"/>
      <c r="BB1119" s="149"/>
      <c r="BC1119" s="149"/>
      <c r="BD1119" s="149"/>
      <c r="BE1119" s="149"/>
      <c r="BF1119" s="149"/>
      <c r="BG1119" s="149"/>
      <c r="BH1119" s="149"/>
    </row>
    <row r="1120" spans="1:60" outlineLevel="1" x14ac:dyDescent="0.25">
      <c r="A1120" s="156"/>
      <c r="B1120" s="157"/>
      <c r="C1120" s="194" t="s">
        <v>1889</v>
      </c>
      <c r="D1120" s="161"/>
      <c r="E1120" s="162">
        <v>4.58E-2</v>
      </c>
      <c r="F1120" s="159"/>
      <c r="G1120" s="159"/>
      <c r="H1120" s="159"/>
      <c r="I1120" s="159"/>
      <c r="J1120" s="159"/>
      <c r="K1120" s="159"/>
      <c r="L1120" s="159"/>
      <c r="M1120" s="159"/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49"/>
      <c r="Z1120" s="149"/>
      <c r="AA1120" s="149"/>
      <c r="AB1120" s="149"/>
      <c r="AC1120" s="149"/>
      <c r="AD1120" s="149"/>
      <c r="AE1120" s="149"/>
      <c r="AF1120" s="149"/>
      <c r="AG1120" s="149" t="s">
        <v>249</v>
      </c>
      <c r="AH1120" s="149">
        <v>0</v>
      </c>
      <c r="AI1120" s="149"/>
      <c r="AJ1120" s="149"/>
      <c r="AK1120" s="149"/>
      <c r="AL1120" s="149"/>
      <c r="AM1120" s="149"/>
      <c r="AN1120" s="149"/>
      <c r="AO1120" s="149"/>
      <c r="AP1120" s="149"/>
      <c r="AQ1120" s="149"/>
      <c r="AR1120" s="149"/>
      <c r="AS1120" s="149"/>
      <c r="AT1120" s="149"/>
      <c r="AU1120" s="149"/>
      <c r="AV1120" s="149"/>
      <c r="AW1120" s="149"/>
      <c r="AX1120" s="149"/>
      <c r="AY1120" s="149"/>
      <c r="AZ1120" s="149"/>
      <c r="BA1120" s="149"/>
      <c r="BB1120" s="149"/>
      <c r="BC1120" s="149"/>
      <c r="BD1120" s="149"/>
      <c r="BE1120" s="149"/>
      <c r="BF1120" s="149"/>
      <c r="BG1120" s="149"/>
      <c r="BH1120" s="149"/>
    </row>
    <row r="1121" spans="1:60" outlineLevel="1" x14ac:dyDescent="0.25">
      <c r="A1121" s="156"/>
      <c r="B1121" s="157"/>
      <c r="C1121" s="196" t="s">
        <v>1874</v>
      </c>
      <c r="D1121" s="163"/>
      <c r="E1121" s="164">
        <v>6.8700000000000002E-3</v>
      </c>
      <c r="F1121" s="159"/>
      <c r="G1121" s="159"/>
      <c r="H1121" s="159"/>
      <c r="I1121" s="159"/>
      <c r="J1121" s="159"/>
      <c r="K1121" s="159"/>
      <c r="L1121" s="159"/>
      <c r="M1121" s="159"/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49"/>
      <c r="Z1121" s="149"/>
      <c r="AA1121" s="149"/>
      <c r="AB1121" s="149"/>
      <c r="AC1121" s="149"/>
      <c r="AD1121" s="149"/>
      <c r="AE1121" s="149"/>
      <c r="AF1121" s="149"/>
      <c r="AG1121" s="149" t="s">
        <v>249</v>
      </c>
      <c r="AH1121" s="149">
        <v>4</v>
      </c>
      <c r="AI1121" s="149"/>
      <c r="AJ1121" s="149"/>
      <c r="AK1121" s="149"/>
      <c r="AL1121" s="149"/>
      <c r="AM1121" s="149"/>
      <c r="AN1121" s="149"/>
      <c r="AO1121" s="149"/>
      <c r="AP1121" s="149"/>
      <c r="AQ1121" s="149"/>
      <c r="AR1121" s="149"/>
      <c r="AS1121" s="149"/>
      <c r="AT1121" s="149"/>
      <c r="AU1121" s="149"/>
      <c r="AV1121" s="149"/>
      <c r="AW1121" s="149"/>
      <c r="AX1121" s="149"/>
      <c r="AY1121" s="149"/>
      <c r="AZ1121" s="149"/>
      <c r="BA1121" s="149"/>
      <c r="BB1121" s="149"/>
      <c r="BC1121" s="149"/>
      <c r="BD1121" s="149"/>
      <c r="BE1121" s="149"/>
      <c r="BF1121" s="149"/>
      <c r="BG1121" s="149"/>
      <c r="BH1121" s="149"/>
    </row>
    <row r="1122" spans="1:60" outlineLevel="1" x14ac:dyDescent="0.25">
      <c r="A1122" s="175">
        <v>173</v>
      </c>
      <c r="B1122" s="176" t="s">
        <v>1890</v>
      </c>
      <c r="C1122" s="193" t="s">
        <v>1891</v>
      </c>
      <c r="D1122" s="177" t="s">
        <v>320</v>
      </c>
      <c r="E1122" s="178">
        <v>0.95530999999999999</v>
      </c>
      <c r="F1122" s="179"/>
      <c r="G1122" s="180">
        <f>ROUND(E1122*F1122,2)</f>
        <v>0</v>
      </c>
      <c r="H1122" s="179"/>
      <c r="I1122" s="180">
        <f>ROUND(E1122*H1122,2)</f>
        <v>0</v>
      </c>
      <c r="J1122" s="179"/>
      <c r="K1122" s="180">
        <f>ROUND(E1122*J1122,2)</f>
        <v>0</v>
      </c>
      <c r="L1122" s="180">
        <v>21</v>
      </c>
      <c r="M1122" s="180">
        <f>G1122*(1+L1122/100)</f>
        <v>0</v>
      </c>
      <c r="N1122" s="180">
        <v>1</v>
      </c>
      <c r="O1122" s="180">
        <f>ROUND(E1122*N1122,2)</f>
        <v>0.96</v>
      </c>
      <c r="P1122" s="180">
        <v>0</v>
      </c>
      <c r="Q1122" s="180">
        <f>ROUND(E1122*P1122,2)</f>
        <v>0</v>
      </c>
      <c r="R1122" s="180" t="s">
        <v>407</v>
      </c>
      <c r="S1122" s="180" t="s">
        <v>244</v>
      </c>
      <c r="T1122" s="181" t="s">
        <v>1030</v>
      </c>
      <c r="U1122" s="159">
        <v>0</v>
      </c>
      <c r="V1122" s="159">
        <f>ROUND(E1122*U1122,2)</f>
        <v>0</v>
      </c>
      <c r="W1122" s="159"/>
      <c r="X1122" s="159" t="s">
        <v>328</v>
      </c>
      <c r="Y1122" s="149"/>
      <c r="Z1122" s="149"/>
      <c r="AA1122" s="149"/>
      <c r="AB1122" s="149"/>
      <c r="AC1122" s="149"/>
      <c r="AD1122" s="149"/>
      <c r="AE1122" s="149"/>
      <c r="AF1122" s="149"/>
      <c r="AG1122" s="149" t="s">
        <v>415</v>
      </c>
      <c r="AH1122" s="149"/>
      <c r="AI1122" s="149"/>
      <c r="AJ1122" s="149"/>
      <c r="AK1122" s="149"/>
      <c r="AL1122" s="149"/>
      <c r="AM1122" s="149"/>
      <c r="AN1122" s="149"/>
      <c r="AO1122" s="149"/>
      <c r="AP1122" s="149"/>
      <c r="AQ1122" s="149"/>
      <c r="AR1122" s="149"/>
      <c r="AS1122" s="149"/>
      <c r="AT1122" s="149"/>
      <c r="AU1122" s="149"/>
      <c r="AV1122" s="149"/>
      <c r="AW1122" s="149"/>
      <c r="AX1122" s="149"/>
      <c r="AY1122" s="149"/>
      <c r="AZ1122" s="149"/>
      <c r="BA1122" s="149"/>
      <c r="BB1122" s="149"/>
      <c r="BC1122" s="149"/>
      <c r="BD1122" s="149"/>
      <c r="BE1122" s="149"/>
      <c r="BF1122" s="149"/>
      <c r="BG1122" s="149"/>
      <c r="BH1122" s="149"/>
    </row>
    <row r="1123" spans="1:60" outlineLevel="1" x14ac:dyDescent="0.25">
      <c r="A1123" s="156"/>
      <c r="B1123" s="157"/>
      <c r="C1123" s="194" t="s">
        <v>1093</v>
      </c>
      <c r="D1123" s="161"/>
      <c r="E1123" s="162"/>
      <c r="F1123" s="159"/>
      <c r="G1123" s="159"/>
      <c r="H1123" s="159"/>
      <c r="I1123" s="159"/>
      <c r="J1123" s="159"/>
      <c r="K1123" s="159"/>
      <c r="L1123" s="159"/>
      <c r="M1123" s="159"/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49"/>
      <c r="Z1123" s="149"/>
      <c r="AA1123" s="149"/>
      <c r="AB1123" s="149"/>
      <c r="AC1123" s="149"/>
      <c r="AD1123" s="149"/>
      <c r="AE1123" s="149"/>
      <c r="AF1123" s="149"/>
      <c r="AG1123" s="149" t="s">
        <v>249</v>
      </c>
      <c r="AH1123" s="149">
        <v>0</v>
      </c>
      <c r="AI1123" s="149"/>
      <c r="AJ1123" s="149"/>
      <c r="AK1123" s="149"/>
      <c r="AL1123" s="149"/>
      <c r="AM1123" s="149"/>
      <c r="AN1123" s="149"/>
      <c r="AO1123" s="149"/>
      <c r="AP1123" s="149"/>
      <c r="AQ1123" s="149"/>
      <c r="AR1123" s="149"/>
      <c r="AS1123" s="149"/>
      <c r="AT1123" s="149"/>
      <c r="AU1123" s="149"/>
      <c r="AV1123" s="149"/>
      <c r="AW1123" s="149"/>
      <c r="AX1123" s="149"/>
      <c r="AY1123" s="149"/>
      <c r="AZ1123" s="149"/>
      <c r="BA1123" s="149"/>
      <c r="BB1123" s="149"/>
      <c r="BC1123" s="149"/>
      <c r="BD1123" s="149"/>
      <c r="BE1123" s="149"/>
      <c r="BF1123" s="149"/>
      <c r="BG1123" s="149"/>
      <c r="BH1123" s="149"/>
    </row>
    <row r="1124" spans="1:60" outlineLevel="1" x14ac:dyDescent="0.25">
      <c r="A1124" s="156"/>
      <c r="B1124" s="157"/>
      <c r="C1124" s="194" t="s">
        <v>1892</v>
      </c>
      <c r="D1124" s="161"/>
      <c r="E1124" s="162">
        <v>0.74070000000000003</v>
      </c>
      <c r="F1124" s="159"/>
      <c r="G1124" s="159"/>
      <c r="H1124" s="159"/>
      <c r="I1124" s="159"/>
      <c r="J1124" s="159"/>
      <c r="K1124" s="159"/>
      <c r="L1124" s="159"/>
      <c r="M1124" s="159"/>
      <c r="N1124" s="159"/>
      <c r="O1124" s="159"/>
      <c r="P1124" s="159"/>
      <c r="Q1124" s="159"/>
      <c r="R1124" s="159"/>
      <c r="S1124" s="159"/>
      <c r="T1124" s="159"/>
      <c r="U1124" s="159"/>
      <c r="V1124" s="159"/>
      <c r="W1124" s="159"/>
      <c r="X1124" s="159"/>
      <c r="Y1124" s="149"/>
      <c r="Z1124" s="149"/>
      <c r="AA1124" s="149"/>
      <c r="AB1124" s="149"/>
      <c r="AC1124" s="149"/>
      <c r="AD1124" s="149"/>
      <c r="AE1124" s="149"/>
      <c r="AF1124" s="149"/>
      <c r="AG1124" s="149" t="s">
        <v>249</v>
      </c>
      <c r="AH1124" s="149">
        <v>0</v>
      </c>
      <c r="AI1124" s="149"/>
      <c r="AJ1124" s="149"/>
      <c r="AK1124" s="149"/>
      <c r="AL1124" s="149"/>
      <c r="AM1124" s="149"/>
      <c r="AN1124" s="149"/>
      <c r="AO1124" s="149"/>
      <c r="AP1124" s="149"/>
      <c r="AQ1124" s="149"/>
      <c r="AR1124" s="149"/>
      <c r="AS1124" s="149"/>
      <c r="AT1124" s="149"/>
      <c r="AU1124" s="149"/>
      <c r="AV1124" s="149"/>
      <c r="AW1124" s="149"/>
      <c r="AX1124" s="149"/>
      <c r="AY1124" s="149"/>
      <c r="AZ1124" s="149"/>
      <c r="BA1124" s="149"/>
      <c r="BB1124" s="149"/>
      <c r="BC1124" s="149"/>
      <c r="BD1124" s="149"/>
      <c r="BE1124" s="149"/>
      <c r="BF1124" s="149"/>
      <c r="BG1124" s="149"/>
      <c r="BH1124" s="149"/>
    </row>
    <row r="1125" spans="1:60" outlineLevel="1" x14ac:dyDescent="0.25">
      <c r="A1125" s="156"/>
      <c r="B1125" s="157"/>
      <c r="C1125" s="194" t="s">
        <v>1766</v>
      </c>
      <c r="D1125" s="161"/>
      <c r="E1125" s="162"/>
      <c r="F1125" s="159"/>
      <c r="G1125" s="159"/>
      <c r="H1125" s="159"/>
      <c r="I1125" s="159"/>
      <c r="J1125" s="159"/>
      <c r="K1125" s="159"/>
      <c r="L1125" s="159"/>
      <c r="M1125" s="159"/>
      <c r="N1125" s="159"/>
      <c r="O1125" s="159"/>
      <c r="P1125" s="159"/>
      <c r="Q1125" s="159"/>
      <c r="R1125" s="159"/>
      <c r="S1125" s="159"/>
      <c r="T1125" s="159"/>
      <c r="U1125" s="159"/>
      <c r="V1125" s="159"/>
      <c r="W1125" s="159"/>
      <c r="X1125" s="159"/>
      <c r="Y1125" s="149"/>
      <c r="Z1125" s="149"/>
      <c r="AA1125" s="149"/>
      <c r="AB1125" s="149"/>
      <c r="AC1125" s="149"/>
      <c r="AD1125" s="149"/>
      <c r="AE1125" s="149"/>
      <c r="AF1125" s="149"/>
      <c r="AG1125" s="149" t="s">
        <v>249</v>
      </c>
      <c r="AH1125" s="149">
        <v>0</v>
      </c>
      <c r="AI1125" s="149"/>
      <c r="AJ1125" s="149"/>
      <c r="AK1125" s="149"/>
      <c r="AL1125" s="149"/>
      <c r="AM1125" s="149"/>
      <c r="AN1125" s="149"/>
      <c r="AO1125" s="149"/>
      <c r="AP1125" s="149"/>
      <c r="AQ1125" s="149"/>
      <c r="AR1125" s="149"/>
      <c r="AS1125" s="149"/>
      <c r="AT1125" s="149"/>
      <c r="AU1125" s="149"/>
      <c r="AV1125" s="149"/>
      <c r="AW1125" s="149"/>
      <c r="AX1125" s="149"/>
      <c r="AY1125" s="149"/>
      <c r="AZ1125" s="149"/>
      <c r="BA1125" s="149"/>
      <c r="BB1125" s="149"/>
      <c r="BC1125" s="149"/>
      <c r="BD1125" s="149"/>
      <c r="BE1125" s="149"/>
      <c r="BF1125" s="149"/>
      <c r="BG1125" s="149"/>
      <c r="BH1125" s="149"/>
    </row>
    <row r="1126" spans="1:60" outlineLevel="1" x14ac:dyDescent="0.25">
      <c r="A1126" s="156"/>
      <c r="B1126" s="157"/>
      <c r="C1126" s="194" t="s">
        <v>1893</v>
      </c>
      <c r="D1126" s="161"/>
      <c r="E1126" s="162">
        <v>0.09</v>
      </c>
      <c r="F1126" s="159"/>
      <c r="G1126" s="159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59"/>
      <c r="S1126" s="159"/>
      <c r="T1126" s="159"/>
      <c r="U1126" s="159"/>
      <c r="V1126" s="159"/>
      <c r="W1126" s="159"/>
      <c r="X1126" s="159"/>
      <c r="Y1126" s="149"/>
      <c r="Z1126" s="149"/>
      <c r="AA1126" s="149"/>
      <c r="AB1126" s="149"/>
      <c r="AC1126" s="149"/>
      <c r="AD1126" s="149"/>
      <c r="AE1126" s="149"/>
      <c r="AF1126" s="149"/>
      <c r="AG1126" s="149" t="s">
        <v>249</v>
      </c>
      <c r="AH1126" s="149">
        <v>0</v>
      </c>
      <c r="AI1126" s="149"/>
      <c r="AJ1126" s="149"/>
      <c r="AK1126" s="149"/>
      <c r="AL1126" s="149"/>
      <c r="AM1126" s="149"/>
      <c r="AN1126" s="149"/>
      <c r="AO1126" s="149"/>
      <c r="AP1126" s="149"/>
      <c r="AQ1126" s="149"/>
      <c r="AR1126" s="149"/>
      <c r="AS1126" s="149"/>
      <c r="AT1126" s="149"/>
      <c r="AU1126" s="149"/>
      <c r="AV1126" s="149"/>
      <c r="AW1126" s="149"/>
      <c r="AX1126" s="149"/>
      <c r="AY1126" s="149"/>
      <c r="AZ1126" s="149"/>
      <c r="BA1126" s="149"/>
      <c r="BB1126" s="149"/>
      <c r="BC1126" s="149"/>
      <c r="BD1126" s="149"/>
      <c r="BE1126" s="149"/>
      <c r="BF1126" s="149"/>
      <c r="BG1126" s="149"/>
      <c r="BH1126" s="149"/>
    </row>
    <row r="1127" spans="1:60" outlineLevel="1" x14ac:dyDescent="0.25">
      <c r="A1127" s="156"/>
      <c r="B1127" s="157"/>
      <c r="C1127" s="196" t="s">
        <v>1874</v>
      </c>
      <c r="D1127" s="163"/>
      <c r="E1127" s="164">
        <v>0.12461</v>
      </c>
      <c r="F1127" s="159"/>
      <c r="G1127" s="159"/>
      <c r="H1127" s="159"/>
      <c r="I1127" s="159"/>
      <c r="J1127" s="159"/>
      <c r="K1127" s="159"/>
      <c r="L1127" s="159"/>
      <c r="M1127" s="159"/>
      <c r="N1127" s="159"/>
      <c r="O1127" s="159"/>
      <c r="P1127" s="159"/>
      <c r="Q1127" s="159"/>
      <c r="R1127" s="159"/>
      <c r="S1127" s="159"/>
      <c r="T1127" s="159"/>
      <c r="U1127" s="159"/>
      <c r="V1127" s="159"/>
      <c r="W1127" s="159"/>
      <c r="X1127" s="159"/>
      <c r="Y1127" s="149"/>
      <c r="Z1127" s="149"/>
      <c r="AA1127" s="149"/>
      <c r="AB1127" s="149"/>
      <c r="AC1127" s="149"/>
      <c r="AD1127" s="149"/>
      <c r="AE1127" s="149"/>
      <c r="AF1127" s="149"/>
      <c r="AG1127" s="149" t="s">
        <v>249</v>
      </c>
      <c r="AH1127" s="149">
        <v>4</v>
      </c>
      <c r="AI1127" s="149"/>
      <c r="AJ1127" s="149"/>
      <c r="AK1127" s="149"/>
      <c r="AL1127" s="149"/>
      <c r="AM1127" s="149"/>
      <c r="AN1127" s="149"/>
      <c r="AO1127" s="149"/>
      <c r="AP1127" s="149"/>
      <c r="AQ1127" s="149"/>
      <c r="AR1127" s="149"/>
      <c r="AS1127" s="149"/>
      <c r="AT1127" s="149"/>
      <c r="AU1127" s="149"/>
      <c r="AV1127" s="149"/>
      <c r="AW1127" s="149"/>
      <c r="AX1127" s="149"/>
      <c r="AY1127" s="149"/>
      <c r="AZ1127" s="149"/>
      <c r="BA1127" s="149"/>
      <c r="BB1127" s="149"/>
      <c r="BC1127" s="149"/>
      <c r="BD1127" s="149"/>
      <c r="BE1127" s="149"/>
      <c r="BF1127" s="149"/>
      <c r="BG1127" s="149"/>
      <c r="BH1127" s="149"/>
    </row>
    <row r="1128" spans="1:60" outlineLevel="1" x14ac:dyDescent="0.25">
      <c r="A1128" s="175">
        <v>174</v>
      </c>
      <c r="B1128" s="176" t="s">
        <v>1890</v>
      </c>
      <c r="C1128" s="193" t="s">
        <v>1891</v>
      </c>
      <c r="D1128" s="177" t="s">
        <v>320</v>
      </c>
      <c r="E1128" s="178">
        <v>0.16841</v>
      </c>
      <c r="F1128" s="179"/>
      <c r="G1128" s="180">
        <f>ROUND(E1128*F1128,2)</f>
        <v>0</v>
      </c>
      <c r="H1128" s="179"/>
      <c r="I1128" s="180">
        <f>ROUND(E1128*H1128,2)</f>
        <v>0</v>
      </c>
      <c r="J1128" s="179"/>
      <c r="K1128" s="180">
        <f>ROUND(E1128*J1128,2)</f>
        <v>0</v>
      </c>
      <c r="L1128" s="180">
        <v>21</v>
      </c>
      <c r="M1128" s="180">
        <f>G1128*(1+L1128/100)</f>
        <v>0</v>
      </c>
      <c r="N1128" s="180">
        <v>1</v>
      </c>
      <c r="O1128" s="180">
        <f>ROUND(E1128*N1128,2)</f>
        <v>0.17</v>
      </c>
      <c r="P1128" s="180">
        <v>0</v>
      </c>
      <c r="Q1128" s="180">
        <f>ROUND(E1128*P1128,2)</f>
        <v>0</v>
      </c>
      <c r="R1128" s="180" t="s">
        <v>407</v>
      </c>
      <c r="S1128" s="180" t="s">
        <v>244</v>
      </c>
      <c r="T1128" s="181" t="s">
        <v>1030</v>
      </c>
      <c r="U1128" s="159">
        <v>0</v>
      </c>
      <c r="V1128" s="159">
        <f>ROUND(E1128*U1128,2)</f>
        <v>0</v>
      </c>
      <c r="W1128" s="159"/>
      <c r="X1128" s="159" t="s">
        <v>328</v>
      </c>
      <c r="Y1128" s="149"/>
      <c r="Z1128" s="149"/>
      <c r="AA1128" s="149"/>
      <c r="AB1128" s="149"/>
      <c r="AC1128" s="149"/>
      <c r="AD1128" s="149"/>
      <c r="AE1128" s="149"/>
      <c r="AF1128" s="149"/>
      <c r="AG1128" s="149" t="s">
        <v>415</v>
      </c>
      <c r="AH1128" s="149"/>
      <c r="AI1128" s="149"/>
      <c r="AJ1128" s="149"/>
      <c r="AK1128" s="149"/>
      <c r="AL1128" s="149"/>
      <c r="AM1128" s="149"/>
      <c r="AN1128" s="149"/>
      <c r="AO1128" s="149"/>
      <c r="AP1128" s="149"/>
      <c r="AQ1128" s="149"/>
      <c r="AR1128" s="149"/>
      <c r="AS1128" s="149"/>
      <c r="AT1128" s="149"/>
      <c r="AU1128" s="149"/>
      <c r="AV1128" s="149"/>
      <c r="AW1128" s="149"/>
      <c r="AX1128" s="149"/>
      <c r="AY1128" s="149"/>
      <c r="AZ1128" s="149"/>
      <c r="BA1128" s="149"/>
      <c r="BB1128" s="149"/>
      <c r="BC1128" s="149"/>
      <c r="BD1128" s="149"/>
      <c r="BE1128" s="149"/>
      <c r="BF1128" s="149"/>
      <c r="BG1128" s="149"/>
      <c r="BH1128" s="149"/>
    </row>
    <row r="1129" spans="1:60" outlineLevel="1" x14ac:dyDescent="0.25">
      <c r="A1129" s="156"/>
      <c r="B1129" s="157"/>
      <c r="C1129" s="194" t="s">
        <v>1894</v>
      </c>
      <c r="D1129" s="161"/>
      <c r="E1129" s="162"/>
      <c r="F1129" s="159"/>
      <c r="G1129" s="159"/>
      <c r="H1129" s="159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59"/>
      <c r="S1129" s="159"/>
      <c r="T1129" s="159"/>
      <c r="U1129" s="159"/>
      <c r="V1129" s="159"/>
      <c r="W1129" s="159"/>
      <c r="X1129" s="159"/>
      <c r="Y1129" s="149"/>
      <c r="Z1129" s="149"/>
      <c r="AA1129" s="149"/>
      <c r="AB1129" s="149"/>
      <c r="AC1129" s="149"/>
      <c r="AD1129" s="149"/>
      <c r="AE1129" s="149"/>
      <c r="AF1129" s="149"/>
      <c r="AG1129" s="149" t="s">
        <v>249</v>
      </c>
      <c r="AH1129" s="149">
        <v>0</v>
      </c>
      <c r="AI1129" s="149"/>
      <c r="AJ1129" s="149"/>
      <c r="AK1129" s="149"/>
      <c r="AL1129" s="149"/>
      <c r="AM1129" s="149"/>
      <c r="AN1129" s="149"/>
      <c r="AO1129" s="149"/>
      <c r="AP1129" s="149"/>
      <c r="AQ1129" s="149"/>
      <c r="AR1129" s="149"/>
      <c r="AS1129" s="149"/>
      <c r="AT1129" s="149"/>
      <c r="AU1129" s="149"/>
      <c r="AV1129" s="149"/>
      <c r="AW1129" s="149"/>
      <c r="AX1129" s="149"/>
      <c r="AY1129" s="149"/>
      <c r="AZ1129" s="149"/>
      <c r="BA1129" s="149"/>
      <c r="BB1129" s="149"/>
      <c r="BC1129" s="149"/>
      <c r="BD1129" s="149"/>
      <c r="BE1129" s="149"/>
      <c r="BF1129" s="149"/>
      <c r="BG1129" s="149"/>
      <c r="BH1129" s="149"/>
    </row>
    <row r="1130" spans="1:60" outlineLevel="1" x14ac:dyDescent="0.25">
      <c r="A1130" s="156"/>
      <c r="B1130" s="157"/>
      <c r="C1130" s="194" t="s">
        <v>1895</v>
      </c>
      <c r="D1130" s="161"/>
      <c r="E1130" s="162">
        <v>0.15310000000000001</v>
      </c>
      <c r="F1130" s="159"/>
      <c r="G1130" s="159"/>
      <c r="H1130" s="159"/>
      <c r="I1130" s="159"/>
      <c r="J1130" s="159"/>
      <c r="K1130" s="159"/>
      <c r="L1130" s="159"/>
      <c r="M1130" s="159"/>
      <c r="N1130" s="159"/>
      <c r="O1130" s="159"/>
      <c r="P1130" s="159"/>
      <c r="Q1130" s="159"/>
      <c r="R1130" s="159"/>
      <c r="S1130" s="159"/>
      <c r="T1130" s="159"/>
      <c r="U1130" s="159"/>
      <c r="V1130" s="159"/>
      <c r="W1130" s="159"/>
      <c r="X1130" s="159"/>
      <c r="Y1130" s="149"/>
      <c r="Z1130" s="149"/>
      <c r="AA1130" s="149"/>
      <c r="AB1130" s="149"/>
      <c r="AC1130" s="149"/>
      <c r="AD1130" s="149"/>
      <c r="AE1130" s="149"/>
      <c r="AF1130" s="149"/>
      <c r="AG1130" s="149" t="s">
        <v>249</v>
      </c>
      <c r="AH1130" s="149">
        <v>0</v>
      </c>
      <c r="AI1130" s="149"/>
      <c r="AJ1130" s="149"/>
      <c r="AK1130" s="149"/>
      <c r="AL1130" s="149"/>
      <c r="AM1130" s="149"/>
      <c r="AN1130" s="149"/>
      <c r="AO1130" s="149"/>
      <c r="AP1130" s="149"/>
      <c r="AQ1130" s="149"/>
      <c r="AR1130" s="149"/>
      <c r="AS1130" s="149"/>
      <c r="AT1130" s="149"/>
      <c r="AU1130" s="149"/>
      <c r="AV1130" s="149"/>
      <c r="AW1130" s="149"/>
      <c r="AX1130" s="149"/>
      <c r="AY1130" s="149"/>
      <c r="AZ1130" s="149"/>
      <c r="BA1130" s="149"/>
      <c r="BB1130" s="149"/>
      <c r="BC1130" s="149"/>
      <c r="BD1130" s="149"/>
      <c r="BE1130" s="149"/>
      <c r="BF1130" s="149"/>
      <c r="BG1130" s="149"/>
      <c r="BH1130" s="149"/>
    </row>
    <row r="1131" spans="1:60" outlineLevel="1" x14ac:dyDescent="0.25">
      <c r="A1131" s="156"/>
      <c r="B1131" s="157"/>
      <c r="C1131" s="196" t="s">
        <v>598</v>
      </c>
      <c r="D1131" s="163"/>
      <c r="E1131" s="164">
        <v>1.5310000000000001E-2</v>
      </c>
      <c r="F1131" s="159"/>
      <c r="G1131" s="159"/>
      <c r="H1131" s="159"/>
      <c r="I1131" s="159"/>
      <c r="J1131" s="159"/>
      <c r="K1131" s="159"/>
      <c r="L1131" s="159"/>
      <c r="M1131" s="159"/>
      <c r="N1131" s="159"/>
      <c r="O1131" s="159"/>
      <c r="P1131" s="159"/>
      <c r="Q1131" s="159"/>
      <c r="R1131" s="159"/>
      <c r="S1131" s="159"/>
      <c r="T1131" s="159"/>
      <c r="U1131" s="159"/>
      <c r="V1131" s="159"/>
      <c r="W1131" s="159"/>
      <c r="X1131" s="159"/>
      <c r="Y1131" s="149"/>
      <c r="Z1131" s="149"/>
      <c r="AA1131" s="149"/>
      <c r="AB1131" s="149"/>
      <c r="AC1131" s="149"/>
      <c r="AD1131" s="149"/>
      <c r="AE1131" s="149"/>
      <c r="AF1131" s="149"/>
      <c r="AG1131" s="149" t="s">
        <v>249</v>
      </c>
      <c r="AH1131" s="149">
        <v>4</v>
      </c>
      <c r="AI1131" s="149"/>
      <c r="AJ1131" s="149"/>
      <c r="AK1131" s="149"/>
      <c r="AL1131" s="149"/>
      <c r="AM1131" s="149"/>
      <c r="AN1131" s="149"/>
      <c r="AO1131" s="149"/>
      <c r="AP1131" s="149"/>
      <c r="AQ1131" s="149"/>
      <c r="AR1131" s="149"/>
      <c r="AS1131" s="149"/>
      <c r="AT1131" s="149"/>
      <c r="AU1131" s="149"/>
      <c r="AV1131" s="149"/>
      <c r="AW1131" s="149"/>
      <c r="AX1131" s="149"/>
      <c r="AY1131" s="149"/>
      <c r="AZ1131" s="149"/>
      <c r="BA1131" s="149"/>
      <c r="BB1131" s="149"/>
      <c r="BC1131" s="149"/>
      <c r="BD1131" s="149"/>
      <c r="BE1131" s="149"/>
      <c r="BF1131" s="149"/>
      <c r="BG1131" s="149"/>
      <c r="BH1131" s="149"/>
    </row>
    <row r="1132" spans="1:60" outlineLevel="1" x14ac:dyDescent="0.25">
      <c r="A1132" s="175">
        <v>175</v>
      </c>
      <c r="B1132" s="176" t="s">
        <v>1896</v>
      </c>
      <c r="C1132" s="193" t="s">
        <v>1897</v>
      </c>
      <c r="D1132" s="177" t="s">
        <v>320</v>
      </c>
      <c r="E1132" s="178">
        <v>0.41469</v>
      </c>
      <c r="F1132" s="179"/>
      <c r="G1132" s="180">
        <f>ROUND(E1132*F1132,2)</f>
        <v>0</v>
      </c>
      <c r="H1132" s="179"/>
      <c r="I1132" s="180">
        <f>ROUND(E1132*H1132,2)</f>
        <v>0</v>
      </c>
      <c r="J1132" s="179"/>
      <c r="K1132" s="180">
        <f>ROUND(E1132*J1132,2)</f>
        <v>0</v>
      </c>
      <c r="L1132" s="180">
        <v>21</v>
      </c>
      <c r="M1132" s="180">
        <f>G1132*(1+L1132/100)</f>
        <v>0</v>
      </c>
      <c r="N1132" s="180">
        <v>1</v>
      </c>
      <c r="O1132" s="180">
        <f>ROUND(E1132*N1132,2)</f>
        <v>0.41</v>
      </c>
      <c r="P1132" s="180">
        <v>0</v>
      </c>
      <c r="Q1132" s="180">
        <f>ROUND(E1132*P1132,2)</f>
        <v>0</v>
      </c>
      <c r="R1132" s="180" t="s">
        <v>407</v>
      </c>
      <c r="S1132" s="180" t="s">
        <v>244</v>
      </c>
      <c r="T1132" s="181" t="s">
        <v>1030</v>
      </c>
      <c r="U1132" s="159">
        <v>0</v>
      </c>
      <c r="V1132" s="159">
        <f>ROUND(E1132*U1132,2)</f>
        <v>0</v>
      </c>
      <c r="W1132" s="159"/>
      <c r="X1132" s="159" t="s">
        <v>328</v>
      </c>
      <c r="Y1132" s="149"/>
      <c r="Z1132" s="149"/>
      <c r="AA1132" s="149"/>
      <c r="AB1132" s="149"/>
      <c r="AC1132" s="149"/>
      <c r="AD1132" s="149"/>
      <c r="AE1132" s="149"/>
      <c r="AF1132" s="149"/>
      <c r="AG1132" s="149" t="s">
        <v>415</v>
      </c>
      <c r="AH1132" s="149"/>
      <c r="AI1132" s="149"/>
      <c r="AJ1132" s="149"/>
      <c r="AK1132" s="149"/>
      <c r="AL1132" s="149"/>
      <c r="AM1132" s="149"/>
      <c r="AN1132" s="149"/>
      <c r="AO1132" s="149"/>
      <c r="AP1132" s="149"/>
      <c r="AQ1132" s="149"/>
      <c r="AR1132" s="149"/>
      <c r="AS1132" s="149"/>
      <c r="AT1132" s="149"/>
      <c r="AU1132" s="149"/>
      <c r="AV1132" s="149"/>
      <c r="AW1132" s="149"/>
      <c r="AX1132" s="149"/>
      <c r="AY1132" s="149"/>
      <c r="AZ1132" s="149"/>
      <c r="BA1132" s="149"/>
      <c r="BB1132" s="149"/>
      <c r="BC1132" s="149"/>
      <c r="BD1132" s="149"/>
      <c r="BE1132" s="149"/>
      <c r="BF1132" s="149"/>
      <c r="BG1132" s="149"/>
      <c r="BH1132" s="149"/>
    </row>
    <row r="1133" spans="1:60" outlineLevel="1" x14ac:dyDescent="0.25">
      <c r="A1133" s="156"/>
      <c r="B1133" s="157"/>
      <c r="C1133" s="194" t="s">
        <v>1093</v>
      </c>
      <c r="D1133" s="161"/>
      <c r="E1133" s="162"/>
      <c r="F1133" s="159"/>
      <c r="G1133" s="159"/>
      <c r="H1133" s="159"/>
      <c r="I1133" s="159"/>
      <c r="J1133" s="159"/>
      <c r="K1133" s="159"/>
      <c r="L1133" s="159"/>
      <c r="M1133" s="159"/>
      <c r="N1133" s="159"/>
      <c r="O1133" s="159"/>
      <c r="P1133" s="159"/>
      <c r="Q1133" s="159"/>
      <c r="R1133" s="159"/>
      <c r="S1133" s="159"/>
      <c r="T1133" s="159"/>
      <c r="U1133" s="159"/>
      <c r="V1133" s="159"/>
      <c r="W1133" s="159"/>
      <c r="X1133" s="159"/>
      <c r="Y1133" s="149"/>
      <c r="Z1133" s="149"/>
      <c r="AA1133" s="149"/>
      <c r="AB1133" s="149"/>
      <c r="AC1133" s="149"/>
      <c r="AD1133" s="149"/>
      <c r="AE1133" s="149"/>
      <c r="AF1133" s="149"/>
      <c r="AG1133" s="149" t="s">
        <v>249</v>
      </c>
      <c r="AH1133" s="149">
        <v>0</v>
      </c>
      <c r="AI1133" s="149"/>
      <c r="AJ1133" s="149"/>
      <c r="AK1133" s="149"/>
      <c r="AL1133" s="149"/>
      <c r="AM1133" s="149"/>
      <c r="AN1133" s="149"/>
      <c r="AO1133" s="149"/>
      <c r="AP1133" s="149"/>
      <c r="AQ1133" s="149"/>
      <c r="AR1133" s="149"/>
      <c r="AS1133" s="149"/>
      <c r="AT1133" s="149"/>
      <c r="AU1133" s="149"/>
      <c r="AV1133" s="149"/>
      <c r="AW1133" s="149"/>
      <c r="AX1133" s="149"/>
      <c r="AY1133" s="149"/>
      <c r="AZ1133" s="149"/>
      <c r="BA1133" s="149"/>
      <c r="BB1133" s="149"/>
      <c r="BC1133" s="149"/>
      <c r="BD1133" s="149"/>
      <c r="BE1133" s="149"/>
      <c r="BF1133" s="149"/>
      <c r="BG1133" s="149"/>
      <c r="BH1133" s="149"/>
    </row>
    <row r="1134" spans="1:60" outlineLevel="1" x14ac:dyDescent="0.25">
      <c r="A1134" s="156"/>
      <c r="B1134" s="157"/>
      <c r="C1134" s="194" t="s">
        <v>1898</v>
      </c>
      <c r="D1134" s="161"/>
      <c r="E1134" s="162">
        <v>0.36059999999999998</v>
      </c>
      <c r="F1134" s="159"/>
      <c r="G1134" s="159"/>
      <c r="H1134" s="159"/>
      <c r="I1134" s="159"/>
      <c r="J1134" s="159"/>
      <c r="K1134" s="159"/>
      <c r="L1134" s="159"/>
      <c r="M1134" s="159"/>
      <c r="N1134" s="159"/>
      <c r="O1134" s="159"/>
      <c r="P1134" s="159"/>
      <c r="Q1134" s="159"/>
      <c r="R1134" s="159"/>
      <c r="S1134" s="159"/>
      <c r="T1134" s="159"/>
      <c r="U1134" s="159"/>
      <c r="V1134" s="159"/>
      <c r="W1134" s="159"/>
      <c r="X1134" s="159"/>
      <c r="Y1134" s="149"/>
      <c r="Z1134" s="149"/>
      <c r="AA1134" s="149"/>
      <c r="AB1134" s="149"/>
      <c r="AC1134" s="149"/>
      <c r="AD1134" s="149"/>
      <c r="AE1134" s="149"/>
      <c r="AF1134" s="149"/>
      <c r="AG1134" s="149" t="s">
        <v>249</v>
      </c>
      <c r="AH1134" s="149">
        <v>0</v>
      </c>
      <c r="AI1134" s="149"/>
      <c r="AJ1134" s="149"/>
      <c r="AK1134" s="149"/>
      <c r="AL1134" s="149"/>
      <c r="AM1134" s="149"/>
      <c r="AN1134" s="149"/>
      <c r="AO1134" s="149"/>
      <c r="AP1134" s="149"/>
      <c r="AQ1134" s="149"/>
      <c r="AR1134" s="149"/>
      <c r="AS1134" s="149"/>
      <c r="AT1134" s="149"/>
      <c r="AU1134" s="149"/>
      <c r="AV1134" s="149"/>
      <c r="AW1134" s="149"/>
      <c r="AX1134" s="149"/>
      <c r="AY1134" s="149"/>
      <c r="AZ1134" s="149"/>
      <c r="BA1134" s="149"/>
      <c r="BB1134" s="149"/>
      <c r="BC1134" s="149"/>
      <c r="BD1134" s="149"/>
      <c r="BE1134" s="149"/>
      <c r="BF1134" s="149"/>
      <c r="BG1134" s="149"/>
      <c r="BH1134" s="149"/>
    </row>
    <row r="1135" spans="1:60" outlineLevel="1" x14ac:dyDescent="0.25">
      <c r="A1135" s="156"/>
      <c r="B1135" s="157"/>
      <c r="C1135" s="196" t="s">
        <v>1874</v>
      </c>
      <c r="D1135" s="163"/>
      <c r="E1135" s="164">
        <v>5.4089999999999999E-2</v>
      </c>
      <c r="F1135" s="159"/>
      <c r="G1135" s="159"/>
      <c r="H1135" s="159"/>
      <c r="I1135" s="159"/>
      <c r="J1135" s="159"/>
      <c r="K1135" s="159"/>
      <c r="L1135" s="159"/>
      <c r="M1135" s="159"/>
      <c r="N1135" s="159"/>
      <c r="O1135" s="159"/>
      <c r="P1135" s="159"/>
      <c r="Q1135" s="159"/>
      <c r="R1135" s="159"/>
      <c r="S1135" s="159"/>
      <c r="T1135" s="159"/>
      <c r="U1135" s="159"/>
      <c r="V1135" s="159"/>
      <c r="W1135" s="159"/>
      <c r="X1135" s="159"/>
      <c r="Y1135" s="149"/>
      <c r="Z1135" s="149"/>
      <c r="AA1135" s="149"/>
      <c r="AB1135" s="149"/>
      <c r="AC1135" s="149"/>
      <c r="AD1135" s="149"/>
      <c r="AE1135" s="149"/>
      <c r="AF1135" s="149"/>
      <c r="AG1135" s="149" t="s">
        <v>249</v>
      </c>
      <c r="AH1135" s="149">
        <v>4</v>
      </c>
      <c r="AI1135" s="149"/>
      <c r="AJ1135" s="149"/>
      <c r="AK1135" s="149"/>
      <c r="AL1135" s="149"/>
      <c r="AM1135" s="149"/>
      <c r="AN1135" s="149"/>
      <c r="AO1135" s="149"/>
      <c r="AP1135" s="149"/>
      <c r="AQ1135" s="149"/>
      <c r="AR1135" s="149"/>
      <c r="AS1135" s="149"/>
      <c r="AT1135" s="149"/>
      <c r="AU1135" s="149"/>
      <c r="AV1135" s="149"/>
      <c r="AW1135" s="149"/>
      <c r="AX1135" s="149"/>
      <c r="AY1135" s="149"/>
      <c r="AZ1135" s="149"/>
      <c r="BA1135" s="149"/>
      <c r="BB1135" s="149"/>
      <c r="BC1135" s="149"/>
      <c r="BD1135" s="149"/>
      <c r="BE1135" s="149"/>
      <c r="BF1135" s="149"/>
      <c r="BG1135" s="149"/>
      <c r="BH1135" s="149"/>
    </row>
    <row r="1136" spans="1:60" outlineLevel="1" x14ac:dyDescent="0.25">
      <c r="A1136" s="175">
        <v>176</v>
      </c>
      <c r="B1136" s="176" t="s">
        <v>1899</v>
      </c>
      <c r="C1136" s="193" t="s">
        <v>1900</v>
      </c>
      <c r="D1136" s="177" t="s">
        <v>320</v>
      </c>
      <c r="E1136" s="178">
        <v>0.91</v>
      </c>
      <c r="F1136" s="179"/>
      <c r="G1136" s="180">
        <f>ROUND(E1136*F1136,2)</f>
        <v>0</v>
      </c>
      <c r="H1136" s="179"/>
      <c r="I1136" s="180">
        <f>ROUND(E1136*H1136,2)</f>
        <v>0</v>
      </c>
      <c r="J1136" s="179"/>
      <c r="K1136" s="180">
        <f>ROUND(E1136*J1136,2)</f>
        <v>0</v>
      </c>
      <c r="L1136" s="180">
        <v>21</v>
      </c>
      <c r="M1136" s="180">
        <f>G1136*(1+L1136/100)</f>
        <v>0</v>
      </c>
      <c r="N1136" s="180">
        <v>1</v>
      </c>
      <c r="O1136" s="180">
        <f>ROUND(E1136*N1136,2)</f>
        <v>0.91</v>
      </c>
      <c r="P1136" s="180">
        <v>0</v>
      </c>
      <c r="Q1136" s="180">
        <f>ROUND(E1136*P1136,2)</f>
        <v>0</v>
      </c>
      <c r="R1136" s="180" t="s">
        <v>407</v>
      </c>
      <c r="S1136" s="180" t="s">
        <v>244</v>
      </c>
      <c r="T1136" s="181" t="s">
        <v>1030</v>
      </c>
      <c r="U1136" s="159">
        <v>0</v>
      </c>
      <c r="V1136" s="159">
        <f>ROUND(E1136*U1136,2)</f>
        <v>0</v>
      </c>
      <c r="W1136" s="159"/>
      <c r="X1136" s="159" t="s">
        <v>328</v>
      </c>
      <c r="Y1136" s="149"/>
      <c r="Z1136" s="149"/>
      <c r="AA1136" s="149"/>
      <c r="AB1136" s="149"/>
      <c r="AC1136" s="149"/>
      <c r="AD1136" s="149"/>
      <c r="AE1136" s="149"/>
      <c r="AF1136" s="149"/>
      <c r="AG1136" s="149" t="s">
        <v>415</v>
      </c>
      <c r="AH1136" s="149"/>
      <c r="AI1136" s="149"/>
      <c r="AJ1136" s="149"/>
      <c r="AK1136" s="149"/>
      <c r="AL1136" s="149"/>
      <c r="AM1136" s="149"/>
      <c r="AN1136" s="149"/>
      <c r="AO1136" s="149"/>
      <c r="AP1136" s="149"/>
      <c r="AQ1136" s="149"/>
      <c r="AR1136" s="149"/>
      <c r="AS1136" s="149"/>
      <c r="AT1136" s="149"/>
      <c r="AU1136" s="149"/>
      <c r="AV1136" s="149"/>
      <c r="AW1136" s="149"/>
      <c r="AX1136" s="149"/>
      <c r="AY1136" s="149"/>
      <c r="AZ1136" s="149"/>
      <c r="BA1136" s="149"/>
      <c r="BB1136" s="149"/>
      <c r="BC1136" s="149"/>
      <c r="BD1136" s="149"/>
      <c r="BE1136" s="149"/>
      <c r="BF1136" s="149"/>
      <c r="BG1136" s="149"/>
      <c r="BH1136" s="149"/>
    </row>
    <row r="1137" spans="1:60" outlineLevel="1" x14ac:dyDescent="0.25">
      <c r="A1137" s="156"/>
      <c r="B1137" s="157"/>
      <c r="C1137" s="194" t="s">
        <v>1093</v>
      </c>
      <c r="D1137" s="161"/>
      <c r="E1137" s="162"/>
      <c r="F1137" s="159"/>
      <c r="G1137" s="159"/>
      <c r="H1137" s="159"/>
      <c r="I1137" s="159"/>
      <c r="J1137" s="159"/>
      <c r="K1137" s="159"/>
      <c r="L1137" s="159"/>
      <c r="M1137" s="159"/>
      <c r="N1137" s="159"/>
      <c r="O1137" s="159"/>
      <c r="P1137" s="159"/>
      <c r="Q1137" s="159"/>
      <c r="R1137" s="159"/>
      <c r="S1137" s="159"/>
      <c r="T1137" s="159"/>
      <c r="U1137" s="159"/>
      <c r="V1137" s="159"/>
      <c r="W1137" s="159"/>
      <c r="X1137" s="159"/>
      <c r="Y1137" s="149"/>
      <c r="Z1137" s="149"/>
      <c r="AA1137" s="149"/>
      <c r="AB1137" s="149"/>
      <c r="AC1137" s="149"/>
      <c r="AD1137" s="149"/>
      <c r="AE1137" s="149"/>
      <c r="AF1137" s="149"/>
      <c r="AG1137" s="149" t="s">
        <v>249</v>
      </c>
      <c r="AH1137" s="149">
        <v>0</v>
      </c>
      <c r="AI1137" s="149"/>
      <c r="AJ1137" s="149"/>
      <c r="AK1137" s="149"/>
      <c r="AL1137" s="149"/>
      <c r="AM1137" s="149"/>
      <c r="AN1137" s="149"/>
      <c r="AO1137" s="149"/>
      <c r="AP1137" s="149"/>
      <c r="AQ1137" s="149"/>
      <c r="AR1137" s="149"/>
      <c r="AS1137" s="149"/>
      <c r="AT1137" s="149"/>
      <c r="AU1137" s="149"/>
      <c r="AV1137" s="149"/>
      <c r="AW1137" s="149"/>
      <c r="AX1137" s="149"/>
      <c r="AY1137" s="149"/>
      <c r="AZ1137" s="149"/>
      <c r="BA1137" s="149"/>
      <c r="BB1137" s="149"/>
      <c r="BC1137" s="149"/>
      <c r="BD1137" s="149"/>
      <c r="BE1137" s="149"/>
      <c r="BF1137" s="149"/>
      <c r="BG1137" s="149"/>
      <c r="BH1137" s="149"/>
    </row>
    <row r="1138" spans="1:60" outlineLevel="1" x14ac:dyDescent="0.25">
      <c r="A1138" s="156"/>
      <c r="B1138" s="157"/>
      <c r="C1138" s="194" t="s">
        <v>1901</v>
      </c>
      <c r="D1138" s="161"/>
      <c r="E1138" s="162">
        <v>0.7913</v>
      </c>
      <c r="F1138" s="159"/>
      <c r="G1138" s="159"/>
      <c r="H1138" s="159"/>
      <c r="I1138" s="159"/>
      <c r="J1138" s="159"/>
      <c r="K1138" s="159"/>
      <c r="L1138" s="159"/>
      <c r="M1138" s="159"/>
      <c r="N1138" s="159"/>
      <c r="O1138" s="159"/>
      <c r="P1138" s="159"/>
      <c r="Q1138" s="159"/>
      <c r="R1138" s="159"/>
      <c r="S1138" s="159"/>
      <c r="T1138" s="159"/>
      <c r="U1138" s="159"/>
      <c r="V1138" s="159"/>
      <c r="W1138" s="159"/>
      <c r="X1138" s="159"/>
      <c r="Y1138" s="149"/>
      <c r="Z1138" s="149"/>
      <c r="AA1138" s="149"/>
      <c r="AB1138" s="149"/>
      <c r="AC1138" s="149"/>
      <c r="AD1138" s="149"/>
      <c r="AE1138" s="149"/>
      <c r="AF1138" s="149"/>
      <c r="AG1138" s="149" t="s">
        <v>249</v>
      </c>
      <c r="AH1138" s="149">
        <v>0</v>
      </c>
      <c r="AI1138" s="149"/>
      <c r="AJ1138" s="149"/>
      <c r="AK1138" s="149"/>
      <c r="AL1138" s="149"/>
      <c r="AM1138" s="149"/>
      <c r="AN1138" s="149"/>
      <c r="AO1138" s="149"/>
      <c r="AP1138" s="149"/>
      <c r="AQ1138" s="149"/>
      <c r="AR1138" s="149"/>
      <c r="AS1138" s="149"/>
      <c r="AT1138" s="149"/>
      <c r="AU1138" s="149"/>
      <c r="AV1138" s="149"/>
      <c r="AW1138" s="149"/>
      <c r="AX1138" s="149"/>
      <c r="AY1138" s="149"/>
      <c r="AZ1138" s="149"/>
      <c r="BA1138" s="149"/>
      <c r="BB1138" s="149"/>
      <c r="BC1138" s="149"/>
      <c r="BD1138" s="149"/>
      <c r="BE1138" s="149"/>
      <c r="BF1138" s="149"/>
      <c r="BG1138" s="149"/>
      <c r="BH1138" s="149"/>
    </row>
    <row r="1139" spans="1:60" outlineLevel="1" x14ac:dyDescent="0.25">
      <c r="A1139" s="156"/>
      <c r="B1139" s="157"/>
      <c r="C1139" s="196" t="s">
        <v>1874</v>
      </c>
      <c r="D1139" s="163"/>
      <c r="E1139" s="164">
        <v>0.1187</v>
      </c>
      <c r="F1139" s="159"/>
      <c r="G1139" s="159"/>
      <c r="H1139" s="159"/>
      <c r="I1139" s="159"/>
      <c r="J1139" s="159"/>
      <c r="K1139" s="159"/>
      <c r="L1139" s="159"/>
      <c r="M1139" s="159"/>
      <c r="N1139" s="159"/>
      <c r="O1139" s="159"/>
      <c r="P1139" s="159"/>
      <c r="Q1139" s="159"/>
      <c r="R1139" s="159"/>
      <c r="S1139" s="159"/>
      <c r="T1139" s="159"/>
      <c r="U1139" s="159"/>
      <c r="V1139" s="159"/>
      <c r="W1139" s="159"/>
      <c r="X1139" s="159"/>
      <c r="Y1139" s="149"/>
      <c r="Z1139" s="149"/>
      <c r="AA1139" s="149"/>
      <c r="AB1139" s="149"/>
      <c r="AC1139" s="149"/>
      <c r="AD1139" s="149"/>
      <c r="AE1139" s="149"/>
      <c r="AF1139" s="149"/>
      <c r="AG1139" s="149" t="s">
        <v>249</v>
      </c>
      <c r="AH1139" s="149">
        <v>4</v>
      </c>
      <c r="AI1139" s="149"/>
      <c r="AJ1139" s="149"/>
      <c r="AK1139" s="149"/>
      <c r="AL1139" s="149"/>
      <c r="AM1139" s="149"/>
      <c r="AN1139" s="149"/>
      <c r="AO1139" s="149"/>
      <c r="AP1139" s="149"/>
      <c r="AQ1139" s="149"/>
      <c r="AR1139" s="149"/>
      <c r="AS1139" s="149"/>
      <c r="AT1139" s="149"/>
      <c r="AU1139" s="149"/>
      <c r="AV1139" s="149"/>
      <c r="AW1139" s="149"/>
      <c r="AX1139" s="149"/>
      <c r="AY1139" s="149"/>
      <c r="AZ1139" s="149"/>
      <c r="BA1139" s="149"/>
      <c r="BB1139" s="149"/>
      <c r="BC1139" s="149"/>
      <c r="BD1139" s="149"/>
      <c r="BE1139" s="149"/>
      <c r="BF1139" s="149"/>
      <c r="BG1139" s="149"/>
      <c r="BH1139" s="149"/>
    </row>
    <row r="1140" spans="1:60" outlineLevel="1" x14ac:dyDescent="0.25">
      <c r="A1140" s="175">
        <v>177</v>
      </c>
      <c r="B1140" s="176" t="s">
        <v>1902</v>
      </c>
      <c r="C1140" s="193" t="s">
        <v>1903</v>
      </c>
      <c r="D1140" s="177" t="s">
        <v>274</v>
      </c>
      <c r="E1140" s="178">
        <v>556.94500000000005</v>
      </c>
      <c r="F1140" s="179"/>
      <c r="G1140" s="180">
        <f>ROUND(E1140*F1140,2)</f>
        <v>0</v>
      </c>
      <c r="H1140" s="179"/>
      <c r="I1140" s="180">
        <f>ROUND(E1140*H1140,2)</f>
        <v>0</v>
      </c>
      <c r="J1140" s="179"/>
      <c r="K1140" s="180">
        <f>ROUND(E1140*J1140,2)</f>
        <v>0</v>
      </c>
      <c r="L1140" s="180">
        <v>21</v>
      </c>
      <c r="M1140" s="180">
        <f>G1140*(1+L1140/100)</f>
        <v>0</v>
      </c>
      <c r="N1140" s="180">
        <v>2.5500000000000002E-3</v>
      </c>
      <c r="O1140" s="180">
        <f>ROUND(E1140*N1140,2)</f>
        <v>1.42</v>
      </c>
      <c r="P1140" s="180">
        <v>0</v>
      </c>
      <c r="Q1140" s="180">
        <f>ROUND(E1140*P1140,2)</f>
        <v>0</v>
      </c>
      <c r="R1140" s="180"/>
      <c r="S1140" s="180" t="s">
        <v>326</v>
      </c>
      <c r="T1140" s="181" t="s">
        <v>1030</v>
      </c>
      <c r="U1140" s="159">
        <v>0</v>
      </c>
      <c r="V1140" s="159">
        <f>ROUND(E1140*U1140,2)</f>
        <v>0</v>
      </c>
      <c r="W1140" s="159"/>
      <c r="X1140" s="159" t="s">
        <v>328</v>
      </c>
      <c r="Y1140" s="149"/>
      <c r="Z1140" s="149"/>
      <c r="AA1140" s="149"/>
      <c r="AB1140" s="149"/>
      <c r="AC1140" s="149"/>
      <c r="AD1140" s="149"/>
      <c r="AE1140" s="149"/>
      <c r="AF1140" s="149"/>
      <c r="AG1140" s="149" t="s">
        <v>415</v>
      </c>
      <c r="AH1140" s="149"/>
      <c r="AI1140" s="149"/>
      <c r="AJ1140" s="149"/>
      <c r="AK1140" s="149"/>
      <c r="AL1140" s="149"/>
      <c r="AM1140" s="149"/>
      <c r="AN1140" s="149"/>
      <c r="AO1140" s="149"/>
      <c r="AP1140" s="149"/>
      <c r="AQ1140" s="149"/>
      <c r="AR1140" s="149"/>
      <c r="AS1140" s="149"/>
      <c r="AT1140" s="149"/>
      <c r="AU1140" s="149"/>
      <c r="AV1140" s="149"/>
      <c r="AW1140" s="149"/>
      <c r="AX1140" s="149"/>
      <c r="AY1140" s="149"/>
      <c r="AZ1140" s="149"/>
      <c r="BA1140" s="149"/>
      <c r="BB1140" s="149"/>
      <c r="BC1140" s="149"/>
      <c r="BD1140" s="149"/>
      <c r="BE1140" s="149"/>
      <c r="BF1140" s="149"/>
      <c r="BG1140" s="149"/>
      <c r="BH1140" s="149"/>
    </row>
    <row r="1141" spans="1:60" outlineLevel="1" x14ac:dyDescent="0.25">
      <c r="A1141" s="156"/>
      <c r="B1141" s="157"/>
      <c r="C1141" s="194" t="s">
        <v>1093</v>
      </c>
      <c r="D1141" s="161"/>
      <c r="E1141" s="162"/>
      <c r="F1141" s="159"/>
      <c r="G1141" s="159"/>
      <c r="H1141" s="159"/>
      <c r="I1141" s="159"/>
      <c r="J1141" s="159"/>
      <c r="K1141" s="159"/>
      <c r="L1141" s="159"/>
      <c r="M1141" s="159"/>
      <c r="N1141" s="159"/>
      <c r="O1141" s="159"/>
      <c r="P1141" s="159"/>
      <c r="Q1141" s="159"/>
      <c r="R1141" s="159"/>
      <c r="S1141" s="159"/>
      <c r="T1141" s="159"/>
      <c r="U1141" s="159"/>
      <c r="V1141" s="159"/>
      <c r="W1141" s="159"/>
      <c r="X1141" s="159"/>
      <c r="Y1141" s="149"/>
      <c r="Z1141" s="149"/>
      <c r="AA1141" s="149"/>
      <c r="AB1141" s="149"/>
      <c r="AC1141" s="149"/>
      <c r="AD1141" s="149"/>
      <c r="AE1141" s="149"/>
      <c r="AF1141" s="149"/>
      <c r="AG1141" s="149" t="s">
        <v>249</v>
      </c>
      <c r="AH1141" s="149">
        <v>0</v>
      </c>
      <c r="AI1141" s="149"/>
      <c r="AJ1141" s="149"/>
      <c r="AK1141" s="149"/>
      <c r="AL1141" s="149"/>
      <c r="AM1141" s="149"/>
      <c r="AN1141" s="149"/>
      <c r="AO1141" s="149"/>
      <c r="AP1141" s="149"/>
      <c r="AQ1141" s="149"/>
      <c r="AR1141" s="149"/>
      <c r="AS1141" s="149"/>
      <c r="AT1141" s="149"/>
      <c r="AU1141" s="149"/>
      <c r="AV1141" s="149"/>
      <c r="AW1141" s="149"/>
      <c r="AX1141" s="149"/>
      <c r="AY1141" s="149"/>
      <c r="AZ1141" s="149"/>
      <c r="BA1141" s="149"/>
      <c r="BB1141" s="149"/>
      <c r="BC1141" s="149"/>
      <c r="BD1141" s="149"/>
      <c r="BE1141" s="149"/>
      <c r="BF1141" s="149"/>
      <c r="BG1141" s="149"/>
      <c r="BH1141" s="149"/>
    </row>
    <row r="1142" spans="1:60" outlineLevel="1" x14ac:dyDescent="0.25">
      <c r="A1142" s="156"/>
      <c r="B1142" s="157"/>
      <c r="C1142" s="194" t="s">
        <v>1904</v>
      </c>
      <c r="D1142" s="161"/>
      <c r="E1142" s="162">
        <v>484.3</v>
      </c>
      <c r="F1142" s="159"/>
      <c r="G1142" s="159"/>
      <c r="H1142" s="159"/>
      <c r="I1142" s="159"/>
      <c r="J1142" s="159"/>
      <c r="K1142" s="159"/>
      <c r="L1142" s="159"/>
      <c r="M1142" s="159"/>
      <c r="N1142" s="159"/>
      <c r="O1142" s="159"/>
      <c r="P1142" s="159"/>
      <c r="Q1142" s="159"/>
      <c r="R1142" s="159"/>
      <c r="S1142" s="159"/>
      <c r="T1142" s="159"/>
      <c r="U1142" s="159"/>
      <c r="V1142" s="159"/>
      <c r="W1142" s="159"/>
      <c r="X1142" s="159"/>
      <c r="Y1142" s="149"/>
      <c r="Z1142" s="149"/>
      <c r="AA1142" s="149"/>
      <c r="AB1142" s="149"/>
      <c r="AC1142" s="149"/>
      <c r="AD1142" s="149"/>
      <c r="AE1142" s="149"/>
      <c r="AF1142" s="149"/>
      <c r="AG1142" s="149" t="s">
        <v>249</v>
      </c>
      <c r="AH1142" s="149">
        <v>0</v>
      </c>
      <c r="AI1142" s="149"/>
      <c r="AJ1142" s="149"/>
      <c r="AK1142" s="149"/>
      <c r="AL1142" s="149"/>
      <c r="AM1142" s="149"/>
      <c r="AN1142" s="149"/>
      <c r="AO1142" s="149"/>
      <c r="AP1142" s="149"/>
      <c r="AQ1142" s="149"/>
      <c r="AR1142" s="149"/>
      <c r="AS1142" s="149"/>
      <c r="AT1142" s="149"/>
      <c r="AU1142" s="149"/>
      <c r="AV1142" s="149"/>
      <c r="AW1142" s="149"/>
      <c r="AX1142" s="149"/>
      <c r="AY1142" s="149"/>
      <c r="AZ1142" s="149"/>
      <c r="BA1142" s="149"/>
      <c r="BB1142" s="149"/>
      <c r="BC1142" s="149"/>
      <c r="BD1142" s="149"/>
      <c r="BE1142" s="149"/>
      <c r="BF1142" s="149"/>
      <c r="BG1142" s="149"/>
      <c r="BH1142" s="149"/>
    </row>
    <row r="1143" spans="1:60" outlineLevel="1" x14ac:dyDescent="0.25">
      <c r="A1143" s="156"/>
      <c r="B1143" s="157"/>
      <c r="C1143" s="196" t="s">
        <v>1874</v>
      </c>
      <c r="D1143" s="163"/>
      <c r="E1143" s="164">
        <v>72.644999999999996</v>
      </c>
      <c r="F1143" s="159"/>
      <c r="G1143" s="159"/>
      <c r="H1143" s="159"/>
      <c r="I1143" s="159"/>
      <c r="J1143" s="159"/>
      <c r="K1143" s="159"/>
      <c r="L1143" s="159"/>
      <c r="M1143" s="159"/>
      <c r="N1143" s="159"/>
      <c r="O1143" s="159"/>
      <c r="P1143" s="159"/>
      <c r="Q1143" s="159"/>
      <c r="R1143" s="159"/>
      <c r="S1143" s="159"/>
      <c r="T1143" s="159"/>
      <c r="U1143" s="159"/>
      <c r="V1143" s="159"/>
      <c r="W1143" s="159"/>
      <c r="X1143" s="159"/>
      <c r="Y1143" s="149"/>
      <c r="Z1143" s="149"/>
      <c r="AA1143" s="149"/>
      <c r="AB1143" s="149"/>
      <c r="AC1143" s="149"/>
      <c r="AD1143" s="149"/>
      <c r="AE1143" s="149"/>
      <c r="AF1143" s="149"/>
      <c r="AG1143" s="149" t="s">
        <v>249</v>
      </c>
      <c r="AH1143" s="149">
        <v>4</v>
      </c>
      <c r="AI1143" s="149"/>
      <c r="AJ1143" s="149"/>
      <c r="AK1143" s="149"/>
      <c r="AL1143" s="149"/>
      <c r="AM1143" s="149"/>
      <c r="AN1143" s="149"/>
      <c r="AO1143" s="149"/>
      <c r="AP1143" s="149"/>
      <c r="AQ1143" s="149"/>
      <c r="AR1143" s="149"/>
      <c r="AS1143" s="149"/>
      <c r="AT1143" s="149"/>
      <c r="AU1143" s="149"/>
      <c r="AV1143" s="149"/>
      <c r="AW1143" s="149"/>
      <c r="AX1143" s="149"/>
      <c r="AY1143" s="149"/>
      <c r="AZ1143" s="149"/>
      <c r="BA1143" s="149"/>
      <c r="BB1143" s="149"/>
      <c r="BC1143" s="149"/>
      <c r="BD1143" s="149"/>
      <c r="BE1143" s="149"/>
      <c r="BF1143" s="149"/>
      <c r="BG1143" s="149"/>
      <c r="BH1143" s="149"/>
    </row>
    <row r="1144" spans="1:60" ht="20.399999999999999" outlineLevel="1" x14ac:dyDescent="0.25">
      <c r="A1144" s="175">
        <v>178</v>
      </c>
      <c r="B1144" s="176" t="s">
        <v>1905</v>
      </c>
      <c r="C1144" s="193" t="s">
        <v>1906</v>
      </c>
      <c r="D1144" s="177" t="s">
        <v>320</v>
      </c>
      <c r="E1144" s="178">
        <v>1.2075</v>
      </c>
      <c r="F1144" s="179"/>
      <c r="G1144" s="180">
        <f>ROUND(E1144*F1144,2)</f>
        <v>0</v>
      </c>
      <c r="H1144" s="179"/>
      <c r="I1144" s="180">
        <f>ROUND(E1144*H1144,2)</f>
        <v>0</v>
      </c>
      <c r="J1144" s="179"/>
      <c r="K1144" s="180">
        <f>ROUND(E1144*J1144,2)</f>
        <v>0</v>
      </c>
      <c r="L1144" s="180">
        <v>21</v>
      </c>
      <c r="M1144" s="180">
        <f>G1144*(1+L1144/100)</f>
        <v>0</v>
      </c>
      <c r="N1144" s="180">
        <v>1</v>
      </c>
      <c r="O1144" s="180">
        <f>ROUND(E1144*N1144,2)</f>
        <v>1.21</v>
      </c>
      <c r="P1144" s="180">
        <v>0</v>
      </c>
      <c r="Q1144" s="180">
        <f>ROUND(E1144*P1144,2)</f>
        <v>0</v>
      </c>
      <c r="R1144" s="180" t="s">
        <v>407</v>
      </c>
      <c r="S1144" s="180" t="s">
        <v>244</v>
      </c>
      <c r="T1144" s="181" t="s">
        <v>1030</v>
      </c>
      <c r="U1144" s="159">
        <v>0</v>
      </c>
      <c r="V1144" s="159">
        <f>ROUND(E1144*U1144,2)</f>
        <v>0</v>
      </c>
      <c r="W1144" s="159"/>
      <c r="X1144" s="159" t="s">
        <v>328</v>
      </c>
      <c r="Y1144" s="149"/>
      <c r="Z1144" s="149"/>
      <c r="AA1144" s="149"/>
      <c r="AB1144" s="149"/>
      <c r="AC1144" s="149"/>
      <c r="AD1144" s="149"/>
      <c r="AE1144" s="149"/>
      <c r="AF1144" s="149"/>
      <c r="AG1144" s="149" t="s">
        <v>415</v>
      </c>
      <c r="AH1144" s="149"/>
      <c r="AI1144" s="149"/>
      <c r="AJ1144" s="149"/>
      <c r="AK1144" s="149"/>
      <c r="AL1144" s="149"/>
      <c r="AM1144" s="149"/>
      <c r="AN1144" s="149"/>
      <c r="AO1144" s="149"/>
      <c r="AP1144" s="149"/>
      <c r="AQ1144" s="149"/>
      <c r="AR1144" s="149"/>
      <c r="AS1144" s="149"/>
      <c r="AT1144" s="149"/>
      <c r="AU1144" s="149"/>
      <c r="AV1144" s="149"/>
      <c r="AW1144" s="149"/>
      <c r="AX1144" s="149"/>
      <c r="AY1144" s="149"/>
      <c r="AZ1144" s="149"/>
      <c r="BA1144" s="149"/>
      <c r="BB1144" s="149"/>
      <c r="BC1144" s="149"/>
      <c r="BD1144" s="149"/>
      <c r="BE1144" s="149"/>
      <c r="BF1144" s="149"/>
      <c r="BG1144" s="149"/>
      <c r="BH1144" s="149"/>
    </row>
    <row r="1145" spans="1:60" outlineLevel="1" x14ac:dyDescent="0.25">
      <c r="A1145" s="156"/>
      <c r="B1145" s="157"/>
      <c r="C1145" s="194" t="s">
        <v>1766</v>
      </c>
      <c r="D1145" s="161"/>
      <c r="E1145" s="162"/>
      <c r="F1145" s="159"/>
      <c r="G1145" s="159"/>
      <c r="H1145" s="159"/>
      <c r="I1145" s="159"/>
      <c r="J1145" s="159"/>
      <c r="K1145" s="159"/>
      <c r="L1145" s="159"/>
      <c r="M1145" s="159"/>
      <c r="N1145" s="159"/>
      <c r="O1145" s="159"/>
      <c r="P1145" s="159"/>
      <c r="Q1145" s="159"/>
      <c r="R1145" s="159"/>
      <c r="S1145" s="159"/>
      <c r="T1145" s="159"/>
      <c r="U1145" s="159"/>
      <c r="V1145" s="159"/>
      <c r="W1145" s="159"/>
      <c r="X1145" s="159"/>
      <c r="Y1145" s="149"/>
      <c r="Z1145" s="149"/>
      <c r="AA1145" s="149"/>
      <c r="AB1145" s="149"/>
      <c r="AC1145" s="149"/>
      <c r="AD1145" s="149"/>
      <c r="AE1145" s="149"/>
      <c r="AF1145" s="149"/>
      <c r="AG1145" s="149" t="s">
        <v>249</v>
      </c>
      <c r="AH1145" s="149">
        <v>0</v>
      </c>
      <c r="AI1145" s="149"/>
      <c r="AJ1145" s="149"/>
      <c r="AK1145" s="149"/>
      <c r="AL1145" s="149"/>
      <c r="AM1145" s="149"/>
      <c r="AN1145" s="149"/>
      <c r="AO1145" s="149"/>
      <c r="AP1145" s="149"/>
      <c r="AQ1145" s="149"/>
      <c r="AR1145" s="149"/>
      <c r="AS1145" s="149"/>
      <c r="AT1145" s="149"/>
      <c r="AU1145" s="149"/>
      <c r="AV1145" s="149"/>
      <c r="AW1145" s="149"/>
      <c r="AX1145" s="149"/>
      <c r="AY1145" s="149"/>
      <c r="AZ1145" s="149"/>
      <c r="BA1145" s="149"/>
      <c r="BB1145" s="149"/>
      <c r="BC1145" s="149"/>
      <c r="BD1145" s="149"/>
      <c r="BE1145" s="149"/>
      <c r="BF1145" s="149"/>
      <c r="BG1145" s="149"/>
      <c r="BH1145" s="149"/>
    </row>
    <row r="1146" spans="1:60" outlineLevel="1" x14ac:dyDescent="0.25">
      <c r="A1146" s="156"/>
      <c r="B1146" s="157"/>
      <c r="C1146" s="194" t="s">
        <v>1907</v>
      </c>
      <c r="D1146" s="161"/>
      <c r="E1146" s="162">
        <v>1.05</v>
      </c>
      <c r="F1146" s="159"/>
      <c r="G1146" s="159"/>
      <c r="H1146" s="159"/>
      <c r="I1146" s="159"/>
      <c r="J1146" s="159"/>
      <c r="K1146" s="159"/>
      <c r="L1146" s="159"/>
      <c r="M1146" s="159"/>
      <c r="N1146" s="159"/>
      <c r="O1146" s="159"/>
      <c r="P1146" s="159"/>
      <c r="Q1146" s="159"/>
      <c r="R1146" s="159"/>
      <c r="S1146" s="159"/>
      <c r="T1146" s="159"/>
      <c r="U1146" s="159"/>
      <c r="V1146" s="159"/>
      <c r="W1146" s="159"/>
      <c r="X1146" s="159"/>
      <c r="Y1146" s="149"/>
      <c r="Z1146" s="149"/>
      <c r="AA1146" s="149"/>
      <c r="AB1146" s="149"/>
      <c r="AC1146" s="149"/>
      <c r="AD1146" s="149"/>
      <c r="AE1146" s="149"/>
      <c r="AF1146" s="149"/>
      <c r="AG1146" s="149" t="s">
        <v>249</v>
      </c>
      <c r="AH1146" s="149">
        <v>0</v>
      </c>
      <c r="AI1146" s="149"/>
      <c r="AJ1146" s="149"/>
      <c r="AK1146" s="149"/>
      <c r="AL1146" s="149"/>
      <c r="AM1146" s="149"/>
      <c r="AN1146" s="149"/>
      <c r="AO1146" s="149"/>
      <c r="AP1146" s="149"/>
      <c r="AQ1146" s="149"/>
      <c r="AR1146" s="149"/>
      <c r="AS1146" s="149"/>
      <c r="AT1146" s="149"/>
      <c r="AU1146" s="149"/>
      <c r="AV1146" s="149"/>
      <c r="AW1146" s="149"/>
      <c r="AX1146" s="149"/>
      <c r="AY1146" s="149"/>
      <c r="AZ1146" s="149"/>
      <c r="BA1146" s="149"/>
      <c r="BB1146" s="149"/>
      <c r="BC1146" s="149"/>
      <c r="BD1146" s="149"/>
      <c r="BE1146" s="149"/>
      <c r="BF1146" s="149"/>
      <c r="BG1146" s="149"/>
      <c r="BH1146" s="149"/>
    </row>
    <row r="1147" spans="1:60" outlineLevel="1" x14ac:dyDescent="0.25">
      <c r="A1147" s="156"/>
      <c r="B1147" s="157"/>
      <c r="C1147" s="196" t="s">
        <v>1874</v>
      </c>
      <c r="D1147" s="163"/>
      <c r="E1147" s="164">
        <v>0.1575</v>
      </c>
      <c r="F1147" s="159"/>
      <c r="G1147" s="159"/>
      <c r="H1147" s="159"/>
      <c r="I1147" s="159"/>
      <c r="J1147" s="159"/>
      <c r="K1147" s="159"/>
      <c r="L1147" s="159"/>
      <c r="M1147" s="159"/>
      <c r="N1147" s="159"/>
      <c r="O1147" s="159"/>
      <c r="P1147" s="159"/>
      <c r="Q1147" s="159"/>
      <c r="R1147" s="159"/>
      <c r="S1147" s="159"/>
      <c r="T1147" s="159"/>
      <c r="U1147" s="159"/>
      <c r="V1147" s="159"/>
      <c r="W1147" s="159"/>
      <c r="X1147" s="159"/>
      <c r="Y1147" s="149"/>
      <c r="Z1147" s="149"/>
      <c r="AA1147" s="149"/>
      <c r="AB1147" s="149"/>
      <c r="AC1147" s="149"/>
      <c r="AD1147" s="149"/>
      <c r="AE1147" s="149"/>
      <c r="AF1147" s="149"/>
      <c r="AG1147" s="149" t="s">
        <v>249</v>
      </c>
      <c r="AH1147" s="149">
        <v>4</v>
      </c>
      <c r="AI1147" s="149"/>
      <c r="AJ1147" s="149"/>
      <c r="AK1147" s="149"/>
      <c r="AL1147" s="149"/>
      <c r="AM1147" s="149"/>
      <c r="AN1147" s="149"/>
      <c r="AO1147" s="149"/>
      <c r="AP1147" s="149"/>
      <c r="AQ1147" s="149"/>
      <c r="AR1147" s="149"/>
      <c r="AS1147" s="149"/>
      <c r="AT1147" s="149"/>
      <c r="AU1147" s="149"/>
      <c r="AV1147" s="149"/>
      <c r="AW1147" s="149"/>
      <c r="AX1147" s="149"/>
      <c r="AY1147" s="149"/>
      <c r="AZ1147" s="149"/>
      <c r="BA1147" s="149"/>
      <c r="BB1147" s="149"/>
      <c r="BC1147" s="149"/>
      <c r="BD1147" s="149"/>
      <c r="BE1147" s="149"/>
      <c r="BF1147" s="149"/>
      <c r="BG1147" s="149"/>
      <c r="BH1147" s="149"/>
    </row>
    <row r="1148" spans="1:60" outlineLevel="1" x14ac:dyDescent="0.25">
      <c r="A1148" s="175">
        <v>179</v>
      </c>
      <c r="B1148" s="176" t="s">
        <v>1908</v>
      </c>
      <c r="C1148" s="193" t="s">
        <v>1909</v>
      </c>
      <c r="D1148" s="177" t="s">
        <v>320</v>
      </c>
      <c r="E1148" s="178">
        <v>3.1016699999999999</v>
      </c>
      <c r="F1148" s="179"/>
      <c r="G1148" s="180">
        <f>ROUND(E1148*F1148,2)</f>
        <v>0</v>
      </c>
      <c r="H1148" s="179"/>
      <c r="I1148" s="180">
        <f>ROUND(E1148*H1148,2)</f>
        <v>0</v>
      </c>
      <c r="J1148" s="179"/>
      <c r="K1148" s="180">
        <f>ROUND(E1148*J1148,2)</f>
        <v>0</v>
      </c>
      <c r="L1148" s="180">
        <v>21</v>
      </c>
      <c r="M1148" s="180">
        <f>G1148*(1+L1148/100)</f>
        <v>0</v>
      </c>
      <c r="N1148" s="180">
        <v>1</v>
      </c>
      <c r="O1148" s="180">
        <f>ROUND(E1148*N1148,2)</f>
        <v>3.1</v>
      </c>
      <c r="P1148" s="180">
        <v>0</v>
      </c>
      <c r="Q1148" s="180">
        <f>ROUND(E1148*P1148,2)</f>
        <v>0</v>
      </c>
      <c r="R1148" s="180"/>
      <c r="S1148" s="180" t="s">
        <v>326</v>
      </c>
      <c r="T1148" s="181" t="s">
        <v>245</v>
      </c>
      <c r="U1148" s="159">
        <v>0</v>
      </c>
      <c r="V1148" s="159">
        <f>ROUND(E1148*U1148,2)</f>
        <v>0</v>
      </c>
      <c r="W1148" s="159"/>
      <c r="X1148" s="159" t="s">
        <v>328</v>
      </c>
      <c r="Y1148" s="149"/>
      <c r="Z1148" s="149"/>
      <c r="AA1148" s="149"/>
      <c r="AB1148" s="149"/>
      <c r="AC1148" s="149"/>
      <c r="AD1148" s="149"/>
      <c r="AE1148" s="149"/>
      <c r="AF1148" s="149"/>
      <c r="AG1148" s="149" t="s">
        <v>415</v>
      </c>
      <c r="AH1148" s="149"/>
      <c r="AI1148" s="149"/>
      <c r="AJ1148" s="149"/>
      <c r="AK1148" s="149"/>
      <c r="AL1148" s="149"/>
      <c r="AM1148" s="149"/>
      <c r="AN1148" s="149"/>
      <c r="AO1148" s="149"/>
      <c r="AP1148" s="149"/>
      <c r="AQ1148" s="149"/>
      <c r="AR1148" s="149"/>
      <c r="AS1148" s="149"/>
      <c r="AT1148" s="149"/>
      <c r="AU1148" s="149"/>
      <c r="AV1148" s="149"/>
      <c r="AW1148" s="149"/>
      <c r="AX1148" s="149"/>
      <c r="AY1148" s="149"/>
      <c r="AZ1148" s="149"/>
      <c r="BA1148" s="149"/>
      <c r="BB1148" s="149"/>
      <c r="BC1148" s="149"/>
      <c r="BD1148" s="149"/>
      <c r="BE1148" s="149"/>
      <c r="BF1148" s="149"/>
      <c r="BG1148" s="149"/>
      <c r="BH1148" s="149"/>
    </row>
    <row r="1149" spans="1:60" outlineLevel="1" x14ac:dyDescent="0.25">
      <c r="A1149" s="156"/>
      <c r="B1149" s="157"/>
      <c r="C1149" s="194" t="s">
        <v>1093</v>
      </c>
      <c r="D1149" s="161"/>
      <c r="E1149" s="162"/>
      <c r="F1149" s="159"/>
      <c r="G1149" s="159"/>
      <c r="H1149" s="159"/>
      <c r="I1149" s="159"/>
      <c r="J1149" s="159"/>
      <c r="K1149" s="159"/>
      <c r="L1149" s="159"/>
      <c r="M1149" s="159"/>
      <c r="N1149" s="159"/>
      <c r="O1149" s="159"/>
      <c r="P1149" s="159"/>
      <c r="Q1149" s="159"/>
      <c r="R1149" s="159"/>
      <c r="S1149" s="159"/>
      <c r="T1149" s="159"/>
      <c r="U1149" s="159"/>
      <c r="V1149" s="159"/>
      <c r="W1149" s="159"/>
      <c r="X1149" s="159"/>
      <c r="Y1149" s="149"/>
      <c r="Z1149" s="149"/>
      <c r="AA1149" s="149"/>
      <c r="AB1149" s="149"/>
      <c r="AC1149" s="149"/>
      <c r="AD1149" s="149"/>
      <c r="AE1149" s="149"/>
      <c r="AF1149" s="149"/>
      <c r="AG1149" s="149" t="s">
        <v>249</v>
      </c>
      <c r="AH1149" s="149">
        <v>0</v>
      </c>
      <c r="AI1149" s="149"/>
      <c r="AJ1149" s="149"/>
      <c r="AK1149" s="149"/>
      <c r="AL1149" s="149"/>
      <c r="AM1149" s="149"/>
      <c r="AN1149" s="149"/>
      <c r="AO1149" s="149"/>
      <c r="AP1149" s="149"/>
      <c r="AQ1149" s="149"/>
      <c r="AR1149" s="149"/>
      <c r="AS1149" s="149"/>
      <c r="AT1149" s="149"/>
      <c r="AU1149" s="149"/>
      <c r="AV1149" s="149"/>
      <c r="AW1149" s="149"/>
      <c r="AX1149" s="149"/>
      <c r="AY1149" s="149"/>
      <c r="AZ1149" s="149"/>
      <c r="BA1149" s="149"/>
      <c r="BB1149" s="149"/>
      <c r="BC1149" s="149"/>
      <c r="BD1149" s="149"/>
      <c r="BE1149" s="149"/>
      <c r="BF1149" s="149"/>
      <c r="BG1149" s="149"/>
      <c r="BH1149" s="149"/>
    </row>
    <row r="1150" spans="1:60" outlineLevel="1" x14ac:dyDescent="0.25">
      <c r="A1150" s="156"/>
      <c r="B1150" s="157"/>
      <c r="C1150" s="194" t="s">
        <v>1910</v>
      </c>
      <c r="D1150" s="161"/>
      <c r="E1150" s="162">
        <v>2.6970999999999998</v>
      </c>
      <c r="F1150" s="159"/>
      <c r="G1150" s="159"/>
      <c r="H1150" s="159"/>
      <c r="I1150" s="159"/>
      <c r="J1150" s="159"/>
      <c r="K1150" s="159"/>
      <c r="L1150" s="159"/>
      <c r="M1150" s="159"/>
      <c r="N1150" s="159"/>
      <c r="O1150" s="159"/>
      <c r="P1150" s="159"/>
      <c r="Q1150" s="159"/>
      <c r="R1150" s="159"/>
      <c r="S1150" s="159"/>
      <c r="T1150" s="159"/>
      <c r="U1150" s="159"/>
      <c r="V1150" s="159"/>
      <c r="W1150" s="159"/>
      <c r="X1150" s="159"/>
      <c r="Y1150" s="149"/>
      <c r="Z1150" s="149"/>
      <c r="AA1150" s="149"/>
      <c r="AB1150" s="149"/>
      <c r="AC1150" s="149"/>
      <c r="AD1150" s="149"/>
      <c r="AE1150" s="149"/>
      <c r="AF1150" s="149"/>
      <c r="AG1150" s="149" t="s">
        <v>249</v>
      </c>
      <c r="AH1150" s="149">
        <v>0</v>
      </c>
      <c r="AI1150" s="149"/>
      <c r="AJ1150" s="149"/>
      <c r="AK1150" s="149"/>
      <c r="AL1150" s="149"/>
      <c r="AM1150" s="149"/>
      <c r="AN1150" s="149"/>
      <c r="AO1150" s="149"/>
      <c r="AP1150" s="149"/>
      <c r="AQ1150" s="149"/>
      <c r="AR1150" s="149"/>
      <c r="AS1150" s="149"/>
      <c r="AT1150" s="149"/>
      <c r="AU1150" s="149"/>
      <c r="AV1150" s="149"/>
      <c r="AW1150" s="149"/>
      <c r="AX1150" s="149"/>
      <c r="AY1150" s="149"/>
      <c r="AZ1150" s="149"/>
      <c r="BA1150" s="149"/>
      <c r="BB1150" s="149"/>
      <c r="BC1150" s="149"/>
      <c r="BD1150" s="149"/>
      <c r="BE1150" s="149"/>
      <c r="BF1150" s="149"/>
      <c r="BG1150" s="149"/>
      <c r="BH1150" s="149"/>
    </row>
    <row r="1151" spans="1:60" outlineLevel="1" x14ac:dyDescent="0.25">
      <c r="A1151" s="156"/>
      <c r="B1151" s="157"/>
      <c r="C1151" s="196" t="s">
        <v>1874</v>
      </c>
      <c r="D1151" s="163"/>
      <c r="E1151" s="164">
        <v>0.40456999999999999</v>
      </c>
      <c r="F1151" s="159"/>
      <c r="G1151" s="159"/>
      <c r="H1151" s="159"/>
      <c r="I1151" s="159"/>
      <c r="J1151" s="159"/>
      <c r="K1151" s="159"/>
      <c r="L1151" s="159"/>
      <c r="M1151" s="159"/>
      <c r="N1151" s="159"/>
      <c r="O1151" s="159"/>
      <c r="P1151" s="159"/>
      <c r="Q1151" s="159"/>
      <c r="R1151" s="159"/>
      <c r="S1151" s="159"/>
      <c r="T1151" s="159"/>
      <c r="U1151" s="159"/>
      <c r="V1151" s="159"/>
      <c r="W1151" s="159"/>
      <c r="X1151" s="159"/>
      <c r="Y1151" s="149"/>
      <c r="Z1151" s="149"/>
      <c r="AA1151" s="149"/>
      <c r="AB1151" s="149"/>
      <c r="AC1151" s="149"/>
      <c r="AD1151" s="149"/>
      <c r="AE1151" s="149"/>
      <c r="AF1151" s="149"/>
      <c r="AG1151" s="149" t="s">
        <v>249</v>
      </c>
      <c r="AH1151" s="149">
        <v>4</v>
      </c>
      <c r="AI1151" s="149"/>
      <c r="AJ1151" s="149"/>
      <c r="AK1151" s="149"/>
      <c r="AL1151" s="149"/>
      <c r="AM1151" s="149"/>
      <c r="AN1151" s="149"/>
      <c r="AO1151" s="149"/>
      <c r="AP1151" s="149"/>
      <c r="AQ1151" s="149"/>
      <c r="AR1151" s="149"/>
      <c r="AS1151" s="149"/>
      <c r="AT1151" s="149"/>
      <c r="AU1151" s="149"/>
      <c r="AV1151" s="149"/>
      <c r="AW1151" s="149"/>
      <c r="AX1151" s="149"/>
      <c r="AY1151" s="149"/>
      <c r="AZ1151" s="149"/>
      <c r="BA1151" s="149"/>
      <c r="BB1151" s="149"/>
      <c r="BC1151" s="149"/>
      <c r="BD1151" s="149"/>
      <c r="BE1151" s="149"/>
      <c r="BF1151" s="149"/>
      <c r="BG1151" s="149"/>
      <c r="BH1151" s="149"/>
    </row>
    <row r="1152" spans="1:60" outlineLevel="1" x14ac:dyDescent="0.25">
      <c r="A1152" s="175">
        <v>180</v>
      </c>
      <c r="B1152" s="176" t="s">
        <v>1911</v>
      </c>
      <c r="C1152" s="193" t="s">
        <v>1912</v>
      </c>
      <c r="D1152" s="177" t="s">
        <v>320</v>
      </c>
      <c r="E1152" s="178">
        <v>1.89164</v>
      </c>
      <c r="F1152" s="179"/>
      <c r="G1152" s="180">
        <f>ROUND(E1152*F1152,2)</f>
        <v>0</v>
      </c>
      <c r="H1152" s="179"/>
      <c r="I1152" s="180">
        <f>ROUND(E1152*H1152,2)</f>
        <v>0</v>
      </c>
      <c r="J1152" s="179"/>
      <c r="K1152" s="180">
        <f>ROUND(E1152*J1152,2)</f>
        <v>0</v>
      </c>
      <c r="L1152" s="180">
        <v>21</v>
      </c>
      <c r="M1152" s="180">
        <f>G1152*(1+L1152/100)</f>
        <v>0</v>
      </c>
      <c r="N1152" s="180">
        <v>1</v>
      </c>
      <c r="O1152" s="180">
        <f>ROUND(E1152*N1152,2)</f>
        <v>1.89</v>
      </c>
      <c r="P1152" s="180">
        <v>0</v>
      </c>
      <c r="Q1152" s="180">
        <f>ROUND(E1152*P1152,2)</f>
        <v>0</v>
      </c>
      <c r="R1152" s="180"/>
      <c r="S1152" s="180" t="s">
        <v>326</v>
      </c>
      <c r="T1152" s="181" t="s">
        <v>245</v>
      </c>
      <c r="U1152" s="159">
        <v>0</v>
      </c>
      <c r="V1152" s="159">
        <f>ROUND(E1152*U1152,2)</f>
        <v>0</v>
      </c>
      <c r="W1152" s="159"/>
      <c r="X1152" s="159" t="s">
        <v>328</v>
      </c>
      <c r="Y1152" s="149"/>
      <c r="Z1152" s="149"/>
      <c r="AA1152" s="149"/>
      <c r="AB1152" s="149"/>
      <c r="AC1152" s="149"/>
      <c r="AD1152" s="149"/>
      <c r="AE1152" s="149"/>
      <c r="AF1152" s="149"/>
      <c r="AG1152" s="149" t="s">
        <v>415</v>
      </c>
      <c r="AH1152" s="149"/>
      <c r="AI1152" s="149"/>
      <c r="AJ1152" s="149"/>
      <c r="AK1152" s="149"/>
      <c r="AL1152" s="149"/>
      <c r="AM1152" s="149"/>
      <c r="AN1152" s="149"/>
      <c r="AO1152" s="149"/>
      <c r="AP1152" s="149"/>
      <c r="AQ1152" s="149"/>
      <c r="AR1152" s="149"/>
      <c r="AS1152" s="149"/>
      <c r="AT1152" s="149"/>
      <c r="AU1152" s="149"/>
      <c r="AV1152" s="149"/>
      <c r="AW1152" s="149"/>
      <c r="AX1152" s="149"/>
      <c r="AY1152" s="149"/>
      <c r="AZ1152" s="149"/>
      <c r="BA1152" s="149"/>
      <c r="BB1152" s="149"/>
      <c r="BC1152" s="149"/>
      <c r="BD1152" s="149"/>
      <c r="BE1152" s="149"/>
      <c r="BF1152" s="149"/>
      <c r="BG1152" s="149"/>
      <c r="BH1152" s="149"/>
    </row>
    <row r="1153" spans="1:60" outlineLevel="1" x14ac:dyDescent="0.25">
      <c r="A1153" s="156"/>
      <c r="B1153" s="157"/>
      <c r="C1153" s="194" t="s">
        <v>1093</v>
      </c>
      <c r="D1153" s="161"/>
      <c r="E1153" s="162"/>
      <c r="F1153" s="159"/>
      <c r="G1153" s="159"/>
      <c r="H1153" s="159"/>
      <c r="I1153" s="159"/>
      <c r="J1153" s="159"/>
      <c r="K1153" s="159"/>
      <c r="L1153" s="159"/>
      <c r="M1153" s="159"/>
      <c r="N1153" s="159"/>
      <c r="O1153" s="159"/>
      <c r="P1153" s="159"/>
      <c r="Q1153" s="159"/>
      <c r="R1153" s="159"/>
      <c r="S1153" s="159"/>
      <c r="T1153" s="159"/>
      <c r="U1153" s="159"/>
      <c r="V1153" s="159"/>
      <c r="W1153" s="159"/>
      <c r="X1153" s="159"/>
      <c r="Y1153" s="149"/>
      <c r="Z1153" s="149"/>
      <c r="AA1153" s="149"/>
      <c r="AB1153" s="149"/>
      <c r="AC1153" s="149"/>
      <c r="AD1153" s="149"/>
      <c r="AE1153" s="149"/>
      <c r="AF1153" s="149"/>
      <c r="AG1153" s="149" t="s">
        <v>249</v>
      </c>
      <c r="AH1153" s="149">
        <v>0</v>
      </c>
      <c r="AI1153" s="149"/>
      <c r="AJ1153" s="149"/>
      <c r="AK1153" s="149"/>
      <c r="AL1153" s="149"/>
      <c r="AM1153" s="149"/>
      <c r="AN1153" s="149"/>
      <c r="AO1153" s="149"/>
      <c r="AP1153" s="149"/>
      <c r="AQ1153" s="149"/>
      <c r="AR1153" s="149"/>
      <c r="AS1153" s="149"/>
      <c r="AT1153" s="149"/>
      <c r="AU1153" s="149"/>
      <c r="AV1153" s="149"/>
      <c r="AW1153" s="149"/>
      <c r="AX1153" s="149"/>
      <c r="AY1153" s="149"/>
      <c r="AZ1153" s="149"/>
      <c r="BA1153" s="149"/>
      <c r="BB1153" s="149"/>
      <c r="BC1153" s="149"/>
      <c r="BD1153" s="149"/>
      <c r="BE1153" s="149"/>
      <c r="BF1153" s="149"/>
      <c r="BG1153" s="149"/>
      <c r="BH1153" s="149"/>
    </row>
    <row r="1154" spans="1:60" outlineLevel="1" x14ac:dyDescent="0.25">
      <c r="A1154" s="156"/>
      <c r="B1154" s="157"/>
      <c r="C1154" s="194" t="s">
        <v>1913</v>
      </c>
      <c r="D1154" s="161"/>
      <c r="E1154" s="162">
        <v>1.6449</v>
      </c>
      <c r="F1154" s="159"/>
      <c r="G1154" s="159"/>
      <c r="H1154" s="159"/>
      <c r="I1154" s="159"/>
      <c r="J1154" s="159"/>
      <c r="K1154" s="159"/>
      <c r="L1154" s="159"/>
      <c r="M1154" s="159"/>
      <c r="N1154" s="159"/>
      <c r="O1154" s="159"/>
      <c r="P1154" s="159"/>
      <c r="Q1154" s="159"/>
      <c r="R1154" s="159"/>
      <c r="S1154" s="159"/>
      <c r="T1154" s="159"/>
      <c r="U1154" s="159"/>
      <c r="V1154" s="159"/>
      <c r="W1154" s="159"/>
      <c r="X1154" s="159"/>
      <c r="Y1154" s="149"/>
      <c r="Z1154" s="149"/>
      <c r="AA1154" s="149"/>
      <c r="AB1154" s="149"/>
      <c r="AC1154" s="149"/>
      <c r="AD1154" s="149"/>
      <c r="AE1154" s="149"/>
      <c r="AF1154" s="149"/>
      <c r="AG1154" s="149" t="s">
        <v>249</v>
      </c>
      <c r="AH1154" s="149">
        <v>0</v>
      </c>
      <c r="AI1154" s="149"/>
      <c r="AJ1154" s="149"/>
      <c r="AK1154" s="149"/>
      <c r="AL1154" s="149"/>
      <c r="AM1154" s="149"/>
      <c r="AN1154" s="149"/>
      <c r="AO1154" s="149"/>
      <c r="AP1154" s="149"/>
      <c r="AQ1154" s="149"/>
      <c r="AR1154" s="149"/>
      <c r="AS1154" s="149"/>
      <c r="AT1154" s="149"/>
      <c r="AU1154" s="149"/>
      <c r="AV1154" s="149"/>
      <c r="AW1154" s="149"/>
      <c r="AX1154" s="149"/>
      <c r="AY1154" s="149"/>
      <c r="AZ1154" s="149"/>
      <c r="BA1154" s="149"/>
      <c r="BB1154" s="149"/>
      <c r="BC1154" s="149"/>
      <c r="BD1154" s="149"/>
      <c r="BE1154" s="149"/>
      <c r="BF1154" s="149"/>
      <c r="BG1154" s="149"/>
      <c r="BH1154" s="149"/>
    </row>
    <row r="1155" spans="1:60" outlineLevel="1" x14ac:dyDescent="0.25">
      <c r="A1155" s="156"/>
      <c r="B1155" s="157"/>
      <c r="C1155" s="196" t="s">
        <v>1874</v>
      </c>
      <c r="D1155" s="163"/>
      <c r="E1155" s="164">
        <v>0.24673999999999999</v>
      </c>
      <c r="F1155" s="159"/>
      <c r="G1155" s="159"/>
      <c r="H1155" s="159"/>
      <c r="I1155" s="159"/>
      <c r="J1155" s="159"/>
      <c r="K1155" s="159"/>
      <c r="L1155" s="159"/>
      <c r="M1155" s="159"/>
      <c r="N1155" s="159"/>
      <c r="O1155" s="159"/>
      <c r="P1155" s="159"/>
      <c r="Q1155" s="159"/>
      <c r="R1155" s="159"/>
      <c r="S1155" s="159"/>
      <c r="T1155" s="159"/>
      <c r="U1155" s="159"/>
      <c r="V1155" s="159"/>
      <c r="W1155" s="159"/>
      <c r="X1155" s="159"/>
      <c r="Y1155" s="149"/>
      <c r="Z1155" s="149"/>
      <c r="AA1155" s="149"/>
      <c r="AB1155" s="149"/>
      <c r="AC1155" s="149"/>
      <c r="AD1155" s="149"/>
      <c r="AE1155" s="149"/>
      <c r="AF1155" s="149"/>
      <c r="AG1155" s="149" t="s">
        <v>249</v>
      </c>
      <c r="AH1155" s="149">
        <v>4</v>
      </c>
      <c r="AI1155" s="149"/>
      <c r="AJ1155" s="149"/>
      <c r="AK1155" s="149"/>
      <c r="AL1155" s="149"/>
      <c r="AM1155" s="149"/>
      <c r="AN1155" s="149"/>
      <c r="AO1155" s="149"/>
      <c r="AP1155" s="149"/>
      <c r="AQ1155" s="149"/>
      <c r="AR1155" s="149"/>
      <c r="AS1155" s="149"/>
      <c r="AT1155" s="149"/>
      <c r="AU1155" s="149"/>
      <c r="AV1155" s="149"/>
      <c r="AW1155" s="149"/>
      <c r="AX1155" s="149"/>
      <c r="AY1155" s="149"/>
      <c r="AZ1155" s="149"/>
      <c r="BA1155" s="149"/>
      <c r="BB1155" s="149"/>
      <c r="BC1155" s="149"/>
      <c r="BD1155" s="149"/>
      <c r="BE1155" s="149"/>
      <c r="BF1155" s="149"/>
      <c r="BG1155" s="149"/>
      <c r="BH1155" s="149"/>
    </row>
    <row r="1156" spans="1:60" outlineLevel="1" x14ac:dyDescent="0.25">
      <c r="A1156" s="175">
        <v>181</v>
      </c>
      <c r="B1156" s="176" t="s">
        <v>1914</v>
      </c>
      <c r="C1156" s="193" t="s">
        <v>1915</v>
      </c>
      <c r="D1156" s="177" t="s">
        <v>320</v>
      </c>
      <c r="E1156" s="178">
        <v>0.27600000000000002</v>
      </c>
      <c r="F1156" s="179"/>
      <c r="G1156" s="180">
        <f>ROUND(E1156*F1156,2)</f>
        <v>0</v>
      </c>
      <c r="H1156" s="179"/>
      <c r="I1156" s="180">
        <f>ROUND(E1156*H1156,2)</f>
        <v>0</v>
      </c>
      <c r="J1156" s="179"/>
      <c r="K1156" s="180">
        <f>ROUND(E1156*J1156,2)</f>
        <v>0</v>
      </c>
      <c r="L1156" s="180">
        <v>21</v>
      </c>
      <c r="M1156" s="180">
        <f>G1156*(1+L1156/100)</f>
        <v>0</v>
      </c>
      <c r="N1156" s="180">
        <v>1</v>
      </c>
      <c r="O1156" s="180">
        <f>ROUND(E1156*N1156,2)</f>
        <v>0.28000000000000003</v>
      </c>
      <c r="P1156" s="180">
        <v>0</v>
      </c>
      <c r="Q1156" s="180">
        <f>ROUND(E1156*P1156,2)</f>
        <v>0</v>
      </c>
      <c r="R1156" s="180"/>
      <c r="S1156" s="180" t="s">
        <v>326</v>
      </c>
      <c r="T1156" s="181" t="s">
        <v>1030</v>
      </c>
      <c r="U1156" s="159">
        <v>0</v>
      </c>
      <c r="V1156" s="159">
        <f>ROUND(E1156*U1156,2)</f>
        <v>0</v>
      </c>
      <c r="W1156" s="159"/>
      <c r="X1156" s="159" t="s">
        <v>328</v>
      </c>
      <c r="Y1156" s="149"/>
      <c r="Z1156" s="149"/>
      <c r="AA1156" s="149"/>
      <c r="AB1156" s="149"/>
      <c r="AC1156" s="149"/>
      <c r="AD1156" s="149"/>
      <c r="AE1156" s="149"/>
      <c r="AF1156" s="149"/>
      <c r="AG1156" s="149" t="s">
        <v>415</v>
      </c>
      <c r="AH1156" s="149"/>
      <c r="AI1156" s="149"/>
      <c r="AJ1156" s="149"/>
      <c r="AK1156" s="149"/>
      <c r="AL1156" s="149"/>
      <c r="AM1156" s="149"/>
      <c r="AN1156" s="149"/>
      <c r="AO1156" s="149"/>
      <c r="AP1156" s="149"/>
      <c r="AQ1156" s="149"/>
      <c r="AR1156" s="149"/>
      <c r="AS1156" s="149"/>
      <c r="AT1156" s="149"/>
      <c r="AU1156" s="149"/>
      <c r="AV1156" s="149"/>
      <c r="AW1156" s="149"/>
      <c r="AX1156" s="149"/>
      <c r="AY1156" s="149"/>
      <c r="AZ1156" s="149"/>
      <c r="BA1156" s="149"/>
      <c r="BB1156" s="149"/>
      <c r="BC1156" s="149"/>
      <c r="BD1156" s="149"/>
      <c r="BE1156" s="149"/>
      <c r="BF1156" s="149"/>
      <c r="BG1156" s="149"/>
      <c r="BH1156" s="149"/>
    </row>
    <row r="1157" spans="1:60" outlineLevel="1" x14ac:dyDescent="0.25">
      <c r="A1157" s="156"/>
      <c r="B1157" s="157"/>
      <c r="C1157" s="194" t="s">
        <v>1766</v>
      </c>
      <c r="D1157" s="161"/>
      <c r="E1157" s="162"/>
      <c r="F1157" s="159"/>
      <c r="G1157" s="159"/>
      <c r="H1157" s="159"/>
      <c r="I1157" s="159"/>
      <c r="J1157" s="159"/>
      <c r="K1157" s="159"/>
      <c r="L1157" s="159"/>
      <c r="M1157" s="159"/>
      <c r="N1157" s="159"/>
      <c r="O1157" s="159"/>
      <c r="P1157" s="159"/>
      <c r="Q1157" s="159"/>
      <c r="R1157" s="159"/>
      <c r="S1157" s="159"/>
      <c r="T1157" s="159"/>
      <c r="U1157" s="159"/>
      <c r="V1157" s="159"/>
      <c r="W1157" s="159"/>
      <c r="X1157" s="159"/>
      <c r="Y1157" s="149"/>
      <c r="Z1157" s="149"/>
      <c r="AA1157" s="149"/>
      <c r="AB1157" s="149"/>
      <c r="AC1157" s="149"/>
      <c r="AD1157" s="149"/>
      <c r="AE1157" s="149"/>
      <c r="AF1157" s="149"/>
      <c r="AG1157" s="149" t="s">
        <v>249</v>
      </c>
      <c r="AH1157" s="149">
        <v>0</v>
      </c>
      <c r="AI1157" s="149"/>
      <c r="AJ1157" s="149"/>
      <c r="AK1157" s="149"/>
      <c r="AL1157" s="149"/>
      <c r="AM1157" s="149"/>
      <c r="AN1157" s="149"/>
      <c r="AO1157" s="149"/>
      <c r="AP1157" s="149"/>
      <c r="AQ1157" s="149"/>
      <c r="AR1157" s="149"/>
      <c r="AS1157" s="149"/>
      <c r="AT1157" s="149"/>
      <c r="AU1157" s="149"/>
      <c r="AV1157" s="149"/>
      <c r="AW1157" s="149"/>
      <c r="AX1157" s="149"/>
      <c r="AY1157" s="149"/>
      <c r="AZ1157" s="149"/>
      <c r="BA1157" s="149"/>
      <c r="BB1157" s="149"/>
      <c r="BC1157" s="149"/>
      <c r="BD1157" s="149"/>
      <c r="BE1157" s="149"/>
      <c r="BF1157" s="149"/>
      <c r="BG1157" s="149"/>
      <c r="BH1157" s="149"/>
    </row>
    <row r="1158" spans="1:60" outlineLevel="1" x14ac:dyDescent="0.25">
      <c r="A1158" s="156"/>
      <c r="B1158" s="157"/>
      <c r="C1158" s="194" t="s">
        <v>1916</v>
      </c>
      <c r="D1158" s="161"/>
      <c r="E1158" s="162">
        <v>0.24</v>
      </c>
      <c r="F1158" s="159"/>
      <c r="G1158" s="159"/>
      <c r="H1158" s="159"/>
      <c r="I1158" s="159"/>
      <c r="J1158" s="159"/>
      <c r="K1158" s="159"/>
      <c r="L1158" s="159"/>
      <c r="M1158" s="159"/>
      <c r="N1158" s="159"/>
      <c r="O1158" s="159"/>
      <c r="P1158" s="159"/>
      <c r="Q1158" s="159"/>
      <c r="R1158" s="159"/>
      <c r="S1158" s="159"/>
      <c r="T1158" s="159"/>
      <c r="U1158" s="159"/>
      <c r="V1158" s="159"/>
      <c r="W1158" s="159"/>
      <c r="X1158" s="159"/>
      <c r="Y1158" s="149"/>
      <c r="Z1158" s="149"/>
      <c r="AA1158" s="149"/>
      <c r="AB1158" s="149"/>
      <c r="AC1158" s="149"/>
      <c r="AD1158" s="149"/>
      <c r="AE1158" s="149"/>
      <c r="AF1158" s="149"/>
      <c r="AG1158" s="149" t="s">
        <v>249</v>
      </c>
      <c r="AH1158" s="149">
        <v>0</v>
      </c>
      <c r="AI1158" s="149"/>
      <c r="AJ1158" s="149"/>
      <c r="AK1158" s="149"/>
      <c r="AL1158" s="149"/>
      <c r="AM1158" s="149"/>
      <c r="AN1158" s="149"/>
      <c r="AO1158" s="149"/>
      <c r="AP1158" s="149"/>
      <c r="AQ1158" s="149"/>
      <c r="AR1158" s="149"/>
      <c r="AS1158" s="149"/>
      <c r="AT1158" s="149"/>
      <c r="AU1158" s="149"/>
      <c r="AV1158" s="149"/>
      <c r="AW1158" s="149"/>
      <c r="AX1158" s="149"/>
      <c r="AY1158" s="149"/>
      <c r="AZ1158" s="149"/>
      <c r="BA1158" s="149"/>
      <c r="BB1158" s="149"/>
      <c r="BC1158" s="149"/>
      <c r="BD1158" s="149"/>
      <c r="BE1158" s="149"/>
      <c r="BF1158" s="149"/>
      <c r="BG1158" s="149"/>
      <c r="BH1158" s="149"/>
    </row>
    <row r="1159" spans="1:60" outlineLevel="1" x14ac:dyDescent="0.25">
      <c r="A1159" s="156"/>
      <c r="B1159" s="157"/>
      <c r="C1159" s="196" t="s">
        <v>1874</v>
      </c>
      <c r="D1159" s="163"/>
      <c r="E1159" s="164">
        <v>3.5999999999999997E-2</v>
      </c>
      <c r="F1159" s="159"/>
      <c r="G1159" s="159"/>
      <c r="H1159" s="159"/>
      <c r="I1159" s="159"/>
      <c r="J1159" s="159"/>
      <c r="K1159" s="159"/>
      <c r="L1159" s="159"/>
      <c r="M1159" s="159"/>
      <c r="N1159" s="159"/>
      <c r="O1159" s="159"/>
      <c r="P1159" s="159"/>
      <c r="Q1159" s="159"/>
      <c r="R1159" s="159"/>
      <c r="S1159" s="159"/>
      <c r="T1159" s="159"/>
      <c r="U1159" s="159"/>
      <c r="V1159" s="159"/>
      <c r="W1159" s="159"/>
      <c r="X1159" s="159"/>
      <c r="Y1159" s="149"/>
      <c r="Z1159" s="149"/>
      <c r="AA1159" s="149"/>
      <c r="AB1159" s="149"/>
      <c r="AC1159" s="149"/>
      <c r="AD1159" s="149"/>
      <c r="AE1159" s="149"/>
      <c r="AF1159" s="149"/>
      <c r="AG1159" s="149" t="s">
        <v>249</v>
      </c>
      <c r="AH1159" s="149">
        <v>4</v>
      </c>
      <c r="AI1159" s="149"/>
      <c r="AJ1159" s="149"/>
      <c r="AK1159" s="149"/>
      <c r="AL1159" s="149"/>
      <c r="AM1159" s="149"/>
      <c r="AN1159" s="149"/>
      <c r="AO1159" s="149"/>
      <c r="AP1159" s="149"/>
      <c r="AQ1159" s="149"/>
      <c r="AR1159" s="149"/>
      <c r="AS1159" s="149"/>
      <c r="AT1159" s="149"/>
      <c r="AU1159" s="149"/>
      <c r="AV1159" s="149"/>
      <c r="AW1159" s="149"/>
      <c r="AX1159" s="149"/>
      <c r="AY1159" s="149"/>
      <c r="AZ1159" s="149"/>
      <c r="BA1159" s="149"/>
      <c r="BB1159" s="149"/>
      <c r="BC1159" s="149"/>
      <c r="BD1159" s="149"/>
      <c r="BE1159" s="149"/>
      <c r="BF1159" s="149"/>
      <c r="BG1159" s="149"/>
      <c r="BH1159" s="149"/>
    </row>
    <row r="1160" spans="1:60" outlineLevel="1" x14ac:dyDescent="0.25">
      <c r="A1160" s="156"/>
      <c r="B1160" s="157"/>
      <c r="C1160" s="196" t="s">
        <v>1917</v>
      </c>
      <c r="D1160" s="163"/>
      <c r="E1160" s="164"/>
      <c r="F1160" s="159"/>
      <c r="G1160" s="159"/>
      <c r="H1160" s="159"/>
      <c r="I1160" s="159"/>
      <c r="J1160" s="159"/>
      <c r="K1160" s="159"/>
      <c r="L1160" s="159"/>
      <c r="M1160" s="159"/>
      <c r="N1160" s="159"/>
      <c r="O1160" s="159"/>
      <c r="P1160" s="159"/>
      <c r="Q1160" s="159"/>
      <c r="R1160" s="159"/>
      <c r="S1160" s="159"/>
      <c r="T1160" s="159"/>
      <c r="U1160" s="159"/>
      <c r="V1160" s="159"/>
      <c r="W1160" s="159"/>
      <c r="X1160" s="159"/>
      <c r="Y1160" s="149"/>
      <c r="Z1160" s="149"/>
      <c r="AA1160" s="149"/>
      <c r="AB1160" s="149"/>
      <c r="AC1160" s="149"/>
      <c r="AD1160" s="149"/>
      <c r="AE1160" s="149"/>
      <c r="AF1160" s="149"/>
      <c r="AG1160" s="149" t="s">
        <v>249</v>
      </c>
      <c r="AH1160" s="149">
        <v>4</v>
      </c>
      <c r="AI1160" s="149"/>
      <c r="AJ1160" s="149"/>
      <c r="AK1160" s="149"/>
      <c r="AL1160" s="149"/>
      <c r="AM1160" s="149"/>
      <c r="AN1160" s="149"/>
      <c r="AO1160" s="149"/>
      <c r="AP1160" s="149"/>
      <c r="AQ1160" s="149"/>
      <c r="AR1160" s="149"/>
      <c r="AS1160" s="149"/>
      <c r="AT1160" s="149"/>
      <c r="AU1160" s="149"/>
      <c r="AV1160" s="149"/>
      <c r="AW1160" s="149"/>
      <c r="AX1160" s="149"/>
      <c r="AY1160" s="149"/>
      <c r="AZ1160" s="149"/>
      <c r="BA1160" s="149"/>
      <c r="BB1160" s="149"/>
      <c r="BC1160" s="149"/>
      <c r="BD1160" s="149"/>
      <c r="BE1160" s="149"/>
      <c r="BF1160" s="149"/>
      <c r="BG1160" s="149"/>
      <c r="BH1160" s="149"/>
    </row>
    <row r="1161" spans="1:60" outlineLevel="1" x14ac:dyDescent="0.25">
      <c r="A1161" s="175">
        <v>182</v>
      </c>
      <c r="B1161" s="176" t="s">
        <v>1918</v>
      </c>
      <c r="C1161" s="193" t="s">
        <v>1919</v>
      </c>
      <c r="D1161" s="177" t="s">
        <v>403</v>
      </c>
      <c r="E1161" s="178">
        <v>990</v>
      </c>
      <c r="F1161" s="179"/>
      <c r="G1161" s="180">
        <f>ROUND(E1161*F1161,2)</f>
        <v>0</v>
      </c>
      <c r="H1161" s="179"/>
      <c r="I1161" s="180">
        <f>ROUND(E1161*H1161,2)</f>
        <v>0</v>
      </c>
      <c r="J1161" s="179"/>
      <c r="K1161" s="180">
        <f>ROUND(E1161*J1161,2)</f>
        <v>0</v>
      </c>
      <c r="L1161" s="180">
        <v>21</v>
      </c>
      <c r="M1161" s="180">
        <f>G1161*(1+L1161/100)</f>
        <v>0</v>
      </c>
      <c r="N1161" s="180">
        <v>0</v>
      </c>
      <c r="O1161" s="180">
        <f>ROUND(E1161*N1161,2)</f>
        <v>0</v>
      </c>
      <c r="P1161" s="180">
        <v>0</v>
      </c>
      <c r="Q1161" s="180">
        <f>ROUND(E1161*P1161,2)</f>
        <v>0</v>
      </c>
      <c r="R1161" s="180"/>
      <c r="S1161" s="180" t="s">
        <v>326</v>
      </c>
      <c r="T1161" s="181" t="s">
        <v>327</v>
      </c>
      <c r="U1161" s="159">
        <v>0</v>
      </c>
      <c r="V1161" s="159">
        <f>ROUND(E1161*U1161,2)</f>
        <v>0</v>
      </c>
      <c r="W1161" s="159"/>
      <c r="X1161" s="159" t="s">
        <v>328</v>
      </c>
      <c r="Y1161" s="149"/>
      <c r="Z1161" s="149"/>
      <c r="AA1161" s="149"/>
      <c r="AB1161" s="149"/>
      <c r="AC1161" s="149"/>
      <c r="AD1161" s="149"/>
      <c r="AE1161" s="149"/>
      <c r="AF1161" s="149"/>
      <c r="AG1161" s="149" t="s">
        <v>415</v>
      </c>
      <c r="AH1161" s="149"/>
      <c r="AI1161" s="149"/>
      <c r="AJ1161" s="149"/>
      <c r="AK1161" s="149"/>
      <c r="AL1161" s="149"/>
      <c r="AM1161" s="149"/>
      <c r="AN1161" s="149"/>
      <c r="AO1161" s="149"/>
      <c r="AP1161" s="149"/>
      <c r="AQ1161" s="149"/>
      <c r="AR1161" s="149"/>
      <c r="AS1161" s="149"/>
      <c r="AT1161" s="149"/>
      <c r="AU1161" s="149"/>
      <c r="AV1161" s="149"/>
      <c r="AW1161" s="149"/>
      <c r="AX1161" s="149"/>
      <c r="AY1161" s="149"/>
      <c r="AZ1161" s="149"/>
      <c r="BA1161" s="149"/>
      <c r="BB1161" s="149"/>
      <c r="BC1161" s="149"/>
      <c r="BD1161" s="149"/>
      <c r="BE1161" s="149"/>
      <c r="BF1161" s="149"/>
      <c r="BG1161" s="149"/>
      <c r="BH1161" s="149"/>
    </row>
    <row r="1162" spans="1:60" outlineLevel="1" x14ac:dyDescent="0.25">
      <c r="A1162" s="156"/>
      <c r="B1162" s="157"/>
      <c r="C1162" s="194" t="s">
        <v>1920</v>
      </c>
      <c r="D1162" s="161"/>
      <c r="E1162" s="162">
        <v>990</v>
      </c>
      <c r="F1162" s="159"/>
      <c r="G1162" s="159"/>
      <c r="H1162" s="159"/>
      <c r="I1162" s="159"/>
      <c r="J1162" s="159"/>
      <c r="K1162" s="159"/>
      <c r="L1162" s="159"/>
      <c r="M1162" s="159"/>
      <c r="N1162" s="159"/>
      <c r="O1162" s="159"/>
      <c r="P1162" s="159"/>
      <c r="Q1162" s="159"/>
      <c r="R1162" s="159"/>
      <c r="S1162" s="159"/>
      <c r="T1162" s="159"/>
      <c r="U1162" s="159"/>
      <c r="V1162" s="159"/>
      <c r="W1162" s="159"/>
      <c r="X1162" s="159"/>
      <c r="Y1162" s="149"/>
      <c r="Z1162" s="149"/>
      <c r="AA1162" s="149"/>
      <c r="AB1162" s="149"/>
      <c r="AC1162" s="149"/>
      <c r="AD1162" s="149"/>
      <c r="AE1162" s="149"/>
      <c r="AF1162" s="149"/>
      <c r="AG1162" s="149" t="s">
        <v>249</v>
      </c>
      <c r="AH1162" s="149">
        <v>0</v>
      </c>
      <c r="AI1162" s="149"/>
      <c r="AJ1162" s="149"/>
      <c r="AK1162" s="149"/>
      <c r="AL1162" s="149"/>
      <c r="AM1162" s="149"/>
      <c r="AN1162" s="149"/>
      <c r="AO1162" s="149"/>
      <c r="AP1162" s="149"/>
      <c r="AQ1162" s="149"/>
      <c r="AR1162" s="149"/>
      <c r="AS1162" s="149"/>
      <c r="AT1162" s="149"/>
      <c r="AU1162" s="149"/>
      <c r="AV1162" s="149"/>
      <c r="AW1162" s="149"/>
      <c r="AX1162" s="149"/>
      <c r="AY1162" s="149"/>
      <c r="AZ1162" s="149"/>
      <c r="BA1162" s="149"/>
      <c r="BB1162" s="149"/>
      <c r="BC1162" s="149"/>
      <c r="BD1162" s="149"/>
      <c r="BE1162" s="149"/>
      <c r="BF1162" s="149"/>
      <c r="BG1162" s="149"/>
      <c r="BH1162" s="149"/>
    </row>
    <row r="1163" spans="1:60" outlineLevel="1" x14ac:dyDescent="0.25">
      <c r="A1163" s="156">
        <v>183</v>
      </c>
      <c r="B1163" s="157" t="s">
        <v>602</v>
      </c>
      <c r="C1163" s="197" t="s">
        <v>603</v>
      </c>
      <c r="D1163" s="158" t="s">
        <v>0</v>
      </c>
      <c r="E1163" s="190"/>
      <c r="F1163" s="160"/>
      <c r="G1163" s="159">
        <f>ROUND(E1163*F1163,2)</f>
        <v>0</v>
      </c>
      <c r="H1163" s="160"/>
      <c r="I1163" s="159">
        <f>ROUND(E1163*H1163,2)</f>
        <v>0</v>
      </c>
      <c r="J1163" s="160"/>
      <c r="K1163" s="159">
        <f>ROUND(E1163*J1163,2)</f>
        <v>0</v>
      </c>
      <c r="L1163" s="159">
        <v>21</v>
      </c>
      <c r="M1163" s="159">
        <f>G1163*(1+L1163/100)</f>
        <v>0</v>
      </c>
      <c r="N1163" s="159">
        <v>0</v>
      </c>
      <c r="O1163" s="159">
        <f>ROUND(E1163*N1163,2)</f>
        <v>0</v>
      </c>
      <c r="P1163" s="159">
        <v>0</v>
      </c>
      <c r="Q1163" s="159">
        <f>ROUND(E1163*P1163,2)</f>
        <v>0</v>
      </c>
      <c r="R1163" s="159" t="s">
        <v>576</v>
      </c>
      <c r="S1163" s="159" t="s">
        <v>244</v>
      </c>
      <c r="T1163" s="159" t="s">
        <v>1030</v>
      </c>
      <c r="U1163" s="159">
        <v>0</v>
      </c>
      <c r="V1163" s="159">
        <f>ROUND(E1163*U1163,2)</f>
        <v>0</v>
      </c>
      <c r="W1163" s="159"/>
      <c r="X1163" s="159" t="s">
        <v>604</v>
      </c>
      <c r="Y1163" s="149"/>
      <c r="Z1163" s="149"/>
      <c r="AA1163" s="149"/>
      <c r="AB1163" s="149"/>
      <c r="AC1163" s="149"/>
      <c r="AD1163" s="149"/>
      <c r="AE1163" s="149"/>
      <c r="AF1163" s="149"/>
      <c r="AG1163" s="149" t="s">
        <v>605</v>
      </c>
      <c r="AH1163" s="149"/>
      <c r="AI1163" s="149"/>
      <c r="AJ1163" s="149"/>
      <c r="AK1163" s="149"/>
      <c r="AL1163" s="149"/>
      <c r="AM1163" s="149"/>
      <c r="AN1163" s="149"/>
      <c r="AO1163" s="149"/>
      <c r="AP1163" s="149"/>
      <c r="AQ1163" s="149"/>
      <c r="AR1163" s="149"/>
      <c r="AS1163" s="149"/>
      <c r="AT1163" s="149"/>
      <c r="AU1163" s="149"/>
      <c r="AV1163" s="149"/>
      <c r="AW1163" s="149"/>
      <c r="AX1163" s="149"/>
      <c r="AY1163" s="149"/>
      <c r="AZ1163" s="149"/>
      <c r="BA1163" s="149"/>
      <c r="BB1163" s="149"/>
      <c r="BC1163" s="149"/>
      <c r="BD1163" s="149"/>
      <c r="BE1163" s="149"/>
      <c r="BF1163" s="149"/>
      <c r="BG1163" s="149"/>
      <c r="BH1163" s="149"/>
    </row>
    <row r="1164" spans="1:60" outlineLevel="1" x14ac:dyDescent="0.25">
      <c r="A1164" s="156"/>
      <c r="B1164" s="157"/>
      <c r="C1164" s="268" t="s">
        <v>606</v>
      </c>
      <c r="D1164" s="269"/>
      <c r="E1164" s="269"/>
      <c r="F1164" s="269"/>
      <c r="G1164" s="269"/>
      <c r="H1164" s="159"/>
      <c r="I1164" s="159"/>
      <c r="J1164" s="159"/>
      <c r="K1164" s="159"/>
      <c r="L1164" s="159"/>
      <c r="M1164" s="159"/>
      <c r="N1164" s="159"/>
      <c r="O1164" s="159"/>
      <c r="P1164" s="159"/>
      <c r="Q1164" s="159"/>
      <c r="R1164" s="159"/>
      <c r="S1164" s="159"/>
      <c r="T1164" s="159"/>
      <c r="U1164" s="159"/>
      <c r="V1164" s="159"/>
      <c r="W1164" s="159"/>
      <c r="X1164" s="159"/>
      <c r="Y1164" s="149"/>
      <c r="Z1164" s="149"/>
      <c r="AA1164" s="149"/>
      <c r="AB1164" s="149"/>
      <c r="AC1164" s="149"/>
      <c r="AD1164" s="149"/>
      <c r="AE1164" s="149"/>
      <c r="AF1164" s="149"/>
      <c r="AG1164" s="149" t="s">
        <v>270</v>
      </c>
      <c r="AH1164" s="149"/>
      <c r="AI1164" s="149"/>
      <c r="AJ1164" s="149"/>
      <c r="AK1164" s="149"/>
      <c r="AL1164" s="149"/>
      <c r="AM1164" s="149"/>
      <c r="AN1164" s="149"/>
      <c r="AO1164" s="149"/>
      <c r="AP1164" s="149"/>
      <c r="AQ1164" s="149"/>
      <c r="AR1164" s="149"/>
      <c r="AS1164" s="149"/>
      <c r="AT1164" s="149"/>
      <c r="AU1164" s="149"/>
      <c r="AV1164" s="149"/>
      <c r="AW1164" s="149"/>
      <c r="AX1164" s="149"/>
      <c r="AY1164" s="149"/>
      <c r="AZ1164" s="149"/>
      <c r="BA1164" s="149"/>
      <c r="BB1164" s="149"/>
      <c r="BC1164" s="149"/>
      <c r="BD1164" s="149"/>
      <c r="BE1164" s="149"/>
      <c r="BF1164" s="149"/>
      <c r="BG1164" s="149"/>
      <c r="BH1164" s="149"/>
    </row>
    <row r="1165" spans="1:60" x14ac:dyDescent="0.25">
      <c r="A1165" s="169" t="s">
        <v>238</v>
      </c>
      <c r="B1165" s="170" t="s">
        <v>190</v>
      </c>
      <c r="C1165" s="192" t="s">
        <v>191</v>
      </c>
      <c r="D1165" s="171"/>
      <c r="E1165" s="172"/>
      <c r="F1165" s="173"/>
      <c r="G1165" s="173">
        <f>SUMIF(AG1166:AG1358,"&lt;&gt;NOR",G1166:G1358)</f>
        <v>0</v>
      </c>
      <c r="H1165" s="173"/>
      <c r="I1165" s="173">
        <f>SUM(I1166:I1358)</f>
        <v>0</v>
      </c>
      <c r="J1165" s="173"/>
      <c r="K1165" s="173">
        <f>SUM(K1166:K1358)</f>
        <v>0</v>
      </c>
      <c r="L1165" s="173"/>
      <c r="M1165" s="173">
        <f>SUM(M1166:M1358)</f>
        <v>0</v>
      </c>
      <c r="N1165" s="173"/>
      <c r="O1165" s="173">
        <f>SUM(O1166:O1358)</f>
        <v>20.439999999999998</v>
      </c>
      <c r="P1165" s="173"/>
      <c r="Q1165" s="173">
        <f>SUM(Q1166:Q1358)</f>
        <v>0</v>
      </c>
      <c r="R1165" s="173"/>
      <c r="S1165" s="173"/>
      <c r="T1165" s="174"/>
      <c r="U1165" s="168"/>
      <c r="V1165" s="168">
        <f>SUM(V1166:V1358)</f>
        <v>1722.99</v>
      </c>
      <c r="W1165" s="168"/>
      <c r="X1165" s="168"/>
      <c r="AG1165" t="s">
        <v>239</v>
      </c>
    </row>
    <row r="1166" spans="1:60" outlineLevel="1" x14ac:dyDescent="0.25">
      <c r="A1166" s="175">
        <v>184</v>
      </c>
      <c r="B1166" s="176" t="s">
        <v>1921</v>
      </c>
      <c r="C1166" s="193" t="s">
        <v>1922</v>
      </c>
      <c r="D1166" s="177" t="s">
        <v>242</v>
      </c>
      <c r="E1166" s="178">
        <v>693.3</v>
      </c>
      <c r="F1166" s="179"/>
      <c r="G1166" s="180">
        <f>ROUND(E1166*F1166,2)</f>
        <v>0</v>
      </c>
      <c r="H1166" s="179"/>
      <c r="I1166" s="180">
        <f>ROUND(E1166*H1166,2)</f>
        <v>0</v>
      </c>
      <c r="J1166" s="179"/>
      <c r="K1166" s="180">
        <f>ROUND(E1166*J1166,2)</f>
        <v>0</v>
      </c>
      <c r="L1166" s="180">
        <v>21</v>
      </c>
      <c r="M1166" s="180">
        <f>G1166*(1+L1166/100)</f>
        <v>0</v>
      </c>
      <c r="N1166" s="180">
        <v>2.1000000000000001E-4</v>
      </c>
      <c r="O1166" s="180">
        <f>ROUND(E1166*N1166,2)</f>
        <v>0.15</v>
      </c>
      <c r="P1166" s="180">
        <v>0</v>
      </c>
      <c r="Q1166" s="180">
        <f>ROUND(E1166*P1166,2)</f>
        <v>0</v>
      </c>
      <c r="R1166" s="180" t="s">
        <v>1923</v>
      </c>
      <c r="S1166" s="180" t="s">
        <v>244</v>
      </c>
      <c r="T1166" s="181" t="s">
        <v>1030</v>
      </c>
      <c r="U1166" s="159">
        <v>0.05</v>
      </c>
      <c r="V1166" s="159">
        <f>ROUND(E1166*U1166,2)</f>
        <v>34.67</v>
      </c>
      <c r="W1166" s="159"/>
      <c r="X1166" s="159" t="s">
        <v>246</v>
      </c>
      <c r="Y1166" s="149"/>
      <c r="Z1166" s="149"/>
      <c r="AA1166" s="149"/>
      <c r="AB1166" s="149"/>
      <c r="AC1166" s="149"/>
      <c r="AD1166" s="149"/>
      <c r="AE1166" s="149"/>
      <c r="AF1166" s="149"/>
      <c r="AG1166" s="149" t="s">
        <v>289</v>
      </c>
      <c r="AH1166" s="149"/>
      <c r="AI1166" s="149"/>
      <c r="AJ1166" s="149"/>
      <c r="AK1166" s="149"/>
      <c r="AL1166" s="149"/>
      <c r="AM1166" s="149"/>
      <c r="AN1166" s="149"/>
      <c r="AO1166" s="149"/>
      <c r="AP1166" s="149"/>
      <c r="AQ1166" s="149"/>
      <c r="AR1166" s="149"/>
      <c r="AS1166" s="149"/>
      <c r="AT1166" s="149"/>
      <c r="AU1166" s="149"/>
      <c r="AV1166" s="149"/>
      <c r="AW1166" s="149"/>
      <c r="AX1166" s="149"/>
      <c r="AY1166" s="149"/>
      <c r="AZ1166" s="149"/>
      <c r="BA1166" s="149"/>
      <c r="BB1166" s="149"/>
      <c r="BC1166" s="149"/>
      <c r="BD1166" s="149"/>
      <c r="BE1166" s="149"/>
      <c r="BF1166" s="149"/>
      <c r="BG1166" s="149"/>
      <c r="BH1166" s="149"/>
    </row>
    <row r="1167" spans="1:60" outlineLevel="1" x14ac:dyDescent="0.25">
      <c r="A1167" s="156"/>
      <c r="B1167" s="157"/>
      <c r="C1167" s="194" t="s">
        <v>1216</v>
      </c>
      <c r="D1167" s="161"/>
      <c r="E1167" s="162"/>
      <c r="F1167" s="159"/>
      <c r="G1167" s="159"/>
      <c r="H1167" s="159"/>
      <c r="I1167" s="159"/>
      <c r="J1167" s="159"/>
      <c r="K1167" s="159"/>
      <c r="L1167" s="159"/>
      <c r="M1167" s="159"/>
      <c r="N1167" s="159"/>
      <c r="O1167" s="159"/>
      <c r="P1167" s="159"/>
      <c r="Q1167" s="159"/>
      <c r="R1167" s="159"/>
      <c r="S1167" s="159"/>
      <c r="T1167" s="159"/>
      <c r="U1167" s="159"/>
      <c r="V1167" s="159"/>
      <c r="W1167" s="159"/>
      <c r="X1167" s="159"/>
      <c r="Y1167" s="149"/>
      <c r="Z1167" s="149"/>
      <c r="AA1167" s="149"/>
      <c r="AB1167" s="149"/>
      <c r="AC1167" s="149"/>
      <c r="AD1167" s="149"/>
      <c r="AE1167" s="149"/>
      <c r="AF1167" s="149"/>
      <c r="AG1167" s="149" t="s">
        <v>249</v>
      </c>
      <c r="AH1167" s="149">
        <v>0</v>
      </c>
      <c r="AI1167" s="149"/>
      <c r="AJ1167" s="149"/>
      <c r="AK1167" s="149"/>
      <c r="AL1167" s="149"/>
      <c r="AM1167" s="149"/>
      <c r="AN1167" s="149"/>
      <c r="AO1167" s="149"/>
      <c r="AP1167" s="149"/>
      <c r="AQ1167" s="149"/>
      <c r="AR1167" s="149"/>
      <c r="AS1167" s="149"/>
      <c r="AT1167" s="149"/>
      <c r="AU1167" s="149"/>
      <c r="AV1167" s="149"/>
      <c r="AW1167" s="149"/>
      <c r="AX1167" s="149"/>
      <c r="AY1167" s="149"/>
      <c r="AZ1167" s="149"/>
      <c r="BA1167" s="149"/>
      <c r="BB1167" s="149"/>
      <c r="BC1167" s="149"/>
      <c r="BD1167" s="149"/>
      <c r="BE1167" s="149"/>
      <c r="BF1167" s="149"/>
      <c r="BG1167" s="149"/>
      <c r="BH1167" s="149"/>
    </row>
    <row r="1168" spans="1:60" outlineLevel="1" x14ac:dyDescent="0.25">
      <c r="A1168" s="156"/>
      <c r="B1168" s="157"/>
      <c r="C1168" s="194" t="s">
        <v>1424</v>
      </c>
      <c r="D1168" s="161"/>
      <c r="E1168" s="162">
        <v>71.7</v>
      </c>
      <c r="F1168" s="159"/>
      <c r="G1168" s="159"/>
      <c r="H1168" s="159"/>
      <c r="I1168" s="159"/>
      <c r="J1168" s="159"/>
      <c r="K1168" s="159"/>
      <c r="L1168" s="159"/>
      <c r="M1168" s="159"/>
      <c r="N1168" s="159"/>
      <c r="O1168" s="159"/>
      <c r="P1168" s="159"/>
      <c r="Q1168" s="159"/>
      <c r="R1168" s="159"/>
      <c r="S1168" s="159"/>
      <c r="T1168" s="159"/>
      <c r="U1168" s="159"/>
      <c r="V1168" s="159"/>
      <c r="W1168" s="159"/>
      <c r="X1168" s="159"/>
      <c r="Y1168" s="149"/>
      <c r="Z1168" s="149"/>
      <c r="AA1168" s="149"/>
      <c r="AB1168" s="149"/>
      <c r="AC1168" s="149"/>
      <c r="AD1168" s="149"/>
      <c r="AE1168" s="149"/>
      <c r="AF1168" s="149"/>
      <c r="AG1168" s="149" t="s">
        <v>249</v>
      </c>
      <c r="AH1168" s="149">
        <v>0</v>
      </c>
      <c r="AI1168" s="149"/>
      <c r="AJ1168" s="149"/>
      <c r="AK1168" s="149"/>
      <c r="AL1168" s="149"/>
      <c r="AM1168" s="149"/>
      <c r="AN1168" s="149"/>
      <c r="AO1168" s="149"/>
      <c r="AP1168" s="149"/>
      <c r="AQ1168" s="149"/>
      <c r="AR1168" s="149"/>
      <c r="AS1168" s="149"/>
      <c r="AT1168" s="149"/>
      <c r="AU1168" s="149"/>
      <c r="AV1168" s="149"/>
      <c r="AW1168" s="149"/>
      <c r="AX1168" s="149"/>
      <c r="AY1168" s="149"/>
      <c r="AZ1168" s="149"/>
      <c r="BA1168" s="149"/>
      <c r="BB1168" s="149"/>
      <c r="BC1168" s="149"/>
      <c r="BD1168" s="149"/>
      <c r="BE1168" s="149"/>
      <c r="BF1168" s="149"/>
      <c r="BG1168" s="149"/>
      <c r="BH1168" s="149"/>
    </row>
    <row r="1169" spans="1:60" outlineLevel="1" x14ac:dyDescent="0.25">
      <c r="A1169" s="156"/>
      <c r="B1169" s="157"/>
      <c r="C1169" s="194" t="s">
        <v>1400</v>
      </c>
      <c r="D1169" s="161"/>
      <c r="E1169" s="162">
        <v>29.9</v>
      </c>
      <c r="F1169" s="159"/>
      <c r="G1169" s="159"/>
      <c r="H1169" s="159"/>
      <c r="I1169" s="159"/>
      <c r="J1169" s="159"/>
      <c r="K1169" s="159"/>
      <c r="L1169" s="159"/>
      <c r="M1169" s="159"/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49"/>
      <c r="Z1169" s="149"/>
      <c r="AA1169" s="149"/>
      <c r="AB1169" s="149"/>
      <c r="AC1169" s="149"/>
      <c r="AD1169" s="149"/>
      <c r="AE1169" s="149"/>
      <c r="AF1169" s="149"/>
      <c r="AG1169" s="149" t="s">
        <v>249</v>
      </c>
      <c r="AH1169" s="149">
        <v>0</v>
      </c>
      <c r="AI1169" s="149"/>
      <c r="AJ1169" s="149"/>
      <c r="AK1169" s="149"/>
      <c r="AL1169" s="149"/>
      <c r="AM1169" s="149"/>
      <c r="AN1169" s="149"/>
      <c r="AO1169" s="149"/>
      <c r="AP1169" s="149"/>
      <c r="AQ1169" s="149"/>
      <c r="AR1169" s="149"/>
      <c r="AS1169" s="149"/>
      <c r="AT1169" s="149"/>
      <c r="AU1169" s="149"/>
      <c r="AV1169" s="149"/>
      <c r="AW1169" s="149"/>
      <c r="AX1169" s="149"/>
      <c r="AY1169" s="149"/>
      <c r="AZ1169" s="149"/>
      <c r="BA1169" s="149"/>
      <c r="BB1169" s="149"/>
      <c r="BC1169" s="149"/>
      <c r="BD1169" s="149"/>
      <c r="BE1169" s="149"/>
      <c r="BF1169" s="149"/>
      <c r="BG1169" s="149"/>
      <c r="BH1169" s="149"/>
    </row>
    <row r="1170" spans="1:60" outlineLevel="1" x14ac:dyDescent="0.25">
      <c r="A1170" s="156"/>
      <c r="B1170" s="157"/>
      <c r="C1170" s="194" t="s">
        <v>1425</v>
      </c>
      <c r="D1170" s="161"/>
      <c r="E1170" s="162">
        <v>14.5</v>
      </c>
      <c r="F1170" s="159"/>
      <c r="G1170" s="159"/>
      <c r="H1170" s="159"/>
      <c r="I1170" s="159"/>
      <c r="J1170" s="159"/>
      <c r="K1170" s="159"/>
      <c r="L1170" s="159"/>
      <c r="M1170" s="159"/>
      <c r="N1170" s="159"/>
      <c r="O1170" s="159"/>
      <c r="P1170" s="159"/>
      <c r="Q1170" s="159"/>
      <c r="R1170" s="159"/>
      <c r="S1170" s="159"/>
      <c r="T1170" s="159"/>
      <c r="U1170" s="159"/>
      <c r="V1170" s="159"/>
      <c r="W1170" s="159"/>
      <c r="X1170" s="159"/>
      <c r="Y1170" s="149"/>
      <c r="Z1170" s="149"/>
      <c r="AA1170" s="149"/>
      <c r="AB1170" s="149"/>
      <c r="AC1170" s="149"/>
      <c r="AD1170" s="149"/>
      <c r="AE1170" s="149"/>
      <c r="AF1170" s="149"/>
      <c r="AG1170" s="149" t="s">
        <v>249</v>
      </c>
      <c r="AH1170" s="149">
        <v>0</v>
      </c>
      <c r="AI1170" s="149"/>
      <c r="AJ1170" s="149"/>
      <c r="AK1170" s="149"/>
      <c r="AL1170" s="149"/>
      <c r="AM1170" s="149"/>
      <c r="AN1170" s="149"/>
      <c r="AO1170" s="149"/>
      <c r="AP1170" s="149"/>
      <c r="AQ1170" s="149"/>
      <c r="AR1170" s="149"/>
      <c r="AS1170" s="149"/>
      <c r="AT1170" s="149"/>
      <c r="AU1170" s="149"/>
      <c r="AV1170" s="149"/>
      <c r="AW1170" s="149"/>
      <c r="AX1170" s="149"/>
      <c r="AY1170" s="149"/>
      <c r="AZ1170" s="149"/>
      <c r="BA1170" s="149"/>
      <c r="BB1170" s="149"/>
      <c r="BC1170" s="149"/>
      <c r="BD1170" s="149"/>
      <c r="BE1170" s="149"/>
      <c r="BF1170" s="149"/>
      <c r="BG1170" s="149"/>
      <c r="BH1170" s="149"/>
    </row>
    <row r="1171" spans="1:60" outlineLevel="1" x14ac:dyDescent="0.25">
      <c r="A1171" s="156"/>
      <c r="B1171" s="157"/>
      <c r="C1171" s="194" t="s">
        <v>1401</v>
      </c>
      <c r="D1171" s="161"/>
      <c r="E1171" s="162">
        <v>2.7</v>
      </c>
      <c r="F1171" s="159"/>
      <c r="G1171" s="159"/>
      <c r="H1171" s="159"/>
      <c r="I1171" s="159"/>
      <c r="J1171" s="159"/>
      <c r="K1171" s="159"/>
      <c r="L1171" s="159"/>
      <c r="M1171" s="159"/>
      <c r="N1171" s="159"/>
      <c r="O1171" s="159"/>
      <c r="P1171" s="159"/>
      <c r="Q1171" s="159"/>
      <c r="R1171" s="159"/>
      <c r="S1171" s="159"/>
      <c r="T1171" s="159"/>
      <c r="U1171" s="159"/>
      <c r="V1171" s="159"/>
      <c r="W1171" s="159"/>
      <c r="X1171" s="159"/>
      <c r="Y1171" s="149"/>
      <c r="Z1171" s="149"/>
      <c r="AA1171" s="149"/>
      <c r="AB1171" s="149"/>
      <c r="AC1171" s="149"/>
      <c r="AD1171" s="149"/>
      <c r="AE1171" s="149"/>
      <c r="AF1171" s="149"/>
      <c r="AG1171" s="149" t="s">
        <v>249</v>
      </c>
      <c r="AH1171" s="149">
        <v>0</v>
      </c>
      <c r="AI1171" s="149"/>
      <c r="AJ1171" s="149"/>
      <c r="AK1171" s="149"/>
      <c r="AL1171" s="149"/>
      <c r="AM1171" s="149"/>
      <c r="AN1171" s="149"/>
      <c r="AO1171" s="149"/>
      <c r="AP1171" s="149"/>
      <c r="AQ1171" s="149"/>
      <c r="AR1171" s="149"/>
      <c r="AS1171" s="149"/>
      <c r="AT1171" s="149"/>
      <c r="AU1171" s="149"/>
      <c r="AV1171" s="149"/>
      <c r="AW1171" s="149"/>
      <c r="AX1171" s="149"/>
      <c r="AY1171" s="149"/>
      <c r="AZ1171" s="149"/>
      <c r="BA1171" s="149"/>
      <c r="BB1171" s="149"/>
      <c r="BC1171" s="149"/>
      <c r="BD1171" s="149"/>
      <c r="BE1171" s="149"/>
      <c r="BF1171" s="149"/>
      <c r="BG1171" s="149"/>
      <c r="BH1171" s="149"/>
    </row>
    <row r="1172" spans="1:60" outlineLevel="1" x14ac:dyDescent="0.25">
      <c r="A1172" s="156"/>
      <c r="B1172" s="157"/>
      <c r="C1172" s="194" t="s">
        <v>1402</v>
      </c>
      <c r="D1172" s="161"/>
      <c r="E1172" s="162">
        <v>2.4</v>
      </c>
      <c r="F1172" s="159"/>
      <c r="G1172" s="159"/>
      <c r="H1172" s="159"/>
      <c r="I1172" s="159"/>
      <c r="J1172" s="159"/>
      <c r="K1172" s="159"/>
      <c r="L1172" s="159"/>
      <c r="M1172" s="159"/>
      <c r="N1172" s="159"/>
      <c r="O1172" s="159"/>
      <c r="P1172" s="159"/>
      <c r="Q1172" s="159"/>
      <c r="R1172" s="159"/>
      <c r="S1172" s="159"/>
      <c r="T1172" s="159"/>
      <c r="U1172" s="159"/>
      <c r="V1172" s="159"/>
      <c r="W1172" s="159"/>
      <c r="X1172" s="159"/>
      <c r="Y1172" s="149"/>
      <c r="Z1172" s="149"/>
      <c r="AA1172" s="149"/>
      <c r="AB1172" s="149"/>
      <c r="AC1172" s="149"/>
      <c r="AD1172" s="149"/>
      <c r="AE1172" s="149"/>
      <c r="AF1172" s="149"/>
      <c r="AG1172" s="149" t="s">
        <v>249</v>
      </c>
      <c r="AH1172" s="149">
        <v>0</v>
      </c>
      <c r="AI1172" s="149"/>
      <c r="AJ1172" s="149"/>
      <c r="AK1172" s="149"/>
      <c r="AL1172" s="149"/>
      <c r="AM1172" s="149"/>
      <c r="AN1172" s="149"/>
      <c r="AO1172" s="149"/>
      <c r="AP1172" s="149"/>
      <c r="AQ1172" s="149"/>
      <c r="AR1172" s="149"/>
      <c r="AS1172" s="149"/>
      <c r="AT1172" s="149"/>
      <c r="AU1172" s="149"/>
      <c r="AV1172" s="149"/>
      <c r="AW1172" s="149"/>
      <c r="AX1172" s="149"/>
      <c r="AY1172" s="149"/>
      <c r="AZ1172" s="149"/>
      <c r="BA1172" s="149"/>
      <c r="BB1172" s="149"/>
      <c r="BC1172" s="149"/>
      <c r="BD1172" s="149"/>
      <c r="BE1172" s="149"/>
      <c r="BF1172" s="149"/>
      <c r="BG1172" s="149"/>
      <c r="BH1172" s="149"/>
    </row>
    <row r="1173" spans="1:60" outlineLevel="1" x14ac:dyDescent="0.25">
      <c r="A1173" s="156"/>
      <c r="B1173" s="157"/>
      <c r="C1173" s="194" t="s">
        <v>1403</v>
      </c>
      <c r="D1173" s="161"/>
      <c r="E1173" s="162">
        <v>1.4</v>
      </c>
      <c r="F1173" s="159"/>
      <c r="G1173" s="159"/>
      <c r="H1173" s="159"/>
      <c r="I1173" s="159"/>
      <c r="J1173" s="159"/>
      <c r="K1173" s="159"/>
      <c r="L1173" s="159"/>
      <c r="M1173" s="159"/>
      <c r="N1173" s="159"/>
      <c r="O1173" s="159"/>
      <c r="P1173" s="159"/>
      <c r="Q1173" s="159"/>
      <c r="R1173" s="159"/>
      <c r="S1173" s="159"/>
      <c r="T1173" s="159"/>
      <c r="U1173" s="159"/>
      <c r="V1173" s="159"/>
      <c r="W1173" s="159"/>
      <c r="X1173" s="159"/>
      <c r="Y1173" s="149"/>
      <c r="Z1173" s="149"/>
      <c r="AA1173" s="149"/>
      <c r="AB1173" s="149"/>
      <c r="AC1173" s="149"/>
      <c r="AD1173" s="149"/>
      <c r="AE1173" s="149"/>
      <c r="AF1173" s="149"/>
      <c r="AG1173" s="149" t="s">
        <v>249</v>
      </c>
      <c r="AH1173" s="149">
        <v>0</v>
      </c>
      <c r="AI1173" s="149"/>
      <c r="AJ1173" s="149"/>
      <c r="AK1173" s="149"/>
      <c r="AL1173" s="149"/>
      <c r="AM1173" s="149"/>
      <c r="AN1173" s="149"/>
      <c r="AO1173" s="149"/>
      <c r="AP1173" s="149"/>
      <c r="AQ1173" s="149"/>
      <c r="AR1173" s="149"/>
      <c r="AS1173" s="149"/>
      <c r="AT1173" s="149"/>
      <c r="AU1173" s="149"/>
      <c r="AV1173" s="149"/>
      <c r="AW1173" s="149"/>
      <c r="AX1173" s="149"/>
      <c r="AY1173" s="149"/>
      <c r="AZ1173" s="149"/>
      <c r="BA1173" s="149"/>
      <c r="BB1173" s="149"/>
      <c r="BC1173" s="149"/>
      <c r="BD1173" s="149"/>
      <c r="BE1173" s="149"/>
      <c r="BF1173" s="149"/>
      <c r="BG1173" s="149"/>
      <c r="BH1173" s="149"/>
    </row>
    <row r="1174" spans="1:60" outlineLevel="1" x14ac:dyDescent="0.25">
      <c r="A1174" s="156"/>
      <c r="B1174" s="157"/>
      <c r="C1174" s="194" t="s">
        <v>1426</v>
      </c>
      <c r="D1174" s="161"/>
      <c r="E1174" s="162">
        <v>1.5</v>
      </c>
      <c r="F1174" s="159"/>
      <c r="G1174" s="159"/>
      <c r="H1174" s="159"/>
      <c r="I1174" s="159"/>
      <c r="J1174" s="159"/>
      <c r="K1174" s="159"/>
      <c r="L1174" s="159"/>
      <c r="M1174" s="159"/>
      <c r="N1174" s="159"/>
      <c r="O1174" s="159"/>
      <c r="P1174" s="159"/>
      <c r="Q1174" s="159"/>
      <c r="R1174" s="159"/>
      <c r="S1174" s="159"/>
      <c r="T1174" s="159"/>
      <c r="U1174" s="159"/>
      <c r="V1174" s="159"/>
      <c r="W1174" s="159"/>
      <c r="X1174" s="159"/>
      <c r="Y1174" s="149"/>
      <c r="Z1174" s="149"/>
      <c r="AA1174" s="149"/>
      <c r="AB1174" s="149"/>
      <c r="AC1174" s="149"/>
      <c r="AD1174" s="149"/>
      <c r="AE1174" s="149"/>
      <c r="AF1174" s="149"/>
      <c r="AG1174" s="149" t="s">
        <v>249</v>
      </c>
      <c r="AH1174" s="149">
        <v>0</v>
      </c>
      <c r="AI1174" s="149"/>
      <c r="AJ1174" s="149"/>
      <c r="AK1174" s="149"/>
      <c r="AL1174" s="149"/>
      <c r="AM1174" s="149"/>
      <c r="AN1174" s="149"/>
      <c r="AO1174" s="149"/>
      <c r="AP1174" s="149"/>
      <c r="AQ1174" s="149"/>
      <c r="AR1174" s="149"/>
      <c r="AS1174" s="149"/>
      <c r="AT1174" s="149"/>
      <c r="AU1174" s="149"/>
      <c r="AV1174" s="149"/>
      <c r="AW1174" s="149"/>
      <c r="AX1174" s="149"/>
      <c r="AY1174" s="149"/>
      <c r="AZ1174" s="149"/>
      <c r="BA1174" s="149"/>
      <c r="BB1174" s="149"/>
      <c r="BC1174" s="149"/>
      <c r="BD1174" s="149"/>
      <c r="BE1174" s="149"/>
      <c r="BF1174" s="149"/>
      <c r="BG1174" s="149"/>
      <c r="BH1174" s="149"/>
    </row>
    <row r="1175" spans="1:60" outlineLevel="1" x14ac:dyDescent="0.25">
      <c r="A1175" s="156"/>
      <c r="B1175" s="157"/>
      <c r="C1175" s="194" t="s">
        <v>1434</v>
      </c>
      <c r="D1175" s="161"/>
      <c r="E1175" s="162">
        <v>4</v>
      </c>
      <c r="F1175" s="159"/>
      <c r="G1175" s="159"/>
      <c r="H1175" s="159"/>
      <c r="I1175" s="159"/>
      <c r="J1175" s="159"/>
      <c r="K1175" s="159"/>
      <c r="L1175" s="159"/>
      <c r="M1175" s="159"/>
      <c r="N1175" s="159"/>
      <c r="O1175" s="159"/>
      <c r="P1175" s="159"/>
      <c r="Q1175" s="159"/>
      <c r="R1175" s="159"/>
      <c r="S1175" s="159"/>
      <c r="T1175" s="159"/>
      <c r="U1175" s="159"/>
      <c r="V1175" s="159"/>
      <c r="W1175" s="159"/>
      <c r="X1175" s="159"/>
      <c r="Y1175" s="149"/>
      <c r="Z1175" s="149"/>
      <c r="AA1175" s="149"/>
      <c r="AB1175" s="149"/>
      <c r="AC1175" s="149"/>
      <c r="AD1175" s="149"/>
      <c r="AE1175" s="149"/>
      <c r="AF1175" s="149"/>
      <c r="AG1175" s="149" t="s">
        <v>249</v>
      </c>
      <c r="AH1175" s="149">
        <v>0</v>
      </c>
      <c r="AI1175" s="149"/>
      <c r="AJ1175" s="149"/>
      <c r="AK1175" s="149"/>
      <c r="AL1175" s="149"/>
      <c r="AM1175" s="149"/>
      <c r="AN1175" s="149"/>
      <c r="AO1175" s="149"/>
      <c r="AP1175" s="149"/>
      <c r="AQ1175" s="149"/>
      <c r="AR1175" s="149"/>
      <c r="AS1175" s="149"/>
      <c r="AT1175" s="149"/>
      <c r="AU1175" s="149"/>
      <c r="AV1175" s="149"/>
      <c r="AW1175" s="149"/>
      <c r="AX1175" s="149"/>
      <c r="AY1175" s="149"/>
      <c r="AZ1175" s="149"/>
      <c r="BA1175" s="149"/>
      <c r="BB1175" s="149"/>
      <c r="BC1175" s="149"/>
      <c r="BD1175" s="149"/>
      <c r="BE1175" s="149"/>
      <c r="BF1175" s="149"/>
      <c r="BG1175" s="149"/>
      <c r="BH1175" s="149"/>
    </row>
    <row r="1176" spans="1:60" outlineLevel="1" x14ac:dyDescent="0.25">
      <c r="A1176" s="156"/>
      <c r="B1176" s="157"/>
      <c r="C1176" s="194" t="s">
        <v>1404</v>
      </c>
      <c r="D1176" s="161"/>
      <c r="E1176" s="162">
        <v>1.6</v>
      </c>
      <c r="F1176" s="159"/>
      <c r="G1176" s="159"/>
      <c r="H1176" s="159"/>
      <c r="I1176" s="159"/>
      <c r="J1176" s="159"/>
      <c r="K1176" s="159"/>
      <c r="L1176" s="159"/>
      <c r="M1176" s="159"/>
      <c r="N1176" s="159"/>
      <c r="O1176" s="159"/>
      <c r="P1176" s="159"/>
      <c r="Q1176" s="159"/>
      <c r="R1176" s="159"/>
      <c r="S1176" s="159"/>
      <c r="T1176" s="159"/>
      <c r="U1176" s="159"/>
      <c r="V1176" s="159"/>
      <c r="W1176" s="159"/>
      <c r="X1176" s="159"/>
      <c r="Y1176" s="149"/>
      <c r="Z1176" s="149"/>
      <c r="AA1176" s="149"/>
      <c r="AB1176" s="149"/>
      <c r="AC1176" s="149"/>
      <c r="AD1176" s="149"/>
      <c r="AE1176" s="149"/>
      <c r="AF1176" s="149"/>
      <c r="AG1176" s="149" t="s">
        <v>249</v>
      </c>
      <c r="AH1176" s="149">
        <v>0</v>
      </c>
      <c r="AI1176" s="149"/>
      <c r="AJ1176" s="149"/>
      <c r="AK1176" s="149"/>
      <c r="AL1176" s="149"/>
      <c r="AM1176" s="149"/>
      <c r="AN1176" s="149"/>
      <c r="AO1176" s="149"/>
      <c r="AP1176" s="149"/>
      <c r="AQ1176" s="149"/>
      <c r="AR1176" s="149"/>
      <c r="AS1176" s="149"/>
      <c r="AT1176" s="149"/>
      <c r="AU1176" s="149"/>
      <c r="AV1176" s="149"/>
      <c r="AW1176" s="149"/>
      <c r="AX1176" s="149"/>
      <c r="AY1176" s="149"/>
      <c r="AZ1176" s="149"/>
      <c r="BA1176" s="149"/>
      <c r="BB1176" s="149"/>
      <c r="BC1176" s="149"/>
      <c r="BD1176" s="149"/>
      <c r="BE1176" s="149"/>
      <c r="BF1176" s="149"/>
      <c r="BG1176" s="149"/>
      <c r="BH1176" s="149"/>
    </row>
    <row r="1177" spans="1:60" outlineLevel="1" x14ac:dyDescent="0.25">
      <c r="A1177" s="156"/>
      <c r="B1177" s="157"/>
      <c r="C1177" s="194" t="s">
        <v>1405</v>
      </c>
      <c r="D1177" s="161"/>
      <c r="E1177" s="162">
        <v>1.4</v>
      </c>
      <c r="F1177" s="159"/>
      <c r="G1177" s="159"/>
      <c r="H1177" s="159"/>
      <c r="I1177" s="159"/>
      <c r="J1177" s="159"/>
      <c r="K1177" s="159"/>
      <c r="L1177" s="159"/>
      <c r="M1177" s="159"/>
      <c r="N1177" s="159"/>
      <c r="O1177" s="159"/>
      <c r="P1177" s="159"/>
      <c r="Q1177" s="159"/>
      <c r="R1177" s="159"/>
      <c r="S1177" s="159"/>
      <c r="T1177" s="159"/>
      <c r="U1177" s="159"/>
      <c r="V1177" s="159"/>
      <c r="W1177" s="159"/>
      <c r="X1177" s="159"/>
      <c r="Y1177" s="149"/>
      <c r="Z1177" s="149"/>
      <c r="AA1177" s="149"/>
      <c r="AB1177" s="149"/>
      <c r="AC1177" s="149"/>
      <c r="AD1177" s="149"/>
      <c r="AE1177" s="149"/>
      <c r="AF1177" s="149"/>
      <c r="AG1177" s="149" t="s">
        <v>249</v>
      </c>
      <c r="AH1177" s="149">
        <v>0</v>
      </c>
      <c r="AI1177" s="149"/>
      <c r="AJ1177" s="149"/>
      <c r="AK1177" s="149"/>
      <c r="AL1177" s="149"/>
      <c r="AM1177" s="149"/>
      <c r="AN1177" s="149"/>
      <c r="AO1177" s="149"/>
      <c r="AP1177" s="149"/>
      <c r="AQ1177" s="149"/>
      <c r="AR1177" s="149"/>
      <c r="AS1177" s="149"/>
      <c r="AT1177" s="149"/>
      <c r="AU1177" s="149"/>
      <c r="AV1177" s="149"/>
      <c r="AW1177" s="149"/>
      <c r="AX1177" s="149"/>
      <c r="AY1177" s="149"/>
      <c r="AZ1177" s="149"/>
      <c r="BA1177" s="149"/>
      <c r="BB1177" s="149"/>
      <c r="BC1177" s="149"/>
      <c r="BD1177" s="149"/>
      <c r="BE1177" s="149"/>
      <c r="BF1177" s="149"/>
      <c r="BG1177" s="149"/>
      <c r="BH1177" s="149"/>
    </row>
    <row r="1178" spans="1:60" outlineLevel="1" x14ac:dyDescent="0.25">
      <c r="A1178" s="156"/>
      <c r="B1178" s="157"/>
      <c r="C1178" s="194" t="s">
        <v>1406</v>
      </c>
      <c r="D1178" s="161"/>
      <c r="E1178" s="162">
        <v>4.9000000000000004</v>
      </c>
      <c r="F1178" s="159"/>
      <c r="G1178" s="159"/>
      <c r="H1178" s="159"/>
      <c r="I1178" s="159"/>
      <c r="J1178" s="159"/>
      <c r="K1178" s="159"/>
      <c r="L1178" s="159"/>
      <c r="M1178" s="159"/>
      <c r="N1178" s="159"/>
      <c r="O1178" s="159"/>
      <c r="P1178" s="159"/>
      <c r="Q1178" s="159"/>
      <c r="R1178" s="159"/>
      <c r="S1178" s="159"/>
      <c r="T1178" s="159"/>
      <c r="U1178" s="159"/>
      <c r="V1178" s="159"/>
      <c r="W1178" s="159"/>
      <c r="X1178" s="159"/>
      <c r="Y1178" s="149"/>
      <c r="Z1178" s="149"/>
      <c r="AA1178" s="149"/>
      <c r="AB1178" s="149"/>
      <c r="AC1178" s="149"/>
      <c r="AD1178" s="149"/>
      <c r="AE1178" s="149"/>
      <c r="AF1178" s="149"/>
      <c r="AG1178" s="149" t="s">
        <v>249</v>
      </c>
      <c r="AH1178" s="149">
        <v>0</v>
      </c>
      <c r="AI1178" s="149"/>
      <c r="AJ1178" s="149"/>
      <c r="AK1178" s="149"/>
      <c r="AL1178" s="149"/>
      <c r="AM1178" s="149"/>
      <c r="AN1178" s="149"/>
      <c r="AO1178" s="149"/>
      <c r="AP1178" s="149"/>
      <c r="AQ1178" s="149"/>
      <c r="AR1178" s="149"/>
      <c r="AS1178" s="149"/>
      <c r="AT1178" s="149"/>
      <c r="AU1178" s="149"/>
      <c r="AV1178" s="149"/>
      <c r="AW1178" s="149"/>
      <c r="AX1178" s="149"/>
      <c r="AY1178" s="149"/>
      <c r="AZ1178" s="149"/>
      <c r="BA1178" s="149"/>
      <c r="BB1178" s="149"/>
      <c r="BC1178" s="149"/>
      <c r="BD1178" s="149"/>
      <c r="BE1178" s="149"/>
      <c r="BF1178" s="149"/>
      <c r="BG1178" s="149"/>
      <c r="BH1178" s="149"/>
    </row>
    <row r="1179" spans="1:60" outlineLevel="1" x14ac:dyDescent="0.25">
      <c r="A1179" s="156"/>
      <c r="B1179" s="157"/>
      <c r="C1179" s="194" t="s">
        <v>1407</v>
      </c>
      <c r="D1179" s="161"/>
      <c r="E1179" s="162">
        <v>13.4</v>
      </c>
      <c r="F1179" s="159"/>
      <c r="G1179" s="159"/>
      <c r="H1179" s="159"/>
      <c r="I1179" s="159"/>
      <c r="J1179" s="159"/>
      <c r="K1179" s="159"/>
      <c r="L1179" s="159"/>
      <c r="M1179" s="159"/>
      <c r="N1179" s="159"/>
      <c r="O1179" s="159"/>
      <c r="P1179" s="159"/>
      <c r="Q1179" s="159"/>
      <c r="R1179" s="159"/>
      <c r="S1179" s="159"/>
      <c r="T1179" s="159"/>
      <c r="U1179" s="159"/>
      <c r="V1179" s="159"/>
      <c r="W1179" s="159"/>
      <c r="X1179" s="159"/>
      <c r="Y1179" s="149"/>
      <c r="Z1179" s="149"/>
      <c r="AA1179" s="149"/>
      <c r="AB1179" s="149"/>
      <c r="AC1179" s="149"/>
      <c r="AD1179" s="149"/>
      <c r="AE1179" s="149"/>
      <c r="AF1179" s="149"/>
      <c r="AG1179" s="149" t="s">
        <v>249</v>
      </c>
      <c r="AH1179" s="149">
        <v>0</v>
      </c>
      <c r="AI1179" s="149"/>
      <c r="AJ1179" s="149"/>
      <c r="AK1179" s="149"/>
      <c r="AL1179" s="149"/>
      <c r="AM1179" s="149"/>
      <c r="AN1179" s="149"/>
      <c r="AO1179" s="149"/>
      <c r="AP1179" s="149"/>
      <c r="AQ1179" s="149"/>
      <c r="AR1179" s="149"/>
      <c r="AS1179" s="149"/>
      <c r="AT1179" s="149"/>
      <c r="AU1179" s="149"/>
      <c r="AV1179" s="149"/>
      <c r="AW1179" s="149"/>
      <c r="AX1179" s="149"/>
      <c r="AY1179" s="149"/>
      <c r="AZ1179" s="149"/>
      <c r="BA1179" s="149"/>
      <c r="BB1179" s="149"/>
      <c r="BC1179" s="149"/>
      <c r="BD1179" s="149"/>
      <c r="BE1179" s="149"/>
      <c r="BF1179" s="149"/>
      <c r="BG1179" s="149"/>
      <c r="BH1179" s="149"/>
    </row>
    <row r="1180" spans="1:60" outlineLevel="1" x14ac:dyDescent="0.25">
      <c r="A1180" s="156"/>
      <c r="B1180" s="157"/>
      <c r="C1180" s="194" t="s">
        <v>1408</v>
      </c>
      <c r="D1180" s="161"/>
      <c r="E1180" s="162">
        <v>2</v>
      </c>
      <c r="F1180" s="159"/>
      <c r="G1180" s="159"/>
      <c r="H1180" s="159"/>
      <c r="I1180" s="159"/>
      <c r="J1180" s="159"/>
      <c r="K1180" s="159"/>
      <c r="L1180" s="159"/>
      <c r="M1180" s="159"/>
      <c r="N1180" s="159"/>
      <c r="O1180" s="159"/>
      <c r="P1180" s="159"/>
      <c r="Q1180" s="159"/>
      <c r="R1180" s="159"/>
      <c r="S1180" s="159"/>
      <c r="T1180" s="159"/>
      <c r="U1180" s="159"/>
      <c r="V1180" s="159"/>
      <c r="W1180" s="159"/>
      <c r="X1180" s="159"/>
      <c r="Y1180" s="149"/>
      <c r="Z1180" s="149"/>
      <c r="AA1180" s="149"/>
      <c r="AB1180" s="149"/>
      <c r="AC1180" s="149"/>
      <c r="AD1180" s="149"/>
      <c r="AE1180" s="149"/>
      <c r="AF1180" s="149"/>
      <c r="AG1180" s="149" t="s">
        <v>249</v>
      </c>
      <c r="AH1180" s="149">
        <v>0</v>
      </c>
      <c r="AI1180" s="149"/>
      <c r="AJ1180" s="149"/>
      <c r="AK1180" s="149"/>
      <c r="AL1180" s="149"/>
      <c r="AM1180" s="149"/>
      <c r="AN1180" s="149"/>
      <c r="AO1180" s="149"/>
      <c r="AP1180" s="149"/>
      <c r="AQ1180" s="149"/>
      <c r="AR1180" s="149"/>
      <c r="AS1180" s="149"/>
      <c r="AT1180" s="149"/>
      <c r="AU1180" s="149"/>
      <c r="AV1180" s="149"/>
      <c r="AW1180" s="149"/>
      <c r="AX1180" s="149"/>
      <c r="AY1180" s="149"/>
      <c r="AZ1180" s="149"/>
      <c r="BA1180" s="149"/>
      <c r="BB1180" s="149"/>
      <c r="BC1180" s="149"/>
      <c r="BD1180" s="149"/>
      <c r="BE1180" s="149"/>
      <c r="BF1180" s="149"/>
      <c r="BG1180" s="149"/>
      <c r="BH1180" s="149"/>
    </row>
    <row r="1181" spans="1:60" outlineLevel="1" x14ac:dyDescent="0.25">
      <c r="A1181" s="156"/>
      <c r="B1181" s="157"/>
      <c r="C1181" s="194" t="s">
        <v>1409</v>
      </c>
      <c r="D1181" s="161"/>
      <c r="E1181" s="162">
        <v>5.4</v>
      </c>
      <c r="F1181" s="159"/>
      <c r="G1181" s="159"/>
      <c r="H1181" s="159"/>
      <c r="I1181" s="159"/>
      <c r="J1181" s="159"/>
      <c r="K1181" s="159"/>
      <c r="L1181" s="159"/>
      <c r="M1181" s="159"/>
      <c r="N1181" s="159"/>
      <c r="O1181" s="159"/>
      <c r="P1181" s="159"/>
      <c r="Q1181" s="159"/>
      <c r="R1181" s="159"/>
      <c r="S1181" s="159"/>
      <c r="T1181" s="159"/>
      <c r="U1181" s="159"/>
      <c r="V1181" s="159"/>
      <c r="W1181" s="159"/>
      <c r="X1181" s="159"/>
      <c r="Y1181" s="149"/>
      <c r="Z1181" s="149"/>
      <c r="AA1181" s="149"/>
      <c r="AB1181" s="149"/>
      <c r="AC1181" s="149"/>
      <c r="AD1181" s="149"/>
      <c r="AE1181" s="149"/>
      <c r="AF1181" s="149"/>
      <c r="AG1181" s="149" t="s">
        <v>249</v>
      </c>
      <c r="AH1181" s="149">
        <v>0</v>
      </c>
      <c r="AI1181" s="149"/>
      <c r="AJ1181" s="149"/>
      <c r="AK1181" s="149"/>
      <c r="AL1181" s="149"/>
      <c r="AM1181" s="149"/>
      <c r="AN1181" s="149"/>
      <c r="AO1181" s="149"/>
      <c r="AP1181" s="149"/>
      <c r="AQ1181" s="149"/>
      <c r="AR1181" s="149"/>
      <c r="AS1181" s="149"/>
      <c r="AT1181" s="149"/>
      <c r="AU1181" s="149"/>
      <c r="AV1181" s="149"/>
      <c r="AW1181" s="149"/>
      <c r="AX1181" s="149"/>
      <c r="AY1181" s="149"/>
      <c r="AZ1181" s="149"/>
      <c r="BA1181" s="149"/>
      <c r="BB1181" s="149"/>
      <c r="BC1181" s="149"/>
      <c r="BD1181" s="149"/>
      <c r="BE1181" s="149"/>
      <c r="BF1181" s="149"/>
      <c r="BG1181" s="149"/>
      <c r="BH1181" s="149"/>
    </row>
    <row r="1182" spans="1:60" outlineLevel="1" x14ac:dyDescent="0.25">
      <c r="A1182" s="156"/>
      <c r="B1182" s="157"/>
      <c r="C1182" s="194" t="s">
        <v>1410</v>
      </c>
      <c r="D1182" s="161"/>
      <c r="E1182" s="162">
        <v>4.3</v>
      </c>
      <c r="F1182" s="159"/>
      <c r="G1182" s="159"/>
      <c r="H1182" s="159"/>
      <c r="I1182" s="159"/>
      <c r="J1182" s="159"/>
      <c r="K1182" s="159"/>
      <c r="L1182" s="159"/>
      <c r="M1182" s="159"/>
      <c r="N1182" s="159"/>
      <c r="O1182" s="159"/>
      <c r="P1182" s="159"/>
      <c r="Q1182" s="159"/>
      <c r="R1182" s="159"/>
      <c r="S1182" s="159"/>
      <c r="T1182" s="159"/>
      <c r="U1182" s="159"/>
      <c r="V1182" s="159"/>
      <c r="W1182" s="159"/>
      <c r="X1182" s="159"/>
      <c r="Y1182" s="149"/>
      <c r="Z1182" s="149"/>
      <c r="AA1182" s="149"/>
      <c r="AB1182" s="149"/>
      <c r="AC1182" s="149"/>
      <c r="AD1182" s="149"/>
      <c r="AE1182" s="149"/>
      <c r="AF1182" s="149"/>
      <c r="AG1182" s="149" t="s">
        <v>249</v>
      </c>
      <c r="AH1182" s="149">
        <v>0</v>
      </c>
      <c r="AI1182" s="149"/>
      <c r="AJ1182" s="149"/>
      <c r="AK1182" s="149"/>
      <c r="AL1182" s="149"/>
      <c r="AM1182" s="149"/>
      <c r="AN1182" s="149"/>
      <c r="AO1182" s="149"/>
      <c r="AP1182" s="149"/>
      <c r="AQ1182" s="149"/>
      <c r="AR1182" s="149"/>
      <c r="AS1182" s="149"/>
      <c r="AT1182" s="149"/>
      <c r="AU1182" s="149"/>
      <c r="AV1182" s="149"/>
      <c r="AW1182" s="149"/>
      <c r="AX1182" s="149"/>
      <c r="AY1182" s="149"/>
      <c r="AZ1182" s="149"/>
      <c r="BA1182" s="149"/>
      <c r="BB1182" s="149"/>
      <c r="BC1182" s="149"/>
      <c r="BD1182" s="149"/>
      <c r="BE1182" s="149"/>
      <c r="BF1182" s="149"/>
      <c r="BG1182" s="149"/>
      <c r="BH1182" s="149"/>
    </row>
    <row r="1183" spans="1:60" outlineLevel="1" x14ac:dyDescent="0.25">
      <c r="A1183" s="156"/>
      <c r="B1183" s="157"/>
      <c r="C1183" s="194" t="s">
        <v>1411</v>
      </c>
      <c r="D1183" s="161"/>
      <c r="E1183" s="162">
        <v>13.5</v>
      </c>
      <c r="F1183" s="159"/>
      <c r="G1183" s="159"/>
      <c r="H1183" s="159"/>
      <c r="I1183" s="159"/>
      <c r="J1183" s="159"/>
      <c r="K1183" s="159"/>
      <c r="L1183" s="159"/>
      <c r="M1183" s="159"/>
      <c r="N1183" s="159"/>
      <c r="O1183" s="159"/>
      <c r="P1183" s="159"/>
      <c r="Q1183" s="159"/>
      <c r="R1183" s="159"/>
      <c r="S1183" s="159"/>
      <c r="T1183" s="159"/>
      <c r="U1183" s="159"/>
      <c r="V1183" s="159"/>
      <c r="W1183" s="159"/>
      <c r="X1183" s="159"/>
      <c r="Y1183" s="149"/>
      <c r="Z1183" s="149"/>
      <c r="AA1183" s="149"/>
      <c r="AB1183" s="149"/>
      <c r="AC1183" s="149"/>
      <c r="AD1183" s="149"/>
      <c r="AE1183" s="149"/>
      <c r="AF1183" s="149"/>
      <c r="AG1183" s="149" t="s">
        <v>249</v>
      </c>
      <c r="AH1183" s="149">
        <v>0</v>
      </c>
      <c r="AI1183" s="149"/>
      <c r="AJ1183" s="149"/>
      <c r="AK1183" s="149"/>
      <c r="AL1183" s="149"/>
      <c r="AM1183" s="149"/>
      <c r="AN1183" s="149"/>
      <c r="AO1183" s="149"/>
      <c r="AP1183" s="149"/>
      <c r="AQ1183" s="149"/>
      <c r="AR1183" s="149"/>
      <c r="AS1183" s="149"/>
      <c r="AT1183" s="149"/>
      <c r="AU1183" s="149"/>
      <c r="AV1183" s="149"/>
      <c r="AW1183" s="149"/>
      <c r="AX1183" s="149"/>
      <c r="AY1183" s="149"/>
      <c r="AZ1183" s="149"/>
      <c r="BA1183" s="149"/>
      <c r="BB1183" s="149"/>
      <c r="BC1183" s="149"/>
      <c r="BD1183" s="149"/>
      <c r="BE1183" s="149"/>
      <c r="BF1183" s="149"/>
      <c r="BG1183" s="149"/>
      <c r="BH1183" s="149"/>
    </row>
    <row r="1184" spans="1:60" outlineLevel="1" x14ac:dyDescent="0.25">
      <c r="A1184" s="156"/>
      <c r="B1184" s="157"/>
      <c r="C1184" s="194" t="s">
        <v>1412</v>
      </c>
      <c r="D1184" s="161"/>
      <c r="E1184" s="162">
        <v>5.2</v>
      </c>
      <c r="F1184" s="159"/>
      <c r="G1184" s="159"/>
      <c r="H1184" s="159"/>
      <c r="I1184" s="159"/>
      <c r="J1184" s="159"/>
      <c r="K1184" s="159"/>
      <c r="L1184" s="159"/>
      <c r="M1184" s="159"/>
      <c r="N1184" s="159"/>
      <c r="O1184" s="159"/>
      <c r="P1184" s="159"/>
      <c r="Q1184" s="159"/>
      <c r="R1184" s="159"/>
      <c r="S1184" s="159"/>
      <c r="T1184" s="159"/>
      <c r="U1184" s="159"/>
      <c r="V1184" s="159"/>
      <c r="W1184" s="159"/>
      <c r="X1184" s="159"/>
      <c r="Y1184" s="149"/>
      <c r="Z1184" s="149"/>
      <c r="AA1184" s="149"/>
      <c r="AB1184" s="149"/>
      <c r="AC1184" s="149"/>
      <c r="AD1184" s="149"/>
      <c r="AE1184" s="149"/>
      <c r="AF1184" s="149"/>
      <c r="AG1184" s="149" t="s">
        <v>249</v>
      </c>
      <c r="AH1184" s="149">
        <v>0</v>
      </c>
      <c r="AI1184" s="149"/>
      <c r="AJ1184" s="149"/>
      <c r="AK1184" s="149"/>
      <c r="AL1184" s="149"/>
      <c r="AM1184" s="149"/>
      <c r="AN1184" s="149"/>
      <c r="AO1184" s="149"/>
      <c r="AP1184" s="149"/>
      <c r="AQ1184" s="149"/>
      <c r="AR1184" s="149"/>
      <c r="AS1184" s="149"/>
      <c r="AT1184" s="149"/>
      <c r="AU1184" s="149"/>
      <c r="AV1184" s="149"/>
      <c r="AW1184" s="149"/>
      <c r="AX1184" s="149"/>
      <c r="AY1184" s="149"/>
      <c r="AZ1184" s="149"/>
      <c r="BA1184" s="149"/>
      <c r="BB1184" s="149"/>
      <c r="BC1184" s="149"/>
      <c r="BD1184" s="149"/>
      <c r="BE1184" s="149"/>
      <c r="BF1184" s="149"/>
      <c r="BG1184" s="149"/>
      <c r="BH1184" s="149"/>
    </row>
    <row r="1185" spans="1:60" outlineLevel="1" x14ac:dyDescent="0.25">
      <c r="A1185" s="156"/>
      <c r="B1185" s="157"/>
      <c r="C1185" s="194" t="s">
        <v>1413</v>
      </c>
      <c r="D1185" s="161"/>
      <c r="E1185" s="162">
        <v>5</v>
      </c>
      <c r="F1185" s="159"/>
      <c r="G1185" s="159"/>
      <c r="H1185" s="159"/>
      <c r="I1185" s="159"/>
      <c r="J1185" s="159"/>
      <c r="K1185" s="159"/>
      <c r="L1185" s="159"/>
      <c r="M1185" s="159"/>
      <c r="N1185" s="159"/>
      <c r="O1185" s="159"/>
      <c r="P1185" s="159"/>
      <c r="Q1185" s="159"/>
      <c r="R1185" s="159"/>
      <c r="S1185" s="159"/>
      <c r="T1185" s="159"/>
      <c r="U1185" s="159"/>
      <c r="V1185" s="159"/>
      <c r="W1185" s="159"/>
      <c r="X1185" s="159"/>
      <c r="Y1185" s="149"/>
      <c r="Z1185" s="149"/>
      <c r="AA1185" s="149"/>
      <c r="AB1185" s="149"/>
      <c r="AC1185" s="149"/>
      <c r="AD1185" s="149"/>
      <c r="AE1185" s="149"/>
      <c r="AF1185" s="149"/>
      <c r="AG1185" s="149" t="s">
        <v>249</v>
      </c>
      <c r="AH1185" s="149">
        <v>0</v>
      </c>
      <c r="AI1185" s="149"/>
      <c r="AJ1185" s="149"/>
      <c r="AK1185" s="149"/>
      <c r="AL1185" s="149"/>
      <c r="AM1185" s="149"/>
      <c r="AN1185" s="149"/>
      <c r="AO1185" s="149"/>
      <c r="AP1185" s="149"/>
      <c r="AQ1185" s="149"/>
      <c r="AR1185" s="149"/>
      <c r="AS1185" s="149"/>
      <c r="AT1185" s="149"/>
      <c r="AU1185" s="149"/>
      <c r="AV1185" s="149"/>
      <c r="AW1185" s="149"/>
      <c r="AX1185" s="149"/>
      <c r="AY1185" s="149"/>
      <c r="AZ1185" s="149"/>
      <c r="BA1185" s="149"/>
      <c r="BB1185" s="149"/>
      <c r="BC1185" s="149"/>
      <c r="BD1185" s="149"/>
      <c r="BE1185" s="149"/>
      <c r="BF1185" s="149"/>
      <c r="BG1185" s="149"/>
      <c r="BH1185" s="149"/>
    </row>
    <row r="1186" spans="1:60" outlineLevel="1" x14ac:dyDescent="0.25">
      <c r="A1186" s="156"/>
      <c r="B1186" s="157"/>
      <c r="C1186" s="194" t="s">
        <v>1414</v>
      </c>
      <c r="D1186" s="161"/>
      <c r="E1186" s="162">
        <v>3.2</v>
      </c>
      <c r="F1186" s="159"/>
      <c r="G1186" s="159"/>
      <c r="H1186" s="159"/>
      <c r="I1186" s="159"/>
      <c r="J1186" s="159"/>
      <c r="K1186" s="159"/>
      <c r="L1186" s="159"/>
      <c r="M1186" s="159"/>
      <c r="N1186" s="159"/>
      <c r="O1186" s="159"/>
      <c r="P1186" s="159"/>
      <c r="Q1186" s="159"/>
      <c r="R1186" s="159"/>
      <c r="S1186" s="159"/>
      <c r="T1186" s="159"/>
      <c r="U1186" s="159"/>
      <c r="V1186" s="159"/>
      <c r="W1186" s="159"/>
      <c r="X1186" s="159"/>
      <c r="Y1186" s="149"/>
      <c r="Z1186" s="149"/>
      <c r="AA1186" s="149"/>
      <c r="AB1186" s="149"/>
      <c r="AC1186" s="149"/>
      <c r="AD1186" s="149"/>
      <c r="AE1186" s="149"/>
      <c r="AF1186" s="149"/>
      <c r="AG1186" s="149" t="s">
        <v>249</v>
      </c>
      <c r="AH1186" s="149">
        <v>0</v>
      </c>
      <c r="AI1186" s="149"/>
      <c r="AJ1186" s="149"/>
      <c r="AK1186" s="149"/>
      <c r="AL1186" s="149"/>
      <c r="AM1186" s="149"/>
      <c r="AN1186" s="149"/>
      <c r="AO1186" s="149"/>
      <c r="AP1186" s="149"/>
      <c r="AQ1186" s="149"/>
      <c r="AR1186" s="149"/>
      <c r="AS1186" s="149"/>
      <c r="AT1186" s="149"/>
      <c r="AU1186" s="149"/>
      <c r="AV1186" s="149"/>
      <c r="AW1186" s="149"/>
      <c r="AX1186" s="149"/>
      <c r="AY1186" s="149"/>
      <c r="AZ1186" s="149"/>
      <c r="BA1186" s="149"/>
      <c r="BB1186" s="149"/>
      <c r="BC1186" s="149"/>
      <c r="BD1186" s="149"/>
      <c r="BE1186" s="149"/>
      <c r="BF1186" s="149"/>
      <c r="BG1186" s="149"/>
      <c r="BH1186" s="149"/>
    </row>
    <row r="1187" spans="1:60" outlineLevel="1" x14ac:dyDescent="0.25">
      <c r="A1187" s="156"/>
      <c r="B1187" s="157"/>
      <c r="C1187" s="194" t="s">
        <v>1415</v>
      </c>
      <c r="D1187" s="161"/>
      <c r="E1187" s="162">
        <v>15.9</v>
      </c>
      <c r="F1187" s="159"/>
      <c r="G1187" s="159"/>
      <c r="H1187" s="159"/>
      <c r="I1187" s="159"/>
      <c r="J1187" s="159"/>
      <c r="K1187" s="159"/>
      <c r="L1187" s="159"/>
      <c r="M1187" s="159"/>
      <c r="N1187" s="159"/>
      <c r="O1187" s="159"/>
      <c r="P1187" s="159"/>
      <c r="Q1187" s="159"/>
      <c r="R1187" s="159"/>
      <c r="S1187" s="159"/>
      <c r="T1187" s="159"/>
      <c r="U1187" s="159"/>
      <c r="V1187" s="159"/>
      <c r="W1187" s="159"/>
      <c r="X1187" s="159"/>
      <c r="Y1187" s="149"/>
      <c r="Z1187" s="149"/>
      <c r="AA1187" s="149"/>
      <c r="AB1187" s="149"/>
      <c r="AC1187" s="149"/>
      <c r="AD1187" s="149"/>
      <c r="AE1187" s="149"/>
      <c r="AF1187" s="149"/>
      <c r="AG1187" s="149" t="s">
        <v>249</v>
      </c>
      <c r="AH1187" s="149">
        <v>0</v>
      </c>
      <c r="AI1187" s="149"/>
      <c r="AJ1187" s="149"/>
      <c r="AK1187" s="149"/>
      <c r="AL1187" s="149"/>
      <c r="AM1187" s="149"/>
      <c r="AN1187" s="149"/>
      <c r="AO1187" s="149"/>
      <c r="AP1187" s="149"/>
      <c r="AQ1187" s="149"/>
      <c r="AR1187" s="149"/>
      <c r="AS1187" s="149"/>
      <c r="AT1187" s="149"/>
      <c r="AU1187" s="149"/>
      <c r="AV1187" s="149"/>
      <c r="AW1187" s="149"/>
      <c r="AX1187" s="149"/>
      <c r="AY1187" s="149"/>
      <c r="AZ1187" s="149"/>
      <c r="BA1187" s="149"/>
      <c r="BB1187" s="149"/>
      <c r="BC1187" s="149"/>
      <c r="BD1187" s="149"/>
      <c r="BE1187" s="149"/>
      <c r="BF1187" s="149"/>
      <c r="BG1187" s="149"/>
      <c r="BH1187" s="149"/>
    </row>
    <row r="1188" spans="1:60" outlineLevel="1" x14ac:dyDescent="0.25">
      <c r="A1188" s="156"/>
      <c r="B1188" s="157"/>
      <c r="C1188" s="194" t="s">
        <v>1427</v>
      </c>
      <c r="D1188" s="161"/>
      <c r="E1188" s="162">
        <v>24.9</v>
      </c>
      <c r="F1188" s="159"/>
      <c r="G1188" s="159"/>
      <c r="H1188" s="159"/>
      <c r="I1188" s="159"/>
      <c r="J1188" s="159"/>
      <c r="K1188" s="159"/>
      <c r="L1188" s="159"/>
      <c r="M1188" s="159"/>
      <c r="N1188" s="159"/>
      <c r="O1188" s="159"/>
      <c r="P1188" s="159"/>
      <c r="Q1188" s="159"/>
      <c r="R1188" s="159"/>
      <c r="S1188" s="159"/>
      <c r="T1188" s="159"/>
      <c r="U1188" s="159"/>
      <c r="V1188" s="159"/>
      <c r="W1188" s="159"/>
      <c r="X1188" s="159"/>
      <c r="Y1188" s="149"/>
      <c r="Z1188" s="149"/>
      <c r="AA1188" s="149"/>
      <c r="AB1188" s="149"/>
      <c r="AC1188" s="149"/>
      <c r="AD1188" s="149"/>
      <c r="AE1188" s="149"/>
      <c r="AF1188" s="149"/>
      <c r="AG1188" s="149" t="s">
        <v>249</v>
      </c>
      <c r="AH1188" s="149">
        <v>0</v>
      </c>
      <c r="AI1188" s="149"/>
      <c r="AJ1188" s="149"/>
      <c r="AK1188" s="149"/>
      <c r="AL1188" s="149"/>
      <c r="AM1188" s="149"/>
      <c r="AN1188" s="149"/>
      <c r="AO1188" s="149"/>
      <c r="AP1188" s="149"/>
      <c r="AQ1188" s="149"/>
      <c r="AR1188" s="149"/>
      <c r="AS1188" s="149"/>
      <c r="AT1188" s="149"/>
      <c r="AU1188" s="149"/>
      <c r="AV1188" s="149"/>
      <c r="AW1188" s="149"/>
      <c r="AX1188" s="149"/>
      <c r="AY1188" s="149"/>
      <c r="AZ1188" s="149"/>
      <c r="BA1188" s="149"/>
      <c r="BB1188" s="149"/>
      <c r="BC1188" s="149"/>
      <c r="BD1188" s="149"/>
      <c r="BE1188" s="149"/>
      <c r="BF1188" s="149"/>
      <c r="BG1188" s="149"/>
      <c r="BH1188" s="149"/>
    </row>
    <row r="1189" spans="1:60" outlineLevel="1" x14ac:dyDescent="0.25">
      <c r="A1189" s="156"/>
      <c r="B1189" s="157"/>
      <c r="C1189" s="194" t="s">
        <v>1428</v>
      </c>
      <c r="D1189" s="161"/>
      <c r="E1189" s="162">
        <v>13.4</v>
      </c>
      <c r="F1189" s="159"/>
      <c r="G1189" s="159"/>
      <c r="H1189" s="159"/>
      <c r="I1189" s="159"/>
      <c r="J1189" s="159"/>
      <c r="K1189" s="159"/>
      <c r="L1189" s="159"/>
      <c r="M1189" s="159"/>
      <c r="N1189" s="159"/>
      <c r="O1189" s="159"/>
      <c r="P1189" s="159"/>
      <c r="Q1189" s="159"/>
      <c r="R1189" s="159"/>
      <c r="S1189" s="159"/>
      <c r="T1189" s="159"/>
      <c r="U1189" s="159"/>
      <c r="V1189" s="159"/>
      <c r="W1189" s="159"/>
      <c r="X1189" s="159"/>
      <c r="Y1189" s="149"/>
      <c r="Z1189" s="149"/>
      <c r="AA1189" s="149"/>
      <c r="AB1189" s="149"/>
      <c r="AC1189" s="149"/>
      <c r="AD1189" s="149"/>
      <c r="AE1189" s="149"/>
      <c r="AF1189" s="149"/>
      <c r="AG1189" s="149" t="s">
        <v>249</v>
      </c>
      <c r="AH1189" s="149">
        <v>0</v>
      </c>
      <c r="AI1189" s="149"/>
      <c r="AJ1189" s="149"/>
      <c r="AK1189" s="149"/>
      <c r="AL1189" s="149"/>
      <c r="AM1189" s="149"/>
      <c r="AN1189" s="149"/>
      <c r="AO1189" s="149"/>
      <c r="AP1189" s="149"/>
      <c r="AQ1189" s="149"/>
      <c r="AR1189" s="149"/>
      <c r="AS1189" s="149"/>
      <c r="AT1189" s="149"/>
      <c r="AU1189" s="149"/>
      <c r="AV1189" s="149"/>
      <c r="AW1189" s="149"/>
      <c r="AX1189" s="149"/>
      <c r="AY1189" s="149"/>
      <c r="AZ1189" s="149"/>
      <c r="BA1189" s="149"/>
      <c r="BB1189" s="149"/>
      <c r="BC1189" s="149"/>
      <c r="BD1189" s="149"/>
      <c r="BE1189" s="149"/>
      <c r="BF1189" s="149"/>
      <c r="BG1189" s="149"/>
      <c r="BH1189" s="149"/>
    </row>
    <row r="1190" spans="1:60" outlineLevel="1" x14ac:dyDescent="0.25">
      <c r="A1190" s="156"/>
      <c r="B1190" s="157"/>
      <c r="C1190" s="194" t="s">
        <v>1416</v>
      </c>
      <c r="D1190" s="161"/>
      <c r="E1190" s="162">
        <v>2.2000000000000002</v>
      </c>
      <c r="F1190" s="159"/>
      <c r="G1190" s="159"/>
      <c r="H1190" s="159"/>
      <c r="I1190" s="159"/>
      <c r="J1190" s="159"/>
      <c r="K1190" s="159"/>
      <c r="L1190" s="159"/>
      <c r="M1190" s="159"/>
      <c r="N1190" s="159"/>
      <c r="O1190" s="159"/>
      <c r="P1190" s="159"/>
      <c r="Q1190" s="159"/>
      <c r="R1190" s="159"/>
      <c r="S1190" s="159"/>
      <c r="T1190" s="159"/>
      <c r="U1190" s="159"/>
      <c r="V1190" s="159"/>
      <c r="W1190" s="159"/>
      <c r="X1190" s="159"/>
      <c r="Y1190" s="149"/>
      <c r="Z1190" s="149"/>
      <c r="AA1190" s="149"/>
      <c r="AB1190" s="149"/>
      <c r="AC1190" s="149"/>
      <c r="AD1190" s="149"/>
      <c r="AE1190" s="149"/>
      <c r="AF1190" s="149"/>
      <c r="AG1190" s="149" t="s">
        <v>249</v>
      </c>
      <c r="AH1190" s="149">
        <v>0</v>
      </c>
      <c r="AI1190" s="149"/>
      <c r="AJ1190" s="149"/>
      <c r="AK1190" s="149"/>
      <c r="AL1190" s="149"/>
      <c r="AM1190" s="149"/>
      <c r="AN1190" s="149"/>
      <c r="AO1190" s="149"/>
      <c r="AP1190" s="149"/>
      <c r="AQ1190" s="149"/>
      <c r="AR1190" s="149"/>
      <c r="AS1190" s="149"/>
      <c r="AT1190" s="149"/>
      <c r="AU1190" s="149"/>
      <c r="AV1190" s="149"/>
      <c r="AW1190" s="149"/>
      <c r="AX1190" s="149"/>
      <c r="AY1190" s="149"/>
      <c r="AZ1190" s="149"/>
      <c r="BA1190" s="149"/>
      <c r="BB1190" s="149"/>
      <c r="BC1190" s="149"/>
      <c r="BD1190" s="149"/>
      <c r="BE1190" s="149"/>
      <c r="BF1190" s="149"/>
      <c r="BG1190" s="149"/>
      <c r="BH1190" s="149"/>
    </row>
    <row r="1191" spans="1:60" outlineLevel="1" x14ac:dyDescent="0.25">
      <c r="A1191" s="156"/>
      <c r="B1191" s="157"/>
      <c r="C1191" s="194" t="s">
        <v>1429</v>
      </c>
      <c r="D1191" s="161"/>
      <c r="E1191" s="162">
        <v>307.39999999999998</v>
      </c>
      <c r="F1191" s="159"/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  <c r="S1191" s="159"/>
      <c r="T1191" s="159"/>
      <c r="U1191" s="159"/>
      <c r="V1191" s="159"/>
      <c r="W1191" s="159"/>
      <c r="X1191" s="159"/>
      <c r="Y1191" s="149"/>
      <c r="Z1191" s="149"/>
      <c r="AA1191" s="149"/>
      <c r="AB1191" s="149"/>
      <c r="AC1191" s="149"/>
      <c r="AD1191" s="149"/>
      <c r="AE1191" s="149"/>
      <c r="AF1191" s="149"/>
      <c r="AG1191" s="149" t="s">
        <v>249</v>
      </c>
      <c r="AH1191" s="149">
        <v>0</v>
      </c>
      <c r="AI1191" s="149"/>
      <c r="AJ1191" s="149"/>
      <c r="AK1191" s="149"/>
      <c r="AL1191" s="149"/>
      <c r="AM1191" s="149"/>
      <c r="AN1191" s="149"/>
      <c r="AO1191" s="149"/>
      <c r="AP1191" s="149"/>
      <c r="AQ1191" s="149"/>
      <c r="AR1191" s="149"/>
      <c r="AS1191" s="149"/>
      <c r="AT1191" s="149"/>
      <c r="AU1191" s="149"/>
      <c r="AV1191" s="149"/>
      <c r="AW1191" s="149"/>
      <c r="AX1191" s="149"/>
      <c r="AY1191" s="149"/>
      <c r="AZ1191" s="149"/>
      <c r="BA1191" s="149"/>
      <c r="BB1191" s="149"/>
      <c r="BC1191" s="149"/>
      <c r="BD1191" s="149"/>
      <c r="BE1191" s="149"/>
      <c r="BF1191" s="149"/>
      <c r="BG1191" s="149"/>
      <c r="BH1191" s="149"/>
    </row>
    <row r="1192" spans="1:60" outlineLevel="1" x14ac:dyDescent="0.25">
      <c r="A1192" s="156"/>
      <c r="B1192" s="157"/>
      <c r="C1192" s="194" t="s">
        <v>1417</v>
      </c>
      <c r="D1192" s="161"/>
      <c r="E1192" s="162">
        <v>18.5</v>
      </c>
      <c r="F1192" s="159"/>
      <c r="G1192" s="159"/>
      <c r="H1192" s="159"/>
      <c r="I1192" s="159"/>
      <c r="J1192" s="159"/>
      <c r="K1192" s="159"/>
      <c r="L1192" s="159"/>
      <c r="M1192" s="159"/>
      <c r="N1192" s="159"/>
      <c r="O1192" s="159"/>
      <c r="P1192" s="159"/>
      <c r="Q1192" s="159"/>
      <c r="R1192" s="159"/>
      <c r="S1192" s="159"/>
      <c r="T1192" s="159"/>
      <c r="U1192" s="159"/>
      <c r="V1192" s="159"/>
      <c r="W1192" s="159"/>
      <c r="X1192" s="159"/>
      <c r="Y1192" s="149"/>
      <c r="Z1192" s="149"/>
      <c r="AA1192" s="149"/>
      <c r="AB1192" s="149"/>
      <c r="AC1192" s="149"/>
      <c r="AD1192" s="149"/>
      <c r="AE1192" s="149"/>
      <c r="AF1192" s="149"/>
      <c r="AG1192" s="149" t="s">
        <v>249</v>
      </c>
      <c r="AH1192" s="149">
        <v>0</v>
      </c>
      <c r="AI1192" s="149"/>
      <c r="AJ1192" s="149"/>
      <c r="AK1192" s="149"/>
      <c r="AL1192" s="149"/>
      <c r="AM1192" s="149"/>
      <c r="AN1192" s="149"/>
      <c r="AO1192" s="149"/>
      <c r="AP1192" s="149"/>
      <c r="AQ1192" s="149"/>
      <c r="AR1192" s="149"/>
      <c r="AS1192" s="149"/>
      <c r="AT1192" s="149"/>
      <c r="AU1192" s="149"/>
      <c r="AV1192" s="149"/>
      <c r="AW1192" s="149"/>
      <c r="AX1192" s="149"/>
      <c r="AY1192" s="149"/>
      <c r="AZ1192" s="149"/>
      <c r="BA1192" s="149"/>
      <c r="BB1192" s="149"/>
      <c r="BC1192" s="149"/>
      <c r="BD1192" s="149"/>
      <c r="BE1192" s="149"/>
      <c r="BF1192" s="149"/>
      <c r="BG1192" s="149"/>
      <c r="BH1192" s="149"/>
    </row>
    <row r="1193" spans="1:60" outlineLevel="1" x14ac:dyDescent="0.25">
      <c r="A1193" s="156"/>
      <c r="B1193" s="157"/>
      <c r="C1193" s="194" t="s">
        <v>1418</v>
      </c>
      <c r="D1193" s="161"/>
      <c r="E1193" s="162">
        <v>1.9</v>
      </c>
      <c r="F1193" s="159"/>
      <c r="G1193" s="159"/>
      <c r="H1193" s="159"/>
      <c r="I1193" s="159"/>
      <c r="J1193" s="159"/>
      <c r="K1193" s="159"/>
      <c r="L1193" s="159"/>
      <c r="M1193" s="159"/>
      <c r="N1193" s="159"/>
      <c r="O1193" s="159"/>
      <c r="P1193" s="159"/>
      <c r="Q1193" s="159"/>
      <c r="R1193" s="159"/>
      <c r="S1193" s="159"/>
      <c r="T1193" s="159"/>
      <c r="U1193" s="159"/>
      <c r="V1193" s="159"/>
      <c r="W1193" s="159"/>
      <c r="X1193" s="159"/>
      <c r="Y1193" s="149"/>
      <c r="Z1193" s="149"/>
      <c r="AA1193" s="149"/>
      <c r="AB1193" s="149"/>
      <c r="AC1193" s="149"/>
      <c r="AD1193" s="149"/>
      <c r="AE1193" s="149"/>
      <c r="AF1193" s="149"/>
      <c r="AG1193" s="149" t="s">
        <v>249</v>
      </c>
      <c r="AH1193" s="149">
        <v>0</v>
      </c>
      <c r="AI1193" s="149"/>
      <c r="AJ1193" s="149"/>
      <c r="AK1193" s="149"/>
      <c r="AL1193" s="149"/>
      <c r="AM1193" s="149"/>
      <c r="AN1193" s="149"/>
      <c r="AO1193" s="149"/>
      <c r="AP1193" s="149"/>
      <c r="AQ1193" s="149"/>
      <c r="AR1193" s="149"/>
      <c r="AS1193" s="149"/>
      <c r="AT1193" s="149"/>
      <c r="AU1193" s="149"/>
      <c r="AV1193" s="149"/>
      <c r="AW1193" s="149"/>
      <c r="AX1193" s="149"/>
      <c r="AY1193" s="149"/>
      <c r="AZ1193" s="149"/>
      <c r="BA1193" s="149"/>
      <c r="BB1193" s="149"/>
      <c r="BC1193" s="149"/>
      <c r="BD1193" s="149"/>
      <c r="BE1193" s="149"/>
      <c r="BF1193" s="149"/>
      <c r="BG1193" s="149"/>
      <c r="BH1193" s="149"/>
    </row>
    <row r="1194" spans="1:60" outlineLevel="1" x14ac:dyDescent="0.25">
      <c r="A1194" s="156"/>
      <c r="B1194" s="157"/>
      <c r="C1194" s="194" t="s">
        <v>1419</v>
      </c>
      <c r="D1194" s="161"/>
      <c r="E1194" s="162">
        <v>1.7</v>
      </c>
      <c r="F1194" s="159"/>
      <c r="G1194" s="159"/>
      <c r="H1194" s="159"/>
      <c r="I1194" s="159"/>
      <c r="J1194" s="159"/>
      <c r="K1194" s="159"/>
      <c r="L1194" s="159"/>
      <c r="M1194" s="159"/>
      <c r="N1194" s="159"/>
      <c r="O1194" s="159"/>
      <c r="P1194" s="159"/>
      <c r="Q1194" s="159"/>
      <c r="R1194" s="159"/>
      <c r="S1194" s="159"/>
      <c r="T1194" s="159"/>
      <c r="U1194" s="159"/>
      <c r="V1194" s="159"/>
      <c r="W1194" s="159"/>
      <c r="X1194" s="159"/>
      <c r="Y1194" s="149"/>
      <c r="Z1194" s="149"/>
      <c r="AA1194" s="149"/>
      <c r="AB1194" s="149"/>
      <c r="AC1194" s="149"/>
      <c r="AD1194" s="149"/>
      <c r="AE1194" s="149"/>
      <c r="AF1194" s="149"/>
      <c r="AG1194" s="149" t="s">
        <v>249</v>
      </c>
      <c r="AH1194" s="149">
        <v>0</v>
      </c>
      <c r="AI1194" s="149"/>
      <c r="AJ1194" s="149"/>
      <c r="AK1194" s="149"/>
      <c r="AL1194" s="149"/>
      <c r="AM1194" s="149"/>
      <c r="AN1194" s="149"/>
      <c r="AO1194" s="149"/>
      <c r="AP1194" s="149"/>
      <c r="AQ1194" s="149"/>
      <c r="AR1194" s="149"/>
      <c r="AS1194" s="149"/>
      <c r="AT1194" s="149"/>
      <c r="AU1194" s="149"/>
      <c r="AV1194" s="149"/>
      <c r="AW1194" s="149"/>
      <c r="AX1194" s="149"/>
      <c r="AY1194" s="149"/>
      <c r="AZ1194" s="149"/>
      <c r="BA1194" s="149"/>
      <c r="BB1194" s="149"/>
      <c r="BC1194" s="149"/>
      <c r="BD1194" s="149"/>
      <c r="BE1194" s="149"/>
      <c r="BF1194" s="149"/>
      <c r="BG1194" s="149"/>
      <c r="BH1194" s="149"/>
    </row>
    <row r="1195" spans="1:60" outlineLevel="1" x14ac:dyDescent="0.25">
      <c r="A1195" s="156"/>
      <c r="B1195" s="157"/>
      <c r="C1195" s="194" t="s">
        <v>1420</v>
      </c>
      <c r="D1195" s="161"/>
      <c r="E1195" s="162">
        <v>1.5</v>
      </c>
      <c r="F1195" s="159"/>
      <c r="G1195" s="159"/>
      <c r="H1195" s="159"/>
      <c r="I1195" s="159"/>
      <c r="J1195" s="159"/>
      <c r="K1195" s="159"/>
      <c r="L1195" s="159"/>
      <c r="M1195" s="159"/>
      <c r="N1195" s="159"/>
      <c r="O1195" s="159"/>
      <c r="P1195" s="159"/>
      <c r="Q1195" s="159"/>
      <c r="R1195" s="159"/>
      <c r="S1195" s="159"/>
      <c r="T1195" s="159"/>
      <c r="U1195" s="159"/>
      <c r="V1195" s="159"/>
      <c r="W1195" s="159"/>
      <c r="X1195" s="159"/>
      <c r="Y1195" s="149"/>
      <c r="Z1195" s="149"/>
      <c r="AA1195" s="149"/>
      <c r="AB1195" s="149"/>
      <c r="AC1195" s="149"/>
      <c r="AD1195" s="149"/>
      <c r="AE1195" s="149"/>
      <c r="AF1195" s="149"/>
      <c r="AG1195" s="149" t="s">
        <v>249</v>
      </c>
      <c r="AH1195" s="149">
        <v>0</v>
      </c>
      <c r="AI1195" s="149"/>
      <c r="AJ1195" s="149"/>
      <c r="AK1195" s="149"/>
      <c r="AL1195" s="149"/>
      <c r="AM1195" s="149"/>
      <c r="AN1195" s="149"/>
      <c r="AO1195" s="149"/>
      <c r="AP1195" s="149"/>
      <c r="AQ1195" s="149"/>
      <c r="AR1195" s="149"/>
      <c r="AS1195" s="149"/>
      <c r="AT1195" s="149"/>
      <c r="AU1195" s="149"/>
      <c r="AV1195" s="149"/>
      <c r="AW1195" s="149"/>
      <c r="AX1195" s="149"/>
      <c r="AY1195" s="149"/>
      <c r="AZ1195" s="149"/>
      <c r="BA1195" s="149"/>
      <c r="BB1195" s="149"/>
      <c r="BC1195" s="149"/>
      <c r="BD1195" s="149"/>
      <c r="BE1195" s="149"/>
      <c r="BF1195" s="149"/>
      <c r="BG1195" s="149"/>
      <c r="BH1195" s="149"/>
    </row>
    <row r="1196" spans="1:60" outlineLevel="1" x14ac:dyDescent="0.25">
      <c r="A1196" s="156"/>
      <c r="B1196" s="157"/>
      <c r="C1196" s="194" t="s">
        <v>1430</v>
      </c>
      <c r="D1196" s="161"/>
      <c r="E1196" s="162">
        <v>12.7</v>
      </c>
      <c r="F1196" s="159"/>
      <c r="G1196" s="159"/>
      <c r="H1196" s="159"/>
      <c r="I1196" s="159"/>
      <c r="J1196" s="159"/>
      <c r="K1196" s="159"/>
      <c r="L1196" s="159"/>
      <c r="M1196" s="159"/>
      <c r="N1196" s="159"/>
      <c r="O1196" s="159"/>
      <c r="P1196" s="159"/>
      <c r="Q1196" s="159"/>
      <c r="R1196" s="159"/>
      <c r="S1196" s="159"/>
      <c r="T1196" s="159"/>
      <c r="U1196" s="159"/>
      <c r="V1196" s="159"/>
      <c r="W1196" s="159"/>
      <c r="X1196" s="159"/>
      <c r="Y1196" s="149"/>
      <c r="Z1196" s="149"/>
      <c r="AA1196" s="149"/>
      <c r="AB1196" s="149"/>
      <c r="AC1196" s="149"/>
      <c r="AD1196" s="149"/>
      <c r="AE1196" s="149"/>
      <c r="AF1196" s="149"/>
      <c r="AG1196" s="149" t="s">
        <v>249</v>
      </c>
      <c r="AH1196" s="149">
        <v>0</v>
      </c>
      <c r="AI1196" s="149"/>
      <c r="AJ1196" s="149"/>
      <c r="AK1196" s="149"/>
      <c r="AL1196" s="149"/>
      <c r="AM1196" s="149"/>
      <c r="AN1196" s="149"/>
      <c r="AO1196" s="149"/>
      <c r="AP1196" s="149"/>
      <c r="AQ1196" s="149"/>
      <c r="AR1196" s="149"/>
      <c r="AS1196" s="149"/>
      <c r="AT1196" s="149"/>
      <c r="AU1196" s="149"/>
      <c r="AV1196" s="149"/>
      <c r="AW1196" s="149"/>
      <c r="AX1196" s="149"/>
      <c r="AY1196" s="149"/>
      <c r="AZ1196" s="149"/>
      <c r="BA1196" s="149"/>
      <c r="BB1196" s="149"/>
      <c r="BC1196" s="149"/>
      <c r="BD1196" s="149"/>
      <c r="BE1196" s="149"/>
      <c r="BF1196" s="149"/>
      <c r="BG1196" s="149"/>
      <c r="BH1196" s="149"/>
    </row>
    <row r="1197" spans="1:60" outlineLevel="1" x14ac:dyDescent="0.25">
      <c r="A1197" s="156"/>
      <c r="B1197" s="157"/>
      <c r="C1197" s="194" t="s">
        <v>1431</v>
      </c>
      <c r="D1197" s="161"/>
      <c r="E1197" s="162">
        <v>76</v>
      </c>
      <c r="F1197" s="159"/>
      <c r="G1197" s="159"/>
      <c r="H1197" s="159"/>
      <c r="I1197" s="159"/>
      <c r="J1197" s="159"/>
      <c r="K1197" s="159"/>
      <c r="L1197" s="159"/>
      <c r="M1197" s="159"/>
      <c r="N1197" s="159"/>
      <c r="O1197" s="159"/>
      <c r="P1197" s="159"/>
      <c r="Q1197" s="159"/>
      <c r="R1197" s="159"/>
      <c r="S1197" s="159"/>
      <c r="T1197" s="159"/>
      <c r="U1197" s="159"/>
      <c r="V1197" s="159"/>
      <c r="W1197" s="159"/>
      <c r="X1197" s="159"/>
      <c r="Y1197" s="149"/>
      <c r="Z1197" s="149"/>
      <c r="AA1197" s="149"/>
      <c r="AB1197" s="149"/>
      <c r="AC1197" s="149"/>
      <c r="AD1197" s="149"/>
      <c r="AE1197" s="149"/>
      <c r="AF1197" s="149"/>
      <c r="AG1197" s="149" t="s">
        <v>249</v>
      </c>
      <c r="AH1197" s="149">
        <v>0</v>
      </c>
      <c r="AI1197" s="149"/>
      <c r="AJ1197" s="149"/>
      <c r="AK1197" s="149"/>
      <c r="AL1197" s="149"/>
      <c r="AM1197" s="149"/>
      <c r="AN1197" s="149"/>
      <c r="AO1197" s="149"/>
      <c r="AP1197" s="149"/>
      <c r="AQ1197" s="149"/>
      <c r="AR1197" s="149"/>
      <c r="AS1197" s="149"/>
      <c r="AT1197" s="149"/>
      <c r="AU1197" s="149"/>
      <c r="AV1197" s="149"/>
      <c r="AW1197" s="149"/>
      <c r="AX1197" s="149"/>
      <c r="AY1197" s="149"/>
      <c r="AZ1197" s="149"/>
      <c r="BA1197" s="149"/>
      <c r="BB1197" s="149"/>
      <c r="BC1197" s="149"/>
      <c r="BD1197" s="149"/>
      <c r="BE1197" s="149"/>
      <c r="BF1197" s="149"/>
      <c r="BG1197" s="149"/>
      <c r="BH1197" s="149"/>
    </row>
    <row r="1198" spans="1:60" outlineLevel="1" x14ac:dyDescent="0.25">
      <c r="A1198" s="156"/>
      <c r="B1198" s="157"/>
      <c r="C1198" s="194" t="s">
        <v>1421</v>
      </c>
      <c r="D1198" s="161"/>
      <c r="E1198" s="162">
        <v>29.2</v>
      </c>
      <c r="F1198" s="159"/>
      <c r="G1198" s="159"/>
      <c r="H1198" s="159"/>
      <c r="I1198" s="159"/>
      <c r="J1198" s="159"/>
      <c r="K1198" s="159"/>
      <c r="L1198" s="159"/>
      <c r="M1198" s="159"/>
      <c r="N1198" s="159"/>
      <c r="O1198" s="159"/>
      <c r="P1198" s="159"/>
      <c r="Q1198" s="159"/>
      <c r="R1198" s="159"/>
      <c r="S1198" s="159"/>
      <c r="T1198" s="159"/>
      <c r="U1198" s="159"/>
      <c r="V1198" s="159"/>
      <c r="W1198" s="159"/>
      <c r="X1198" s="159"/>
      <c r="Y1198" s="149"/>
      <c r="Z1198" s="149"/>
      <c r="AA1198" s="149"/>
      <c r="AB1198" s="149"/>
      <c r="AC1198" s="149"/>
      <c r="AD1198" s="149"/>
      <c r="AE1198" s="149"/>
      <c r="AF1198" s="149"/>
      <c r="AG1198" s="149" t="s">
        <v>249</v>
      </c>
      <c r="AH1198" s="149">
        <v>0</v>
      </c>
      <c r="AI1198" s="149"/>
      <c r="AJ1198" s="149"/>
      <c r="AK1198" s="149"/>
      <c r="AL1198" s="149"/>
      <c r="AM1198" s="149"/>
      <c r="AN1198" s="149"/>
      <c r="AO1198" s="149"/>
      <c r="AP1198" s="149"/>
      <c r="AQ1198" s="149"/>
      <c r="AR1198" s="149"/>
      <c r="AS1198" s="149"/>
      <c r="AT1198" s="149"/>
      <c r="AU1198" s="149"/>
      <c r="AV1198" s="149"/>
      <c r="AW1198" s="149"/>
      <c r="AX1198" s="149"/>
      <c r="AY1198" s="149"/>
      <c r="AZ1198" s="149"/>
      <c r="BA1198" s="149"/>
      <c r="BB1198" s="149"/>
      <c r="BC1198" s="149"/>
      <c r="BD1198" s="149"/>
      <c r="BE1198" s="149"/>
      <c r="BF1198" s="149"/>
      <c r="BG1198" s="149"/>
      <c r="BH1198" s="149"/>
    </row>
    <row r="1199" spans="1:60" ht="20.399999999999999" outlineLevel="1" x14ac:dyDescent="0.25">
      <c r="A1199" s="175">
        <v>185</v>
      </c>
      <c r="B1199" s="176" t="s">
        <v>1924</v>
      </c>
      <c r="C1199" s="193" t="s">
        <v>1925</v>
      </c>
      <c r="D1199" s="177" t="s">
        <v>274</v>
      </c>
      <c r="E1199" s="178">
        <v>34.5</v>
      </c>
      <c r="F1199" s="179"/>
      <c r="G1199" s="180">
        <f>ROUND(E1199*F1199,2)</f>
        <v>0</v>
      </c>
      <c r="H1199" s="179"/>
      <c r="I1199" s="180">
        <f>ROUND(E1199*H1199,2)</f>
        <v>0</v>
      </c>
      <c r="J1199" s="179"/>
      <c r="K1199" s="180">
        <f>ROUND(E1199*J1199,2)</f>
        <v>0</v>
      </c>
      <c r="L1199" s="180">
        <v>21</v>
      </c>
      <c r="M1199" s="180">
        <f>G1199*(1+L1199/100)</f>
        <v>0</v>
      </c>
      <c r="N1199" s="180">
        <v>5.1000000000000004E-4</v>
      </c>
      <c r="O1199" s="180">
        <f>ROUND(E1199*N1199,2)</f>
        <v>0.02</v>
      </c>
      <c r="P1199" s="180">
        <v>0</v>
      </c>
      <c r="Q1199" s="180">
        <f>ROUND(E1199*P1199,2)</f>
        <v>0</v>
      </c>
      <c r="R1199" s="180" t="s">
        <v>1923</v>
      </c>
      <c r="S1199" s="180" t="s">
        <v>244</v>
      </c>
      <c r="T1199" s="181" t="s">
        <v>1030</v>
      </c>
      <c r="U1199" s="159">
        <v>0.23599999999999999</v>
      </c>
      <c r="V1199" s="159">
        <f>ROUND(E1199*U1199,2)</f>
        <v>8.14</v>
      </c>
      <c r="W1199" s="159"/>
      <c r="X1199" s="159" t="s">
        <v>246</v>
      </c>
      <c r="Y1199" s="149"/>
      <c r="Z1199" s="149"/>
      <c r="AA1199" s="149"/>
      <c r="AB1199" s="149"/>
      <c r="AC1199" s="149"/>
      <c r="AD1199" s="149"/>
      <c r="AE1199" s="149"/>
      <c r="AF1199" s="149"/>
      <c r="AG1199" s="149" t="s">
        <v>289</v>
      </c>
      <c r="AH1199" s="149"/>
      <c r="AI1199" s="149"/>
      <c r="AJ1199" s="149"/>
      <c r="AK1199" s="149"/>
      <c r="AL1199" s="149"/>
      <c r="AM1199" s="149"/>
      <c r="AN1199" s="149"/>
      <c r="AO1199" s="149"/>
      <c r="AP1199" s="149"/>
      <c r="AQ1199" s="149"/>
      <c r="AR1199" s="149"/>
      <c r="AS1199" s="149"/>
      <c r="AT1199" s="149"/>
      <c r="AU1199" s="149"/>
      <c r="AV1199" s="149"/>
      <c r="AW1199" s="149"/>
      <c r="AX1199" s="149"/>
      <c r="AY1199" s="149"/>
      <c r="AZ1199" s="149"/>
      <c r="BA1199" s="149"/>
      <c r="BB1199" s="149"/>
      <c r="BC1199" s="149"/>
      <c r="BD1199" s="149"/>
      <c r="BE1199" s="149"/>
      <c r="BF1199" s="149"/>
      <c r="BG1199" s="149"/>
      <c r="BH1199" s="149"/>
    </row>
    <row r="1200" spans="1:60" outlineLevel="1" x14ac:dyDescent="0.25">
      <c r="A1200" s="156"/>
      <c r="B1200" s="157"/>
      <c r="C1200" s="194" t="s">
        <v>1216</v>
      </c>
      <c r="D1200" s="161"/>
      <c r="E1200" s="162"/>
      <c r="F1200" s="159"/>
      <c r="G1200" s="159"/>
      <c r="H1200" s="159"/>
      <c r="I1200" s="159"/>
      <c r="J1200" s="159"/>
      <c r="K1200" s="159"/>
      <c r="L1200" s="159"/>
      <c r="M1200" s="159"/>
      <c r="N1200" s="159"/>
      <c r="O1200" s="159"/>
      <c r="P1200" s="159"/>
      <c r="Q1200" s="159"/>
      <c r="R1200" s="159"/>
      <c r="S1200" s="159"/>
      <c r="T1200" s="159"/>
      <c r="U1200" s="159"/>
      <c r="V1200" s="159"/>
      <c r="W1200" s="159"/>
      <c r="X1200" s="159"/>
      <c r="Y1200" s="149"/>
      <c r="Z1200" s="149"/>
      <c r="AA1200" s="149"/>
      <c r="AB1200" s="149"/>
      <c r="AC1200" s="149"/>
      <c r="AD1200" s="149"/>
      <c r="AE1200" s="149"/>
      <c r="AF1200" s="149"/>
      <c r="AG1200" s="149" t="s">
        <v>249</v>
      </c>
      <c r="AH1200" s="149">
        <v>0</v>
      </c>
      <c r="AI1200" s="149"/>
      <c r="AJ1200" s="149"/>
      <c r="AK1200" s="149"/>
      <c r="AL1200" s="149"/>
      <c r="AM1200" s="149"/>
      <c r="AN1200" s="149"/>
      <c r="AO1200" s="149"/>
      <c r="AP1200" s="149"/>
      <c r="AQ1200" s="149"/>
      <c r="AR1200" s="149"/>
      <c r="AS1200" s="149"/>
      <c r="AT1200" s="149"/>
      <c r="AU1200" s="149"/>
      <c r="AV1200" s="149"/>
      <c r="AW1200" s="149"/>
      <c r="AX1200" s="149"/>
      <c r="AY1200" s="149"/>
      <c r="AZ1200" s="149"/>
      <c r="BA1200" s="149"/>
      <c r="BB1200" s="149"/>
      <c r="BC1200" s="149"/>
      <c r="BD1200" s="149"/>
      <c r="BE1200" s="149"/>
      <c r="BF1200" s="149"/>
      <c r="BG1200" s="149"/>
      <c r="BH1200" s="149"/>
    </row>
    <row r="1201" spans="1:60" outlineLevel="1" x14ac:dyDescent="0.25">
      <c r="A1201" s="156"/>
      <c r="B1201" s="157"/>
      <c r="C1201" s="194" t="s">
        <v>1926</v>
      </c>
      <c r="D1201" s="161"/>
      <c r="E1201" s="162">
        <v>5.8</v>
      </c>
      <c r="F1201" s="159"/>
      <c r="G1201" s="159"/>
      <c r="H1201" s="159"/>
      <c r="I1201" s="159"/>
      <c r="J1201" s="159"/>
      <c r="K1201" s="159"/>
      <c r="L1201" s="159"/>
      <c r="M1201" s="159"/>
      <c r="N1201" s="159"/>
      <c r="O1201" s="159"/>
      <c r="P1201" s="159"/>
      <c r="Q1201" s="159"/>
      <c r="R1201" s="159"/>
      <c r="S1201" s="159"/>
      <c r="T1201" s="159"/>
      <c r="U1201" s="159"/>
      <c r="V1201" s="159"/>
      <c r="W1201" s="159"/>
      <c r="X1201" s="159"/>
      <c r="Y1201" s="149"/>
      <c r="Z1201" s="149"/>
      <c r="AA1201" s="149"/>
      <c r="AB1201" s="149"/>
      <c r="AC1201" s="149"/>
      <c r="AD1201" s="149"/>
      <c r="AE1201" s="149"/>
      <c r="AF1201" s="149"/>
      <c r="AG1201" s="149" t="s">
        <v>249</v>
      </c>
      <c r="AH1201" s="149">
        <v>0</v>
      </c>
      <c r="AI1201" s="149"/>
      <c r="AJ1201" s="149"/>
      <c r="AK1201" s="149"/>
      <c r="AL1201" s="149"/>
      <c r="AM1201" s="149"/>
      <c r="AN1201" s="149"/>
      <c r="AO1201" s="149"/>
      <c r="AP1201" s="149"/>
      <c r="AQ1201" s="149"/>
      <c r="AR1201" s="149"/>
      <c r="AS1201" s="149"/>
      <c r="AT1201" s="149"/>
      <c r="AU1201" s="149"/>
      <c r="AV1201" s="149"/>
      <c r="AW1201" s="149"/>
      <c r="AX1201" s="149"/>
      <c r="AY1201" s="149"/>
      <c r="AZ1201" s="149"/>
      <c r="BA1201" s="149"/>
      <c r="BB1201" s="149"/>
      <c r="BC1201" s="149"/>
      <c r="BD1201" s="149"/>
      <c r="BE1201" s="149"/>
      <c r="BF1201" s="149"/>
      <c r="BG1201" s="149"/>
      <c r="BH1201" s="149"/>
    </row>
    <row r="1202" spans="1:60" outlineLevel="1" x14ac:dyDescent="0.25">
      <c r="A1202" s="156"/>
      <c r="B1202" s="157"/>
      <c r="C1202" s="194" t="s">
        <v>1927</v>
      </c>
      <c r="D1202" s="161"/>
      <c r="E1202" s="162">
        <v>4.2</v>
      </c>
      <c r="F1202" s="159"/>
      <c r="G1202" s="159"/>
      <c r="H1202" s="159"/>
      <c r="I1202" s="159"/>
      <c r="J1202" s="159"/>
      <c r="K1202" s="159"/>
      <c r="L1202" s="159"/>
      <c r="M1202" s="159"/>
      <c r="N1202" s="159"/>
      <c r="O1202" s="159"/>
      <c r="P1202" s="159"/>
      <c r="Q1202" s="159"/>
      <c r="R1202" s="159"/>
      <c r="S1202" s="159"/>
      <c r="T1202" s="159"/>
      <c r="U1202" s="159"/>
      <c r="V1202" s="159"/>
      <c r="W1202" s="159"/>
      <c r="X1202" s="159"/>
      <c r="Y1202" s="149"/>
      <c r="Z1202" s="149"/>
      <c r="AA1202" s="149"/>
      <c r="AB1202" s="149"/>
      <c r="AC1202" s="149"/>
      <c r="AD1202" s="149"/>
      <c r="AE1202" s="149"/>
      <c r="AF1202" s="149"/>
      <c r="AG1202" s="149" t="s">
        <v>249</v>
      </c>
      <c r="AH1202" s="149">
        <v>0</v>
      </c>
      <c r="AI1202" s="149"/>
      <c r="AJ1202" s="149"/>
      <c r="AK1202" s="149"/>
      <c r="AL1202" s="149"/>
      <c r="AM1202" s="149"/>
      <c r="AN1202" s="149"/>
      <c r="AO1202" s="149"/>
      <c r="AP1202" s="149"/>
      <c r="AQ1202" s="149"/>
      <c r="AR1202" s="149"/>
      <c r="AS1202" s="149"/>
      <c r="AT1202" s="149"/>
      <c r="AU1202" s="149"/>
      <c r="AV1202" s="149"/>
      <c r="AW1202" s="149"/>
      <c r="AX1202" s="149"/>
      <c r="AY1202" s="149"/>
      <c r="AZ1202" s="149"/>
      <c r="BA1202" s="149"/>
      <c r="BB1202" s="149"/>
      <c r="BC1202" s="149"/>
      <c r="BD1202" s="149"/>
      <c r="BE1202" s="149"/>
      <c r="BF1202" s="149"/>
      <c r="BG1202" s="149"/>
      <c r="BH1202" s="149"/>
    </row>
    <row r="1203" spans="1:60" outlineLevel="1" x14ac:dyDescent="0.25">
      <c r="A1203" s="156"/>
      <c r="B1203" s="157"/>
      <c r="C1203" s="194" t="s">
        <v>1928</v>
      </c>
      <c r="D1203" s="161"/>
      <c r="E1203" s="162">
        <v>7.2</v>
      </c>
      <c r="F1203" s="159"/>
      <c r="G1203" s="159"/>
      <c r="H1203" s="159"/>
      <c r="I1203" s="159"/>
      <c r="J1203" s="159"/>
      <c r="K1203" s="159"/>
      <c r="L1203" s="159"/>
      <c r="M1203" s="159"/>
      <c r="N1203" s="159"/>
      <c r="O1203" s="159"/>
      <c r="P1203" s="159"/>
      <c r="Q1203" s="159"/>
      <c r="R1203" s="159"/>
      <c r="S1203" s="159"/>
      <c r="T1203" s="159"/>
      <c r="U1203" s="159"/>
      <c r="V1203" s="159"/>
      <c r="W1203" s="159"/>
      <c r="X1203" s="159"/>
      <c r="Y1203" s="149"/>
      <c r="Z1203" s="149"/>
      <c r="AA1203" s="149"/>
      <c r="AB1203" s="149"/>
      <c r="AC1203" s="149"/>
      <c r="AD1203" s="149"/>
      <c r="AE1203" s="149"/>
      <c r="AF1203" s="149"/>
      <c r="AG1203" s="149" t="s">
        <v>249</v>
      </c>
      <c r="AH1203" s="149">
        <v>0</v>
      </c>
      <c r="AI1203" s="149"/>
      <c r="AJ1203" s="149"/>
      <c r="AK1203" s="149"/>
      <c r="AL1203" s="149"/>
      <c r="AM1203" s="149"/>
      <c r="AN1203" s="149"/>
      <c r="AO1203" s="149"/>
      <c r="AP1203" s="149"/>
      <c r="AQ1203" s="149"/>
      <c r="AR1203" s="149"/>
      <c r="AS1203" s="149"/>
      <c r="AT1203" s="149"/>
      <c r="AU1203" s="149"/>
      <c r="AV1203" s="149"/>
      <c r="AW1203" s="149"/>
      <c r="AX1203" s="149"/>
      <c r="AY1203" s="149"/>
      <c r="AZ1203" s="149"/>
      <c r="BA1203" s="149"/>
      <c r="BB1203" s="149"/>
      <c r="BC1203" s="149"/>
      <c r="BD1203" s="149"/>
      <c r="BE1203" s="149"/>
      <c r="BF1203" s="149"/>
      <c r="BG1203" s="149"/>
      <c r="BH1203" s="149"/>
    </row>
    <row r="1204" spans="1:60" outlineLevel="1" x14ac:dyDescent="0.25">
      <c r="A1204" s="156"/>
      <c r="B1204" s="157"/>
      <c r="C1204" s="194" t="s">
        <v>1929</v>
      </c>
      <c r="D1204" s="161"/>
      <c r="E1204" s="162">
        <v>6.6</v>
      </c>
      <c r="F1204" s="159"/>
      <c r="G1204" s="159"/>
      <c r="H1204" s="159"/>
      <c r="I1204" s="159"/>
      <c r="J1204" s="159"/>
      <c r="K1204" s="159"/>
      <c r="L1204" s="159"/>
      <c r="M1204" s="159"/>
      <c r="N1204" s="159"/>
      <c r="O1204" s="159"/>
      <c r="P1204" s="159"/>
      <c r="Q1204" s="159"/>
      <c r="R1204" s="159"/>
      <c r="S1204" s="159"/>
      <c r="T1204" s="159"/>
      <c r="U1204" s="159"/>
      <c r="V1204" s="159"/>
      <c r="W1204" s="159"/>
      <c r="X1204" s="159"/>
      <c r="Y1204" s="149"/>
      <c r="Z1204" s="149"/>
      <c r="AA1204" s="149"/>
      <c r="AB1204" s="149"/>
      <c r="AC1204" s="149"/>
      <c r="AD1204" s="149"/>
      <c r="AE1204" s="149"/>
      <c r="AF1204" s="149"/>
      <c r="AG1204" s="149" t="s">
        <v>249</v>
      </c>
      <c r="AH1204" s="149">
        <v>0</v>
      </c>
      <c r="AI1204" s="149"/>
      <c r="AJ1204" s="149"/>
      <c r="AK1204" s="149"/>
      <c r="AL1204" s="149"/>
      <c r="AM1204" s="149"/>
      <c r="AN1204" s="149"/>
      <c r="AO1204" s="149"/>
      <c r="AP1204" s="149"/>
      <c r="AQ1204" s="149"/>
      <c r="AR1204" s="149"/>
      <c r="AS1204" s="149"/>
      <c r="AT1204" s="149"/>
      <c r="AU1204" s="149"/>
      <c r="AV1204" s="149"/>
      <c r="AW1204" s="149"/>
      <c r="AX1204" s="149"/>
      <c r="AY1204" s="149"/>
      <c r="AZ1204" s="149"/>
      <c r="BA1204" s="149"/>
      <c r="BB1204" s="149"/>
      <c r="BC1204" s="149"/>
      <c r="BD1204" s="149"/>
      <c r="BE1204" s="149"/>
      <c r="BF1204" s="149"/>
      <c r="BG1204" s="149"/>
      <c r="BH1204" s="149"/>
    </row>
    <row r="1205" spans="1:60" outlineLevel="1" x14ac:dyDescent="0.25">
      <c r="A1205" s="156"/>
      <c r="B1205" s="157"/>
      <c r="C1205" s="194" t="s">
        <v>1930</v>
      </c>
      <c r="D1205" s="161"/>
      <c r="E1205" s="162">
        <v>5.7</v>
      </c>
      <c r="F1205" s="159"/>
      <c r="G1205" s="159"/>
      <c r="H1205" s="159"/>
      <c r="I1205" s="159"/>
      <c r="J1205" s="159"/>
      <c r="K1205" s="159"/>
      <c r="L1205" s="159"/>
      <c r="M1205" s="159"/>
      <c r="N1205" s="159"/>
      <c r="O1205" s="159"/>
      <c r="P1205" s="159"/>
      <c r="Q1205" s="159"/>
      <c r="R1205" s="159"/>
      <c r="S1205" s="159"/>
      <c r="T1205" s="159"/>
      <c r="U1205" s="159"/>
      <c r="V1205" s="159"/>
      <c r="W1205" s="159"/>
      <c r="X1205" s="159"/>
      <c r="Y1205" s="149"/>
      <c r="Z1205" s="149"/>
      <c r="AA1205" s="149"/>
      <c r="AB1205" s="149"/>
      <c r="AC1205" s="149"/>
      <c r="AD1205" s="149"/>
      <c r="AE1205" s="149"/>
      <c r="AF1205" s="149"/>
      <c r="AG1205" s="149" t="s">
        <v>249</v>
      </c>
      <c r="AH1205" s="149">
        <v>0</v>
      </c>
      <c r="AI1205" s="149"/>
      <c r="AJ1205" s="149"/>
      <c r="AK1205" s="149"/>
      <c r="AL1205" s="149"/>
      <c r="AM1205" s="149"/>
      <c r="AN1205" s="149"/>
      <c r="AO1205" s="149"/>
      <c r="AP1205" s="149"/>
      <c r="AQ1205" s="149"/>
      <c r="AR1205" s="149"/>
      <c r="AS1205" s="149"/>
      <c r="AT1205" s="149"/>
      <c r="AU1205" s="149"/>
      <c r="AV1205" s="149"/>
      <c r="AW1205" s="149"/>
      <c r="AX1205" s="149"/>
      <c r="AY1205" s="149"/>
      <c r="AZ1205" s="149"/>
      <c r="BA1205" s="149"/>
      <c r="BB1205" s="149"/>
      <c r="BC1205" s="149"/>
      <c r="BD1205" s="149"/>
      <c r="BE1205" s="149"/>
      <c r="BF1205" s="149"/>
      <c r="BG1205" s="149"/>
      <c r="BH1205" s="149"/>
    </row>
    <row r="1206" spans="1:60" outlineLevel="1" x14ac:dyDescent="0.25">
      <c r="A1206" s="156"/>
      <c r="B1206" s="157"/>
      <c r="C1206" s="194" t="s">
        <v>1931</v>
      </c>
      <c r="D1206" s="161"/>
      <c r="E1206" s="162">
        <v>5</v>
      </c>
      <c r="F1206" s="159"/>
      <c r="G1206" s="159"/>
      <c r="H1206" s="159"/>
      <c r="I1206" s="159"/>
      <c r="J1206" s="159"/>
      <c r="K1206" s="159"/>
      <c r="L1206" s="159"/>
      <c r="M1206" s="159"/>
      <c r="N1206" s="159"/>
      <c r="O1206" s="159"/>
      <c r="P1206" s="159"/>
      <c r="Q1206" s="159"/>
      <c r="R1206" s="159"/>
      <c r="S1206" s="159"/>
      <c r="T1206" s="159"/>
      <c r="U1206" s="159"/>
      <c r="V1206" s="159"/>
      <c r="W1206" s="159"/>
      <c r="X1206" s="159"/>
      <c r="Y1206" s="149"/>
      <c r="Z1206" s="149"/>
      <c r="AA1206" s="149"/>
      <c r="AB1206" s="149"/>
      <c r="AC1206" s="149"/>
      <c r="AD1206" s="149"/>
      <c r="AE1206" s="149"/>
      <c r="AF1206" s="149"/>
      <c r="AG1206" s="149" t="s">
        <v>249</v>
      </c>
      <c r="AH1206" s="149">
        <v>0</v>
      </c>
      <c r="AI1206" s="149"/>
      <c r="AJ1206" s="149"/>
      <c r="AK1206" s="149"/>
      <c r="AL1206" s="149"/>
      <c r="AM1206" s="149"/>
      <c r="AN1206" s="149"/>
      <c r="AO1206" s="149"/>
      <c r="AP1206" s="149"/>
      <c r="AQ1206" s="149"/>
      <c r="AR1206" s="149"/>
      <c r="AS1206" s="149"/>
      <c r="AT1206" s="149"/>
      <c r="AU1206" s="149"/>
      <c r="AV1206" s="149"/>
      <c r="AW1206" s="149"/>
      <c r="AX1206" s="149"/>
      <c r="AY1206" s="149"/>
      <c r="AZ1206" s="149"/>
      <c r="BA1206" s="149"/>
      <c r="BB1206" s="149"/>
      <c r="BC1206" s="149"/>
      <c r="BD1206" s="149"/>
      <c r="BE1206" s="149"/>
      <c r="BF1206" s="149"/>
      <c r="BG1206" s="149"/>
      <c r="BH1206" s="149"/>
    </row>
    <row r="1207" spans="1:60" ht="20.399999999999999" outlineLevel="1" x14ac:dyDescent="0.25">
      <c r="A1207" s="175">
        <v>186</v>
      </c>
      <c r="B1207" s="176" t="s">
        <v>1932</v>
      </c>
      <c r="C1207" s="193" t="s">
        <v>1933</v>
      </c>
      <c r="D1207" s="177" t="s">
        <v>242</v>
      </c>
      <c r="E1207" s="178">
        <v>114.6</v>
      </c>
      <c r="F1207" s="179"/>
      <c r="G1207" s="180">
        <f>ROUND(E1207*F1207,2)</f>
        <v>0</v>
      </c>
      <c r="H1207" s="179"/>
      <c r="I1207" s="180">
        <f>ROUND(E1207*H1207,2)</f>
        <v>0</v>
      </c>
      <c r="J1207" s="179"/>
      <c r="K1207" s="180">
        <f>ROUND(E1207*J1207,2)</f>
        <v>0</v>
      </c>
      <c r="L1207" s="180">
        <v>21</v>
      </c>
      <c r="M1207" s="180">
        <f>G1207*(1+L1207/100)</f>
        <v>0</v>
      </c>
      <c r="N1207" s="180">
        <v>6.9300000000000004E-3</v>
      </c>
      <c r="O1207" s="180">
        <f>ROUND(E1207*N1207,2)</f>
        <v>0.79</v>
      </c>
      <c r="P1207" s="180">
        <v>0</v>
      </c>
      <c r="Q1207" s="180">
        <f>ROUND(E1207*P1207,2)</f>
        <v>0</v>
      </c>
      <c r="R1207" s="180" t="s">
        <v>1923</v>
      </c>
      <c r="S1207" s="180" t="s">
        <v>244</v>
      </c>
      <c r="T1207" s="181" t="s">
        <v>1030</v>
      </c>
      <c r="U1207" s="159">
        <v>1.3466</v>
      </c>
      <c r="V1207" s="159">
        <f>ROUND(E1207*U1207,2)</f>
        <v>154.32</v>
      </c>
      <c r="W1207" s="159"/>
      <c r="X1207" s="159" t="s">
        <v>246</v>
      </c>
      <c r="Y1207" s="149"/>
      <c r="Z1207" s="149"/>
      <c r="AA1207" s="149"/>
      <c r="AB1207" s="149"/>
      <c r="AC1207" s="149"/>
      <c r="AD1207" s="149"/>
      <c r="AE1207" s="149"/>
      <c r="AF1207" s="149"/>
      <c r="AG1207" s="149" t="s">
        <v>289</v>
      </c>
      <c r="AH1207" s="149"/>
      <c r="AI1207" s="149"/>
      <c r="AJ1207" s="149"/>
      <c r="AK1207" s="149"/>
      <c r="AL1207" s="149"/>
      <c r="AM1207" s="149"/>
      <c r="AN1207" s="149"/>
      <c r="AO1207" s="149"/>
      <c r="AP1207" s="149"/>
      <c r="AQ1207" s="149"/>
      <c r="AR1207" s="149"/>
      <c r="AS1207" s="149"/>
      <c r="AT1207" s="149"/>
      <c r="AU1207" s="149"/>
      <c r="AV1207" s="149"/>
      <c r="AW1207" s="149"/>
      <c r="AX1207" s="149"/>
      <c r="AY1207" s="149"/>
      <c r="AZ1207" s="149"/>
      <c r="BA1207" s="149"/>
      <c r="BB1207" s="149"/>
      <c r="BC1207" s="149"/>
      <c r="BD1207" s="149"/>
      <c r="BE1207" s="149"/>
      <c r="BF1207" s="149"/>
      <c r="BG1207" s="149"/>
      <c r="BH1207" s="149"/>
    </row>
    <row r="1208" spans="1:60" outlineLevel="1" x14ac:dyDescent="0.25">
      <c r="A1208" s="156"/>
      <c r="B1208" s="157"/>
      <c r="C1208" s="194" t="s">
        <v>1216</v>
      </c>
      <c r="D1208" s="161"/>
      <c r="E1208" s="162"/>
      <c r="F1208" s="159"/>
      <c r="G1208" s="159"/>
      <c r="H1208" s="159"/>
      <c r="I1208" s="159"/>
      <c r="J1208" s="159"/>
      <c r="K1208" s="159"/>
      <c r="L1208" s="159"/>
      <c r="M1208" s="159"/>
      <c r="N1208" s="159"/>
      <c r="O1208" s="159"/>
      <c r="P1208" s="159"/>
      <c r="Q1208" s="159"/>
      <c r="R1208" s="159"/>
      <c r="S1208" s="159"/>
      <c r="T1208" s="159"/>
      <c r="U1208" s="159"/>
      <c r="V1208" s="159"/>
      <c r="W1208" s="159"/>
      <c r="X1208" s="159"/>
      <c r="Y1208" s="149"/>
      <c r="Z1208" s="149"/>
      <c r="AA1208" s="149"/>
      <c r="AB1208" s="149"/>
      <c r="AC1208" s="149"/>
      <c r="AD1208" s="149"/>
      <c r="AE1208" s="149"/>
      <c r="AF1208" s="149"/>
      <c r="AG1208" s="149" t="s">
        <v>249</v>
      </c>
      <c r="AH1208" s="149">
        <v>0</v>
      </c>
      <c r="AI1208" s="149"/>
      <c r="AJ1208" s="149"/>
      <c r="AK1208" s="149"/>
      <c r="AL1208" s="149"/>
      <c r="AM1208" s="149"/>
      <c r="AN1208" s="149"/>
      <c r="AO1208" s="149"/>
      <c r="AP1208" s="149"/>
      <c r="AQ1208" s="149"/>
      <c r="AR1208" s="149"/>
      <c r="AS1208" s="149"/>
      <c r="AT1208" s="149"/>
      <c r="AU1208" s="149"/>
      <c r="AV1208" s="149"/>
      <c r="AW1208" s="149"/>
      <c r="AX1208" s="149"/>
      <c r="AY1208" s="149"/>
      <c r="AZ1208" s="149"/>
      <c r="BA1208" s="149"/>
      <c r="BB1208" s="149"/>
      <c r="BC1208" s="149"/>
      <c r="BD1208" s="149"/>
      <c r="BE1208" s="149"/>
      <c r="BF1208" s="149"/>
      <c r="BG1208" s="149"/>
      <c r="BH1208" s="149"/>
    </row>
    <row r="1209" spans="1:60" outlineLevel="1" x14ac:dyDescent="0.25">
      <c r="A1209" s="156"/>
      <c r="B1209" s="157"/>
      <c r="C1209" s="194" t="s">
        <v>1406</v>
      </c>
      <c r="D1209" s="161"/>
      <c r="E1209" s="162">
        <v>4.9000000000000004</v>
      </c>
      <c r="F1209" s="159"/>
      <c r="G1209" s="159"/>
      <c r="H1209" s="159"/>
      <c r="I1209" s="159"/>
      <c r="J1209" s="159"/>
      <c r="K1209" s="159"/>
      <c r="L1209" s="159"/>
      <c r="M1209" s="159"/>
      <c r="N1209" s="159"/>
      <c r="O1209" s="159"/>
      <c r="P1209" s="159"/>
      <c r="Q1209" s="159"/>
      <c r="R1209" s="159"/>
      <c r="S1209" s="159"/>
      <c r="T1209" s="159"/>
      <c r="U1209" s="159"/>
      <c r="V1209" s="159"/>
      <c r="W1209" s="159"/>
      <c r="X1209" s="159"/>
      <c r="Y1209" s="149"/>
      <c r="Z1209" s="149"/>
      <c r="AA1209" s="149"/>
      <c r="AB1209" s="149"/>
      <c r="AC1209" s="149"/>
      <c r="AD1209" s="149"/>
      <c r="AE1209" s="149"/>
      <c r="AF1209" s="149"/>
      <c r="AG1209" s="149" t="s">
        <v>249</v>
      </c>
      <c r="AH1209" s="149">
        <v>0</v>
      </c>
      <c r="AI1209" s="149"/>
      <c r="AJ1209" s="149"/>
      <c r="AK1209" s="149"/>
      <c r="AL1209" s="149"/>
      <c r="AM1209" s="149"/>
      <c r="AN1209" s="149"/>
      <c r="AO1209" s="149"/>
      <c r="AP1209" s="149"/>
      <c r="AQ1209" s="149"/>
      <c r="AR1209" s="149"/>
      <c r="AS1209" s="149"/>
      <c r="AT1209" s="149"/>
      <c r="AU1209" s="149"/>
      <c r="AV1209" s="149"/>
      <c r="AW1209" s="149"/>
      <c r="AX1209" s="149"/>
      <c r="AY1209" s="149"/>
      <c r="AZ1209" s="149"/>
      <c r="BA1209" s="149"/>
      <c r="BB1209" s="149"/>
      <c r="BC1209" s="149"/>
      <c r="BD1209" s="149"/>
      <c r="BE1209" s="149"/>
      <c r="BF1209" s="149"/>
      <c r="BG1209" s="149"/>
      <c r="BH1209" s="149"/>
    </row>
    <row r="1210" spans="1:60" outlineLevel="1" x14ac:dyDescent="0.25">
      <c r="A1210" s="156"/>
      <c r="B1210" s="157"/>
      <c r="C1210" s="194" t="s">
        <v>1407</v>
      </c>
      <c r="D1210" s="161"/>
      <c r="E1210" s="162">
        <v>13.4</v>
      </c>
      <c r="F1210" s="159"/>
      <c r="G1210" s="159"/>
      <c r="H1210" s="159"/>
      <c r="I1210" s="159"/>
      <c r="J1210" s="159"/>
      <c r="K1210" s="159"/>
      <c r="L1210" s="159"/>
      <c r="M1210" s="159"/>
      <c r="N1210" s="159"/>
      <c r="O1210" s="159"/>
      <c r="P1210" s="159"/>
      <c r="Q1210" s="159"/>
      <c r="R1210" s="159"/>
      <c r="S1210" s="159"/>
      <c r="T1210" s="159"/>
      <c r="U1210" s="159"/>
      <c r="V1210" s="159"/>
      <c r="W1210" s="159"/>
      <c r="X1210" s="159"/>
      <c r="Y1210" s="149"/>
      <c r="Z1210" s="149"/>
      <c r="AA1210" s="149"/>
      <c r="AB1210" s="149"/>
      <c r="AC1210" s="149"/>
      <c r="AD1210" s="149"/>
      <c r="AE1210" s="149"/>
      <c r="AF1210" s="149"/>
      <c r="AG1210" s="149" t="s">
        <v>249</v>
      </c>
      <c r="AH1210" s="149">
        <v>0</v>
      </c>
      <c r="AI1210" s="149"/>
      <c r="AJ1210" s="149"/>
      <c r="AK1210" s="149"/>
      <c r="AL1210" s="149"/>
      <c r="AM1210" s="149"/>
      <c r="AN1210" s="149"/>
      <c r="AO1210" s="149"/>
      <c r="AP1210" s="149"/>
      <c r="AQ1210" s="149"/>
      <c r="AR1210" s="149"/>
      <c r="AS1210" s="149"/>
      <c r="AT1210" s="149"/>
      <c r="AU1210" s="149"/>
      <c r="AV1210" s="149"/>
      <c r="AW1210" s="149"/>
      <c r="AX1210" s="149"/>
      <c r="AY1210" s="149"/>
      <c r="AZ1210" s="149"/>
      <c r="BA1210" s="149"/>
      <c r="BB1210" s="149"/>
      <c r="BC1210" s="149"/>
      <c r="BD1210" s="149"/>
      <c r="BE1210" s="149"/>
      <c r="BF1210" s="149"/>
      <c r="BG1210" s="149"/>
      <c r="BH1210" s="149"/>
    </row>
    <row r="1211" spans="1:60" outlineLevel="1" x14ac:dyDescent="0.25">
      <c r="A1211" s="156"/>
      <c r="B1211" s="157"/>
      <c r="C1211" s="194" t="s">
        <v>1408</v>
      </c>
      <c r="D1211" s="161"/>
      <c r="E1211" s="162">
        <v>2</v>
      </c>
      <c r="F1211" s="159"/>
      <c r="G1211" s="159"/>
      <c r="H1211" s="159"/>
      <c r="I1211" s="159"/>
      <c r="J1211" s="159"/>
      <c r="K1211" s="159"/>
      <c r="L1211" s="159"/>
      <c r="M1211" s="159"/>
      <c r="N1211" s="159"/>
      <c r="O1211" s="159"/>
      <c r="P1211" s="159"/>
      <c r="Q1211" s="159"/>
      <c r="R1211" s="159"/>
      <c r="S1211" s="159"/>
      <c r="T1211" s="159"/>
      <c r="U1211" s="159"/>
      <c r="V1211" s="159"/>
      <c r="W1211" s="159"/>
      <c r="X1211" s="159"/>
      <c r="Y1211" s="149"/>
      <c r="Z1211" s="149"/>
      <c r="AA1211" s="149"/>
      <c r="AB1211" s="149"/>
      <c r="AC1211" s="149"/>
      <c r="AD1211" s="149"/>
      <c r="AE1211" s="149"/>
      <c r="AF1211" s="149"/>
      <c r="AG1211" s="149" t="s">
        <v>249</v>
      </c>
      <c r="AH1211" s="149">
        <v>0</v>
      </c>
      <c r="AI1211" s="149"/>
      <c r="AJ1211" s="149"/>
      <c r="AK1211" s="149"/>
      <c r="AL1211" s="149"/>
      <c r="AM1211" s="149"/>
      <c r="AN1211" s="149"/>
      <c r="AO1211" s="149"/>
      <c r="AP1211" s="149"/>
      <c r="AQ1211" s="149"/>
      <c r="AR1211" s="149"/>
      <c r="AS1211" s="149"/>
      <c r="AT1211" s="149"/>
      <c r="AU1211" s="149"/>
      <c r="AV1211" s="149"/>
      <c r="AW1211" s="149"/>
      <c r="AX1211" s="149"/>
      <c r="AY1211" s="149"/>
      <c r="AZ1211" s="149"/>
      <c r="BA1211" s="149"/>
      <c r="BB1211" s="149"/>
      <c r="BC1211" s="149"/>
      <c r="BD1211" s="149"/>
      <c r="BE1211" s="149"/>
      <c r="BF1211" s="149"/>
      <c r="BG1211" s="149"/>
      <c r="BH1211" s="149"/>
    </row>
    <row r="1212" spans="1:60" outlineLevel="1" x14ac:dyDescent="0.25">
      <c r="A1212" s="156"/>
      <c r="B1212" s="157"/>
      <c r="C1212" s="194" t="s">
        <v>1409</v>
      </c>
      <c r="D1212" s="161"/>
      <c r="E1212" s="162">
        <v>5.4</v>
      </c>
      <c r="F1212" s="159"/>
      <c r="G1212" s="159"/>
      <c r="H1212" s="159"/>
      <c r="I1212" s="159"/>
      <c r="J1212" s="159"/>
      <c r="K1212" s="159"/>
      <c r="L1212" s="159"/>
      <c r="M1212" s="159"/>
      <c r="N1212" s="159"/>
      <c r="O1212" s="159"/>
      <c r="P1212" s="159"/>
      <c r="Q1212" s="159"/>
      <c r="R1212" s="159"/>
      <c r="S1212" s="159"/>
      <c r="T1212" s="159"/>
      <c r="U1212" s="159"/>
      <c r="V1212" s="159"/>
      <c r="W1212" s="159"/>
      <c r="X1212" s="159"/>
      <c r="Y1212" s="149"/>
      <c r="Z1212" s="149"/>
      <c r="AA1212" s="149"/>
      <c r="AB1212" s="149"/>
      <c r="AC1212" s="149"/>
      <c r="AD1212" s="149"/>
      <c r="AE1212" s="149"/>
      <c r="AF1212" s="149"/>
      <c r="AG1212" s="149" t="s">
        <v>249</v>
      </c>
      <c r="AH1212" s="149">
        <v>0</v>
      </c>
      <c r="AI1212" s="149"/>
      <c r="AJ1212" s="149"/>
      <c r="AK1212" s="149"/>
      <c r="AL1212" s="149"/>
      <c r="AM1212" s="149"/>
      <c r="AN1212" s="149"/>
      <c r="AO1212" s="149"/>
      <c r="AP1212" s="149"/>
      <c r="AQ1212" s="149"/>
      <c r="AR1212" s="149"/>
      <c r="AS1212" s="149"/>
      <c r="AT1212" s="149"/>
      <c r="AU1212" s="149"/>
      <c r="AV1212" s="149"/>
      <c r="AW1212" s="149"/>
      <c r="AX1212" s="149"/>
      <c r="AY1212" s="149"/>
      <c r="AZ1212" s="149"/>
      <c r="BA1212" s="149"/>
      <c r="BB1212" s="149"/>
      <c r="BC1212" s="149"/>
      <c r="BD1212" s="149"/>
      <c r="BE1212" s="149"/>
      <c r="BF1212" s="149"/>
      <c r="BG1212" s="149"/>
      <c r="BH1212" s="149"/>
    </row>
    <row r="1213" spans="1:60" outlineLevel="1" x14ac:dyDescent="0.25">
      <c r="A1213" s="156"/>
      <c r="B1213" s="157"/>
      <c r="C1213" s="194" t="s">
        <v>1410</v>
      </c>
      <c r="D1213" s="161"/>
      <c r="E1213" s="162">
        <v>4.3</v>
      </c>
      <c r="F1213" s="159"/>
      <c r="G1213" s="159"/>
      <c r="H1213" s="159"/>
      <c r="I1213" s="159"/>
      <c r="J1213" s="159"/>
      <c r="K1213" s="159"/>
      <c r="L1213" s="159"/>
      <c r="M1213" s="159"/>
      <c r="N1213" s="159"/>
      <c r="O1213" s="159"/>
      <c r="P1213" s="159"/>
      <c r="Q1213" s="159"/>
      <c r="R1213" s="159"/>
      <c r="S1213" s="159"/>
      <c r="T1213" s="159"/>
      <c r="U1213" s="159"/>
      <c r="V1213" s="159"/>
      <c r="W1213" s="159"/>
      <c r="X1213" s="159"/>
      <c r="Y1213" s="149"/>
      <c r="Z1213" s="149"/>
      <c r="AA1213" s="149"/>
      <c r="AB1213" s="149"/>
      <c r="AC1213" s="149"/>
      <c r="AD1213" s="149"/>
      <c r="AE1213" s="149"/>
      <c r="AF1213" s="149"/>
      <c r="AG1213" s="149" t="s">
        <v>249</v>
      </c>
      <c r="AH1213" s="149">
        <v>0</v>
      </c>
      <c r="AI1213" s="149"/>
      <c r="AJ1213" s="149"/>
      <c r="AK1213" s="149"/>
      <c r="AL1213" s="149"/>
      <c r="AM1213" s="149"/>
      <c r="AN1213" s="149"/>
      <c r="AO1213" s="149"/>
      <c r="AP1213" s="149"/>
      <c r="AQ1213" s="149"/>
      <c r="AR1213" s="149"/>
      <c r="AS1213" s="149"/>
      <c r="AT1213" s="149"/>
      <c r="AU1213" s="149"/>
      <c r="AV1213" s="149"/>
      <c r="AW1213" s="149"/>
      <c r="AX1213" s="149"/>
      <c r="AY1213" s="149"/>
      <c r="AZ1213" s="149"/>
      <c r="BA1213" s="149"/>
      <c r="BB1213" s="149"/>
      <c r="BC1213" s="149"/>
      <c r="BD1213" s="149"/>
      <c r="BE1213" s="149"/>
      <c r="BF1213" s="149"/>
      <c r="BG1213" s="149"/>
      <c r="BH1213" s="149"/>
    </row>
    <row r="1214" spans="1:60" outlineLevel="1" x14ac:dyDescent="0.25">
      <c r="A1214" s="156"/>
      <c r="B1214" s="157"/>
      <c r="C1214" s="194" t="s">
        <v>1934</v>
      </c>
      <c r="D1214" s="161"/>
      <c r="E1214" s="162">
        <v>12.4</v>
      </c>
      <c r="F1214" s="159"/>
      <c r="G1214" s="159"/>
      <c r="H1214" s="159"/>
      <c r="I1214" s="159"/>
      <c r="J1214" s="159"/>
      <c r="K1214" s="159"/>
      <c r="L1214" s="159"/>
      <c r="M1214" s="159"/>
      <c r="N1214" s="159"/>
      <c r="O1214" s="159"/>
      <c r="P1214" s="159"/>
      <c r="Q1214" s="159"/>
      <c r="R1214" s="159"/>
      <c r="S1214" s="159"/>
      <c r="T1214" s="159"/>
      <c r="U1214" s="159"/>
      <c r="V1214" s="159"/>
      <c r="W1214" s="159"/>
      <c r="X1214" s="159"/>
      <c r="Y1214" s="149"/>
      <c r="Z1214" s="149"/>
      <c r="AA1214" s="149"/>
      <c r="AB1214" s="149"/>
      <c r="AC1214" s="149"/>
      <c r="AD1214" s="149"/>
      <c r="AE1214" s="149"/>
      <c r="AF1214" s="149"/>
      <c r="AG1214" s="149" t="s">
        <v>249</v>
      </c>
      <c r="AH1214" s="149">
        <v>0</v>
      </c>
      <c r="AI1214" s="149"/>
      <c r="AJ1214" s="149"/>
      <c r="AK1214" s="149"/>
      <c r="AL1214" s="149"/>
      <c r="AM1214" s="149"/>
      <c r="AN1214" s="149"/>
      <c r="AO1214" s="149"/>
      <c r="AP1214" s="149"/>
      <c r="AQ1214" s="149"/>
      <c r="AR1214" s="149"/>
      <c r="AS1214" s="149"/>
      <c r="AT1214" s="149"/>
      <c r="AU1214" s="149"/>
      <c r="AV1214" s="149"/>
      <c r="AW1214" s="149"/>
      <c r="AX1214" s="149"/>
      <c r="AY1214" s="149"/>
      <c r="AZ1214" s="149"/>
      <c r="BA1214" s="149"/>
      <c r="BB1214" s="149"/>
      <c r="BC1214" s="149"/>
      <c r="BD1214" s="149"/>
      <c r="BE1214" s="149"/>
      <c r="BF1214" s="149"/>
      <c r="BG1214" s="149"/>
      <c r="BH1214" s="149"/>
    </row>
    <row r="1215" spans="1:60" outlineLevel="1" x14ac:dyDescent="0.25">
      <c r="A1215" s="156"/>
      <c r="B1215" s="157"/>
      <c r="C1215" s="194" t="s">
        <v>1412</v>
      </c>
      <c r="D1215" s="161"/>
      <c r="E1215" s="162">
        <v>5.2</v>
      </c>
      <c r="F1215" s="159"/>
      <c r="G1215" s="159"/>
      <c r="H1215" s="159"/>
      <c r="I1215" s="159"/>
      <c r="J1215" s="159"/>
      <c r="K1215" s="159"/>
      <c r="L1215" s="159"/>
      <c r="M1215" s="159"/>
      <c r="N1215" s="159"/>
      <c r="O1215" s="159"/>
      <c r="P1215" s="159"/>
      <c r="Q1215" s="159"/>
      <c r="R1215" s="159"/>
      <c r="S1215" s="159"/>
      <c r="T1215" s="159"/>
      <c r="U1215" s="159"/>
      <c r="V1215" s="159"/>
      <c r="W1215" s="159"/>
      <c r="X1215" s="159"/>
      <c r="Y1215" s="149"/>
      <c r="Z1215" s="149"/>
      <c r="AA1215" s="149"/>
      <c r="AB1215" s="149"/>
      <c r="AC1215" s="149"/>
      <c r="AD1215" s="149"/>
      <c r="AE1215" s="149"/>
      <c r="AF1215" s="149"/>
      <c r="AG1215" s="149" t="s">
        <v>249</v>
      </c>
      <c r="AH1215" s="149">
        <v>0</v>
      </c>
      <c r="AI1215" s="149"/>
      <c r="AJ1215" s="149"/>
      <c r="AK1215" s="149"/>
      <c r="AL1215" s="149"/>
      <c r="AM1215" s="149"/>
      <c r="AN1215" s="149"/>
      <c r="AO1215" s="149"/>
      <c r="AP1215" s="149"/>
      <c r="AQ1215" s="149"/>
      <c r="AR1215" s="149"/>
      <c r="AS1215" s="149"/>
      <c r="AT1215" s="149"/>
      <c r="AU1215" s="149"/>
      <c r="AV1215" s="149"/>
      <c r="AW1215" s="149"/>
      <c r="AX1215" s="149"/>
      <c r="AY1215" s="149"/>
      <c r="AZ1215" s="149"/>
      <c r="BA1215" s="149"/>
      <c r="BB1215" s="149"/>
      <c r="BC1215" s="149"/>
      <c r="BD1215" s="149"/>
      <c r="BE1215" s="149"/>
      <c r="BF1215" s="149"/>
      <c r="BG1215" s="149"/>
      <c r="BH1215" s="149"/>
    </row>
    <row r="1216" spans="1:60" outlineLevel="1" x14ac:dyDescent="0.25">
      <c r="A1216" s="156"/>
      <c r="B1216" s="157"/>
      <c r="C1216" s="194" t="s">
        <v>1413</v>
      </c>
      <c r="D1216" s="161"/>
      <c r="E1216" s="162">
        <v>5</v>
      </c>
      <c r="F1216" s="159"/>
      <c r="G1216" s="159"/>
      <c r="H1216" s="159"/>
      <c r="I1216" s="159"/>
      <c r="J1216" s="159"/>
      <c r="K1216" s="159"/>
      <c r="L1216" s="159"/>
      <c r="M1216" s="159"/>
      <c r="N1216" s="159"/>
      <c r="O1216" s="159"/>
      <c r="P1216" s="159"/>
      <c r="Q1216" s="159"/>
      <c r="R1216" s="159"/>
      <c r="S1216" s="159"/>
      <c r="T1216" s="159"/>
      <c r="U1216" s="159"/>
      <c r="V1216" s="159"/>
      <c r="W1216" s="159"/>
      <c r="X1216" s="159"/>
      <c r="Y1216" s="149"/>
      <c r="Z1216" s="149"/>
      <c r="AA1216" s="149"/>
      <c r="AB1216" s="149"/>
      <c r="AC1216" s="149"/>
      <c r="AD1216" s="149"/>
      <c r="AE1216" s="149"/>
      <c r="AF1216" s="149"/>
      <c r="AG1216" s="149" t="s">
        <v>249</v>
      </c>
      <c r="AH1216" s="149">
        <v>0</v>
      </c>
      <c r="AI1216" s="149"/>
      <c r="AJ1216" s="149"/>
      <c r="AK1216" s="149"/>
      <c r="AL1216" s="149"/>
      <c r="AM1216" s="149"/>
      <c r="AN1216" s="149"/>
      <c r="AO1216" s="149"/>
      <c r="AP1216" s="149"/>
      <c r="AQ1216" s="149"/>
      <c r="AR1216" s="149"/>
      <c r="AS1216" s="149"/>
      <c r="AT1216" s="149"/>
      <c r="AU1216" s="149"/>
      <c r="AV1216" s="149"/>
      <c r="AW1216" s="149"/>
      <c r="AX1216" s="149"/>
      <c r="AY1216" s="149"/>
      <c r="AZ1216" s="149"/>
      <c r="BA1216" s="149"/>
      <c r="BB1216" s="149"/>
      <c r="BC1216" s="149"/>
      <c r="BD1216" s="149"/>
      <c r="BE1216" s="149"/>
      <c r="BF1216" s="149"/>
      <c r="BG1216" s="149"/>
      <c r="BH1216" s="149"/>
    </row>
    <row r="1217" spans="1:60" outlineLevel="1" x14ac:dyDescent="0.25">
      <c r="A1217" s="156"/>
      <c r="B1217" s="157"/>
      <c r="C1217" s="194" t="s">
        <v>1414</v>
      </c>
      <c r="D1217" s="161"/>
      <c r="E1217" s="162">
        <v>3.2</v>
      </c>
      <c r="F1217" s="159"/>
      <c r="G1217" s="159"/>
      <c r="H1217" s="159"/>
      <c r="I1217" s="159"/>
      <c r="J1217" s="159"/>
      <c r="K1217" s="159"/>
      <c r="L1217" s="159"/>
      <c r="M1217" s="159"/>
      <c r="N1217" s="159"/>
      <c r="O1217" s="159"/>
      <c r="P1217" s="159"/>
      <c r="Q1217" s="159"/>
      <c r="R1217" s="159"/>
      <c r="S1217" s="159"/>
      <c r="T1217" s="159"/>
      <c r="U1217" s="159"/>
      <c r="V1217" s="159"/>
      <c r="W1217" s="159"/>
      <c r="X1217" s="159"/>
      <c r="Y1217" s="149"/>
      <c r="Z1217" s="149"/>
      <c r="AA1217" s="149"/>
      <c r="AB1217" s="149"/>
      <c r="AC1217" s="149"/>
      <c r="AD1217" s="149"/>
      <c r="AE1217" s="149"/>
      <c r="AF1217" s="149"/>
      <c r="AG1217" s="149" t="s">
        <v>249</v>
      </c>
      <c r="AH1217" s="149">
        <v>0</v>
      </c>
      <c r="AI1217" s="149"/>
      <c r="AJ1217" s="149"/>
      <c r="AK1217" s="149"/>
      <c r="AL1217" s="149"/>
      <c r="AM1217" s="149"/>
      <c r="AN1217" s="149"/>
      <c r="AO1217" s="149"/>
      <c r="AP1217" s="149"/>
      <c r="AQ1217" s="149"/>
      <c r="AR1217" s="149"/>
      <c r="AS1217" s="149"/>
      <c r="AT1217" s="149"/>
      <c r="AU1217" s="149"/>
      <c r="AV1217" s="149"/>
      <c r="AW1217" s="149"/>
      <c r="AX1217" s="149"/>
      <c r="AY1217" s="149"/>
      <c r="AZ1217" s="149"/>
      <c r="BA1217" s="149"/>
      <c r="BB1217" s="149"/>
      <c r="BC1217" s="149"/>
      <c r="BD1217" s="149"/>
      <c r="BE1217" s="149"/>
      <c r="BF1217" s="149"/>
      <c r="BG1217" s="149"/>
      <c r="BH1217" s="149"/>
    </row>
    <row r="1218" spans="1:60" outlineLevel="1" x14ac:dyDescent="0.25">
      <c r="A1218" s="156"/>
      <c r="B1218" s="157"/>
      <c r="C1218" s="194" t="s">
        <v>1935</v>
      </c>
      <c r="D1218" s="161"/>
      <c r="E1218" s="162">
        <v>15.4</v>
      </c>
      <c r="F1218" s="159"/>
      <c r="G1218" s="159"/>
      <c r="H1218" s="159"/>
      <c r="I1218" s="159"/>
      <c r="J1218" s="159"/>
      <c r="K1218" s="159"/>
      <c r="L1218" s="159"/>
      <c r="M1218" s="159"/>
      <c r="N1218" s="159"/>
      <c r="O1218" s="159"/>
      <c r="P1218" s="159"/>
      <c r="Q1218" s="159"/>
      <c r="R1218" s="159"/>
      <c r="S1218" s="159"/>
      <c r="T1218" s="159"/>
      <c r="U1218" s="159"/>
      <c r="V1218" s="159"/>
      <c r="W1218" s="159"/>
      <c r="X1218" s="159"/>
      <c r="Y1218" s="149"/>
      <c r="Z1218" s="149"/>
      <c r="AA1218" s="149"/>
      <c r="AB1218" s="149"/>
      <c r="AC1218" s="149"/>
      <c r="AD1218" s="149"/>
      <c r="AE1218" s="149"/>
      <c r="AF1218" s="149"/>
      <c r="AG1218" s="149" t="s">
        <v>249</v>
      </c>
      <c r="AH1218" s="149">
        <v>0</v>
      </c>
      <c r="AI1218" s="149"/>
      <c r="AJ1218" s="149"/>
      <c r="AK1218" s="149"/>
      <c r="AL1218" s="149"/>
      <c r="AM1218" s="149"/>
      <c r="AN1218" s="149"/>
      <c r="AO1218" s="149"/>
      <c r="AP1218" s="149"/>
      <c r="AQ1218" s="149"/>
      <c r="AR1218" s="149"/>
      <c r="AS1218" s="149"/>
      <c r="AT1218" s="149"/>
      <c r="AU1218" s="149"/>
      <c r="AV1218" s="149"/>
      <c r="AW1218" s="149"/>
      <c r="AX1218" s="149"/>
      <c r="AY1218" s="149"/>
      <c r="AZ1218" s="149"/>
      <c r="BA1218" s="149"/>
      <c r="BB1218" s="149"/>
      <c r="BC1218" s="149"/>
      <c r="BD1218" s="149"/>
      <c r="BE1218" s="149"/>
      <c r="BF1218" s="149"/>
      <c r="BG1218" s="149"/>
      <c r="BH1218" s="149"/>
    </row>
    <row r="1219" spans="1:60" outlineLevel="1" x14ac:dyDescent="0.25">
      <c r="A1219" s="156"/>
      <c r="B1219" s="157"/>
      <c r="C1219" s="194" t="s">
        <v>1427</v>
      </c>
      <c r="D1219" s="161"/>
      <c r="E1219" s="162">
        <v>24.9</v>
      </c>
      <c r="F1219" s="159"/>
      <c r="G1219" s="159"/>
      <c r="H1219" s="159"/>
      <c r="I1219" s="159"/>
      <c r="J1219" s="159"/>
      <c r="K1219" s="159"/>
      <c r="L1219" s="159"/>
      <c r="M1219" s="159"/>
      <c r="N1219" s="159"/>
      <c r="O1219" s="159"/>
      <c r="P1219" s="159"/>
      <c r="Q1219" s="159"/>
      <c r="R1219" s="159"/>
      <c r="S1219" s="159"/>
      <c r="T1219" s="159"/>
      <c r="U1219" s="159"/>
      <c r="V1219" s="159"/>
      <c r="W1219" s="159"/>
      <c r="X1219" s="159"/>
      <c r="Y1219" s="149"/>
      <c r="Z1219" s="149"/>
      <c r="AA1219" s="149"/>
      <c r="AB1219" s="149"/>
      <c r="AC1219" s="149"/>
      <c r="AD1219" s="149"/>
      <c r="AE1219" s="149"/>
      <c r="AF1219" s="149"/>
      <c r="AG1219" s="149" t="s">
        <v>249</v>
      </c>
      <c r="AH1219" s="149">
        <v>0</v>
      </c>
      <c r="AI1219" s="149"/>
      <c r="AJ1219" s="149"/>
      <c r="AK1219" s="149"/>
      <c r="AL1219" s="149"/>
      <c r="AM1219" s="149"/>
      <c r="AN1219" s="149"/>
      <c r="AO1219" s="149"/>
      <c r="AP1219" s="149"/>
      <c r="AQ1219" s="149"/>
      <c r="AR1219" s="149"/>
      <c r="AS1219" s="149"/>
      <c r="AT1219" s="149"/>
      <c r="AU1219" s="149"/>
      <c r="AV1219" s="149"/>
      <c r="AW1219" s="149"/>
      <c r="AX1219" s="149"/>
      <c r="AY1219" s="149"/>
      <c r="AZ1219" s="149"/>
      <c r="BA1219" s="149"/>
      <c r="BB1219" s="149"/>
      <c r="BC1219" s="149"/>
      <c r="BD1219" s="149"/>
      <c r="BE1219" s="149"/>
      <c r="BF1219" s="149"/>
      <c r="BG1219" s="149"/>
      <c r="BH1219" s="149"/>
    </row>
    <row r="1220" spans="1:60" outlineLevel="1" x14ac:dyDescent="0.25">
      <c r="A1220" s="156"/>
      <c r="B1220" s="157"/>
      <c r="C1220" s="194" t="s">
        <v>1417</v>
      </c>
      <c r="D1220" s="161"/>
      <c r="E1220" s="162">
        <v>18.5</v>
      </c>
      <c r="F1220" s="159"/>
      <c r="G1220" s="159"/>
      <c r="H1220" s="159"/>
      <c r="I1220" s="159"/>
      <c r="J1220" s="159"/>
      <c r="K1220" s="159"/>
      <c r="L1220" s="159"/>
      <c r="M1220" s="159"/>
      <c r="N1220" s="159"/>
      <c r="O1220" s="159"/>
      <c r="P1220" s="159"/>
      <c r="Q1220" s="159"/>
      <c r="R1220" s="159"/>
      <c r="S1220" s="159"/>
      <c r="T1220" s="159"/>
      <c r="U1220" s="159"/>
      <c r="V1220" s="159"/>
      <c r="W1220" s="159"/>
      <c r="X1220" s="159"/>
      <c r="Y1220" s="149"/>
      <c r="Z1220" s="149"/>
      <c r="AA1220" s="149"/>
      <c r="AB1220" s="149"/>
      <c r="AC1220" s="149"/>
      <c r="AD1220" s="149"/>
      <c r="AE1220" s="149"/>
      <c r="AF1220" s="149"/>
      <c r="AG1220" s="149" t="s">
        <v>249</v>
      </c>
      <c r="AH1220" s="149">
        <v>0</v>
      </c>
      <c r="AI1220" s="149"/>
      <c r="AJ1220" s="149"/>
      <c r="AK1220" s="149"/>
      <c r="AL1220" s="149"/>
      <c r="AM1220" s="149"/>
      <c r="AN1220" s="149"/>
      <c r="AO1220" s="149"/>
      <c r="AP1220" s="149"/>
      <c r="AQ1220" s="149"/>
      <c r="AR1220" s="149"/>
      <c r="AS1220" s="149"/>
      <c r="AT1220" s="149"/>
      <c r="AU1220" s="149"/>
      <c r="AV1220" s="149"/>
      <c r="AW1220" s="149"/>
      <c r="AX1220" s="149"/>
      <c r="AY1220" s="149"/>
      <c r="AZ1220" s="149"/>
      <c r="BA1220" s="149"/>
      <c r="BB1220" s="149"/>
      <c r="BC1220" s="149"/>
      <c r="BD1220" s="149"/>
      <c r="BE1220" s="149"/>
      <c r="BF1220" s="149"/>
      <c r="BG1220" s="149"/>
      <c r="BH1220" s="149"/>
    </row>
    <row r="1221" spans="1:60" ht="20.399999999999999" outlineLevel="1" x14ac:dyDescent="0.25">
      <c r="A1221" s="175">
        <v>187</v>
      </c>
      <c r="B1221" s="176" t="s">
        <v>1936</v>
      </c>
      <c r="C1221" s="193" t="s">
        <v>1937</v>
      </c>
      <c r="D1221" s="177" t="s">
        <v>242</v>
      </c>
      <c r="E1221" s="178">
        <v>24.73</v>
      </c>
      <c r="F1221" s="179"/>
      <c r="G1221" s="180">
        <f>ROUND(E1221*F1221,2)</f>
        <v>0</v>
      </c>
      <c r="H1221" s="179"/>
      <c r="I1221" s="180">
        <f>ROUND(E1221*H1221,2)</f>
        <v>0</v>
      </c>
      <c r="J1221" s="179"/>
      <c r="K1221" s="180">
        <f>ROUND(E1221*J1221,2)</f>
        <v>0</v>
      </c>
      <c r="L1221" s="180">
        <v>21</v>
      </c>
      <c r="M1221" s="180">
        <f>G1221*(1+L1221/100)</f>
        <v>0</v>
      </c>
      <c r="N1221" s="180">
        <v>5.0400000000000002E-3</v>
      </c>
      <c r="O1221" s="180">
        <f>ROUND(E1221*N1221,2)</f>
        <v>0.12</v>
      </c>
      <c r="P1221" s="180">
        <v>0</v>
      </c>
      <c r="Q1221" s="180">
        <f>ROUND(E1221*P1221,2)</f>
        <v>0</v>
      </c>
      <c r="R1221" s="180" t="s">
        <v>1923</v>
      </c>
      <c r="S1221" s="180" t="s">
        <v>244</v>
      </c>
      <c r="T1221" s="181" t="s">
        <v>1030</v>
      </c>
      <c r="U1221" s="159">
        <v>0.97799999999999998</v>
      </c>
      <c r="V1221" s="159">
        <f>ROUND(E1221*U1221,2)</f>
        <v>24.19</v>
      </c>
      <c r="W1221" s="159"/>
      <c r="X1221" s="159" t="s">
        <v>246</v>
      </c>
      <c r="Y1221" s="149"/>
      <c r="Z1221" s="149"/>
      <c r="AA1221" s="149"/>
      <c r="AB1221" s="149"/>
      <c r="AC1221" s="149"/>
      <c r="AD1221" s="149"/>
      <c r="AE1221" s="149"/>
      <c r="AF1221" s="149"/>
      <c r="AG1221" s="149" t="s">
        <v>289</v>
      </c>
      <c r="AH1221" s="149"/>
      <c r="AI1221" s="149"/>
      <c r="AJ1221" s="149"/>
      <c r="AK1221" s="149"/>
      <c r="AL1221" s="149"/>
      <c r="AM1221" s="149"/>
      <c r="AN1221" s="149"/>
      <c r="AO1221" s="149"/>
      <c r="AP1221" s="149"/>
      <c r="AQ1221" s="149"/>
      <c r="AR1221" s="149"/>
      <c r="AS1221" s="149"/>
      <c r="AT1221" s="149"/>
      <c r="AU1221" s="149"/>
      <c r="AV1221" s="149"/>
      <c r="AW1221" s="149"/>
      <c r="AX1221" s="149"/>
      <c r="AY1221" s="149"/>
      <c r="AZ1221" s="149"/>
      <c r="BA1221" s="149"/>
      <c r="BB1221" s="149"/>
      <c r="BC1221" s="149"/>
      <c r="BD1221" s="149"/>
      <c r="BE1221" s="149"/>
      <c r="BF1221" s="149"/>
      <c r="BG1221" s="149"/>
      <c r="BH1221" s="149"/>
    </row>
    <row r="1222" spans="1:60" outlineLevel="1" x14ac:dyDescent="0.25">
      <c r="A1222" s="156"/>
      <c r="B1222" s="157"/>
      <c r="C1222" s="194" t="s">
        <v>1216</v>
      </c>
      <c r="D1222" s="161"/>
      <c r="E1222" s="162"/>
      <c r="F1222" s="159"/>
      <c r="G1222" s="159"/>
      <c r="H1222" s="159"/>
      <c r="I1222" s="159"/>
      <c r="J1222" s="159"/>
      <c r="K1222" s="159"/>
      <c r="L1222" s="159"/>
      <c r="M1222" s="159"/>
      <c r="N1222" s="159"/>
      <c r="O1222" s="159"/>
      <c r="P1222" s="159"/>
      <c r="Q1222" s="159"/>
      <c r="R1222" s="159"/>
      <c r="S1222" s="159"/>
      <c r="T1222" s="159"/>
      <c r="U1222" s="159"/>
      <c r="V1222" s="159"/>
      <c r="W1222" s="159"/>
      <c r="X1222" s="159"/>
      <c r="Y1222" s="149"/>
      <c r="Z1222" s="149"/>
      <c r="AA1222" s="149"/>
      <c r="AB1222" s="149"/>
      <c r="AC1222" s="149"/>
      <c r="AD1222" s="149"/>
      <c r="AE1222" s="149"/>
      <c r="AF1222" s="149"/>
      <c r="AG1222" s="149" t="s">
        <v>249</v>
      </c>
      <c r="AH1222" s="149">
        <v>0</v>
      </c>
      <c r="AI1222" s="149"/>
      <c r="AJ1222" s="149"/>
      <c r="AK1222" s="149"/>
      <c r="AL1222" s="149"/>
      <c r="AM1222" s="149"/>
      <c r="AN1222" s="149"/>
      <c r="AO1222" s="149"/>
      <c r="AP1222" s="149"/>
      <c r="AQ1222" s="149"/>
      <c r="AR1222" s="149"/>
      <c r="AS1222" s="149"/>
      <c r="AT1222" s="149"/>
      <c r="AU1222" s="149"/>
      <c r="AV1222" s="149"/>
      <c r="AW1222" s="149"/>
      <c r="AX1222" s="149"/>
      <c r="AY1222" s="149"/>
      <c r="AZ1222" s="149"/>
      <c r="BA1222" s="149"/>
      <c r="BB1222" s="149"/>
      <c r="BC1222" s="149"/>
      <c r="BD1222" s="149"/>
      <c r="BE1222" s="149"/>
      <c r="BF1222" s="149"/>
      <c r="BG1222" s="149"/>
      <c r="BH1222" s="149"/>
    </row>
    <row r="1223" spans="1:60" outlineLevel="1" x14ac:dyDescent="0.25">
      <c r="A1223" s="156"/>
      <c r="B1223" s="157"/>
      <c r="C1223" s="194" t="s">
        <v>1401</v>
      </c>
      <c r="D1223" s="161"/>
      <c r="E1223" s="162">
        <v>2.7</v>
      </c>
      <c r="F1223" s="159"/>
      <c r="G1223" s="159"/>
      <c r="H1223" s="159"/>
      <c r="I1223" s="159"/>
      <c r="J1223" s="159"/>
      <c r="K1223" s="159"/>
      <c r="L1223" s="159"/>
      <c r="M1223" s="159"/>
      <c r="N1223" s="159"/>
      <c r="O1223" s="159"/>
      <c r="P1223" s="159"/>
      <c r="Q1223" s="159"/>
      <c r="R1223" s="159"/>
      <c r="S1223" s="159"/>
      <c r="T1223" s="159"/>
      <c r="U1223" s="159"/>
      <c r="V1223" s="159"/>
      <c r="W1223" s="159"/>
      <c r="X1223" s="159"/>
      <c r="Y1223" s="149"/>
      <c r="Z1223" s="149"/>
      <c r="AA1223" s="149"/>
      <c r="AB1223" s="149"/>
      <c r="AC1223" s="149"/>
      <c r="AD1223" s="149"/>
      <c r="AE1223" s="149"/>
      <c r="AF1223" s="149"/>
      <c r="AG1223" s="149" t="s">
        <v>249</v>
      </c>
      <c r="AH1223" s="149">
        <v>0</v>
      </c>
      <c r="AI1223" s="149"/>
      <c r="AJ1223" s="149"/>
      <c r="AK1223" s="149"/>
      <c r="AL1223" s="149"/>
      <c r="AM1223" s="149"/>
      <c r="AN1223" s="149"/>
      <c r="AO1223" s="149"/>
      <c r="AP1223" s="149"/>
      <c r="AQ1223" s="149"/>
      <c r="AR1223" s="149"/>
      <c r="AS1223" s="149"/>
      <c r="AT1223" s="149"/>
      <c r="AU1223" s="149"/>
      <c r="AV1223" s="149"/>
      <c r="AW1223" s="149"/>
      <c r="AX1223" s="149"/>
      <c r="AY1223" s="149"/>
      <c r="AZ1223" s="149"/>
      <c r="BA1223" s="149"/>
      <c r="BB1223" s="149"/>
      <c r="BC1223" s="149"/>
      <c r="BD1223" s="149"/>
      <c r="BE1223" s="149"/>
      <c r="BF1223" s="149"/>
      <c r="BG1223" s="149"/>
      <c r="BH1223" s="149"/>
    </row>
    <row r="1224" spans="1:60" outlineLevel="1" x14ac:dyDescent="0.25">
      <c r="A1224" s="156"/>
      <c r="B1224" s="157"/>
      <c r="C1224" s="194" t="s">
        <v>1402</v>
      </c>
      <c r="D1224" s="161"/>
      <c r="E1224" s="162">
        <v>2.4</v>
      </c>
      <c r="F1224" s="159"/>
      <c r="G1224" s="159"/>
      <c r="H1224" s="159"/>
      <c r="I1224" s="159"/>
      <c r="J1224" s="159"/>
      <c r="K1224" s="159"/>
      <c r="L1224" s="159"/>
      <c r="M1224" s="159"/>
      <c r="N1224" s="159"/>
      <c r="O1224" s="159"/>
      <c r="P1224" s="159"/>
      <c r="Q1224" s="159"/>
      <c r="R1224" s="159"/>
      <c r="S1224" s="159"/>
      <c r="T1224" s="159"/>
      <c r="U1224" s="159"/>
      <c r="V1224" s="159"/>
      <c r="W1224" s="159"/>
      <c r="X1224" s="159"/>
      <c r="Y1224" s="149"/>
      <c r="Z1224" s="149"/>
      <c r="AA1224" s="149"/>
      <c r="AB1224" s="149"/>
      <c r="AC1224" s="149"/>
      <c r="AD1224" s="149"/>
      <c r="AE1224" s="149"/>
      <c r="AF1224" s="149"/>
      <c r="AG1224" s="149" t="s">
        <v>249</v>
      </c>
      <c r="AH1224" s="149">
        <v>0</v>
      </c>
      <c r="AI1224" s="149"/>
      <c r="AJ1224" s="149"/>
      <c r="AK1224" s="149"/>
      <c r="AL1224" s="149"/>
      <c r="AM1224" s="149"/>
      <c r="AN1224" s="149"/>
      <c r="AO1224" s="149"/>
      <c r="AP1224" s="149"/>
      <c r="AQ1224" s="149"/>
      <c r="AR1224" s="149"/>
      <c r="AS1224" s="149"/>
      <c r="AT1224" s="149"/>
      <c r="AU1224" s="149"/>
      <c r="AV1224" s="149"/>
      <c r="AW1224" s="149"/>
      <c r="AX1224" s="149"/>
      <c r="AY1224" s="149"/>
      <c r="AZ1224" s="149"/>
      <c r="BA1224" s="149"/>
      <c r="BB1224" s="149"/>
      <c r="BC1224" s="149"/>
      <c r="BD1224" s="149"/>
      <c r="BE1224" s="149"/>
      <c r="BF1224" s="149"/>
      <c r="BG1224" s="149"/>
      <c r="BH1224" s="149"/>
    </row>
    <row r="1225" spans="1:60" outlineLevel="1" x14ac:dyDescent="0.25">
      <c r="A1225" s="156"/>
      <c r="B1225" s="157"/>
      <c r="C1225" s="194" t="s">
        <v>1403</v>
      </c>
      <c r="D1225" s="161"/>
      <c r="E1225" s="162">
        <v>1.4</v>
      </c>
      <c r="F1225" s="159"/>
      <c r="G1225" s="159"/>
      <c r="H1225" s="159"/>
      <c r="I1225" s="159"/>
      <c r="J1225" s="159"/>
      <c r="K1225" s="159"/>
      <c r="L1225" s="159"/>
      <c r="M1225" s="159"/>
      <c r="N1225" s="159"/>
      <c r="O1225" s="159"/>
      <c r="P1225" s="159"/>
      <c r="Q1225" s="159"/>
      <c r="R1225" s="159"/>
      <c r="S1225" s="159"/>
      <c r="T1225" s="159"/>
      <c r="U1225" s="159"/>
      <c r="V1225" s="159"/>
      <c r="W1225" s="159"/>
      <c r="X1225" s="159"/>
      <c r="Y1225" s="149"/>
      <c r="Z1225" s="149"/>
      <c r="AA1225" s="149"/>
      <c r="AB1225" s="149"/>
      <c r="AC1225" s="149"/>
      <c r="AD1225" s="149"/>
      <c r="AE1225" s="149"/>
      <c r="AF1225" s="149"/>
      <c r="AG1225" s="149" t="s">
        <v>249</v>
      </c>
      <c r="AH1225" s="149">
        <v>0</v>
      </c>
      <c r="AI1225" s="149"/>
      <c r="AJ1225" s="149"/>
      <c r="AK1225" s="149"/>
      <c r="AL1225" s="149"/>
      <c r="AM1225" s="149"/>
      <c r="AN1225" s="149"/>
      <c r="AO1225" s="149"/>
      <c r="AP1225" s="149"/>
      <c r="AQ1225" s="149"/>
      <c r="AR1225" s="149"/>
      <c r="AS1225" s="149"/>
      <c r="AT1225" s="149"/>
      <c r="AU1225" s="149"/>
      <c r="AV1225" s="149"/>
      <c r="AW1225" s="149"/>
      <c r="AX1225" s="149"/>
      <c r="AY1225" s="149"/>
      <c r="AZ1225" s="149"/>
      <c r="BA1225" s="149"/>
      <c r="BB1225" s="149"/>
      <c r="BC1225" s="149"/>
      <c r="BD1225" s="149"/>
      <c r="BE1225" s="149"/>
      <c r="BF1225" s="149"/>
      <c r="BG1225" s="149"/>
      <c r="BH1225" s="149"/>
    </row>
    <row r="1226" spans="1:60" outlineLevel="1" x14ac:dyDescent="0.25">
      <c r="A1226" s="156"/>
      <c r="B1226" s="157"/>
      <c r="C1226" s="194" t="s">
        <v>1426</v>
      </c>
      <c r="D1226" s="161"/>
      <c r="E1226" s="162">
        <v>1.5</v>
      </c>
      <c r="F1226" s="159"/>
      <c r="G1226" s="159"/>
      <c r="H1226" s="159"/>
      <c r="I1226" s="159"/>
      <c r="J1226" s="159"/>
      <c r="K1226" s="159"/>
      <c r="L1226" s="159"/>
      <c r="M1226" s="159"/>
      <c r="N1226" s="159"/>
      <c r="O1226" s="159"/>
      <c r="P1226" s="159"/>
      <c r="Q1226" s="159"/>
      <c r="R1226" s="159"/>
      <c r="S1226" s="159"/>
      <c r="T1226" s="159"/>
      <c r="U1226" s="159"/>
      <c r="V1226" s="159"/>
      <c r="W1226" s="159"/>
      <c r="X1226" s="159"/>
      <c r="Y1226" s="149"/>
      <c r="Z1226" s="149"/>
      <c r="AA1226" s="149"/>
      <c r="AB1226" s="149"/>
      <c r="AC1226" s="149"/>
      <c r="AD1226" s="149"/>
      <c r="AE1226" s="149"/>
      <c r="AF1226" s="149"/>
      <c r="AG1226" s="149" t="s">
        <v>249</v>
      </c>
      <c r="AH1226" s="149">
        <v>0</v>
      </c>
      <c r="AI1226" s="149"/>
      <c r="AJ1226" s="149"/>
      <c r="AK1226" s="149"/>
      <c r="AL1226" s="149"/>
      <c r="AM1226" s="149"/>
      <c r="AN1226" s="149"/>
      <c r="AO1226" s="149"/>
      <c r="AP1226" s="149"/>
      <c r="AQ1226" s="149"/>
      <c r="AR1226" s="149"/>
      <c r="AS1226" s="149"/>
      <c r="AT1226" s="149"/>
      <c r="AU1226" s="149"/>
      <c r="AV1226" s="149"/>
      <c r="AW1226" s="149"/>
      <c r="AX1226" s="149"/>
      <c r="AY1226" s="149"/>
      <c r="AZ1226" s="149"/>
      <c r="BA1226" s="149"/>
      <c r="BB1226" s="149"/>
      <c r="BC1226" s="149"/>
      <c r="BD1226" s="149"/>
      <c r="BE1226" s="149"/>
      <c r="BF1226" s="149"/>
      <c r="BG1226" s="149"/>
      <c r="BH1226" s="149"/>
    </row>
    <row r="1227" spans="1:60" outlineLevel="1" x14ac:dyDescent="0.25">
      <c r="A1227" s="156"/>
      <c r="B1227" s="157"/>
      <c r="C1227" s="194" t="s">
        <v>1434</v>
      </c>
      <c r="D1227" s="161"/>
      <c r="E1227" s="162">
        <v>4</v>
      </c>
      <c r="F1227" s="159"/>
      <c r="G1227" s="159"/>
      <c r="H1227" s="159"/>
      <c r="I1227" s="159"/>
      <c r="J1227" s="159"/>
      <c r="K1227" s="159"/>
      <c r="L1227" s="159"/>
      <c r="M1227" s="159"/>
      <c r="N1227" s="159"/>
      <c r="O1227" s="159"/>
      <c r="P1227" s="159"/>
      <c r="Q1227" s="159"/>
      <c r="R1227" s="159"/>
      <c r="S1227" s="159"/>
      <c r="T1227" s="159"/>
      <c r="U1227" s="159"/>
      <c r="V1227" s="159"/>
      <c r="W1227" s="159"/>
      <c r="X1227" s="159"/>
      <c r="Y1227" s="149"/>
      <c r="Z1227" s="149"/>
      <c r="AA1227" s="149"/>
      <c r="AB1227" s="149"/>
      <c r="AC1227" s="149"/>
      <c r="AD1227" s="149"/>
      <c r="AE1227" s="149"/>
      <c r="AF1227" s="149"/>
      <c r="AG1227" s="149" t="s">
        <v>249</v>
      </c>
      <c r="AH1227" s="149">
        <v>0</v>
      </c>
      <c r="AI1227" s="149"/>
      <c r="AJ1227" s="149"/>
      <c r="AK1227" s="149"/>
      <c r="AL1227" s="149"/>
      <c r="AM1227" s="149"/>
      <c r="AN1227" s="149"/>
      <c r="AO1227" s="149"/>
      <c r="AP1227" s="149"/>
      <c r="AQ1227" s="149"/>
      <c r="AR1227" s="149"/>
      <c r="AS1227" s="149"/>
      <c r="AT1227" s="149"/>
      <c r="AU1227" s="149"/>
      <c r="AV1227" s="149"/>
      <c r="AW1227" s="149"/>
      <c r="AX1227" s="149"/>
      <c r="AY1227" s="149"/>
      <c r="AZ1227" s="149"/>
      <c r="BA1227" s="149"/>
      <c r="BB1227" s="149"/>
      <c r="BC1227" s="149"/>
      <c r="BD1227" s="149"/>
      <c r="BE1227" s="149"/>
      <c r="BF1227" s="149"/>
      <c r="BG1227" s="149"/>
      <c r="BH1227" s="149"/>
    </row>
    <row r="1228" spans="1:60" outlineLevel="1" x14ac:dyDescent="0.25">
      <c r="A1228" s="156"/>
      <c r="B1228" s="157"/>
      <c r="C1228" s="194" t="s">
        <v>1404</v>
      </c>
      <c r="D1228" s="161"/>
      <c r="E1228" s="162">
        <v>1.6</v>
      </c>
      <c r="F1228" s="159"/>
      <c r="G1228" s="159"/>
      <c r="H1228" s="159"/>
      <c r="I1228" s="159"/>
      <c r="J1228" s="159"/>
      <c r="K1228" s="159"/>
      <c r="L1228" s="159"/>
      <c r="M1228" s="159"/>
      <c r="N1228" s="159"/>
      <c r="O1228" s="159"/>
      <c r="P1228" s="159"/>
      <c r="Q1228" s="159"/>
      <c r="R1228" s="159"/>
      <c r="S1228" s="159"/>
      <c r="T1228" s="159"/>
      <c r="U1228" s="159"/>
      <c r="V1228" s="159"/>
      <c r="W1228" s="159"/>
      <c r="X1228" s="159"/>
      <c r="Y1228" s="149"/>
      <c r="Z1228" s="149"/>
      <c r="AA1228" s="149"/>
      <c r="AB1228" s="149"/>
      <c r="AC1228" s="149"/>
      <c r="AD1228" s="149"/>
      <c r="AE1228" s="149"/>
      <c r="AF1228" s="149"/>
      <c r="AG1228" s="149" t="s">
        <v>249</v>
      </c>
      <c r="AH1228" s="149">
        <v>0</v>
      </c>
      <c r="AI1228" s="149"/>
      <c r="AJ1228" s="149"/>
      <c r="AK1228" s="149"/>
      <c r="AL1228" s="149"/>
      <c r="AM1228" s="149"/>
      <c r="AN1228" s="149"/>
      <c r="AO1228" s="149"/>
      <c r="AP1228" s="149"/>
      <c r="AQ1228" s="149"/>
      <c r="AR1228" s="149"/>
      <c r="AS1228" s="149"/>
      <c r="AT1228" s="149"/>
      <c r="AU1228" s="149"/>
      <c r="AV1228" s="149"/>
      <c r="AW1228" s="149"/>
      <c r="AX1228" s="149"/>
      <c r="AY1228" s="149"/>
      <c r="AZ1228" s="149"/>
      <c r="BA1228" s="149"/>
      <c r="BB1228" s="149"/>
      <c r="BC1228" s="149"/>
      <c r="BD1228" s="149"/>
      <c r="BE1228" s="149"/>
      <c r="BF1228" s="149"/>
      <c r="BG1228" s="149"/>
      <c r="BH1228" s="149"/>
    </row>
    <row r="1229" spans="1:60" outlineLevel="1" x14ac:dyDescent="0.25">
      <c r="A1229" s="156"/>
      <c r="B1229" s="157"/>
      <c r="C1229" s="194" t="s">
        <v>1405</v>
      </c>
      <c r="D1229" s="161"/>
      <c r="E1229" s="162">
        <v>1.4</v>
      </c>
      <c r="F1229" s="159"/>
      <c r="G1229" s="159"/>
      <c r="H1229" s="159"/>
      <c r="I1229" s="159"/>
      <c r="J1229" s="159"/>
      <c r="K1229" s="159"/>
      <c r="L1229" s="159"/>
      <c r="M1229" s="159"/>
      <c r="N1229" s="159"/>
      <c r="O1229" s="159"/>
      <c r="P1229" s="159"/>
      <c r="Q1229" s="159"/>
      <c r="R1229" s="159"/>
      <c r="S1229" s="159"/>
      <c r="T1229" s="159"/>
      <c r="U1229" s="159"/>
      <c r="V1229" s="159"/>
      <c r="W1229" s="159"/>
      <c r="X1229" s="159"/>
      <c r="Y1229" s="149"/>
      <c r="Z1229" s="149"/>
      <c r="AA1229" s="149"/>
      <c r="AB1229" s="149"/>
      <c r="AC1229" s="149"/>
      <c r="AD1229" s="149"/>
      <c r="AE1229" s="149"/>
      <c r="AF1229" s="149"/>
      <c r="AG1229" s="149" t="s">
        <v>249</v>
      </c>
      <c r="AH1229" s="149">
        <v>0</v>
      </c>
      <c r="AI1229" s="149"/>
      <c r="AJ1229" s="149"/>
      <c r="AK1229" s="149"/>
      <c r="AL1229" s="149"/>
      <c r="AM1229" s="149"/>
      <c r="AN1229" s="149"/>
      <c r="AO1229" s="149"/>
      <c r="AP1229" s="149"/>
      <c r="AQ1229" s="149"/>
      <c r="AR1229" s="149"/>
      <c r="AS1229" s="149"/>
      <c r="AT1229" s="149"/>
      <c r="AU1229" s="149"/>
      <c r="AV1229" s="149"/>
      <c r="AW1229" s="149"/>
      <c r="AX1229" s="149"/>
      <c r="AY1229" s="149"/>
      <c r="AZ1229" s="149"/>
      <c r="BA1229" s="149"/>
      <c r="BB1229" s="149"/>
      <c r="BC1229" s="149"/>
      <c r="BD1229" s="149"/>
      <c r="BE1229" s="149"/>
      <c r="BF1229" s="149"/>
      <c r="BG1229" s="149"/>
      <c r="BH1229" s="149"/>
    </row>
    <row r="1230" spans="1:60" outlineLevel="1" x14ac:dyDescent="0.25">
      <c r="A1230" s="156"/>
      <c r="B1230" s="157"/>
      <c r="C1230" s="194" t="s">
        <v>1416</v>
      </c>
      <c r="D1230" s="161"/>
      <c r="E1230" s="162">
        <v>2.2000000000000002</v>
      </c>
      <c r="F1230" s="159"/>
      <c r="G1230" s="159"/>
      <c r="H1230" s="159"/>
      <c r="I1230" s="159"/>
      <c r="J1230" s="159"/>
      <c r="K1230" s="159"/>
      <c r="L1230" s="159"/>
      <c r="M1230" s="159"/>
      <c r="N1230" s="159"/>
      <c r="O1230" s="159"/>
      <c r="P1230" s="159"/>
      <c r="Q1230" s="159"/>
      <c r="R1230" s="159"/>
      <c r="S1230" s="159"/>
      <c r="T1230" s="159"/>
      <c r="U1230" s="159"/>
      <c r="V1230" s="159"/>
      <c r="W1230" s="159"/>
      <c r="X1230" s="159"/>
      <c r="Y1230" s="149"/>
      <c r="Z1230" s="149"/>
      <c r="AA1230" s="149"/>
      <c r="AB1230" s="149"/>
      <c r="AC1230" s="149"/>
      <c r="AD1230" s="149"/>
      <c r="AE1230" s="149"/>
      <c r="AF1230" s="149"/>
      <c r="AG1230" s="149" t="s">
        <v>249</v>
      </c>
      <c r="AH1230" s="149">
        <v>0</v>
      </c>
      <c r="AI1230" s="149"/>
      <c r="AJ1230" s="149"/>
      <c r="AK1230" s="149"/>
      <c r="AL1230" s="149"/>
      <c r="AM1230" s="149"/>
      <c r="AN1230" s="149"/>
      <c r="AO1230" s="149"/>
      <c r="AP1230" s="149"/>
      <c r="AQ1230" s="149"/>
      <c r="AR1230" s="149"/>
      <c r="AS1230" s="149"/>
      <c r="AT1230" s="149"/>
      <c r="AU1230" s="149"/>
      <c r="AV1230" s="149"/>
      <c r="AW1230" s="149"/>
      <c r="AX1230" s="149"/>
      <c r="AY1230" s="149"/>
      <c r="AZ1230" s="149"/>
      <c r="BA1230" s="149"/>
      <c r="BB1230" s="149"/>
      <c r="BC1230" s="149"/>
      <c r="BD1230" s="149"/>
      <c r="BE1230" s="149"/>
      <c r="BF1230" s="149"/>
      <c r="BG1230" s="149"/>
      <c r="BH1230" s="149"/>
    </row>
    <row r="1231" spans="1:60" outlineLevel="1" x14ac:dyDescent="0.25">
      <c r="A1231" s="156"/>
      <c r="B1231" s="157"/>
      <c r="C1231" s="194" t="s">
        <v>1418</v>
      </c>
      <c r="D1231" s="161"/>
      <c r="E1231" s="162">
        <v>1.9</v>
      </c>
      <c r="F1231" s="159"/>
      <c r="G1231" s="159"/>
      <c r="H1231" s="159"/>
      <c r="I1231" s="159"/>
      <c r="J1231" s="159"/>
      <c r="K1231" s="159"/>
      <c r="L1231" s="159"/>
      <c r="M1231" s="159"/>
      <c r="N1231" s="159"/>
      <c r="O1231" s="159"/>
      <c r="P1231" s="159"/>
      <c r="Q1231" s="159"/>
      <c r="R1231" s="159"/>
      <c r="S1231" s="159"/>
      <c r="T1231" s="159"/>
      <c r="U1231" s="159"/>
      <c r="V1231" s="159"/>
      <c r="W1231" s="159"/>
      <c r="X1231" s="159"/>
      <c r="Y1231" s="149"/>
      <c r="Z1231" s="149"/>
      <c r="AA1231" s="149"/>
      <c r="AB1231" s="149"/>
      <c r="AC1231" s="149"/>
      <c r="AD1231" s="149"/>
      <c r="AE1231" s="149"/>
      <c r="AF1231" s="149"/>
      <c r="AG1231" s="149" t="s">
        <v>249</v>
      </c>
      <c r="AH1231" s="149">
        <v>0</v>
      </c>
      <c r="AI1231" s="149"/>
      <c r="AJ1231" s="149"/>
      <c r="AK1231" s="149"/>
      <c r="AL1231" s="149"/>
      <c r="AM1231" s="149"/>
      <c r="AN1231" s="149"/>
      <c r="AO1231" s="149"/>
      <c r="AP1231" s="149"/>
      <c r="AQ1231" s="149"/>
      <c r="AR1231" s="149"/>
      <c r="AS1231" s="149"/>
      <c r="AT1231" s="149"/>
      <c r="AU1231" s="149"/>
      <c r="AV1231" s="149"/>
      <c r="AW1231" s="149"/>
      <c r="AX1231" s="149"/>
      <c r="AY1231" s="149"/>
      <c r="AZ1231" s="149"/>
      <c r="BA1231" s="149"/>
      <c r="BB1231" s="149"/>
      <c r="BC1231" s="149"/>
      <c r="BD1231" s="149"/>
      <c r="BE1231" s="149"/>
      <c r="BF1231" s="149"/>
      <c r="BG1231" s="149"/>
      <c r="BH1231" s="149"/>
    </row>
    <row r="1232" spans="1:60" outlineLevel="1" x14ac:dyDescent="0.25">
      <c r="A1232" s="156"/>
      <c r="B1232" s="157"/>
      <c r="C1232" s="194" t="s">
        <v>1419</v>
      </c>
      <c r="D1232" s="161"/>
      <c r="E1232" s="162">
        <v>1.7</v>
      </c>
      <c r="F1232" s="159"/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  <c r="S1232" s="159"/>
      <c r="T1232" s="159"/>
      <c r="U1232" s="159"/>
      <c r="V1232" s="159"/>
      <c r="W1232" s="159"/>
      <c r="X1232" s="159"/>
      <c r="Y1232" s="149"/>
      <c r="Z1232" s="149"/>
      <c r="AA1232" s="149"/>
      <c r="AB1232" s="149"/>
      <c r="AC1232" s="149"/>
      <c r="AD1232" s="149"/>
      <c r="AE1232" s="149"/>
      <c r="AF1232" s="149"/>
      <c r="AG1232" s="149" t="s">
        <v>249</v>
      </c>
      <c r="AH1232" s="149">
        <v>0</v>
      </c>
      <c r="AI1232" s="149"/>
      <c r="AJ1232" s="149"/>
      <c r="AK1232" s="149"/>
      <c r="AL1232" s="149"/>
      <c r="AM1232" s="149"/>
      <c r="AN1232" s="149"/>
      <c r="AO1232" s="149"/>
      <c r="AP1232" s="149"/>
      <c r="AQ1232" s="149"/>
      <c r="AR1232" s="149"/>
      <c r="AS1232" s="149"/>
      <c r="AT1232" s="149"/>
      <c r="AU1232" s="149"/>
      <c r="AV1232" s="149"/>
      <c r="AW1232" s="149"/>
      <c r="AX1232" s="149"/>
      <c r="AY1232" s="149"/>
      <c r="AZ1232" s="149"/>
      <c r="BA1232" s="149"/>
      <c r="BB1232" s="149"/>
      <c r="BC1232" s="149"/>
      <c r="BD1232" s="149"/>
      <c r="BE1232" s="149"/>
      <c r="BF1232" s="149"/>
      <c r="BG1232" s="149"/>
      <c r="BH1232" s="149"/>
    </row>
    <row r="1233" spans="1:60" outlineLevel="1" x14ac:dyDescent="0.25">
      <c r="A1233" s="156"/>
      <c r="B1233" s="157"/>
      <c r="C1233" s="194" t="s">
        <v>1420</v>
      </c>
      <c r="D1233" s="161"/>
      <c r="E1233" s="162">
        <v>1.5</v>
      </c>
      <c r="F1233" s="159"/>
      <c r="G1233" s="159"/>
      <c r="H1233" s="159"/>
      <c r="I1233" s="159"/>
      <c r="J1233" s="159"/>
      <c r="K1233" s="159"/>
      <c r="L1233" s="159"/>
      <c r="M1233" s="159"/>
      <c r="N1233" s="159"/>
      <c r="O1233" s="159"/>
      <c r="P1233" s="159"/>
      <c r="Q1233" s="159"/>
      <c r="R1233" s="159"/>
      <c r="S1233" s="159"/>
      <c r="T1233" s="159"/>
      <c r="U1233" s="159"/>
      <c r="V1233" s="159"/>
      <c r="W1233" s="159"/>
      <c r="X1233" s="159"/>
      <c r="Y1233" s="149"/>
      <c r="Z1233" s="149"/>
      <c r="AA1233" s="149"/>
      <c r="AB1233" s="149"/>
      <c r="AC1233" s="149"/>
      <c r="AD1233" s="149"/>
      <c r="AE1233" s="149"/>
      <c r="AF1233" s="149"/>
      <c r="AG1233" s="149" t="s">
        <v>249</v>
      </c>
      <c r="AH1233" s="149">
        <v>0</v>
      </c>
      <c r="AI1233" s="149"/>
      <c r="AJ1233" s="149"/>
      <c r="AK1233" s="149"/>
      <c r="AL1233" s="149"/>
      <c r="AM1233" s="149"/>
      <c r="AN1233" s="149"/>
      <c r="AO1233" s="149"/>
      <c r="AP1233" s="149"/>
      <c r="AQ1233" s="149"/>
      <c r="AR1233" s="149"/>
      <c r="AS1233" s="149"/>
      <c r="AT1233" s="149"/>
      <c r="AU1233" s="149"/>
      <c r="AV1233" s="149"/>
      <c r="AW1233" s="149"/>
      <c r="AX1233" s="149"/>
      <c r="AY1233" s="149"/>
      <c r="AZ1233" s="149"/>
      <c r="BA1233" s="149"/>
      <c r="BB1233" s="149"/>
      <c r="BC1233" s="149"/>
      <c r="BD1233" s="149"/>
      <c r="BE1233" s="149"/>
      <c r="BF1233" s="149"/>
      <c r="BG1233" s="149"/>
      <c r="BH1233" s="149"/>
    </row>
    <row r="1234" spans="1:60" outlineLevel="1" x14ac:dyDescent="0.25">
      <c r="A1234" s="156"/>
      <c r="B1234" s="157"/>
      <c r="C1234" s="194" t="s">
        <v>1472</v>
      </c>
      <c r="D1234" s="161"/>
      <c r="E1234" s="162">
        <v>2.4300000000000002</v>
      </c>
      <c r="F1234" s="159"/>
      <c r="G1234" s="159"/>
      <c r="H1234" s="159"/>
      <c r="I1234" s="159"/>
      <c r="J1234" s="159"/>
      <c r="K1234" s="159"/>
      <c r="L1234" s="159"/>
      <c r="M1234" s="159"/>
      <c r="N1234" s="159"/>
      <c r="O1234" s="159"/>
      <c r="P1234" s="159"/>
      <c r="Q1234" s="159"/>
      <c r="R1234" s="159"/>
      <c r="S1234" s="159"/>
      <c r="T1234" s="159"/>
      <c r="U1234" s="159"/>
      <c r="V1234" s="159"/>
      <c r="W1234" s="159"/>
      <c r="X1234" s="159"/>
      <c r="Y1234" s="149"/>
      <c r="Z1234" s="149"/>
      <c r="AA1234" s="149"/>
      <c r="AB1234" s="149"/>
      <c r="AC1234" s="149"/>
      <c r="AD1234" s="149"/>
      <c r="AE1234" s="149"/>
      <c r="AF1234" s="149"/>
      <c r="AG1234" s="149" t="s">
        <v>249</v>
      </c>
      <c r="AH1234" s="149">
        <v>0</v>
      </c>
      <c r="AI1234" s="149"/>
      <c r="AJ1234" s="149"/>
      <c r="AK1234" s="149"/>
      <c r="AL1234" s="149"/>
      <c r="AM1234" s="149"/>
      <c r="AN1234" s="149"/>
      <c r="AO1234" s="149"/>
      <c r="AP1234" s="149"/>
      <c r="AQ1234" s="149"/>
      <c r="AR1234" s="149"/>
      <c r="AS1234" s="149"/>
      <c r="AT1234" s="149"/>
      <c r="AU1234" s="149"/>
      <c r="AV1234" s="149"/>
      <c r="AW1234" s="149"/>
      <c r="AX1234" s="149"/>
      <c r="AY1234" s="149"/>
      <c r="AZ1234" s="149"/>
      <c r="BA1234" s="149"/>
      <c r="BB1234" s="149"/>
      <c r="BC1234" s="149"/>
      <c r="BD1234" s="149"/>
      <c r="BE1234" s="149"/>
      <c r="BF1234" s="149"/>
      <c r="BG1234" s="149"/>
      <c r="BH1234" s="149"/>
    </row>
    <row r="1235" spans="1:60" outlineLevel="1" x14ac:dyDescent="0.25">
      <c r="A1235" s="175">
        <v>188</v>
      </c>
      <c r="B1235" s="176" t="s">
        <v>1938</v>
      </c>
      <c r="C1235" s="193" t="s">
        <v>1939</v>
      </c>
      <c r="D1235" s="177" t="s">
        <v>274</v>
      </c>
      <c r="E1235" s="178">
        <v>382.65</v>
      </c>
      <c r="F1235" s="179"/>
      <c r="G1235" s="180">
        <f>ROUND(E1235*F1235,2)</f>
        <v>0</v>
      </c>
      <c r="H1235" s="179"/>
      <c r="I1235" s="180">
        <f>ROUND(E1235*H1235,2)</f>
        <v>0</v>
      </c>
      <c r="J1235" s="179"/>
      <c r="K1235" s="180">
        <f>ROUND(E1235*J1235,2)</f>
        <v>0</v>
      </c>
      <c r="L1235" s="180">
        <v>21</v>
      </c>
      <c r="M1235" s="180">
        <f>G1235*(1+L1235/100)</f>
        <v>0</v>
      </c>
      <c r="N1235" s="180">
        <v>4.0000000000000003E-5</v>
      </c>
      <c r="O1235" s="180">
        <f>ROUND(E1235*N1235,2)</f>
        <v>0.02</v>
      </c>
      <c r="P1235" s="180">
        <v>0</v>
      </c>
      <c r="Q1235" s="180">
        <f>ROUND(E1235*P1235,2)</f>
        <v>0</v>
      </c>
      <c r="R1235" s="180" t="s">
        <v>1923</v>
      </c>
      <c r="S1235" s="180" t="s">
        <v>244</v>
      </c>
      <c r="T1235" s="181" t="s">
        <v>1030</v>
      </c>
      <c r="U1235" s="159">
        <v>7.0000000000000007E-2</v>
      </c>
      <c r="V1235" s="159">
        <f>ROUND(E1235*U1235,2)</f>
        <v>26.79</v>
      </c>
      <c r="W1235" s="159"/>
      <c r="X1235" s="159" t="s">
        <v>246</v>
      </c>
      <c r="Y1235" s="149"/>
      <c r="Z1235" s="149"/>
      <c r="AA1235" s="149"/>
      <c r="AB1235" s="149"/>
      <c r="AC1235" s="149"/>
      <c r="AD1235" s="149"/>
      <c r="AE1235" s="149"/>
      <c r="AF1235" s="149"/>
      <c r="AG1235" s="149" t="s">
        <v>289</v>
      </c>
      <c r="AH1235" s="149"/>
      <c r="AI1235" s="149"/>
      <c r="AJ1235" s="149"/>
      <c r="AK1235" s="149"/>
      <c r="AL1235" s="149"/>
      <c r="AM1235" s="149"/>
      <c r="AN1235" s="149"/>
      <c r="AO1235" s="149"/>
      <c r="AP1235" s="149"/>
      <c r="AQ1235" s="149"/>
      <c r="AR1235" s="149"/>
      <c r="AS1235" s="149"/>
      <c r="AT1235" s="149"/>
      <c r="AU1235" s="149"/>
      <c r="AV1235" s="149"/>
      <c r="AW1235" s="149"/>
      <c r="AX1235" s="149"/>
      <c r="AY1235" s="149"/>
      <c r="AZ1235" s="149"/>
      <c r="BA1235" s="149"/>
      <c r="BB1235" s="149"/>
      <c r="BC1235" s="149"/>
      <c r="BD1235" s="149"/>
      <c r="BE1235" s="149"/>
      <c r="BF1235" s="149"/>
      <c r="BG1235" s="149"/>
      <c r="BH1235" s="149"/>
    </row>
    <row r="1236" spans="1:60" outlineLevel="1" x14ac:dyDescent="0.25">
      <c r="A1236" s="156"/>
      <c r="B1236" s="157"/>
      <c r="C1236" s="262" t="s">
        <v>1940</v>
      </c>
      <c r="D1236" s="263"/>
      <c r="E1236" s="263"/>
      <c r="F1236" s="263"/>
      <c r="G1236" s="263"/>
      <c r="H1236" s="159"/>
      <c r="I1236" s="159"/>
      <c r="J1236" s="159"/>
      <c r="K1236" s="159"/>
      <c r="L1236" s="159"/>
      <c r="M1236" s="159"/>
      <c r="N1236" s="159"/>
      <c r="O1236" s="159"/>
      <c r="P1236" s="159"/>
      <c r="Q1236" s="159"/>
      <c r="R1236" s="159"/>
      <c r="S1236" s="159"/>
      <c r="T1236" s="159"/>
      <c r="U1236" s="159"/>
      <c r="V1236" s="159"/>
      <c r="W1236" s="159"/>
      <c r="X1236" s="159"/>
      <c r="Y1236" s="149"/>
      <c r="Z1236" s="149"/>
      <c r="AA1236" s="149"/>
      <c r="AB1236" s="149"/>
      <c r="AC1236" s="149"/>
      <c r="AD1236" s="149"/>
      <c r="AE1236" s="149"/>
      <c r="AF1236" s="149"/>
      <c r="AG1236" s="149" t="s">
        <v>610</v>
      </c>
      <c r="AH1236" s="149"/>
      <c r="AI1236" s="149"/>
      <c r="AJ1236" s="149"/>
      <c r="AK1236" s="149"/>
      <c r="AL1236" s="149"/>
      <c r="AM1236" s="149"/>
      <c r="AN1236" s="149"/>
      <c r="AO1236" s="149"/>
      <c r="AP1236" s="149"/>
      <c r="AQ1236" s="149"/>
      <c r="AR1236" s="149"/>
      <c r="AS1236" s="149"/>
      <c r="AT1236" s="149"/>
      <c r="AU1236" s="149"/>
      <c r="AV1236" s="149"/>
      <c r="AW1236" s="149"/>
      <c r="AX1236" s="149"/>
      <c r="AY1236" s="149"/>
      <c r="AZ1236" s="149"/>
      <c r="BA1236" s="149"/>
      <c r="BB1236" s="149"/>
      <c r="BC1236" s="149"/>
      <c r="BD1236" s="149"/>
      <c r="BE1236" s="149"/>
      <c r="BF1236" s="149"/>
      <c r="BG1236" s="149"/>
      <c r="BH1236" s="149"/>
    </row>
    <row r="1237" spans="1:60" outlineLevel="1" x14ac:dyDescent="0.25">
      <c r="A1237" s="156"/>
      <c r="B1237" s="157"/>
      <c r="C1237" s="194" t="s">
        <v>1216</v>
      </c>
      <c r="D1237" s="161"/>
      <c r="E1237" s="162"/>
      <c r="F1237" s="159"/>
      <c r="G1237" s="159"/>
      <c r="H1237" s="159"/>
      <c r="I1237" s="159"/>
      <c r="J1237" s="159"/>
      <c r="K1237" s="159"/>
      <c r="L1237" s="159"/>
      <c r="M1237" s="159"/>
      <c r="N1237" s="159"/>
      <c r="O1237" s="159"/>
      <c r="P1237" s="159"/>
      <c r="Q1237" s="159"/>
      <c r="R1237" s="159"/>
      <c r="S1237" s="159"/>
      <c r="T1237" s="159"/>
      <c r="U1237" s="159"/>
      <c r="V1237" s="159"/>
      <c r="W1237" s="159"/>
      <c r="X1237" s="159"/>
      <c r="Y1237" s="149"/>
      <c r="Z1237" s="149"/>
      <c r="AA1237" s="149"/>
      <c r="AB1237" s="149"/>
      <c r="AC1237" s="149"/>
      <c r="AD1237" s="149"/>
      <c r="AE1237" s="149"/>
      <c r="AF1237" s="149"/>
      <c r="AG1237" s="149" t="s">
        <v>249</v>
      </c>
      <c r="AH1237" s="149">
        <v>0</v>
      </c>
      <c r="AI1237" s="149"/>
      <c r="AJ1237" s="149"/>
      <c r="AK1237" s="149"/>
      <c r="AL1237" s="149"/>
      <c r="AM1237" s="149"/>
      <c r="AN1237" s="149"/>
      <c r="AO1237" s="149"/>
      <c r="AP1237" s="149"/>
      <c r="AQ1237" s="149"/>
      <c r="AR1237" s="149"/>
      <c r="AS1237" s="149"/>
      <c r="AT1237" s="149"/>
      <c r="AU1237" s="149"/>
      <c r="AV1237" s="149"/>
      <c r="AW1237" s="149"/>
      <c r="AX1237" s="149"/>
      <c r="AY1237" s="149"/>
      <c r="AZ1237" s="149"/>
      <c r="BA1237" s="149"/>
      <c r="BB1237" s="149"/>
      <c r="BC1237" s="149"/>
      <c r="BD1237" s="149"/>
      <c r="BE1237" s="149"/>
      <c r="BF1237" s="149"/>
      <c r="BG1237" s="149"/>
      <c r="BH1237" s="149"/>
    </row>
    <row r="1238" spans="1:60" outlineLevel="1" x14ac:dyDescent="0.25">
      <c r="A1238" s="156"/>
      <c r="B1238" s="157"/>
      <c r="C1238" s="194" t="s">
        <v>1941</v>
      </c>
      <c r="D1238" s="161"/>
      <c r="E1238" s="162">
        <v>4.7</v>
      </c>
      <c r="F1238" s="159"/>
      <c r="G1238" s="159"/>
      <c r="H1238" s="159"/>
      <c r="I1238" s="159"/>
      <c r="J1238" s="159"/>
      <c r="K1238" s="159"/>
      <c r="L1238" s="159"/>
      <c r="M1238" s="159"/>
      <c r="N1238" s="159"/>
      <c r="O1238" s="159"/>
      <c r="P1238" s="159"/>
      <c r="Q1238" s="159"/>
      <c r="R1238" s="159"/>
      <c r="S1238" s="159"/>
      <c r="T1238" s="159"/>
      <c r="U1238" s="159"/>
      <c r="V1238" s="159"/>
      <c r="W1238" s="159"/>
      <c r="X1238" s="159"/>
      <c r="Y1238" s="149"/>
      <c r="Z1238" s="149"/>
      <c r="AA1238" s="149"/>
      <c r="AB1238" s="149"/>
      <c r="AC1238" s="149"/>
      <c r="AD1238" s="149"/>
      <c r="AE1238" s="149"/>
      <c r="AF1238" s="149"/>
      <c r="AG1238" s="149" t="s">
        <v>249</v>
      </c>
      <c r="AH1238" s="149">
        <v>0</v>
      </c>
      <c r="AI1238" s="149"/>
      <c r="AJ1238" s="149"/>
      <c r="AK1238" s="149"/>
      <c r="AL1238" s="149"/>
      <c r="AM1238" s="149"/>
      <c r="AN1238" s="149"/>
      <c r="AO1238" s="149"/>
      <c r="AP1238" s="149"/>
      <c r="AQ1238" s="149"/>
      <c r="AR1238" s="149"/>
      <c r="AS1238" s="149"/>
      <c r="AT1238" s="149"/>
      <c r="AU1238" s="149"/>
      <c r="AV1238" s="149"/>
      <c r="AW1238" s="149"/>
      <c r="AX1238" s="149"/>
      <c r="AY1238" s="149"/>
      <c r="AZ1238" s="149"/>
      <c r="BA1238" s="149"/>
      <c r="BB1238" s="149"/>
      <c r="BC1238" s="149"/>
      <c r="BD1238" s="149"/>
      <c r="BE1238" s="149"/>
      <c r="BF1238" s="149"/>
      <c r="BG1238" s="149"/>
      <c r="BH1238" s="149"/>
    </row>
    <row r="1239" spans="1:60" outlineLevel="1" x14ac:dyDescent="0.25">
      <c r="A1239" s="156"/>
      <c r="B1239" s="157"/>
      <c r="C1239" s="194" t="s">
        <v>1942</v>
      </c>
      <c r="D1239" s="161"/>
      <c r="E1239" s="162">
        <v>4.2</v>
      </c>
      <c r="F1239" s="159"/>
      <c r="G1239" s="159"/>
      <c r="H1239" s="159"/>
      <c r="I1239" s="159"/>
      <c r="J1239" s="159"/>
      <c r="K1239" s="159"/>
      <c r="L1239" s="159"/>
      <c r="M1239" s="159"/>
      <c r="N1239" s="159"/>
      <c r="O1239" s="159"/>
      <c r="P1239" s="159"/>
      <c r="Q1239" s="159"/>
      <c r="R1239" s="159"/>
      <c r="S1239" s="159"/>
      <c r="T1239" s="159"/>
      <c r="U1239" s="159"/>
      <c r="V1239" s="159"/>
      <c r="W1239" s="159"/>
      <c r="X1239" s="159"/>
      <c r="Y1239" s="149"/>
      <c r="Z1239" s="149"/>
      <c r="AA1239" s="149"/>
      <c r="AB1239" s="149"/>
      <c r="AC1239" s="149"/>
      <c r="AD1239" s="149"/>
      <c r="AE1239" s="149"/>
      <c r="AF1239" s="149"/>
      <c r="AG1239" s="149" t="s">
        <v>249</v>
      </c>
      <c r="AH1239" s="149">
        <v>0</v>
      </c>
      <c r="AI1239" s="149"/>
      <c r="AJ1239" s="149"/>
      <c r="AK1239" s="149"/>
      <c r="AL1239" s="149"/>
      <c r="AM1239" s="149"/>
      <c r="AN1239" s="149"/>
      <c r="AO1239" s="149"/>
      <c r="AP1239" s="149"/>
      <c r="AQ1239" s="149"/>
      <c r="AR1239" s="149"/>
      <c r="AS1239" s="149"/>
      <c r="AT1239" s="149"/>
      <c r="AU1239" s="149"/>
      <c r="AV1239" s="149"/>
      <c r="AW1239" s="149"/>
      <c r="AX1239" s="149"/>
      <c r="AY1239" s="149"/>
      <c r="AZ1239" s="149"/>
      <c r="BA1239" s="149"/>
      <c r="BB1239" s="149"/>
      <c r="BC1239" s="149"/>
      <c r="BD1239" s="149"/>
      <c r="BE1239" s="149"/>
      <c r="BF1239" s="149"/>
      <c r="BG1239" s="149"/>
      <c r="BH1239" s="149"/>
    </row>
    <row r="1240" spans="1:60" outlineLevel="1" x14ac:dyDescent="0.25">
      <c r="A1240" s="156"/>
      <c r="B1240" s="157"/>
      <c r="C1240" s="194" t="s">
        <v>1943</v>
      </c>
      <c r="D1240" s="161"/>
      <c r="E1240" s="162">
        <v>3.7</v>
      </c>
      <c r="F1240" s="159"/>
      <c r="G1240" s="159"/>
      <c r="H1240" s="159"/>
      <c r="I1240" s="159"/>
      <c r="J1240" s="159"/>
      <c r="K1240" s="159"/>
      <c r="L1240" s="159"/>
      <c r="M1240" s="159"/>
      <c r="N1240" s="159"/>
      <c r="O1240" s="159"/>
      <c r="P1240" s="159"/>
      <c r="Q1240" s="159"/>
      <c r="R1240" s="159"/>
      <c r="S1240" s="159"/>
      <c r="T1240" s="159"/>
      <c r="U1240" s="159"/>
      <c r="V1240" s="159"/>
      <c r="W1240" s="159"/>
      <c r="X1240" s="159"/>
      <c r="Y1240" s="149"/>
      <c r="Z1240" s="149"/>
      <c r="AA1240" s="149"/>
      <c r="AB1240" s="149"/>
      <c r="AC1240" s="149"/>
      <c r="AD1240" s="149"/>
      <c r="AE1240" s="149"/>
      <c r="AF1240" s="149"/>
      <c r="AG1240" s="149" t="s">
        <v>249</v>
      </c>
      <c r="AH1240" s="149">
        <v>0</v>
      </c>
      <c r="AI1240" s="149"/>
      <c r="AJ1240" s="149"/>
      <c r="AK1240" s="149"/>
      <c r="AL1240" s="149"/>
      <c r="AM1240" s="149"/>
      <c r="AN1240" s="149"/>
      <c r="AO1240" s="149"/>
      <c r="AP1240" s="149"/>
      <c r="AQ1240" s="149"/>
      <c r="AR1240" s="149"/>
      <c r="AS1240" s="149"/>
      <c r="AT1240" s="149"/>
      <c r="AU1240" s="149"/>
      <c r="AV1240" s="149"/>
      <c r="AW1240" s="149"/>
      <c r="AX1240" s="149"/>
      <c r="AY1240" s="149"/>
      <c r="AZ1240" s="149"/>
      <c r="BA1240" s="149"/>
      <c r="BB1240" s="149"/>
      <c r="BC1240" s="149"/>
      <c r="BD1240" s="149"/>
      <c r="BE1240" s="149"/>
      <c r="BF1240" s="149"/>
      <c r="BG1240" s="149"/>
      <c r="BH1240" s="149"/>
    </row>
    <row r="1241" spans="1:60" outlineLevel="1" x14ac:dyDescent="0.25">
      <c r="A1241" s="156"/>
      <c r="B1241" s="157"/>
      <c r="C1241" s="194" t="s">
        <v>1944</v>
      </c>
      <c r="D1241" s="161"/>
      <c r="E1241" s="162">
        <v>4.2</v>
      </c>
      <c r="F1241" s="159"/>
      <c r="G1241" s="159"/>
      <c r="H1241" s="159"/>
      <c r="I1241" s="159"/>
      <c r="J1241" s="159"/>
      <c r="K1241" s="159"/>
      <c r="L1241" s="159"/>
      <c r="M1241" s="159"/>
      <c r="N1241" s="159"/>
      <c r="O1241" s="159"/>
      <c r="P1241" s="159"/>
      <c r="Q1241" s="159"/>
      <c r="R1241" s="159"/>
      <c r="S1241" s="159"/>
      <c r="T1241" s="159"/>
      <c r="U1241" s="159"/>
      <c r="V1241" s="159"/>
      <c r="W1241" s="159"/>
      <c r="X1241" s="159"/>
      <c r="Y1241" s="149"/>
      <c r="Z1241" s="149"/>
      <c r="AA1241" s="149"/>
      <c r="AB1241" s="149"/>
      <c r="AC1241" s="149"/>
      <c r="AD1241" s="149"/>
      <c r="AE1241" s="149"/>
      <c r="AF1241" s="149"/>
      <c r="AG1241" s="149" t="s">
        <v>249</v>
      </c>
      <c r="AH1241" s="149">
        <v>0</v>
      </c>
      <c r="AI1241" s="149"/>
      <c r="AJ1241" s="149"/>
      <c r="AK1241" s="149"/>
      <c r="AL1241" s="149"/>
      <c r="AM1241" s="149"/>
      <c r="AN1241" s="149"/>
      <c r="AO1241" s="149"/>
      <c r="AP1241" s="149"/>
      <c r="AQ1241" s="149"/>
      <c r="AR1241" s="149"/>
      <c r="AS1241" s="149"/>
      <c r="AT1241" s="149"/>
      <c r="AU1241" s="149"/>
      <c r="AV1241" s="149"/>
      <c r="AW1241" s="149"/>
      <c r="AX1241" s="149"/>
      <c r="AY1241" s="149"/>
      <c r="AZ1241" s="149"/>
      <c r="BA1241" s="149"/>
      <c r="BB1241" s="149"/>
      <c r="BC1241" s="149"/>
      <c r="BD1241" s="149"/>
      <c r="BE1241" s="149"/>
      <c r="BF1241" s="149"/>
      <c r="BG1241" s="149"/>
      <c r="BH1241" s="149"/>
    </row>
    <row r="1242" spans="1:60" outlineLevel="1" x14ac:dyDescent="0.25">
      <c r="A1242" s="156"/>
      <c r="B1242" s="157"/>
      <c r="C1242" s="194" t="s">
        <v>1945</v>
      </c>
      <c r="D1242" s="161"/>
      <c r="E1242" s="162">
        <v>5.9</v>
      </c>
      <c r="F1242" s="159"/>
      <c r="G1242" s="159"/>
      <c r="H1242" s="159"/>
      <c r="I1242" s="159"/>
      <c r="J1242" s="159"/>
      <c r="K1242" s="159"/>
      <c r="L1242" s="159"/>
      <c r="M1242" s="159"/>
      <c r="N1242" s="159"/>
      <c r="O1242" s="159"/>
      <c r="P1242" s="159"/>
      <c r="Q1242" s="159"/>
      <c r="R1242" s="159"/>
      <c r="S1242" s="159"/>
      <c r="T1242" s="159"/>
      <c r="U1242" s="159"/>
      <c r="V1242" s="159"/>
      <c r="W1242" s="159"/>
      <c r="X1242" s="159"/>
      <c r="Y1242" s="149"/>
      <c r="Z1242" s="149"/>
      <c r="AA1242" s="149"/>
      <c r="AB1242" s="149"/>
      <c r="AC1242" s="149"/>
      <c r="AD1242" s="149"/>
      <c r="AE1242" s="149"/>
      <c r="AF1242" s="149"/>
      <c r="AG1242" s="149" t="s">
        <v>249</v>
      </c>
      <c r="AH1242" s="149">
        <v>0</v>
      </c>
      <c r="AI1242" s="149"/>
      <c r="AJ1242" s="149"/>
      <c r="AK1242" s="149"/>
      <c r="AL1242" s="149"/>
      <c r="AM1242" s="149"/>
      <c r="AN1242" s="149"/>
      <c r="AO1242" s="149"/>
      <c r="AP1242" s="149"/>
      <c r="AQ1242" s="149"/>
      <c r="AR1242" s="149"/>
      <c r="AS1242" s="149"/>
      <c r="AT1242" s="149"/>
      <c r="AU1242" s="149"/>
      <c r="AV1242" s="149"/>
      <c r="AW1242" s="149"/>
      <c r="AX1242" s="149"/>
      <c r="AY1242" s="149"/>
      <c r="AZ1242" s="149"/>
      <c r="BA1242" s="149"/>
      <c r="BB1242" s="149"/>
      <c r="BC1242" s="149"/>
      <c r="BD1242" s="149"/>
      <c r="BE1242" s="149"/>
      <c r="BF1242" s="149"/>
      <c r="BG1242" s="149"/>
      <c r="BH1242" s="149"/>
    </row>
    <row r="1243" spans="1:60" outlineLevel="1" x14ac:dyDescent="0.25">
      <c r="A1243" s="156"/>
      <c r="B1243" s="157"/>
      <c r="C1243" s="194" t="s">
        <v>1946</v>
      </c>
      <c r="D1243" s="161"/>
      <c r="E1243" s="162">
        <v>13.3</v>
      </c>
      <c r="F1243" s="159"/>
      <c r="G1243" s="159"/>
      <c r="H1243" s="159"/>
      <c r="I1243" s="159"/>
      <c r="J1243" s="159"/>
      <c r="K1243" s="159"/>
      <c r="L1243" s="159"/>
      <c r="M1243" s="159"/>
      <c r="N1243" s="159"/>
      <c r="O1243" s="159"/>
      <c r="P1243" s="159"/>
      <c r="Q1243" s="159"/>
      <c r="R1243" s="159"/>
      <c r="S1243" s="159"/>
      <c r="T1243" s="159"/>
      <c r="U1243" s="159"/>
      <c r="V1243" s="159"/>
      <c r="W1243" s="159"/>
      <c r="X1243" s="159"/>
      <c r="Y1243" s="149"/>
      <c r="Z1243" s="149"/>
      <c r="AA1243" s="149"/>
      <c r="AB1243" s="149"/>
      <c r="AC1243" s="149"/>
      <c r="AD1243" s="149"/>
      <c r="AE1243" s="149"/>
      <c r="AF1243" s="149"/>
      <c r="AG1243" s="149" t="s">
        <v>249</v>
      </c>
      <c r="AH1243" s="149">
        <v>0</v>
      </c>
      <c r="AI1243" s="149"/>
      <c r="AJ1243" s="149"/>
      <c r="AK1243" s="149"/>
      <c r="AL1243" s="149"/>
      <c r="AM1243" s="149"/>
      <c r="AN1243" s="149"/>
      <c r="AO1243" s="149"/>
      <c r="AP1243" s="149"/>
      <c r="AQ1243" s="149"/>
      <c r="AR1243" s="149"/>
      <c r="AS1243" s="149"/>
      <c r="AT1243" s="149"/>
      <c r="AU1243" s="149"/>
      <c r="AV1243" s="149"/>
      <c r="AW1243" s="149"/>
      <c r="AX1243" s="149"/>
      <c r="AY1243" s="149"/>
      <c r="AZ1243" s="149"/>
      <c r="BA1243" s="149"/>
      <c r="BB1243" s="149"/>
      <c r="BC1243" s="149"/>
      <c r="BD1243" s="149"/>
      <c r="BE1243" s="149"/>
      <c r="BF1243" s="149"/>
      <c r="BG1243" s="149"/>
      <c r="BH1243" s="149"/>
    </row>
    <row r="1244" spans="1:60" outlineLevel="1" x14ac:dyDescent="0.25">
      <c r="A1244" s="156"/>
      <c r="B1244" s="157"/>
      <c r="C1244" s="194" t="s">
        <v>1947</v>
      </c>
      <c r="D1244" s="161"/>
      <c r="E1244" s="162">
        <v>5</v>
      </c>
      <c r="F1244" s="159"/>
      <c r="G1244" s="159"/>
      <c r="H1244" s="159"/>
      <c r="I1244" s="159"/>
      <c r="J1244" s="159"/>
      <c r="K1244" s="159"/>
      <c r="L1244" s="159"/>
      <c r="M1244" s="159"/>
      <c r="N1244" s="159"/>
      <c r="O1244" s="159"/>
      <c r="P1244" s="159"/>
      <c r="Q1244" s="159"/>
      <c r="R1244" s="159"/>
      <c r="S1244" s="159"/>
      <c r="T1244" s="159"/>
      <c r="U1244" s="159"/>
      <c r="V1244" s="159"/>
      <c r="W1244" s="159"/>
      <c r="X1244" s="159"/>
      <c r="Y1244" s="149"/>
      <c r="Z1244" s="149"/>
      <c r="AA1244" s="149"/>
      <c r="AB1244" s="149"/>
      <c r="AC1244" s="149"/>
      <c r="AD1244" s="149"/>
      <c r="AE1244" s="149"/>
      <c r="AF1244" s="149"/>
      <c r="AG1244" s="149" t="s">
        <v>249</v>
      </c>
      <c r="AH1244" s="149">
        <v>0</v>
      </c>
      <c r="AI1244" s="149"/>
      <c r="AJ1244" s="149"/>
      <c r="AK1244" s="149"/>
      <c r="AL1244" s="149"/>
      <c r="AM1244" s="149"/>
      <c r="AN1244" s="149"/>
      <c r="AO1244" s="149"/>
      <c r="AP1244" s="149"/>
      <c r="AQ1244" s="149"/>
      <c r="AR1244" s="149"/>
      <c r="AS1244" s="149"/>
      <c r="AT1244" s="149"/>
      <c r="AU1244" s="149"/>
      <c r="AV1244" s="149"/>
      <c r="AW1244" s="149"/>
      <c r="AX1244" s="149"/>
      <c r="AY1244" s="149"/>
      <c r="AZ1244" s="149"/>
      <c r="BA1244" s="149"/>
      <c r="BB1244" s="149"/>
      <c r="BC1244" s="149"/>
      <c r="BD1244" s="149"/>
      <c r="BE1244" s="149"/>
      <c r="BF1244" s="149"/>
      <c r="BG1244" s="149"/>
      <c r="BH1244" s="149"/>
    </row>
    <row r="1245" spans="1:60" outlineLevel="1" x14ac:dyDescent="0.25">
      <c r="A1245" s="156"/>
      <c r="B1245" s="157"/>
      <c r="C1245" s="194" t="s">
        <v>1948</v>
      </c>
      <c r="D1245" s="161"/>
      <c r="E1245" s="162">
        <v>8.3000000000000007</v>
      </c>
      <c r="F1245" s="159"/>
      <c r="G1245" s="159"/>
      <c r="H1245" s="159"/>
      <c r="I1245" s="159"/>
      <c r="J1245" s="159"/>
      <c r="K1245" s="159"/>
      <c r="L1245" s="159"/>
      <c r="M1245" s="159"/>
      <c r="N1245" s="159"/>
      <c r="O1245" s="159"/>
      <c r="P1245" s="159"/>
      <c r="Q1245" s="159"/>
      <c r="R1245" s="159"/>
      <c r="S1245" s="159"/>
      <c r="T1245" s="159"/>
      <c r="U1245" s="159"/>
      <c r="V1245" s="159"/>
      <c r="W1245" s="159"/>
      <c r="X1245" s="159"/>
      <c r="Y1245" s="149"/>
      <c r="Z1245" s="149"/>
      <c r="AA1245" s="149"/>
      <c r="AB1245" s="149"/>
      <c r="AC1245" s="149"/>
      <c r="AD1245" s="149"/>
      <c r="AE1245" s="149"/>
      <c r="AF1245" s="149"/>
      <c r="AG1245" s="149" t="s">
        <v>249</v>
      </c>
      <c r="AH1245" s="149">
        <v>0</v>
      </c>
      <c r="AI1245" s="149"/>
      <c r="AJ1245" s="149"/>
      <c r="AK1245" s="149"/>
      <c r="AL1245" s="149"/>
      <c r="AM1245" s="149"/>
      <c r="AN1245" s="149"/>
      <c r="AO1245" s="149"/>
      <c r="AP1245" s="149"/>
      <c r="AQ1245" s="149"/>
      <c r="AR1245" s="149"/>
      <c r="AS1245" s="149"/>
      <c r="AT1245" s="149"/>
      <c r="AU1245" s="149"/>
      <c r="AV1245" s="149"/>
      <c r="AW1245" s="149"/>
      <c r="AX1245" s="149"/>
      <c r="AY1245" s="149"/>
      <c r="AZ1245" s="149"/>
      <c r="BA1245" s="149"/>
      <c r="BB1245" s="149"/>
      <c r="BC1245" s="149"/>
      <c r="BD1245" s="149"/>
      <c r="BE1245" s="149"/>
      <c r="BF1245" s="149"/>
      <c r="BG1245" s="149"/>
      <c r="BH1245" s="149"/>
    </row>
    <row r="1246" spans="1:60" outlineLevel="1" x14ac:dyDescent="0.25">
      <c r="A1246" s="156"/>
      <c r="B1246" s="157"/>
      <c r="C1246" s="194" t="s">
        <v>1949</v>
      </c>
      <c r="D1246" s="161"/>
      <c r="E1246" s="162">
        <v>5.4</v>
      </c>
      <c r="F1246" s="159"/>
      <c r="G1246" s="159"/>
      <c r="H1246" s="159"/>
      <c r="I1246" s="159"/>
      <c r="J1246" s="159"/>
      <c r="K1246" s="159"/>
      <c r="L1246" s="159"/>
      <c r="M1246" s="159"/>
      <c r="N1246" s="159"/>
      <c r="O1246" s="159"/>
      <c r="P1246" s="159"/>
      <c r="Q1246" s="159"/>
      <c r="R1246" s="159"/>
      <c r="S1246" s="159"/>
      <c r="T1246" s="159"/>
      <c r="U1246" s="159"/>
      <c r="V1246" s="159"/>
      <c r="W1246" s="159"/>
      <c r="X1246" s="159"/>
      <c r="Y1246" s="149"/>
      <c r="Z1246" s="149"/>
      <c r="AA1246" s="149"/>
      <c r="AB1246" s="149"/>
      <c r="AC1246" s="149"/>
      <c r="AD1246" s="149"/>
      <c r="AE1246" s="149"/>
      <c r="AF1246" s="149"/>
      <c r="AG1246" s="149" t="s">
        <v>249</v>
      </c>
      <c r="AH1246" s="149">
        <v>0</v>
      </c>
      <c r="AI1246" s="149"/>
      <c r="AJ1246" s="149"/>
      <c r="AK1246" s="149"/>
      <c r="AL1246" s="149"/>
      <c r="AM1246" s="149"/>
      <c r="AN1246" s="149"/>
      <c r="AO1246" s="149"/>
      <c r="AP1246" s="149"/>
      <c r="AQ1246" s="149"/>
      <c r="AR1246" s="149"/>
      <c r="AS1246" s="149"/>
      <c r="AT1246" s="149"/>
      <c r="AU1246" s="149"/>
      <c r="AV1246" s="149"/>
      <c r="AW1246" s="149"/>
      <c r="AX1246" s="149"/>
      <c r="AY1246" s="149"/>
      <c r="AZ1246" s="149"/>
      <c r="BA1246" s="149"/>
      <c r="BB1246" s="149"/>
      <c r="BC1246" s="149"/>
      <c r="BD1246" s="149"/>
      <c r="BE1246" s="149"/>
      <c r="BF1246" s="149"/>
      <c r="BG1246" s="149"/>
      <c r="BH1246" s="149"/>
    </row>
    <row r="1247" spans="1:60" outlineLevel="1" x14ac:dyDescent="0.25">
      <c r="A1247" s="156"/>
      <c r="B1247" s="157"/>
      <c r="C1247" s="194" t="s">
        <v>1950</v>
      </c>
      <c r="D1247" s="161"/>
      <c r="E1247" s="162">
        <v>13.2</v>
      </c>
      <c r="F1247" s="159"/>
      <c r="G1247" s="159"/>
      <c r="H1247" s="159"/>
      <c r="I1247" s="159"/>
      <c r="J1247" s="159"/>
      <c r="K1247" s="159"/>
      <c r="L1247" s="159"/>
      <c r="M1247" s="159"/>
      <c r="N1247" s="159"/>
      <c r="O1247" s="159"/>
      <c r="P1247" s="159"/>
      <c r="Q1247" s="159"/>
      <c r="R1247" s="159"/>
      <c r="S1247" s="159"/>
      <c r="T1247" s="159"/>
      <c r="U1247" s="159"/>
      <c r="V1247" s="159"/>
      <c r="W1247" s="159"/>
      <c r="X1247" s="159"/>
      <c r="Y1247" s="149"/>
      <c r="Z1247" s="149"/>
      <c r="AA1247" s="149"/>
      <c r="AB1247" s="149"/>
      <c r="AC1247" s="149"/>
      <c r="AD1247" s="149"/>
      <c r="AE1247" s="149"/>
      <c r="AF1247" s="149"/>
      <c r="AG1247" s="149" t="s">
        <v>249</v>
      </c>
      <c r="AH1247" s="149">
        <v>0</v>
      </c>
      <c r="AI1247" s="149"/>
      <c r="AJ1247" s="149"/>
      <c r="AK1247" s="149"/>
      <c r="AL1247" s="149"/>
      <c r="AM1247" s="149"/>
      <c r="AN1247" s="149"/>
      <c r="AO1247" s="149"/>
      <c r="AP1247" s="149"/>
      <c r="AQ1247" s="149"/>
      <c r="AR1247" s="149"/>
      <c r="AS1247" s="149"/>
      <c r="AT1247" s="149"/>
      <c r="AU1247" s="149"/>
      <c r="AV1247" s="149"/>
      <c r="AW1247" s="149"/>
      <c r="AX1247" s="149"/>
      <c r="AY1247" s="149"/>
      <c r="AZ1247" s="149"/>
      <c r="BA1247" s="149"/>
      <c r="BB1247" s="149"/>
      <c r="BC1247" s="149"/>
      <c r="BD1247" s="149"/>
      <c r="BE1247" s="149"/>
      <c r="BF1247" s="149"/>
      <c r="BG1247" s="149"/>
      <c r="BH1247" s="149"/>
    </row>
    <row r="1248" spans="1:60" outlineLevel="1" x14ac:dyDescent="0.25">
      <c r="A1248" s="156"/>
      <c r="B1248" s="157"/>
      <c r="C1248" s="194" t="s">
        <v>1951</v>
      </c>
      <c r="D1248" s="161"/>
      <c r="E1248" s="162">
        <v>8.1</v>
      </c>
      <c r="F1248" s="159"/>
      <c r="G1248" s="159"/>
      <c r="H1248" s="159"/>
      <c r="I1248" s="159"/>
      <c r="J1248" s="159"/>
      <c r="K1248" s="159"/>
      <c r="L1248" s="159"/>
      <c r="M1248" s="159"/>
      <c r="N1248" s="159"/>
      <c r="O1248" s="159"/>
      <c r="P1248" s="159"/>
      <c r="Q1248" s="159"/>
      <c r="R1248" s="159"/>
      <c r="S1248" s="159"/>
      <c r="T1248" s="159"/>
      <c r="U1248" s="159"/>
      <c r="V1248" s="159"/>
      <c r="W1248" s="159"/>
      <c r="X1248" s="159"/>
      <c r="Y1248" s="149"/>
      <c r="Z1248" s="149"/>
      <c r="AA1248" s="149"/>
      <c r="AB1248" s="149"/>
      <c r="AC1248" s="149"/>
      <c r="AD1248" s="149"/>
      <c r="AE1248" s="149"/>
      <c r="AF1248" s="149"/>
      <c r="AG1248" s="149" t="s">
        <v>249</v>
      </c>
      <c r="AH1248" s="149">
        <v>0</v>
      </c>
      <c r="AI1248" s="149"/>
      <c r="AJ1248" s="149"/>
      <c r="AK1248" s="149"/>
      <c r="AL1248" s="149"/>
      <c r="AM1248" s="149"/>
      <c r="AN1248" s="149"/>
      <c r="AO1248" s="149"/>
      <c r="AP1248" s="149"/>
      <c r="AQ1248" s="149"/>
      <c r="AR1248" s="149"/>
      <c r="AS1248" s="149"/>
      <c r="AT1248" s="149"/>
      <c r="AU1248" s="149"/>
      <c r="AV1248" s="149"/>
      <c r="AW1248" s="149"/>
      <c r="AX1248" s="149"/>
      <c r="AY1248" s="149"/>
      <c r="AZ1248" s="149"/>
      <c r="BA1248" s="149"/>
      <c r="BB1248" s="149"/>
      <c r="BC1248" s="149"/>
      <c r="BD1248" s="149"/>
      <c r="BE1248" s="149"/>
      <c r="BF1248" s="149"/>
      <c r="BG1248" s="149"/>
      <c r="BH1248" s="149"/>
    </row>
    <row r="1249" spans="1:60" outlineLevel="1" x14ac:dyDescent="0.25">
      <c r="A1249" s="156"/>
      <c r="B1249" s="157"/>
      <c r="C1249" s="194" t="s">
        <v>1952</v>
      </c>
      <c r="D1249" s="161"/>
      <c r="E1249" s="162">
        <v>5.0999999999999996</v>
      </c>
      <c r="F1249" s="159"/>
      <c r="G1249" s="159"/>
      <c r="H1249" s="159"/>
      <c r="I1249" s="159"/>
      <c r="J1249" s="159"/>
      <c r="K1249" s="159"/>
      <c r="L1249" s="159"/>
      <c r="M1249" s="159"/>
      <c r="N1249" s="159"/>
      <c r="O1249" s="159"/>
      <c r="P1249" s="159"/>
      <c r="Q1249" s="159"/>
      <c r="R1249" s="159"/>
      <c r="S1249" s="159"/>
      <c r="T1249" s="159"/>
      <c r="U1249" s="159"/>
      <c r="V1249" s="159"/>
      <c r="W1249" s="159"/>
      <c r="X1249" s="159"/>
      <c r="Y1249" s="149"/>
      <c r="Z1249" s="149"/>
      <c r="AA1249" s="149"/>
      <c r="AB1249" s="149"/>
      <c r="AC1249" s="149"/>
      <c r="AD1249" s="149"/>
      <c r="AE1249" s="149"/>
      <c r="AF1249" s="149"/>
      <c r="AG1249" s="149" t="s">
        <v>249</v>
      </c>
      <c r="AH1249" s="149">
        <v>0</v>
      </c>
      <c r="AI1249" s="149"/>
      <c r="AJ1249" s="149"/>
      <c r="AK1249" s="149"/>
      <c r="AL1249" s="149"/>
      <c r="AM1249" s="149"/>
      <c r="AN1249" s="149"/>
      <c r="AO1249" s="149"/>
      <c r="AP1249" s="149"/>
      <c r="AQ1249" s="149"/>
      <c r="AR1249" s="149"/>
      <c r="AS1249" s="149"/>
      <c r="AT1249" s="149"/>
      <c r="AU1249" s="149"/>
      <c r="AV1249" s="149"/>
      <c r="AW1249" s="149"/>
      <c r="AX1249" s="149"/>
      <c r="AY1249" s="149"/>
      <c r="AZ1249" s="149"/>
      <c r="BA1249" s="149"/>
      <c r="BB1249" s="149"/>
      <c r="BC1249" s="149"/>
      <c r="BD1249" s="149"/>
      <c r="BE1249" s="149"/>
      <c r="BF1249" s="149"/>
      <c r="BG1249" s="149"/>
      <c r="BH1249" s="149"/>
    </row>
    <row r="1250" spans="1:60" outlineLevel="1" x14ac:dyDescent="0.25">
      <c r="A1250" s="156"/>
      <c r="B1250" s="157"/>
      <c r="C1250" s="194" t="s">
        <v>1953</v>
      </c>
      <c r="D1250" s="161"/>
      <c r="E1250" s="162">
        <v>4.7</v>
      </c>
      <c r="F1250" s="159"/>
      <c r="G1250" s="159"/>
      <c r="H1250" s="159"/>
      <c r="I1250" s="159"/>
      <c r="J1250" s="159"/>
      <c r="K1250" s="159"/>
      <c r="L1250" s="159"/>
      <c r="M1250" s="159"/>
      <c r="N1250" s="159"/>
      <c r="O1250" s="159"/>
      <c r="P1250" s="159"/>
      <c r="Q1250" s="159"/>
      <c r="R1250" s="159"/>
      <c r="S1250" s="159"/>
      <c r="T1250" s="159"/>
      <c r="U1250" s="159"/>
      <c r="V1250" s="159"/>
      <c r="W1250" s="159"/>
      <c r="X1250" s="159"/>
      <c r="Y1250" s="149"/>
      <c r="Z1250" s="149"/>
      <c r="AA1250" s="149"/>
      <c r="AB1250" s="149"/>
      <c r="AC1250" s="149"/>
      <c r="AD1250" s="149"/>
      <c r="AE1250" s="149"/>
      <c r="AF1250" s="149"/>
      <c r="AG1250" s="149" t="s">
        <v>249</v>
      </c>
      <c r="AH1250" s="149">
        <v>0</v>
      </c>
      <c r="AI1250" s="149"/>
      <c r="AJ1250" s="149"/>
      <c r="AK1250" s="149"/>
      <c r="AL1250" s="149"/>
      <c r="AM1250" s="149"/>
      <c r="AN1250" s="149"/>
      <c r="AO1250" s="149"/>
      <c r="AP1250" s="149"/>
      <c r="AQ1250" s="149"/>
      <c r="AR1250" s="149"/>
      <c r="AS1250" s="149"/>
      <c r="AT1250" s="149"/>
      <c r="AU1250" s="149"/>
      <c r="AV1250" s="149"/>
      <c r="AW1250" s="149"/>
      <c r="AX1250" s="149"/>
      <c r="AY1250" s="149"/>
      <c r="AZ1250" s="149"/>
      <c r="BA1250" s="149"/>
      <c r="BB1250" s="149"/>
      <c r="BC1250" s="149"/>
      <c r="BD1250" s="149"/>
      <c r="BE1250" s="149"/>
      <c r="BF1250" s="149"/>
      <c r="BG1250" s="149"/>
      <c r="BH1250" s="149"/>
    </row>
    <row r="1251" spans="1:60" outlineLevel="1" x14ac:dyDescent="0.25">
      <c r="A1251" s="156"/>
      <c r="B1251" s="157"/>
      <c r="C1251" s="194" t="s">
        <v>1954</v>
      </c>
      <c r="D1251" s="161"/>
      <c r="E1251" s="162">
        <v>4.3</v>
      </c>
      <c r="F1251" s="159"/>
      <c r="G1251" s="159"/>
      <c r="H1251" s="159"/>
      <c r="I1251" s="159"/>
      <c r="J1251" s="159"/>
      <c r="K1251" s="159"/>
      <c r="L1251" s="159"/>
      <c r="M1251" s="159"/>
      <c r="N1251" s="159"/>
      <c r="O1251" s="159"/>
      <c r="P1251" s="159"/>
      <c r="Q1251" s="159"/>
      <c r="R1251" s="159"/>
      <c r="S1251" s="159"/>
      <c r="T1251" s="159"/>
      <c r="U1251" s="159"/>
      <c r="V1251" s="159"/>
      <c r="W1251" s="159"/>
      <c r="X1251" s="159"/>
      <c r="Y1251" s="149"/>
      <c r="Z1251" s="149"/>
      <c r="AA1251" s="149"/>
      <c r="AB1251" s="149"/>
      <c r="AC1251" s="149"/>
      <c r="AD1251" s="149"/>
      <c r="AE1251" s="149"/>
      <c r="AF1251" s="149"/>
      <c r="AG1251" s="149" t="s">
        <v>249</v>
      </c>
      <c r="AH1251" s="149">
        <v>0</v>
      </c>
      <c r="AI1251" s="149"/>
      <c r="AJ1251" s="149"/>
      <c r="AK1251" s="149"/>
      <c r="AL1251" s="149"/>
      <c r="AM1251" s="149"/>
      <c r="AN1251" s="149"/>
      <c r="AO1251" s="149"/>
      <c r="AP1251" s="149"/>
      <c r="AQ1251" s="149"/>
      <c r="AR1251" s="149"/>
      <c r="AS1251" s="149"/>
      <c r="AT1251" s="149"/>
      <c r="AU1251" s="149"/>
      <c r="AV1251" s="149"/>
      <c r="AW1251" s="149"/>
      <c r="AX1251" s="149"/>
      <c r="AY1251" s="149"/>
      <c r="AZ1251" s="149"/>
      <c r="BA1251" s="149"/>
      <c r="BB1251" s="149"/>
      <c r="BC1251" s="149"/>
      <c r="BD1251" s="149"/>
      <c r="BE1251" s="149"/>
      <c r="BF1251" s="149"/>
      <c r="BG1251" s="149"/>
      <c r="BH1251" s="149"/>
    </row>
    <row r="1252" spans="1:60" outlineLevel="1" x14ac:dyDescent="0.25">
      <c r="A1252" s="156"/>
      <c r="B1252" s="157"/>
      <c r="C1252" s="194" t="s">
        <v>1955</v>
      </c>
      <c r="D1252" s="161"/>
      <c r="E1252" s="162">
        <v>4.9000000000000004</v>
      </c>
      <c r="F1252" s="159"/>
      <c r="G1252" s="159"/>
      <c r="H1252" s="159"/>
      <c r="I1252" s="159"/>
      <c r="J1252" s="159"/>
      <c r="K1252" s="159"/>
      <c r="L1252" s="159"/>
      <c r="M1252" s="159"/>
      <c r="N1252" s="159"/>
      <c r="O1252" s="159"/>
      <c r="P1252" s="159"/>
      <c r="Q1252" s="159"/>
      <c r="R1252" s="159"/>
      <c r="S1252" s="159"/>
      <c r="T1252" s="159"/>
      <c r="U1252" s="159"/>
      <c r="V1252" s="159"/>
      <c r="W1252" s="159"/>
      <c r="X1252" s="159"/>
      <c r="Y1252" s="149"/>
      <c r="Z1252" s="149"/>
      <c r="AA1252" s="149"/>
      <c r="AB1252" s="149"/>
      <c r="AC1252" s="149"/>
      <c r="AD1252" s="149"/>
      <c r="AE1252" s="149"/>
      <c r="AF1252" s="149"/>
      <c r="AG1252" s="149" t="s">
        <v>249</v>
      </c>
      <c r="AH1252" s="149">
        <v>0</v>
      </c>
      <c r="AI1252" s="149"/>
      <c r="AJ1252" s="149"/>
      <c r="AK1252" s="149"/>
      <c r="AL1252" s="149"/>
      <c r="AM1252" s="149"/>
      <c r="AN1252" s="149"/>
      <c r="AO1252" s="149"/>
      <c r="AP1252" s="149"/>
      <c r="AQ1252" s="149"/>
      <c r="AR1252" s="149"/>
      <c r="AS1252" s="149"/>
      <c r="AT1252" s="149"/>
      <c r="AU1252" s="149"/>
      <c r="AV1252" s="149"/>
      <c r="AW1252" s="149"/>
      <c r="AX1252" s="149"/>
      <c r="AY1252" s="149"/>
      <c r="AZ1252" s="149"/>
      <c r="BA1252" s="149"/>
      <c r="BB1252" s="149"/>
      <c r="BC1252" s="149"/>
      <c r="BD1252" s="149"/>
      <c r="BE1252" s="149"/>
      <c r="BF1252" s="149"/>
      <c r="BG1252" s="149"/>
      <c r="BH1252" s="149"/>
    </row>
    <row r="1253" spans="1:60" outlineLevel="1" x14ac:dyDescent="0.25">
      <c r="A1253" s="156"/>
      <c r="B1253" s="157"/>
      <c r="C1253" s="194" t="s">
        <v>1956</v>
      </c>
      <c r="D1253" s="161"/>
      <c r="E1253" s="162">
        <v>4.0999999999999996</v>
      </c>
      <c r="F1253" s="159"/>
      <c r="G1253" s="159"/>
      <c r="H1253" s="159"/>
      <c r="I1253" s="159"/>
      <c r="J1253" s="159"/>
      <c r="K1253" s="159"/>
      <c r="L1253" s="159"/>
      <c r="M1253" s="159"/>
      <c r="N1253" s="159"/>
      <c r="O1253" s="159"/>
      <c r="P1253" s="159"/>
      <c r="Q1253" s="159"/>
      <c r="R1253" s="159"/>
      <c r="S1253" s="159"/>
      <c r="T1253" s="159"/>
      <c r="U1253" s="159"/>
      <c r="V1253" s="159"/>
      <c r="W1253" s="159"/>
      <c r="X1253" s="159"/>
      <c r="Y1253" s="149"/>
      <c r="Z1253" s="149"/>
      <c r="AA1253" s="149"/>
      <c r="AB1253" s="149"/>
      <c r="AC1253" s="149"/>
      <c r="AD1253" s="149"/>
      <c r="AE1253" s="149"/>
      <c r="AF1253" s="149"/>
      <c r="AG1253" s="149" t="s">
        <v>249</v>
      </c>
      <c r="AH1253" s="149">
        <v>0</v>
      </c>
      <c r="AI1253" s="149"/>
      <c r="AJ1253" s="149"/>
      <c r="AK1253" s="149"/>
      <c r="AL1253" s="149"/>
      <c r="AM1253" s="149"/>
      <c r="AN1253" s="149"/>
      <c r="AO1253" s="149"/>
      <c r="AP1253" s="149"/>
      <c r="AQ1253" s="149"/>
      <c r="AR1253" s="149"/>
      <c r="AS1253" s="149"/>
      <c r="AT1253" s="149"/>
      <c r="AU1253" s="149"/>
      <c r="AV1253" s="149"/>
      <c r="AW1253" s="149"/>
      <c r="AX1253" s="149"/>
      <c r="AY1253" s="149"/>
      <c r="AZ1253" s="149"/>
      <c r="BA1253" s="149"/>
      <c r="BB1253" s="149"/>
      <c r="BC1253" s="149"/>
      <c r="BD1253" s="149"/>
      <c r="BE1253" s="149"/>
      <c r="BF1253" s="149"/>
      <c r="BG1253" s="149"/>
      <c r="BH1253" s="149"/>
    </row>
    <row r="1254" spans="1:60" outlineLevel="1" x14ac:dyDescent="0.25">
      <c r="A1254" s="156"/>
      <c r="B1254" s="157"/>
      <c r="C1254" s="194" t="s">
        <v>1957</v>
      </c>
      <c r="D1254" s="161"/>
      <c r="E1254" s="162">
        <v>29</v>
      </c>
      <c r="F1254" s="159"/>
      <c r="G1254" s="159"/>
      <c r="H1254" s="159"/>
      <c r="I1254" s="159"/>
      <c r="J1254" s="159"/>
      <c r="K1254" s="159"/>
      <c r="L1254" s="159"/>
      <c r="M1254" s="159"/>
      <c r="N1254" s="159"/>
      <c r="O1254" s="159"/>
      <c r="P1254" s="159"/>
      <c r="Q1254" s="159"/>
      <c r="R1254" s="159"/>
      <c r="S1254" s="159"/>
      <c r="T1254" s="159"/>
      <c r="U1254" s="159"/>
      <c r="V1254" s="159"/>
      <c r="W1254" s="159"/>
      <c r="X1254" s="159"/>
      <c r="Y1254" s="149"/>
      <c r="Z1254" s="149"/>
      <c r="AA1254" s="149"/>
      <c r="AB1254" s="149"/>
      <c r="AC1254" s="149"/>
      <c r="AD1254" s="149"/>
      <c r="AE1254" s="149"/>
      <c r="AF1254" s="149"/>
      <c r="AG1254" s="149" t="s">
        <v>249</v>
      </c>
      <c r="AH1254" s="149">
        <v>0</v>
      </c>
      <c r="AI1254" s="149"/>
      <c r="AJ1254" s="149"/>
      <c r="AK1254" s="149"/>
      <c r="AL1254" s="149"/>
      <c r="AM1254" s="149"/>
      <c r="AN1254" s="149"/>
      <c r="AO1254" s="149"/>
      <c r="AP1254" s="149"/>
      <c r="AQ1254" s="149"/>
      <c r="AR1254" s="149"/>
      <c r="AS1254" s="149"/>
      <c r="AT1254" s="149"/>
      <c r="AU1254" s="149"/>
      <c r="AV1254" s="149"/>
      <c r="AW1254" s="149"/>
      <c r="AX1254" s="149"/>
      <c r="AY1254" s="149"/>
      <c r="AZ1254" s="149"/>
      <c r="BA1254" s="149"/>
      <c r="BB1254" s="149"/>
      <c r="BC1254" s="149"/>
      <c r="BD1254" s="149"/>
      <c r="BE1254" s="149"/>
      <c r="BF1254" s="149"/>
      <c r="BG1254" s="149"/>
      <c r="BH1254" s="149"/>
    </row>
    <row r="1255" spans="1:60" outlineLevel="1" x14ac:dyDescent="0.25">
      <c r="A1255" s="156"/>
      <c r="B1255" s="157"/>
      <c r="C1255" s="194" t="s">
        <v>1596</v>
      </c>
      <c r="D1255" s="161"/>
      <c r="E1255" s="162">
        <v>30</v>
      </c>
      <c r="F1255" s="159"/>
      <c r="G1255" s="159"/>
      <c r="H1255" s="159"/>
      <c r="I1255" s="159"/>
      <c r="J1255" s="159"/>
      <c r="K1255" s="159"/>
      <c r="L1255" s="159"/>
      <c r="M1255" s="159"/>
      <c r="N1255" s="159"/>
      <c r="O1255" s="159"/>
      <c r="P1255" s="159"/>
      <c r="Q1255" s="159"/>
      <c r="R1255" s="159"/>
      <c r="S1255" s="159"/>
      <c r="T1255" s="159"/>
      <c r="U1255" s="159"/>
      <c r="V1255" s="159"/>
      <c r="W1255" s="159"/>
      <c r="X1255" s="159"/>
      <c r="Y1255" s="149"/>
      <c r="Z1255" s="149"/>
      <c r="AA1255" s="149"/>
      <c r="AB1255" s="149"/>
      <c r="AC1255" s="149"/>
      <c r="AD1255" s="149"/>
      <c r="AE1255" s="149"/>
      <c r="AF1255" s="149"/>
      <c r="AG1255" s="149" t="s">
        <v>249</v>
      </c>
      <c r="AH1255" s="149">
        <v>0</v>
      </c>
      <c r="AI1255" s="149"/>
      <c r="AJ1255" s="149"/>
      <c r="AK1255" s="149"/>
      <c r="AL1255" s="149"/>
      <c r="AM1255" s="149"/>
      <c r="AN1255" s="149"/>
      <c r="AO1255" s="149"/>
      <c r="AP1255" s="149"/>
      <c r="AQ1255" s="149"/>
      <c r="AR1255" s="149"/>
      <c r="AS1255" s="149"/>
      <c r="AT1255" s="149"/>
      <c r="AU1255" s="149"/>
      <c r="AV1255" s="149"/>
      <c r="AW1255" s="149"/>
      <c r="AX1255" s="149"/>
      <c r="AY1255" s="149"/>
      <c r="AZ1255" s="149"/>
      <c r="BA1255" s="149"/>
      <c r="BB1255" s="149"/>
      <c r="BC1255" s="149"/>
      <c r="BD1255" s="149"/>
      <c r="BE1255" s="149"/>
      <c r="BF1255" s="149"/>
      <c r="BG1255" s="149"/>
      <c r="BH1255" s="149"/>
    </row>
    <row r="1256" spans="1:60" outlineLevel="1" x14ac:dyDescent="0.25">
      <c r="A1256" s="156"/>
      <c r="B1256" s="157"/>
      <c r="C1256" s="194" t="s">
        <v>1597</v>
      </c>
      <c r="D1256" s="161"/>
      <c r="E1256" s="162">
        <v>22.4</v>
      </c>
      <c r="F1256" s="159"/>
      <c r="G1256" s="159"/>
      <c r="H1256" s="159"/>
      <c r="I1256" s="159"/>
      <c r="J1256" s="159"/>
      <c r="K1256" s="159"/>
      <c r="L1256" s="159"/>
      <c r="M1256" s="159"/>
      <c r="N1256" s="159"/>
      <c r="O1256" s="159"/>
      <c r="P1256" s="159"/>
      <c r="Q1256" s="159"/>
      <c r="R1256" s="159"/>
      <c r="S1256" s="159"/>
      <c r="T1256" s="159"/>
      <c r="U1256" s="159"/>
      <c r="V1256" s="159"/>
      <c r="W1256" s="159"/>
      <c r="X1256" s="159"/>
      <c r="Y1256" s="149"/>
      <c r="Z1256" s="149"/>
      <c r="AA1256" s="149"/>
      <c r="AB1256" s="149"/>
      <c r="AC1256" s="149"/>
      <c r="AD1256" s="149"/>
      <c r="AE1256" s="149"/>
      <c r="AF1256" s="149"/>
      <c r="AG1256" s="149" t="s">
        <v>249</v>
      </c>
      <c r="AH1256" s="149">
        <v>0</v>
      </c>
      <c r="AI1256" s="149"/>
      <c r="AJ1256" s="149"/>
      <c r="AK1256" s="149"/>
      <c r="AL1256" s="149"/>
      <c r="AM1256" s="149"/>
      <c r="AN1256" s="149"/>
      <c r="AO1256" s="149"/>
      <c r="AP1256" s="149"/>
      <c r="AQ1256" s="149"/>
      <c r="AR1256" s="149"/>
      <c r="AS1256" s="149"/>
      <c r="AT1256" s="149"/>
      <c r="AU1256" s="149"/>
      <c r="AV1256" s="149"/>
      <c r="AW1256" s="149"/>
      <c r="AX1256" s="149"/>
      <c r="AY1256" s="149"/>
      <c r="AZ1256" s="149"/>
      <c r="BA1256" s="149"/>
      <c r="BB1256" s="149"/>
      <c r="BC1256" s="149"/>
      <c r="BD1256" s="149"/>
      <c r="BE1256" s="149"/>
      <c r="BF1256" s="149"/>
      <c r="BG1256" s="149"/>
      <c r="BH1256" s="149"/>
    </row>
    <row r="1257" spans="1:60" outlineLevel="1" x14ac:dyDescent="0.25">
      <c r="A1257" s="156"/>
      <c r="B1257" s="157"/>
      <c r="C1257" s="194" t="s">
        <v>1597</v>
      </c>
      <c r="D1257" s="161"/>
      <c r="E1257" s="162">
        <v>22.4</v>
      </c>
      <c r="F1257" s="159"/>
      <c r="G1257" s="159"/>
      <c r="H1257" s="159"/>
      <c r="I1257" s="159"/>
      <c r="J1257" s="159"/>
      <c r="K1257" s="159"/>
      <c r="L1257" s="159"/>
      <c r="M1257" s="159"/>
      <c r="N1257" s="159"/>
      <c r="O1257" s="159"/>
      <c r="P1257" s="159"/>
      <c r="Q1257" s="159"/>
      <c r="R1257" s="159"/>
      <c r="S1257" s="159"/>
      <c r="T1257" s="159"/>
      <c r="U1257" s="159"/>
      <c r="V1257" s="159"/>
      <c r="W1257" s="159"/>
      <c r="X1257" s="159"/>
      <c r="Y1257" s="149"/>
      <c r="Z1257" s="149"/>
      <c r="AA1257" s="149"/>
      <c r="AB1257" s="149"/>
      <c r="AC1257" s="149"/>
      <c r="AD1257" s="149"/>
      <c r="AE1257" s="149"/>
      <c r="AF1257" s="149"/>
      <c r="AG1257" s="149" t="s">
        <v>249</v>
      </c>
      <c r="AH1257" s="149">
        <v>0</v>
      </c>
      <c r="AI1257" s="149"/>
      <c r="AJ1257" s="149"/>
      <c r="AK1257" s="149"/>
      <c r="AL1257" s="149"/>
      <c r="AM1257" s="149"/>
      <c r="AN1257" s="149"/>
      <c r="AO1257" s="149"/>
      <c r="AP1257" s="149"/>
      <c r="AQ1257" s="149"/>
      <c r="AR1257" s="149"/>
      <c r="AS1257" s="149"/>
      <c r="AT1257" s="149"/>
      <c r="AU1257" s="149"/>
      <c r="AV1257" s="149"/>
      <c r="AW1257" s="149"/>
      <c r="AX1257" s="149"/>
      <c r="AY1257" s="149"/>
      <c r="AZ1257" s="149"/>
      <c r="BA1257" s="149"/>
      <c r="BB1257" s="149"/>
      <c r="BC1257" s="149"/>
      <c r="BD1257" s="149"/>
      <c r="BE1257" s="149"/>
      <c r="BF1257" s="149"/>
      <c r="BG1257" s="149"/>
      <c r="BH1257" s="149"/>
    </row>
    <row r="1258" spans="1:60" outlineLevel="1" x14ac:dyDescent="0.25">
      <c r="A1258" s="156"/>
      <c r="B1258" s="157"/>
      <c r="C1258" s="194" t="s">
        <v>1958</v>
      </c>
      <c r="D1258" s="161"/>
      <c r="E1258" s="162">
        <v>179.75</v>
      </c>
      <c r="F1258" s="159"/>
      <c r="G1258" s="159"/>
      <c r="H1258" s="159"/>
      <c r="I1258" s="159"/>
      <c r="J1258" s="159"/>
      <c r="K1258" s="159"/>
      <c r="L1258" s="159"/>
      <c r="M1258" s="159"/>
      <c r="N1258" s="159"/>
      <c r="O1258" s="159"/>
      <c r="P1258" s="159"/>
      <c r="Q1258" s="159"/>
      <c r="R1258" s="159"/>
      <c r="S1258" s="159"/>
      <c r="T1258" s="159"/>
      <c r="U1258" s="159"/>
      <c r="V1258" s="159"/>
      <c r="W1258" s="159"/>
      <c r="X1258" s="159"/>
      <c r="Y1258" s="149"/>
      <c r="Z1258" s="149"/>
      <c r="AA1258" s="149"/>
      <c r="AB1258" s="149"/>
      <c r="AC1258" s="149"/>
      <c r="AD1258" s="149"/>
      <c r="AE1258" s="149"/>
      <c r="AF1258" s="149"/>
      <c r="AG1258" s="149" t="s">
        <v>249</v>
      </c>
      <c r="AH1258" s="149">
        <v>0</v>
      </c>
      <c r="AI1258" s="149"/>
      <c r="AJ1258" s="149"/>
      <c r="AK1258" s="149"/>
      <c r="AL1258" s="149"/>
      <c r="AM1258" s="149"/>
      <c r="AN1258" s="149"/>
      <c r="AO1258" s="149"/>
      <c r="AP1258" s="149"/>
      <c r="AQ1258" s="149"/>
      <c r="AR1258" s="149"/>
      <c r="AS1258" s="149"/>
      <c r="AT1258" s="149"/>
      <c r="AU1258" s="149"/>
      <c r="AV1258" s="149"/>
      <c r="AW1258" s="149"/>
      <c r="AX1258" s="149"/>
      <c r="AY1258" s="149"/>
      <c r="AZ1258" s="149"/>
      <c r="BA1258" s="149"/>
      <c r="BB1258" s="149"/>
      <c r="BC1258" s="149"/>
      <c r="BD1258" s="149"/>
      <c r="BE1258" s="149"/>
      <c r="BF1258" s="149"/>
      <c r="BG1258" s="149"/>
      <c r="BH1258" s="149"/>
    </row>
    <row r="1259" spans="1:60" ht="20.399999999999999" outlineLevel="1" x14ac:dyDescent="0.25">
      <c r="A1259" s="175">
        <v>189</v>
      </c>
      <c r="B1259" s="176" t="s">
        <v>1959</v>
      </c>
      <c r="C1259" s="193" t="s">
        <v>1960</v>
      </c>
      <c r="D1259" s="177" t="s">
        <v>242</v>
      </c>
      <c r="E1259" s="178">
        <v>36.700000000000003</v>
      </c>
      <c r="F1259" s="179"/>
      <c r="G1259" s="180">
        <f>ROUND(E1259*F1259,2)</f>
        <v>0</v>
      </c>
      <c r="H1259" s="179"/>
      <c r="I1259" s="180">
        <f>ROUND(E1259*H1259,2)</f>
        <v>0</v>
      </c>
      <c r="J1259" s="179"/>
      <c r="K1259" s="180">
        <f>ROUND(E1259*J1259,2)</f>
        <v>0</v>
      </c>
      <c r="L1259" s="180">
        <v>21</v>
      </c>
      <c r="M1259" s="180">
        <f>G1259*(1+L1259/100)</f>
        <v>0</v>
      </c>
      <c r="N1259" s="180">
        <v>0</v>
      </c>
      <c r="O1259" s="180">
        <f>ROUND(E1259*N1259,2)</f>
        <v>0</v>
      </c>
      <c r="P1259" s="180">
        <v>0</v>
      </c>
      <c r="Q1259" s="180">
        <f>ROUND(E1259*P1259,2)</f>
        <v>0</v>
      </c>
      <c r="R1259" s="180" t="s">
        <v>1923</v>
      </c>
      <c r="S1259" s="180" t="s">
        <v>244</v>
      </c>
      <c r="T1259" s="181" t="s">
        <v>1030</v>
      </c>
      <c r="U1259" s="159">
        <v>0.03</v>
      </c>
      <c r="V1259" s="159">
        <f>ROUND(E1259*U1259,2)</f>
        <v>1.1000000000000001</v>
      </c>
      <c r="W1259" s="159"/>
      <c r="X1259" s="159" t="s">
        <v>246</v>
      </c>
      <c r="Y1259" s="149"/>
      <c r="Z1259" s="149"/>
      <c r="AA1259" s="149"/>
      <c r="AB1259" s="149"/>
      <c r="AC1259" s="149"/>
      <c r="AD1259" s="149"/>
      <c r="AE1259" s="149"/>
      <c r="AF1259" s="149"/>
      <c r="AG1259" s="149" t="s">
        <v>289</v>
      </c>
      <c r="AH1259" s="149"/>
      <c r="AI1259" s="149"/>
      <c r="AJ1259" s="149"/>
      <c r="AK1259" s="149"/>
      <c r="AL1259" s="149"/>
      <c r="AM1259" s="149"/>
      <c r="AN1259" s="149"/>
      <c r="AO1259" s="149"/>
      <c r="AP1259" s="149"/>
      <c r="AQ1259" s="149"/>
      <c r="AR1259" s="149"/>
      <c r="AS1259" s="149"/>
      <c r="AT1259" s="149"/>
      <c r="AU1259" s="149"/>
      <c r="AV1259" s="149"/>
      <c r="AW1259" s="149"/>
      <c r="AX1259" s="149"/>
      <c r="AY1259" s="149"/>
      <c r="AZ1259" s="149"/>
      <c r="BA1259" s="149"/>
      <c r="BB1259" s="149"/>
      <c r="BC1259" s="149"/>
      <c r="BD1259" s="149"/>
      <c r="BE1259" s="149"/>
      <c r="BF1259" s="149"/>
      <c r="BG1259" s="149"/>
      <c r="BH1259" s="149"/>
    </row>
    <row r="1260" spans="1:60" outlineLevel="1" x14ac:dyDescent="0.25">
      <c r="A1260" s="156"/>
      <c r="B1260" s="157"/>
      <c r="C1260" s="194" t="s">
        <v>1216</v>
      </c>
      <c r="D1260" s="161"/>
      <c r="E1260" s="162"/>
      <c r="F1260" s="159"/>
      <c r="G1260" s="159"/>
      <c r="H1260" s="159"/>
      <c r="I1260" s="159"/>
      <c r="J1260" s="159"/>
      <c r="K1260" s="159"/>
      <c r="L1260" s="159"/>
      <c r="M1260" s="159"/>
      <c r="N1260" s="159"/>
      <c r="O1260" s="159"/>
      <c r="P1260" s="159"/>
      <c r="Q1260" s="159"/>
      <c r="R1260" s="159"/>
      <c r="S1260" s="159"/>
      <c r="T1260" s="159"/>
      <c r="U1260" s="159"/>
      <c r="V1260" s="159"/>
      <c r="W1260" s="159"/>
      <c r="X1260" s="159"/>
      <c r="Y1260" s="149"/>
      <c r="Z1260" s="149"/>
      <c r="AA1260" s="149"/>
      <c r="AB1260" s="149"/>
      <c r="AC1260" s="149"/>
      <c r="AD1260" s="149"/>
      <c r="AE1260" s="149"/>
      <c r="AF1260" s="149"/>
      <c r="AG1260" s="149" t="s">
        <v>249</v>
      </c>
      <c r="AH1260" s="149">
        <v>0</v>
      </c>
      <c r="AI1260" s="149"/>
      <c r="AJ1260" s="149"/>
      <c r="AK1260" s="149"/>
      <c r="AL1260" s="149"/>
      <c r="AM1260" s="149"/>
      <c r="AN1260" s="149"/>
      <c r="AO1260" s="149"/>
      <c r="AP1260" s="149"/>
      <c r="AQ1260" s="149"/>
      <c r="AR1260" s="149"/>
      <c r="AS1260" s="149"/>
      <c r="AT1260" s="149"/>
      <c r="AU1260" s="149"/>
      <c r="AV1260" s="149"/>
      <c r="AW1260" s="149"/>
      <c r="AX1260" s="149"/>
      <c r="AY1260" s="149"/>
      <c r="AZ1260" s="149"/>
      <c r="BA1260" s="149"/>
      <c r="BB1260" s="149"/>
      <c r="BC1260" s="149"/>
      <c r="BD1260" s="149"/>
      <c r="BE1260" s="149"/>
      <c r="BF1260" s="149"/>
      <c r="BG1260" s="149"/>
      <c r="BH1260" s="149"/>
    </row>
    <row r="1261" spans="1:60" outlineLevel="1" x14ac:dyDescent="0.25">
      <c r="A1261" s="156"/>
      <c r="B1261" s="157"/>
      <c r="C1261" s="194" t="s">
        <v>1401</v>
      </c>
      <c r="D1261" s="161"/>
      <c r="E1261" s="162">
        <v>2.7</v>
      </c>
      <c r="F1261" s="159"/>
      <c r="G1261" s="159"/>
      <c r="H1261" s="159"/>
      <c r="I1261" s="159"/>
      <c r="J1261" s="159"/>
      <c r="K1261" s="159"/>
      <c r="L1261" s="159"/>
      <c r="M1261" s="159"/>
      <c r="N1261" s="159"/>
      <c r="O1261" s="159"/>
      <c r="P1261" s="159"/>
      <c r="Q1261" s="159"/>
      <c r="R1261" s="159"/>
      <c r="S1261" s="159"/>
      <c r="T1261" s="159"/>
      <c r="U1261" s="159"/>
      <c r="V1261" s="159"/>
      <c r="W1261" s="159"/>
      <c r="X1261" s="159"/>
      <c r="Y1261" s="149"/>
      <c r="Z1261" s="149"/>
      <c r="AA1261" s="149"/>
      <c r="AB1261" s="149"/>
      <c r="AC1261" s="149"/>
      <c r="AD1261" s="149"/>
      <c r="AE1261" s="149"/>
      <c r="AF1261" s="149"/>
      <c r="AG1261" s="149" t="s">
        <v>249</v>
      </c>
      <c r="AH1261" s="149">
        <v>0</v>
      </c>
      <c r="AI1261" s="149"/>
      <c r="AJ1261" s="149"/>
      <c r="AK1261" s="149"/>
      <c r="AL1261" s="149"/>
      <c r="AM1261" s="149"/>
      <c r="AN1261" s="149"/>
      <c r="AO1261" s="149"/>
      <c r="AP1261" s="149"/>
      <c r="AQ1261" s="149"/>
      <c r="AR1261" s="149"/>
      <c r="AS1261" s="149"/>
      <c r="AT1261" s="149"/>
      <c r="AU1261" s="149"/>
      <c r="AV1261" s="149"/>
      <c r="AW1261" s="149"/>
      <c r="AX1261" s="149"/>
      <c r="AY1261" s="149"/>
      <c r="AZ1261" s="149"/>
      <c r="BA1261" s="149"/>
      <c r="BB1261" s="149"/>
      <c r="BC1261" s="149"/>
      <c r="BD1261" s="149"/>
      <c r="BE1261" s="149"/>
      <c r="BF1261" s="149"/>
      <c r="BG1261" s="149"/>
      <c r="BH1261" s="149"/>
    </row>
    <row r="1262" spans="1:60" outlineLevel="1" x14ac:dyDescent="0.25">
      <c r="A1262" s="156"/>
      <c r="B1262" s="157"/>
      <c r="C1262" s="194" t="s">
        <v>1402</v>
      </c>
      <c r="D1262" s="161"/>
      <c r="E1262" s="162">
        <v>2.4</v>
      </c>
      <c r="F1262" s="159"/>
      <c r="G1262" s="159"/>
      <c r="H1262" s="159"/>
      <c r="I1262" s="159"/>
      <c r="J1262" s="159"/>
      <c r="K1262" s="159"/>
      <c r="L1262" s="159"/>
      <c r="M1262" s="159"/>
      <c r="N1262" s="159"/>
      <c r="O1262" s="159"/>
      <c r="P1262" s="159"/>
      <c r="Q1262" s="159"/>
      <c r="R1262" s="159"/>
      <c r="S1262" s="159"/>
      <c r="T1262" s="159"/>
      <c r="U1262" s="159"/>
      <c r="V1262" s="159"/>
      <c r="W1262" s="159"/>
      <c r="X1262" s="159"/>
      <c r="Y1262" s="149"/>
      <c r="Z1262" s="149"/>
      <c r="AA1262" s="149"/>
      <c r="AB1262" s="149"/>
      <c r="AC1262" s="149"/>
      <c r="AD1262" s="149"/>
      <c r="AE1262" s="149"/>
      <c r="AF1262" s="149"/>
      <c r="AG1262" s="149" t="s">
        <v>249</v>
      </c>
      <c r="AH1262" s="149">
        <v>0</v>
      </c>
      <c r="AI1262" s="149"/>
      <c r="AJ1262" s="149"/>
      <c r="AK1262" s="149"/>
      <c r="AL1262" s="149"/>
      <c r="AM1262" s="149"/>
      <c r="AN1262" s="149"/>
      <c r="AO1262" s="149"/>
      <c r="AP1262" s="149"/>
      <c r="AQ1262" s="149"/>
      <c r="AR1262" s="149"/>
      <c r="AS1262" s="149"/>
      <c r="AT1262" s="149"/>
      <c r="AU1262" s="149"/>
      <c r="AV1262" s="149"/>
      <c r="AW1262" s="149"/>
      <c r="AX1262" s="149"/>
      <c r="AY1262" s="149"/>
      <c r="AZ1262" s="149"/>
      <c r="BA1262" s="149"/>
      <c r="BB1262" s="149"/>
      <c r="BC1262" s="149"/>
      <c r="BD1262" s="149"/>
      <c r="BE1262" s="149"/>
      <c r="BF1262" s="149"/>
      <c r="BG1262" s="149"/>
      <c r="BH1262" s="149"/>
    </row>
    <row r="1263" spans="1:60" outlineLevel="1" x14ac:dyDescent="0.25">
      <c r="A1263" s="156"/>
      <c r="B1263" s="157"/>
      <c r="C1263" s="194" t="s">
        <v>1403</v>
      </c>
      <c r="D1263" s="161"/>
      <c r="E1263" s="162">
        <v>1.4</v>
      </c>
      <c r="F1263" s="159"/>
      <c r="G1263" s="159"/>
      <c r="H1263" s="159"/>
      <c r="I1263" s="159"/>
      <c r="J1263" s="159"/>
      <c r="K1263" s="159"/>
      <c r="L1263" s="159"/>
      <c r="M1263" s="159"/>
      <c r="N1263" s="159"/>
      <c r="O1263" s="159"/>
      <c r="P1263" s="159"/>
      <c r="Q1263" s="159"/>
      <c r="R1263" s="159"/>
      <c r="S1263" s="159"/>
      <c r="T1263" s="159"/>
      <c r="U1263" s="159"/>
      <c r="V1263" s="159"/>
      <c r="W1263" s="159"/>
      <c r="X1263" s="159"/>
      <c r="Y1263" s="149"/>
      <c r="Z1263" s="149"/>
      <c r="AA1263" s="149"/>
      <c r="AB1263" s="149"/>
      <c r="AC1263" s="149"/>
      <c r="AD1263" s="149"/>
      <c r="AE1263" s="149"/>
      <c r="AF1263" s="149"/>
      <c r="AG1263" s="149" t="s">
        <v>249</v>
      </c>
      <c r="AH1263" s="149">
        <v>0</v>
      </c>
      <c r="AI1263" s="149"/>
      <c r="AJ1263" s="149"/>
      <c r="AK1263" s="149"/>
      <c r="AL1263" s="149"/>
      <c r="AM1263" s="149"/>
      <c r="AN1263" s="149"/>
      <c r="AO1263" s="149"/>
      <c r="AP1263" s="149"/>
      <c r="AQ1263" s="149"/>
      <c r="AR1263" s="149"/>
      <c r="AS1263" s="149"/>
      <c r="AT1263" s="149"/>
      <c r="AU1263" s="149"/>
      <c r="AV1263" s="149"/>
      <c r="AW1263" s="149"/>
      <c r="AX1263" s="149"/>
      <c r="AY1263" s="149"/>
      <c r="AZ1263" s="149"/>
      <c r="BA1263" s="149"/>
      <c r="BB1263" s="149"/>
      <c r="BC1263" s="149"/>
      <c r="BD1263" s="149"/>
      <c r="BE1263" s="149"/>
      <c r="BF1263" s="149"/>
      <c r="BG1263" s="149"/>
      <c r="BH1263" s="149"/>
    </row>
    <row r="1264" spans="1:60" outlineLevel="1" x14ac:dyDescent="0.25">
      <c r="A1264" s="156"/>
      <c r="B1264" s="157"/>
      <c r="C1264" s="194" t="s">
        <v>1426</v>
      </c>
      <c r="D1264" s="161"/>
      <c r="E1264" s="162">
        <v>1.5</v>
      </c>
      <c r="F1264" s="159"/>
      <c r="G1264" s="159"/>
      <c r="H1264" s="159"/>
      <c r="I1264" s="159"/>
      <c r="J1264" s="159"/>
      <c r="K1264" s="159"/>
      <c r="L1264" s="159"/>
      <c r="M1264" s="159"/>
      <c r="N1264" s="159"/>
      <c r="O1264" s="159"/>
      <c r="P1264" s="159"/>
      <c r="Q1264" s="159"/>
      <c r="R1264" s="159"/>
      <c r="S1264" s="159"/>
      <c r="T1264" s="159"/>
      <c r="U1264" s="159"/>
      <c r="V1264" s="159"/>
      <c r="W1264" s="159"/>
      <c r="X1264" s="159"/>
      <c r="Y1264" s="149"/>
      <c r="Z1264" s="149"/>
      <c r="AA1264" s="149"/>
      <c r="AB1264" s="149"/>
      <c r="AC1264" s="149"/>
      <c r="AD1264" s="149"/>
      <c r="AE1264" s="149"/>
      <c r="AF1264" s="149"/>
      <c r="AG1264" s="149" t="s">
        <v>249</v>
      </c>
      <c r="AH1264" s="149">
        <v>0</v>
      </c>
      <c r="AI1264" s="149"/>
      <c r="AJ1264" s="149"/>
      <c r="AK1264" s="149"/>
      <c r="AL1264" s="149"/>
      <c r="AM1264" s="149"/>
      <c r="AN1264" s="149"/>
      <c r="AO1264" s="149"/>
      <c r="AP1264" s="149"/>
      <c r="AQ1264" s="149"/>
      <c r="AR1264" s="149"/>
      <c r="AS1264" s="149"/>
      <c r="AT1264" s="149"/>
      <c r="AU1264" s="149"/>
      <c r="AV1264" s="149"/>
      <c r="AW1264" s="149"/>
      <c r="AX1264" s="149"/>
      <c r="AY1264" s="149"/>
      <c r="AZ1264" s="149"/>
      <c r="BA1264" s="149"/>
      <c r="BB1264" s="149"/>
      <c r="BC1264" s="149"/>
      <c r="BD1264" s="149"/>
      <c r="BE1264" s="149"/>
      <c r="BF1264" s="149"/>
      <c r="BG1264" s="149"/>
      <c r="BH1264" s="149"/>
    </row>
    <row r="1265" spans="1:60" outlineLevel="1" x14ac:dyDescent="0.25">
      <c r="A1265" s="156"/>
      <c r="B1265" s="157"/>
      <c r="C1265" s="194" t="s">
        <v>1434</v>
      </c>
      <c r="D1265" s="161"/>
      <c r="E1265" s="162">
        <v>4</v>
      </c>
      <c r="F1265" s="159"/>
      <c r="G1265" s="159"/>
      <c r="H1265" s="159"/>
      <c r="I1265" s="159"/>
      <c r="J1265" s="159"/>
      <c r="K1265" s="159"/>
      <c r="L1265" s="159"/>
      <c r="M1265" s="159"/>
      <c r="N1265" s="159"/>
      <c r="O1265" s="159"/>
      <c r="P1265" s="159"/>
      <c r="Q1265" s="159"/>
      <c r="R1265" s="159"/>
      <c r="S1265" s="159"/>
      <c r="T1265" s="159"/>
      <c r="U1265" s="159"/>
      <c r="V1265" s="159"/>
      <c r="W1265" s="159"/>
      <c r="X1265" s="159"/>
      <c r="Y1265" s="149"/>
      <c r="Z1265" s="149"/>
      <c r="AA1265" s="149"/>
      <c r="AB1265" s="149"/>
      <c r="AC1265" s="149"/>
      <c r="AD1265" s="149"/>
      <c r="AE1265" s="149"/>
      <c r="AF1265" s="149"/>
      <c r="AG1265" s="149" t="s">
        <v>249</v>
      </c>
      <c r="AH1265" s="149">
        <v>0</v>
      </c>
      <c r="AI1265" s="149"/>
      <c r="AJ1265" s="149"/>
      <c r="AK1265" s="149"/>
      <c r="AL1265" s="149"/>
      <c r="AM1265" s="149"/>
      <c r="AN1265" s="149"/>
      <c r="AO1265" s="149"/>
      <c r="AP1265" s="149"/>
      <c r="AQ1265" s="149"/>
      <c r="AR1265" s="149"/>
      <c r="AS1265" s="149"/>
      <c r="AT1265" s="149"/>
      <c r="AU1265" s="149"/>
      <c r="AV1265" s="149"/>
      <c r="AW1265" s="149"/>
      <c r="AX1265" s="149"/>
      <c r="AY1265" s="149"/>
      <c r="AZ1265" s="149"/>
      <c r="BA1265" s="149"/>
      <c r="BB1265" s="149"/>
      <c r="BC1265" s="149"/>
      <c r="BD1265" s="149"/>
      <c r="BE1265" s="149"/>
      <c r="BF1265" s="149"/>
      <c r="BG1265" s="149"/>
      <c r="BH1265" s="149"/>
    </row>
    <row r="1266" spans="1:60" outlineLevel="1" x14ac:dyDescent="0.25">
      <c r="A1266" s="156"/>
      <c r="B1266" s="157"/>
      <c r="C1266" s="194" t="s">
        <v>1404</v>
      </c>
      <c r="D1266" s="161"/>
      <c r="E1266" s="162">
        <v>1.6</v>
      </c>
      <c r="F1266" s="159"/>
      <c r="G1266" s="159"/>
      <c r="H1266" s="159"/>
      <c r="I1266" s="159"/>
      <c r="J1266" s="159"/>
      <c r="K1266" s="159"/>
      <c r="L1266" s="159"/>
      <c r="M1266" s="159"/>
      <c r="N1266" s="159"/>
      <c r="O1266" s="159"/>
      <c r="P1266" s="159"/>
      <c r="Q1266" s="159"/>
      <c r="R1266" s="159"/>
      <c r="S1266" s="159"/>
      <c r="T1266" s="159"/>
      <c r="U1266" s="159"/>
      <c r="V1266" s="159"/>
      <c r="W1266" s="159"/>
      <c r="X1266" s="159"/>
      <c r="Y1266" s="149"/>
      <c r="Z1266" s="149"/>
      <c r="AA1266" s="149"/>
      <c r="AB1266" s="149"/>
      <c r="AC1266" s="149"/>
      <c r="AD1266" s="149"/>
      <c r="AE1266" s="149"/>
      <c r="AF1266" s="149"/>
      <c r="AG1266" s="149" t="s">
        <v>249</v>
      </c>
      <c r="AH1266" s="149">
        <v>0</v>
      </c>
      <c r="AI1266" s="149"/>
      <c r="AJ1266" s="149"/>
      <c r="AK1266" s="149"/>
      <c r="AL1266" s="149"/>
      <c r="AM1266" s="149"/>
      <c r="AN1266" s="149"/>
      <c r="AO1266" s="149"/>
      <c r="AP1266" s="149"/>
      <c r="AQ1266" s="149"/>
      <c r="AR1266" s="149"/>
      <c r="AS1266" s="149"/>
      <c r="AT1266" s="149"/>
      <c r="AU1266" s="149"/>
      <c r="AV1266" s="149"/>
      <c r="AW1266" s="149"/>
      <c r="AX1266" s="149"/>
      <c r="AY1266" s="149"/>
      <c r="AZ1266" s="149"/>
      <c r="BA1266" s="149"/>
      <c r="BB1266" s="149"/>
      <c r="BC1266" s="149"/>
      <c r="BD1266" s="149"/>
      <c r="BE1266" s="149"/>
      <c r="BF1266" s="149"/>
      <c r="BG1266" s="149"/>
      <c r="BH1266" s="149"/>
    </row>
    <row r="1267" spans="1:60" outlineLevel="1" x14ac:dyDescent="0.25">
      <c r="A1267" s="156"/>
      <c r="B1267" s="157"/>
      <c r="C1267" s="194" t="s">
        <v>1405</v>
      </c>
      <c r="D1267" s="161"/>
      <c r="E1267" s="162">
        <v>1.4</v>
      </c>
      <c r="F1267" s="159"/>
      <c r="G1267" s="159"/>
      <c r="H1267" s="159"/>
      <c r="I1267" s="159"/>
      <c r="J1267" s="159"/>
      <c r="K1267" s="159"/>
      <c r="L1267" s="159"/>
      <c r="M1267" s="159"/>
      <c r="N1267" s="159"/>
      <c r="O1267" s="159"/>
      <c r="P1267" s="159"/>
      <c r="Q1267" s="159"/>
      <c r="R1267" s="159"/>
      <c r="S1267" s="159"/>
      <c r="T1267" s="159"/>
      <c r="U1267" s="159"/>
      <c r="V1267" s="159"/>
      <c r="W1267" s="159"/>
      <c r="X1267" s="159"/>
      <c r="Y1267" s="149"/>
      <c r="Z1267" s="149"/>
      <c r="AA1267" s="149"/>
      <c r="AB1267" s="149"/>
      <c r="AC1267" s="149"/>
      <c r="AD1267" s="149"/>
      <c r="AE1267" s="149"/>
      <c r="AF1267" s="149"/>
      <c r="AG1267" s="149" t="s">
        <v>249</v>
      </c>
      <c r="AH1267" s="149">
        <v>0</v>
      </c>
      <c r="AI1267" s="149"/>
      <c r="AJ1267" s="149"/>
      <c r="AK1267" s="149"/>
      <c r="AL1267" s="149"/>
      <c r="AM1267" s="149"/>
      <c r="AN1267" s="149"/>
      <c r="AO1267" s="149"/>
      <c r="AP1267" s="149"/>
      <c r="AQ1267" s="149"/>
      <c r="AR1267" s="149"/>
      <c r="AS1267" s="149"/>
      <c r="AT1267" s="149"/>
      <c r="AU1267" s="149"/>
      <c r="AV1267" s="149"/>
      <c r="AW1267" s="149"/>
      <c r="AX1267" s="149"/>
      <c r="AY1267" s="149"/>
      <c r="AZ1267" s="149"/>
      <c r="BA1267" s="149"/>
      <c r="BB1267" s="149"/>
      <c r="BC1267" s="149"/>
      <c r="BD1267" s="149"/>
      <c r="BE1267" s="149"/>
      <c r="BF1267" s="149"/>
      <c r="BG1267" s="149"/>
      <c r="BH1267" s="149"/>
    </row>
    <row r="1268" spans="1:60" outlineLevel="1" x14ac:dyDescent="0.25">
      <c r="A1268" s="156"/>
      <c r="B1268" s="157"/>
      <c r="C1268" s="194" t="s">
        <v>1406</v>
      </c>
      <c r="D1268" s="161"/>
      <c r="E1268" s="162">
        <v>4.9000000000000004</v>
      </c>
      <c r="F1268" s="159"/>
      <c r="G1268" s="159"/>
      <c r="H1268" s="159"/>
      <c r="I1268" s="159"/>
      <c r="J1268" s="159"/>
      <c r="K1268" s="159"/>
      <c r="L1268" s="159"/>
      <c r="M1268" s="159"/>
      <c r="N1268" s="159"/>
      <c r="O1268" s="159"/>
      <c r="P1268" s="159"/>
      <c r="Q1268" s="159"/>
      <c r="R1268" s="159"/>
      <c r="S1268" s="159"/>
      <c r="T1268" s="159"/>
      <c r="U1268" s="159"/>
      <c r="V1268" s="159"/>
      <c r="W1268" s="159"/>
      <c r="X1268" s="159"/>
      <c r="Y1268" s="149"/>
      <c r="Z1268" s="149"/>
      <c r="AA1268" s="149"/>
      <c r="AB1268" s="149"/>
      <c r="AC1268" s="149"/>
      <c r="AD1268" s="149"/>
      <c r="AE1268" s="149"/>
      <c r="AF1268" s="149"/>
      <c r="AG1268" s="149" t="s">
        <v>249</v>
      </c>
      <c r="AH1268" s="149">
        <v>0</v>
      </c>
      <c r="AI1268" s="149"/>
      <c r="AJ1268" s="149"/>
      <c r="AK1268" s="149"/>
      <c r="AL1268" s="149"/>
      <c r="AM1268" s="149"/>
      <c r="AN1268" s="149"/>
      <c r="AO1268" s="149"/>
      <c r="AP1268" s="149"/>
      <c r="AQ1268" s="149"/>
      <c r="AR1268" s="149"/>
      <c r="AS1268" s="149"/>
      <c r="AT1268" s="149"/>
      <c r="AU1268" s="149"/>
      <c r="AV1268" s="149"/>
      <c r="AW1268" s="149"/>
      <c r="AX1268" s="149"/>
      <c r="AY1268" s="149"/>
      <c r="AZ1268" s="149"/>
      <c r="BA1268" s="149"/>
      <c r="BB1268" s="149"/>
      <c r="BC1268" s="149"/>
      <c r="BD1268" s="149"/>
      <c r="BE1268" s="149"/>
      <c r="BF1268" s="149"/>
      <c r="BG1268" s="149"/>
      <c r="BH1268" s="149"/>
    </row>
    <row r="1269" spans="1:60" outlineLevel="1" x14ac:dyDescent="0.25">
      <c r="A1269" s="156"/>
      <c r="B1269" s="157"/>
      <c r="C1269" s="194" t="s">
        <v>1408</v>
      </c>
      <c r="D1269" s="161"/>
      <c r="E1269" s="162">
        <v>2</v>
      </c>
      <c r="F1269" s="159"/>
      <c r="G1269" s="159"/>
      <c r="H1269" s="159"/>
      <c r="I1269" s="159"/>
      <c r="J1269" s="159"/>
      <c r="K1269" s="159"/>
      <c r="L1269" s="159"/>
      <c r="M1269" s="159"/>
      <c r="N1269" s="159"/>
      <c r="O1269" s="159"/>
      <c r="P1269" s="159"/>
      <c r="Q1269" s="159"/>
      <c r="R1269" s="159"/>
      <c r="S1269" s="159"/>
      <c r="T1269" s="159"/>
      <c r="U1269" s="159"/>
      <c r="V1269" s="159"/>
      <c r="W1269" s="159"/>
      <c r="X1269" s="159"/>
      <c r="Y1269" s="149"/>
      <c r="Z1269" s="149"/>
      <c r="AA1269" s="149"/>
      <c r="AB1269" s="149"/>
      <c r="AC1269" s="149"/>
      <c r="AD1269" s="149"/>
      <c r="AE1269" s="149"/>
      <c r="AF1269" s="149"/>
      <c r="AG1269" s="149" t="s">
        <v>249</v>
      </c>
      <c r="AH1269" s="149">
        <v>0</v>
      </c>
      <c r="AI1269" s="149"/>
      <c r="AJ1269" s="149"/>
      <c r="AK1269" s="149"/>
      <c r="AL1269" s="149"/>
      <c r="AM1269" s="149"/>
      <c r="AN1269" s="149"/>
      <c r="AO1269" s="149"/>
      <c r="AP1269" s="149"/>
      <c r="AQ1269" s="149"/>
      <c r="AR1269" s="149"/>
      <c r="AS1269" s="149"/>
      <c r="AT1269" s="149"/>
      <c r="AU1269" s="149"/>
      <c r="AV1269" s="149"/>
      <c r="AW1269" s="149"/>
      <c r="AX1269" s="149"/>
      <c r="AY1269" s="149"/>
      <c r="AZ1269" s="149"/>
      <c r="BA1269" s="149"/>
      <c r="BB1269" s="149"/>
      <c r="BC1269" s="149"/>
      <c r="BD1269" s="149"/>
      <c r="BE1269" s="149"/>
      <c r="BF1269" s="149"/>
      <c r="BG1269" s="149"/>
      <c r="BH1269" s="149"/>
    </row>
    <row r="1270" spans="1:60" outlineLevel="1" x14ac:dyDescent="0.25">
      <c r="A1270" s="156"/>
      <c r="B1270" s="157"/>
      <c r="C1270" s="194" t="s">
        <v>1410</v>
      </c>
      <c r="D1270" s="161"/>
      <c r="E1270" s="162">
        <v>4.3</v>
      </c>
      <c r="F1270" s="159"/>
      <c r="G1270" s="159"/>
      <c r="H1270" s="159"/>
      <c r="I1270" s="159"/>
      <c r="J1270" s="159"/>
      <c r="K1270" s="159"/>
      <c r="L1270" s="159"/>
      <c r="M1270" s="159"/>
      <c r="N1270" s="159"/>
      <c r="O1270" s="159"/>
      <c r="P1270" s="159"/>
      <c r="Q1270" s="159"/>
      <c r="R1270" s="159"/>
      <c r="S1270" s="159"/>
      <c r="T1270" s="159"/>
      <c r="U1270" s="159"/>
      <c r="V1270" s="159"/>
      <c r="W1270" s="159"/>
      <c r="X1270" s="159"/>
      <c r="Y1270" s="149"/>
      <c r="Z1270" s="149"/>
      <c r="AA1270" s="149"/>
      <c r="AB1270" s="149"/>
      <c r="AC1270" s="149"/>
      <c r="AD1270" s="149"/>
      <c r="AE1270" s="149"/>
      <c r="AF1270" s="149"/>
      <c r="AG1270" s="149" t="s">
        <v>249</v>
      </c>
      <c r="AH1270" s="149">
        <v>0</v>
      </c>
      <c r="AI1270" s="149"/>
      <c r="AJ1270" s="149"/>
      <c r="AK1270" s="149"/>
      <c r="AL1270" s="149"/>
      <c r="AM1270" s="149"/>
      <c r="AN1270" s="149"/>
      <c r="AO1270" s="149"/>
      <c r="AP1270" s="149"/>
      <c r="AQ1270" s="149"/>
      <c r="AR1270" s="149"/>
      <c r="AS1270" s="149"/>
      <c r="AT1270" s="149"/>
      <c r="AU1270" s="149"/>
      <c r="AV1270" s="149"/>
      <c r="AW1270" s="149"/>
      <c r="AX1270" s="149"/>
      <c r="AY1270" s="149"/>
      <c r="AZ1270" s="149"/>
      <c r="BA1270" s="149"/>
      <c r="BB1270" s="149"/>
      <c r="BC1270" s="149"/>
      <c r="BD1270" s="149"/>
      <c r="BE1270" s="149"/>
      <c r="BF1270" s="149"/>
      <c r="BG1270" s="149"/>
      <c r="BH1270" s="149"/>
    </row>
    <row r="1271" spans="1:60" outlineLevel="1" x14ac:dyDescent="0.25">
      <c r="A1271" s="156"/>
      <c r="B1271" s="157"/>
      <c r="C1271" s="194" t="s">
        <v>1414</v>
      </c>
      <c r="D1271" s="161"/>
      <c r="E1271" s="162">
        <v>3.2</v>
      </c>
      <c r="F1271" s="159"/>
      <c r="G1271" s="159"/>
      <c r="H1271" s="159"/>
      <c r="I1271" s="159"/>
      <c r="J1271" s="159"/>
      <c r="K1271" s="159"/>
      <c r="L1271" s="159"/>
      <c r="M1271" s="159"/>
      <c r="N1271" s="159"/>
      <c r="O1271" s="159"/>
      <c r="P1271" s="159"/>
      <c r="Q1271" s="159"/>
      <c r="R1271" s="159"/>
      <c r="S1271" s="159"/>
      <c r="T1271" s="159"/>
      <c r="U1271" s="159"/>
      <c r="V1271" s="159"/>
      <c r="W1271" s="159"/>
      <c r="X1271" s="159"/>
      <c r="Y1271" s="149"/>
      <c r="Z1271" s="149"/>
      <c r="AA1271" s="149"/>
      <c r="AB1271" s="149"/>
      <c r="AC1271" s="149"/>
      <c r="AD1271" s="149"/>
      <c r="AE1271" s="149"/>
      <c r="AF1271" s="149"/>
      <c r="AG1271" s="149" t="s">
        <v>249</v>
      </c>
      <c r="AH1271" s="149">
        <v>0</v>
      </c>
      <c r="AI1271" s="149"/>
      <c r="AJ1271" s="149"/>
      <c r="AK1271" s="149"/>
      <c r="AL1271" s="149"/>
      <c r="AM1271" s="149"/>
      <c r="AN1271" s="149"/>
      <c r="AO1271" s="149"/>
      <c r="AP1271" s="149"/>
      <c r="AQ1271" s="149"/>
      <c r="AR1271" s="149"/>
      <c r="AS1271" s="149"/>
      <c r="AT1271" s="149"/>
      <c r="AU1271" s="149"/>
      <c r="AV1271" s="149"/>
      <c r="AW1271" s="149"/>
      <c r="AX1271" s="149"/>
      <c r="AY1271" s="149"/>
      <c r="AZ1271" s="149"/>
      <c r="BA1271" s="149"/>
      <c r="BB1271" s="149"/>
      <c r="BC1271" s="149"/>
      <c r="BD1271" s="149"/>
      <c r="BE1271" s="149"/>
      <c r="BF1271" s="149"/>
      <c r="BG1271" s="149"/>
      <c r="BH1271" s="149"/>
    </row>
    <row r="1272" spans="1:60" outlineLevel="1" x14ac:dyDescent="0.25">
      <c r="A1272" s="156"/>
      <c r="B1272" s="157"/>
      <c r="C1272" s="194" t="s">
        <v>1416</v>
      </c>
      <c r="D1272" s="161"/>
      <c r="E1272" s="162">
        <v>2.2000000000000002</v>
      </c>
      <c r="F1272" s="159"/>
      <c r="G1272" s="159"/>
      <c r="H1272" s="159"/>
      <c r="I1272" s="159"/>
      <c r="J1272" s="159"/>
      <c r="K1272" s="159"/>
      <c r="L1272" s="159"/>
      <c r="M1272" s="159"/>
      <c r="N1272" s="159"/>
      <c r="O1272" s="159"/>
      <c r="P1272" s="159"/>
      <c r="Q1272" s="159"/>
      <c r="R1272" s="159"/>
      <c r="S1272" s="159"/>
      <c r="T1272" s="159"/>
      <c r="U1272" s="159"/>
      <c r="V1272" s="159"/>
      <c r="W1272" s="159"/>
      <c r="X1272" s="159"/>
      <c r="Y1272" s="149"/>
      <c r="Z1272" s="149"/>
      <c r="AA1272" s="149"/>
      <c r="AB1272" s="149"/>
      <c r="AC1272" s="149"/>
      <c r="AD1272" s="149"/>
      <c r="AE1272" s="149"/>
      <c r="AF1272" s="149"/>
      <c r="AG1272" s="149" t="s">
        <v>249</v>
      </c>
      <c r="AH1272" s="149">
        <v>0</v>
      </c>
      <c r="AI1272" s="149"/>
      <c r="AJ1272" s="149"/>
      <c r="AK1272" s="149"/>
      <c r="AL1272" s="149"/>
      <c r="AM1272" s="149"/>
      <c r="AN1272" s="149"/>
      <c r="AO1272" s="149"/>
      <c r="AP1272" s="149"/>
      <c r="AQ1272" s="149"/>
      <c r="AR1272" s="149"/>
      <c r="AS1272" s="149"/>
      <c r="AT1272" s="149"/>
      <c r="AU1272" s="149"/>
      <c r="AV1272" s="149"/>
      <c r="AW1272" s="149"/>
      <c r="AX1272" s="149"/>
      <c r="AY1272" s="149"/>
      <c r="AZ1272" s="149"/>
      <c r="BA1272" s="149"/>
      <c r="BB1272" s="149"/>
      <c r="BC1272" s="149"/>
      <c r="BD1272" s="149"/>
      <c r="BE1272" s="149"/>
      <c r="BF1272" s="149"/>
      <c r="BG1272" s="149"/>
      <c r="BH1272" s="149"/>
    </row>
    <row r="1273" spans="1:60" outlineLevel="1" x14ac:dyDescent="0.25">
      <c r="A1273" s="156"/>
      <c r="B1273" s="157"/>
      <c r="C1273" s="194" t="s">
        <v>1418</v>
      </c>
      <c r="D1273" s="161"/>
      <c r="E1273" s="162">
        <v>1.9</v>
      </c>
      <c r="F1273" s="159"/>
      <c r="G1273" s="159"/>
      <c r="H1273" s="159"/>
      <c r="I1273" s="159"/>
      <c r="J1273" s="159"/>
      <c r="K1273" s="159"/>
      <c r="L1273" s="159"/>
      <c r="M1273" s="159"/>
      <c r="N1273" s="159"/>
      <c r="O1273" s="159"/>
      <c r="P1273" s="159"/>
      <c r="Q1273" s="159"/>
      <c r="R1273" s="159"/>
      <c r="S1273" s="159"/>
      <c r="T1273" s="159"/>
      <c r="U1273" s="159"/>
      <c r="V1273" s="159"/>
      <c r="W1273" s="159"/>
      <c r="X1273" s="159"/>
      <c r="Y1273" s="149"/>
      <c r="Z1273" s="149"/>
      <c r="AA1273" s="149"/>
      <c r="AB1273" s="149"/>
      <c r="AC1273" s="149"/>
      <c r="AD1273" s="149"/>
      <c r="AE1273" s="149"/>
      <c r="AF1273" s="149"/>
      <c r="AG1273" s="149" t="s">
        <v>249</v>
      </c>
      <c r="AH1273" s="149">
        <v>0</v>
      </c>
      <c r="AI1273" s="149"/>
      <c r="AJ1273" s="149"/>
      <c r="AK1273" s="149"/>
      <c r="AL1273" s="149"/>
      <c r="AM1273" s="149"/>
      <c r="AN1273" s="149"/>
      <c r="AO1273" s="149"/>
      <c r="AP1273" s="149"/>
      <c r="AQ1273" s="149"/>
      <c r="AR1273" s="149"/>
      <c r="AS1273" s="149"/>
      <c r="AT1273" s="149"/>
      <c r="AU1273" s="149"/>
      <c r="AV1273" s="149"/>
      <c r="AW1273" s="149"/>
      <c r="AX1273" s="149"/>
      <c r="AY1273" s="149"/>
      <c r="AZ1273" s="149"/>
      <c r="BA1273" s="149"/>
      <c r="BB1273" s="149"/>
      <c r="BC1273" s="149"/>
      <c r="BD1273" s="149"/>
      <c r="BE1273" s="149"/>
      <c r="BF1273" s="149"/>
      <c r="BG1273" s="149"/>
      <c r="BH1273" s="149"/>
    </row>
    <row r="1274" spans="1:60" outlineLevel="1" x14ac:dyDescent="0.25">
      <c r="A1274" s="156"/>
      <c r="B1274" s="157"/>
      <c r="C1274" s="194" t="s">
        <v>1419</v>
      </c>
      <c r="D1274" s="161"/>
      <c r="E1274" s="162">
        <v>1.7</v>
      </c>
      <c r="F1274" s="159"/>
      <c r="G1274" s="159"/>
      <c r="H1274" s="159"/>
      <c r="I1274" s="159"/>
      <c r="J1274" s="159"/>
      <c r="K1274" s="159"/>
      <c r="L1274" s="159"/>
      <c r="M1274" s="159"/>
      <c r="N1274" s="159"/>
      <c r="O1274" s="159"/>
      <c r="P1274" s="159"/>
      <c r="Q1274" s="159"/>
      <c r="R1274" s="159"/>
      <c r="S1274" s="159"/>
      <c r="T1274" s="159"/>
      <c r="U1274" s="159"/>
      <c r="V1274" s="159"/>
      <c r="W1274" s="159"/>
      <c r="X1274" s="159"/>
      <c r="Y1274" s="149"/>
      <c r="Z1274" s="149"/>
      <c r="AA1274" s="149"/>
      <c r="AB1274" s="149"/>
      <c r="AC1274" s="149"/>
      <c r="AD1274" s="149"/>
      <c r="AE1274" s="149"/>
      <c r="AF1274" s="149"/>
      <c r="AG1274" s="149" t="s">
        <v>249</v>
      </c>
      <c r="AH1274" s="149">
        <v>0</v>
      </c>
      <c r="AI1274" s="149"/>
      <c r="AJ1274" s="149"/>
      <c r="AK1274" s="149"/>
      <c r="AL1274" s="149"/>
      <c r="AM1274" s="149"/>
      <c r="AN1274" s="149"/>
      <c r="AO1274" s="149"/>
      <c r="AP1274" s="149"/>
      <c r="AQ1274" s="149"/>
      <c r="AR1274" s="149"/>
      <c r="AS1274" s="149"/>
      <c r="AT1274" s="149"/>
      <c r="AU1274" s="149"/>
      <c r="AV1274" s="149"/>
      <c r="AW1274" s="149"/>
      <c r="AX1274" s="149"/>
      <c r="AY1274" s="149"/>
      <c r="AZ1274" s="149"/>
      <c r="BA1274" s="149"/>
      <c r="BB1274" s="149"/>
      <c r="BC1274" s="149"/>
      <c r="BD1274" s="149"/>
      <c r="BE1274" s="149"/>
      <c r="BF1274" s="149"/>
      <c r="BG1274" s="149"/>
      <c r="BH1274" s="149"/>
    </row>
    <row r="1275" spans="1:60" outlineLevel="1" x14ac:dyDescent="0.25">
      <c r="A1275" s="156"/>
      <c r="B1275" s="157"/>
      <c r="C1275" s="194" t="s">
        <v>1420</v>
      </c>
      <c r="D1275" s="161"/>
      <c r="E1275" s="162">
        <v>1.5</v>
      </c>
      <c r="F1275" s="159"/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  <c r="S1275" s="159"/>
      <c r="T1275" s="159"/>
      <c r="U1275" s="159"/>
      <c r="V1275" s="159"/>
      <c r="W1275" s="159"/>
      <c r="X1275" s="159"/>
      <c r="Y1275" s="149"/>
      <c r="Z1275" s="149"/>
      <c r="AA1275" s="149"/>
      <c r="AB1275" s="149"/>
      <c r="AC1275" s="149"/>
      <c r="AD1275" s="149"/>
      <c r="AE1275" s="149"/>
      <c r="AF1275" s="149"/>
      <c r="AG1275" s="149" t="s">
        <v>249</v>
      </c>
      <c r="AH1275" s="149">
        <v>0</v>
      </c>
      <c r="AI1275" s="149"/>
      <c r="AJ1275" s="149"/>
      <c r="AK1275" s="149"/>
      <c r="AL1275" s="149"/>
      <c r="AM1275" s="149"/>
      <c r="AN1275" s="149"/>
      <c r="AO1275" s="149"/>
      <c r="AP1275" s="149"/>
      <c r="AQ1275" s="149"/>
      <c r="AR1275" s="149"/>
      <c r="AS1275" s="149"/>
      <c r="AT1275" s="149"/>
      <c r="AU1275" s="149"/>
      <c r="AV1275" s="149"/>
      <c r="AW1275" s="149"/>
      <c r="AX1275" s="149"/>
      <c r="AY1275" s="149"/>
      <c r="AZ1275" s="149"/>
      <c r="BA1275" s="149"/>
      <c r="BB1275" s="149"/>
      <c r="BC1275" s="149"/>
      <c r="BD1275" s="149"/>
      <c r="BE1275" s="149"/>
      <c r="BF1275" s="149"/>
      <c r="BG1275" s="149"/>
      <c r="BH1275" s="149"/>
    </row>
    <row r="1276" spans="1:60" ht="20.399999999999999" outlineLevel="1" x14ac:dyDescent="0.25">
      <c r="A1276" s="175">
        <v>190</v>
      </c>
      <c r="B1276" s="176" t="s">
        <v>1961</v>
      </c>
      <c r="C1276" s="193" t="s">
        <v>1962</v>
      </c>
      <c r="D1276" s="177" t="s">
        <v>242</v>
      </c>
      <c r="E1276" s="178">
        <v>120</v>
      </c>
      <c r="F1276" s="179"/>
      <c r="G1276" s="180">
        <f>ROUND(E1276*F1276,2)</f>
        <v>0</v>
      </c>
      <c r="H1276" s="179"/>
      <c r="I1276" s="180">
        <f>ROUND(E1276*H1276,2)</f>
        <v>0</v>
      </c>
      <c r="J1276" s="179"/>
      <c r="K1276" s="180">
        <f>ROUND(E1276*J1276,2)</f>
        <v>0</v>
      </c>
      <c r="L1276" s="180">
        <v>21</v>
      </c>
      <c r="M1276" s="180">
        <f>G1276*(1+L1276/100)</f>
        <v>0</v>
      </c>
      <c r="N1276" s="180">
        <v>0</v>
      </c>
      <c r="O1276" s="180">
        <f>ROUND(E1276*N1276,2)</f>
        <v>0</v>
      </c>
      <c r="P1276" s="180">
        <v>0</v>
      </c>
      <c r="Q1276" s="180">
        <f>ROUND(E1276*P1276,2)</f>
        <v>0</v>
      </c>
      <c r="R1276" s="180" t="s">
        <v>1923</v>
      </c>
      <c r="S1276" s="180" t="s">
        <v>244</v>
      </c>
      <c r="T1276" s="181" t="s">
        <v>1030</v>
      </c>
      <c r="U1276" s="159">
        <v>0.16600000000000001</v>
      </c>
      <c r="V1276" s="159">
        <f>ROUND(E1276*U1276,2)</f>
        <v>19.920000000000002</v>
      </c>
      <c r="W1276" s="159"/>
      <c r="X1276" s="159" t="s">
        <v>246</v>
      </c>
      <c r="Y1276" s="149"/>
      <c r="Z1276" s="149"/>
      <c r="AA1276" s="149"/>
      <c r="AB1276" s="149"/>
      <c r="AC1276" s="149"/>
      <c r="AD1276" s="149"/>
      <c r="AE1276" s="149"/>
      <c r="AF1276" s="149"/>
      <c r="AG1276" s="149" t="s">
        <v>289</v>
      </c>
      <c r="AH1276" s="149"/>
      <c r="AI1276" s="149"/>
      <c r="AJ1276" s="149"/>
      <c r="AK1276" s="149"/>
      <c r="AL1276" s="149"/>
      <c r="AM1276" s="149"/>
      <c r="AN1276" s="149"/>
      <c r="AO1276" s="149"/>
      <c r="AP1276" s="149"/>
      <c r="AQ1276" s="149"/>
      <c r="AR1276" s="149"/>
      <c r="AS1276" s="149"/>
      <c r="AT1276" s="149"/>
      <c r="AU1276" s="149"/>
      <c r="AV1276" s="149"/>
      <c r="AW1276" s="149"/>
      <c r="AX1276" s="149"/>
      <c r="AY1276" s="149"/>
      <c r="AZ1276" s="149"/>
      <c r="BA1276" s="149"/>
      <c r="BB1276" s="149"/>
      <c r="BC1276" s="149"/>
      <c r="BD1276" s="149"/>
      <c r="BE1276" s="149"/>
      <c r="BF1276" s="149"/>
      <c r="BG1276" s="149"/>
      <c r="BH1276" s="149"/>
    </row>
    <row r="1277" spans="1:60" outlineLevel="1" x14ac:dyDescent="0.25">
      <c r="A1277" s="156"/>
      <c r="B1277" s="157"/>
      <c r="C1277" s="194" t="s">
        <v>1963</v>
      </c>
      <c r="D1277" s="161"/>
      <c r="E1277" s="162">
        <v>120</v>
      </c>
      <c r="F1277" s="159"/>
      <c r="G1277" s="159"/>
      <c r="H1277" s="159"/>
      <c r="I1277" s="159"/>
      <c r="J1277" s="159"/>
      <c r="K1277" s="159"/>
      <c r="L1277" s="159"/>
      <c r="M1277" s="159"/>
      <c r="N1277" s="159"/>
      <c r="O1277" s="159"/>
      <c r="P1277" s="159"/>
      <c r="Q1277" s="159"/>
      <c r="R1277" s="159"/>
      <c r="S1277" s="159"/>
      <c r="T1277" s="159"/>
      <c r="U1277" s="159"/>
      <c r="V1277" s="159"/>
      <c r="W1277" s="159"/>
      <c r="X1277" s="159"/>
      <c r="Y1277" s="149"/>
      <c r="Z1277" s="149"/>
      <c r="AA1277" s="149"/>
      <c r="AB1277" s="149"/>
      <c r="AC1277" s="149"/>
      <c r="AD1277" s="149"/>
      <c r="AE1277" s="149"/>
      <c r="AF1277" s="149"/>
      <c r="AG1277" s="149" t="s">
        <v>249</v>
      </c>
      <c r="AH1277" s="149">
        <v>0</v>
      </c>
      <c r="AI1277" s="149"/>
      <c r="AJ1277" s="149"/>
      <c r="AK1277" s="149"/>
      <c r="AL1277" s="149"/>
      <c r="AM1277" s="149"/>
      <c r="AN1277" s="149"/>
      <c r="AO1277" s="149"/>
      <c r="AP1277" s="149"/>
      <c r="AQ1277" s="149"/>
      <c r="AR1277" s="149"/>
      <c r="AS1277" s="149"/>
      <c r="AT1277" s="149"/>
      <c r="AU1277" s="149"/>
      <c r="AV1277" s="149"/>
      <c r="AW1277" s="149"/>
      <c r="AX1277" s="149"/>
      <c r="AY1277" s="149"/>
      <c r="AZ1277" s="149"/>
      <c r="BA1277" s="149"/>
      <c r="BB1277" s="149"/>
      <c r="BC1277" s="149"/>
      <c r="BD1277" s="149"/>
      <c r="BE1277" s="149"/>
      <c r="BF1277" s="149"/>
      <c r="BG1277" s="149"/>
      <c r="BH1277" s="149"/>
    </row>
    <row r="1278" spans="1:60" outlineLevel="1" x14ac:dyDescent="0.25">
      <c r="A1278" s="175">
        <v>191</v>
      </c>
      <c r="B1278" s="176" t="s">
        <v>1964</v>
      </c>
      <c r="C1278" s="193" t="s">
        <v>1965</v>
      </c>
      <c r="D1278" s="177" t="s">
        <v>242</v>
      </c>
      <c r="E1278" s="178">
        <v>328</v>
      </c>
      <c r="F1278" s="179"/>
      <c r="G1278" s="180">
        <f>ROUND(E1278*F1278,2)</f>
        <v>0</v>
      </c>
      <c r="H1278" s="179"/>
      <c r="I1278" s="180">
        <f>ROUND(E1278*H1278,2)</f>
        <v>0</v>
      </c>
      <c r="J1278" s="179"/>
      <c r="K1278" s="180">
        <f>ROUND(E1278*J1278,2)</f>
        <v>0</v>
      </c>
      <c r="L1278" s="180">
        <v>21</v>
      </c>
      <c r="M1278" s="180">
        <f>G1278*(1+L1278/100)</f>
        <v>0</v>
      </c>
      <c r="N1278" s="180">
        <v>0</v>
      </c>
      <c r="O1278" s="180">
        <f>ROUND(E1278*N1278,2)</f>
        <v>0</v>
      </c>
      <c r="P1278" s="180">
        <v>0</v>
      </c>
      <c r="Q1278" s="180">
        <f>ROUND(E1278*P1278,2)</f>
        <v>0</v>
      </c>
      <c r="R1278" s="180"/>
      <c r="S1278" s="180" t="s">
        <v>326</v>
      </c>
      <c r="T1278" s="181" t="s">
        <v>1030</v>
      </c>
      <c r="U1278" s="159">
        <v>0.80900000000000005</v>
      </c>
      <c r="V1278" s="159">
        <f>ROUND(E1278*U1278,2)</f>
        <v>265.35000000000002</v>
      </c>
      <c r="W1278" s="159"/>
      <c r="X1278" s="159" t="s">
        <v>246</v>
      </c>
      <c r="Y1278" s="149"/>
      <c r="Z1278" s="149"/>
      <c r="AA1278" s="149"/>
      <c r="AB1278" s="149"/>
      <c r="AC1278" s="149"/>
      <c r="AD1278" s="149"/>
      <c r="AE1278" s="149"/>
      <c r="AF1278" s="149"/>
      <c r="AG1278" s="149" t="s">
        <v>289</v>
      </c>
      <c r="AH1278" s="149"/>
      <c r="AI1278" s="149"/>
      <c r="AJ1278" s="149"/>
      <c r="AK1278" s="149"/>
      <c r="AL1278" s="149"/>
      <c r="AM1278" s="149"/>
      <c r="AN1278" s="149"/>
      <c r="AO1278" s="149"/>
      <c r="AP1278" s="149"/>
      <c r="AQ1278" s="149"/>
      <c r="AR1278" s="149"/>
      <c r="AS1278" s="149"/>
      <c r="AT1278" s="149"/>
      <c r="AU1278" s="149"/>
      <c r="AV1278" s="149"/>
      <c r="AW1278" s="149"/>
      <c r="AX1278" s="149"/>
      <c r="AY1278" s="149"/>
      <c r="AZ1278" s="149"/>
      <c r="BA1278" s="149"/>
      <c r="BB1278" s="149"/>
      <c r="BC1278" s="149"/>
      <c r="BD1278" s="149"/>
      <c r="BE1278" s="149"/>
      <c r="BF1278" s="149"/>
      <c r="BG1278" s="149"/>
      <c r="BH1278" s="149"/>
    </row>
    <row r="1279" spans="1:60" outlineLevel="1" x14ac:dyDescent="0.25">
      <c r="A1279" s="156"/>
      <c r="B1279" s="157"/>
      <c r="C1279" s="194" t="s">
        <v>1093</v>
      </c>
      <c r="D1279" s="161"/>
      <c r="E1279" s="162"/>
      <c r="F1279" s="159"/>
      <c r="G1279" s="159"/>
      <c r="H1279" s="159"/>
      <c r="I1279" s="159"/>
      <c r="J1279" s="159"/>
      <c r="K1279" s="159"/>
      <c r="L1279" s="159"/>
      <c r="M1279" s="159"/>
      <c r="N1279" s="159"/>
      <c r="O1279" s="159"/>
      <c r="P1279" s="159"/>
      <c r="Q1279" s="159"/>
      <c r="R1279" s="159"/>
      <c r="S1279" s="159"/>
      <c r="T1279" s="159"/>
      <c r="U1279" s="159"/>
      <c r="V1279" s="159"/>
      <c r="W1279" s="159"/>
      <c r="X1279" s="159"/>
      <c r="Y1279" s="149"/>
      <c r="Z1279" s="149"/>
      <c r="AA1279" s="149"/>
      <c r="AB1279" s="149"/>
      <c r="AC1279" s="149"/>
      <c r="AD1279" s="149"/>
      <c r="AE1279" s="149"/>
      <c r="AF1279" s="149"/>
      <c r="AG1279" s="149" t="s">
        <v>249</v>
      </c>
      <c r="AH1279" s="149">
        <v>0</v>
      </c>
      <c r="AI1279" s="149"/>
      <c r="AJ1279" s="149"/>
      <c r="AK1279" s="149"/>
      <c r="AL1279" s="149"/>
      <c r="AM1279" s="149"/>
      <c r="AN1279" s="149"/>
      <c r="AO1279" s="149"/>
      <c r="AP1279" s="149"/>
      <c r="AQ1279" s="149"/>
      <c r="AR1279" s="149"/>
      <c r="AS1279" s="149"/>
      <c r="AT1279" s="149"/>
      <c r="AU1279" s="149"/>
      <c r="AV1279" s="149"/>
      <c r="AW1279" s="149"/>
      <c r="AX1279" s="149"/>
      <c r="AY1279" s="149"/>
      <c r="AZ1279" s="149"/>
      <c r="BA1279" s="149"/>
      <c r="BB1279" s="149"/>
      <c r="BC1279" s="149"/>
      <c r="BD1279" s="149"/>
      <c r="BE1279" s="149"/>
      <c r="BF1279" s="149"/>
      <c r="BG1279" s="149"/>
      <c r="BH1279" s="149"/>
    </row>
    <row r="1280" spans="1:60" outlineLevel="1" x14ac:dyDescent="0.25">
      <c r="A1280" s="156"/>
      <c r="B1280" s="157"/>
      <c r="C1280" s="194" t="s">
        <v>1390</v>
      </c>
      <c r="D1280" s="161"/>
      <c r="E1280" s="162">
        <v>267.7</v>
      </c>
      <c r="F1280" s="159"/>
      <c r="G1280" s="159"/>
      <c r="H1280" s="159"/>
      <c r="I1280" s="159"/>
      <c r="J1280" s="159"/>
      <c r="K1280" s="159"/>
      <c r="L1280" s="159"/>
      <c r="M1280" s="159"/>
      <c r="N1280" s="159"/>
      <c r="O1280" s="159"/>
      <c r="P1280" s="159"/>
      <c r="Q1280" s="159"/>
      <c r="R1280" s="159"/>
      <c r="S1280" s="159"/>
      <c r="T1280" s="159"/>
      <c r="U1280" s="159"/>
      <c r="V1280" s="159"/>
      <c r="W1280" s="159"/>
      <c r="X1280" s="159"/>
      <c r="Y1280" s="149"/>
      <c r="Z1280" s="149"/>
      <c r="AA1280" s="149"/>
      <c r="AB1280" s="149"/>
      <c r="AC1280" s="149"/>
      <c r="AD1280" s="149"/>
      <c r="AE1280" s="149"/>
      <c r="AF1280" s="149"/>
      <c r="AG1280" s="149" t="s">
        <v>249</v>
      </c>
      <c r="AH1280" s="149">
        <v>0</v>
      </c>
      <c r="AI1280" s="149"/>
      <c r="AJ1280" s="149"/>
      <c r="AK1280" s="149"/>
      <c r="AL1280" s="149"/>
      <c r="AM1280" s="149"/>
      <c r="AN1280" s="149"/>
      <c r="AO1280" s="149"/>
      <c r="AP1280" s="149"/>
      <c r="AQ1280" s="149"/>
      <c r="AR1280" s="149"/>
      <c r="AS1280" s="149"/>
      <c r="AT1280" s="149"/>
      <c r="AU1280" s="149"/>
      <c r="AV1280" s="149"/>
      <c r="AW1280" s="149"/>
      <c r="AX1280" s="149"/>
      <c r="AY1280" s="149"/>
      <c r="AZ1280" s="149"/>
      <c r="BA1280" s="149"/>
      <c r="BB1280" s="149"/>
      <c r="BC1280" s="149"/>
      <c r="BD1280" s="149"/>
      <c r="BE1280" s="149"/>
      <c r="BF1280" s="149"/>
      <c r="BG1280" s="149"/>
      <c r="BH1280" s="149"/>
    </row>
    <row r="1281" spans="1:60" outlineLevel="1" x14ac:dyDescent="0.25">
      <c r="A1281" s="156"/>
      <c r="B1281" s="157"/>
      <c r="C1281" s="194" t="s">
        <v>1966</v>
      </c>
      <c r="D1281" s="161"/>
      <c r="E1281" s="162">
        <v>60.3</v>
      </c>
      <c r="F1281" s="159"/>
      <c r="G1281" s="159"/>
      <c r="H1281" s="159"/>
      <c r="I1281" s="159"/>
      <c r="J1281" s="159"/>
      <c r="K1281" s="159"/>
      <c r="L1281" s="159"/>
      <c r="M1281" s="159"/>
      <c r="N1281" s="159"/>
      <c r="O1281" s="159"/>
      <c r="P1281" s="159"/>
      <c r="Q1281" s="159"/>
      <c r="R1281" s="159"/>
      <c r="S1281" s="159"/>
      <c r="T1281" s="159"/>
      <c r="U1281" s="159"/>
      <c r="V1281" s="159"/>
      <c r="W1281" s="159"/>
      <c r="X1281" s="159"/>
      <c r="Y1281" s="149"/>
      <c r="Z1281" s="149"/>
      <c r="AA1281" s="149"/>
      <c r="AB1281" s="149"/>
      <c r="AC1281" s="149"/>
      <c r="AD1281" s="149"/>
      <c r="AE1281" s="149"/>
      <c r="AF1281" s="149"/>
      <c r="AG1281" s="149" t="s">
        <v>249</v>
      </c>
      <c r="AH1281" s="149">
        <v>0</v>
      </c>
      <c r="AI1281" s="149"/>
      <c r="AJ1281" s="149"/>
      <c r="AK1281" s="149"/>
      <c r="AL1281" s="149"/>
      <c r="AM1281" s="149"/>
      <c r="AN1281" s="149"/>
      <c r="AO1281" s="149"/>
      <c r="AP1281" s="149"/>
      <c r="AQ1281" s="149"/>
      <c r="AR1281" s="149"/>
      <c r="AS1281" s="149"/>
      <c r="AT1281" s="149"/>
      <c r="AU1281" s="149"/>
      <c r="AV1281" s="149"/>
      <c r="AW1281" s="149"/>
      <c r="AX1281" s="149"/>
      <c r="AY1281" s="149"/>
      <c r="AZ1281" s="149"/>
      <c r="BA1281" s="149"/>
      <c r="BB1281" s="149"/>
      <c r="BC1281" s="149"/>
      <c r="BD1281" s="149"/>
      <c r="BE1281" s="149"/>
      <c r="BF1281" s="149"/>
      <c r="BG1281" s="149"/>
      <c r="BH1281" s="149"/>
    </row>
    <row r="1282" spans="1:60" outlineLevel="1" x14ac:dyDescent="0.25">
      <c r="A1282" s="175">
        <v>192</v>
      </c>
      <c r="B1282" s="176" t="s">
        <v>1967</v>
      </c>
      <c r="C1282" s="193" t="s">
        <v>1968</v>
      </c>
      <c r="D1282" s="177" t="s">
        <v>242</v>
      </c>
      <c r="E1282" s="178">
        <v>553.66999999999996</v>
      </c>
      <c r="F1282" s="179"/>
      <c r="G1282" s="180">
        <f>ROUND(E1282*F1282,2)</f>
        <v>0</v>
      </c>
      <c r="H1282" s="179"/>
      <c r="I1282" s="180">
        <f>ROUND(E1282*H1282,2)</f>
        <v>0</v>
      </c>
      <c r="J1282" s="179"/>
      <c r="K1282" s="180">
        <f>ROUND(E1282*J1282,2)</f>
        <v>0</v>
      </c>
      <c r="L1282" s="180">
        <v>21</v>
      </c>
      <c r="M1282" s="180">
        <f>G1282*(1+L1282/100)</f>
        <v>0</v>
      </c>
      <c r="N1282" s="180">
        <v>8.5100000000000002E-3</v>
      </c>
      <c r="O1282" s="180">
        <f>ROUND(E1282*N1282,2)</f>
        <v>4.71</v>
      </c>
      <c r="P1282" s="180">
        <v>0</v>
      </c>
      <c r="Q1282" s="180">
        <f>ROUND(E1282*P1282,2)</f>
        <v>0</v>
      </c>
      <c r="R1282" s="180"/>
      <c r="S1282" s="180" t="s">
        <v>326</v>
      </c>
      <c r="T1282" s="181" t="s">
        <v>327</v>
      </c>
      <c r="U1282" s="159">
        <v>2.1465999999999998</v>
      </c>
      <c r="V1282" s="159">
        <f>ROUND(E1282*U1282,2)</f>
        <v>1188.51</v>
      </c>
      <c r="W1282" s="159"/>
      <c r="X1282" s="159" t="s">
        <v>246</v>
      </c>
      <c r="Y1282" s="149"/>
      <c r="Z1282" s="149"/>
      <c r="AA1282" s="149"/>
      <c r="AB1282" s="149"/>
      <c r="AC1282" s="149"/>
      <c r="AD1282" s="149"/>
      <c r="AE1282" s="149"/>
      <c r="AF1282" s="149"/>
      <c r="AG1282" s="149" t="s">
        <v>289</v>
      </c>
      <c r="AH1282" s="149"/>
      <c r="AI1282" s="149"/>
      <c r="AJ1282" s="149"/>
      <c r="AK1282" s="149"/>
      <c r="AL1282" s="149"/>
      <c r="AM1282" s="149"/>
      <c r="AN1282" s="149"/>
      <c r="AO1282" s="149"/>
      <c r="AP1282" s="149"/>
      <c r="AQ1282" s="149"/>
      <c r="AR1282" s="149"/>
      <c r="AS1282" s="149"/>
      <c r="AT1282" s="149"/>
      <c r="AU1282" s="149"/>
      <c r="AV1282" s="149"/>
      <c r="AW1282" s="149"/>
      <c r="AX1282" s="149"/>
      <c r="AY1282" s="149"/>
      <c r="AZ1282" s="149"/>
      <c r="BA1282" s="149"/>
      <c r="BB1282" s="149"/>
      <c r="BC1282" s="149"/>
      <c r="BD1282" s="149"/>
      <c r="BE1282" s="149"/>
      <c r="BF1282" s="149"/>
      <c r="BG1282" s="149"/>
      <c r="BH1282" s="149"/>
    </row>
    <row r="1283" spans="1:60" outlineLevel="1" x14ac:dyDescent="0.25">
      <c r="A1283" s="156"/>
      <c r="B1283" s="157"/>
      <c r="C1283" s="194" t="s">
        <v>1216</v>
      </c>
      <c r="D1283" s="161"/>
      <c r="E1283" s="162"/>
      <c r="F1283" s="159"/>
      <c r="G1283" s="159"/>
      <c r="H1283" s="159"/>
      <c r="I1283" s="159"/>
      <c r="J1283" s="159"/>
      <c r="K1283" s="159"/>
      <c r="L1283" s="159"/>
      <c r="M1283" s="159"/>
      <c r="N1283" s="159"/>
      <c r="O1283" s="159"/>
      <c r="P1283" s="159"/>
      <c r="Q1283" s="159"/>
      <c r="R1283" s="159"/>
      <c r="S1283" s="159"/>
      <c r="T1283" s="159"/>
      <c r="U1283" s="159"/>
      <c r="V1283" s="159"/>
      <c r="W1283" s="159"/>
      <c r="X1283" s="159"/>
      <c r="Y1283" s="149"/>
      <c r="Z1283" s="149"/>
      <c r="AA1283" s="149"/>
      <c r="AB1283" s="149"/>
      <c r="AC1283" s="149"/>
      <c r="AD1283" s="149"/>
      <c r="AE1283" s="149"/>
      <c r="AF1283" s="149"/>
      <c r="AG1283" s="149" t="s">
        <v>249</v>
      </c>
      <c r="AH1283" s="149">
        <v>0</v>
      </c>
      <c r="AI1283" s="149"/>
      <c r="AJ1283" s="149"/>
      <c r="AK1283" s="149"/>
      <c r="AL1283" s="149"/>
      <c r="AM1283" s="149"/>
      <c r="AN1283" s="149"/>
      <c r="AO1283" s="149"/>
      <c r="AP1283" s="149"/>
      <c r="AQ1283" s="149"/>
      <c r="AR1283" s="149"/>
      <c r="AS1283" s="149"/>
      <c r="AT1283" s="149"/>
      <c r="AU1283" s="149"/>
      <c r="AV1283" s="149"/>
      <c r="AW1283" s="149"/>
      <c r="AX1283" s="149"/>
      <c r="AY1283" s="149"/>
      <c r="AZ1283" s="149"/>
      <c r="BA1283" s="149"/>
      <c r="BB1283" s="149"/>
      <c r="BC1283" s="149"/>
      <c r="BD1283" s="149"/>
      <c r="BE1283" s="149"/>
      <c r="BF1283" s="149"/>
      <c r="BG1283" s="149"/>
      <c r="BH1283" s="149"/>
    </row>
    <row r="1284" spans="1:60" outlineLevel="1" x14ac:dyDescent="0.25">
      <c r="A1284" s="156"/>
      <c r="B1284" s="157"/>
      <c r="C1284" s="194" t="s">
        <v>1424</v>
      </c>
      <c r="D1284" s="161"/>
      <c r="E1284" s="162">
        <v>71.7</v>
      </c>
      <c r="F1284" s="159"/>
      <c r="G1284" s="159"/>
      <c r="H1284" s="159"/>
      <c r="I1284" s="159"/>
      <c r="J1284" s="159"/>
      <c r="K1284" s="159"/>
      <c r="L1284" s="159"/>
      <c r="M1284" s="159"/>
      <c r="N1284" s="159"/>
      <c r="O1284" s="159"/>
      <c r="P1284" s="159"/>
      <c r="Q1284" s="159"/>
      <c r="R1284" s="159"/>
      <c r="S1284" s="159"/>
      <c r="T1284" s="159"/>
      <c r="U1284" s="159"/>
      <c r="V1284" s="159"/>
      <c r="W1284" s="159"/>
      <c r="X1284" s="159"/>
      <c r="Y1284" s="149"/>
      <c r="Z1284" s="149"/>
      <c r="AA1284" s="149"/>
      <c r="AB1284" s="149"/>
      <c r="AC1284" s="149"/>
      <c r="AD1284" s="149"/>
      <c r="AE1284" s="149"/>
      <c r="AF1284" s="149"/>
      <c r="AG1284" s="149" t="s">
        <v>249</v>
      </c>
      <c r="AH1284" s="149">
        <v>0</v>
      </c>
      <c r="AI1284" s="149"/>
      <c r="AJ1284" s="149"/>
      <c r="AK1284" s="149"/>
      <c r="AL1284" s="149"/>
      <c r="AM1284" s="149"/>
      <c r="AN1284" s="149"/>
      <c r="AO1284" s="149"/>
      <c r="AP1284" s="149"/>
      <c r="AQ1284" s="149"/>
      <c r="AR1284" s="149"/>
      <c r="AS1284" s="149"/>
      <c r="AT1284" s="149"/>
      <c r="AU1284" s="149"/>
      <c r="AV1284" s="149"/>
      <c r="AW1284" s="149"/>
      <c r="AX1284" s="149"/>
      <c r="AY1284" s="149"/>
      <c r="AZ1284" s="149"/>
      <c r="BA1284" s="149"/>
      <c r="BB1284" s="149"/>
      <c r="BC1284" s="149"/>
      <c r="BD1284" s="149"/>
      <c r="BE1284" s="149"/>
      <c r="BF1284" s="149"/>
      <c r="BG1284" s="149"/>
      <c r="BH1284" s="149"/>
    </row>
    <row r="1285" spans="1:60" outlineLevel="1" x14ac:dyDescent="0.25">
      <c r="A1285" s="156"/>
      <c r="B1285" s="157"/>
      <c r="C1285" s="194" t="s">
        <v>1400</v>
      </c>
      <c r="D1285" s="161"/>
      <c r="E1285" s="162">
        <v>29.9</v>
      </c>
      <c r="F1285" s="159"/>
      <c r="G1285" s="159"/>
      <c r="H1285" s="159"/>
      <c r="I1285" s="159"/>
      <c r="J1285" s="159"/>
      <c r="K1285" s="159"/>
      <c r="L1285" s="159"/>
      <c r="M1285" s="159"/>
      <c r="N1285" s="159"/>
      <c r="O1285" s="159"/>
      <c r="P1285" s="159"/>
      <c r="Q1285" s="159"/>
      <c r="R1285" s="159"/>
      <c r="S1285" s="159"/>
      <c r="T1285" s="159"/>
      <c r="U1285" s="159"/>
      <c r="V1285" s="159"/>
      <c r="W1285" s="159"/>
      <c r="X1285" s="159"/>
      <c r="Y1285" s="149"/>
      <c r="Z1285" s="149"/>
      <c r="AA1285" s="149"/>
      <c r="AB1285" s="149"/>
      <c r="AC1285" s="149"/>
      <c r="AD1285" s="149"/>
      <c r="AE1285" s="149"/>
      <c r="AF1285" s="149"/>
      <c r="AG1285" s="149" t="s">
        <v>249</v>
      </c>
      <c r="AH1285" s="149">
        <v>0</v>
      </c>
      <c r="AI1285" s="149"/>
      <c r="AJ1285" s="149"/>
      <c r="AK1285" s="149"/>
      <c r="AL1285" s="149"/>
      <c r="AM1285" s="149"/>
      <c r="AN1285" s="149"/>
      <c r="AO1285" s="149"/>
      <c r="AP1285" s="149"/>
      <c r="AQ1285" s="149"/>
      <c r="AR1285" s="149"/>
      <c r="AS1285" s="149"/>
      <c r="AT1285" s="149"/>
      <c r="AU1285" s="149"/>
      <c r="AV1285" s="149"/>
      <c r="AW1285" s="149"/>
      <c r="AX1285" s="149"/>
      <c r="AY1285" s="149"/>
      <c r="AZ1285" s="149"/>
      <c r="BA1285" s="149"/>
      <c r="BB1285" s="149"/>
      <c r="BC1285" s="149"/>
      <c r="BD1285" s="149"/>
      <c r="BE1285" s="149"/>
      <c r="BF1285" s="149"/>
      <c r="BG1285" s="149"/>
      <c r="BH1285" s="149"/>
    </row>
    <row r="1286" spans="1:60" outlineLevel="1" x14ac:dyDescent="0.25">
      <c r="A1286" s="156"/>
      <c r="B1286" s="157"/>
      <c r="C1286" s="194" t="s">
        <v>1425</v>
      </c>
      <c r="D1286" s="161"/>
      <c r="E1286" s="162">
        <v>14.5</v>
      </c>
      <c r="F1286" s="159"/>
      <c r="G1286" s="159"/>
      <c r="H1286" s="159"/>
      <c r="I1286" s="159"/>
      <c r="J1286" s="159"/>
      <c r="K1286" s="159"/>
      <c r="L1286" s="159"/>
      <c r="M1286" s="159"/>
      <c r="N1286" s="159"/>
      <c r="O1286" s="159"/>
      <c r="P1286" s="159"/>
      <c r="Q1286" s="159"/>
      <c r="R1286" s="159"/>
      <c r="S1286" s="159"/>
      <c r="T1286" s="159"/>
      <c r="U1286" s="159"/>
      <c r="V1286" s="159"/>
      <c r="W1286" s="159"/>
      <c r="X1286" s="159"/>
      <c r="Y1286" s="149"/>
      <c r="Z1286" s="149"/>
      <c r="AA1286" s="149"/>
      <c r="AB1286" s="149"/>
      <c r="AC1286" s="149"/>
      <c r="AD1286" s="149"/>
      <c r="AE1286" s="149"/>
      <c r="AF1286" s="149"/>
      <c r="AG1286" s="149" t="s">
        <v>249</v>
      </c>
      <c r="AH1286" s="149">
        <v>0</v>
      </c>
      <c r="AI1286" s="149"/>
      <c r="AJ1286" s="149"/>
      <c r="AK1286" s="149"/>
      <c r="AL1286" s="149"/>
      <c r="AM1286" s="149"/>
      <c r="AN1286" s="149"/>
      <c r="AO1286" s="149"/>
      <c r="AP1286" s="149"/>
      <c r="AQ1286" s="149"/>
      <c r="AR1286" s="149"/>
      <c r="AS1286" s="149"/>
      <c r="AT1286" s="149"/>
      <c r="AU1286" s="149"/>
      <c r="AV1286" s="149"/>
      <c r="AW1286" s="149"/>
      <c r="AX1286" s="149"/>
      <c r="AY1286" s="149"/>
      <c r="AZ1286" s="149"/>
      <c r="BA1286" s="149"/>
      <c r="BB1286" s="149"/>
      <c r="BC1286" s="149"/>
      <c r="BD1286" s="149"/>
      <c r="BE1286" s="149"/>
      <c r="BF1286" s="149"/>
      <c r="BG1286" s="149"/>
      <c r="BH1286" s="149"/>
    </row>
    <row r="1287" spans="1:60" outlineLevel="1" x14ac:dyDescent="0.25">
      <c r="A1287" s="156"/>
      <c r="B1287" s="157"/>
      <c r="C1287" s="194" t="s">
        <v>1428</v>
      </c>
      <c r="D1287" s="161"/>
      <c r="E1287" s="162">
        <v>13.4</v>
      </c>
      <c r="F1287" s="159"/>
      <c r="G1287" s="159"/>
      <c r="H1287" s="159"/>
      <c r="I1287" s="159"/>
      <c r="J1287" s="159"/>
      <c r="K1287" s="159"/>
      <c r="L1287" s="159"/>
      <c r="M1287" s="159"/>
      <c r="N1287" s="159"/>
      <c r="O1287" s="159"/>
      <c r="P1287" s="159"/>
      <c r="Q1287" s="159"/>
      <c r="R1287" s="159"/>
      <c r="S1287" s="159"/>
      <c r="T1287" s="159"/>
      <c r="U1287" s="159"/>
      <c r="V1287" s="159"/>
      <c r="W1287" s="159"/>
      <c r="X1287" s="159"/>
      <c r="Y1287" s="149"/>
      <c r="Z1287" s="149"/>
      <c r="AA1287" s="149"/>
      <c r="AB1287" s="149"/>
      <c r="AC1287" s="149"/>
      <c r="AD1287" s="149"/>
      <c r="AE1287" s="149"/>
      <c r="AF1287" s="149"/>
      <c r="AG1287" s="149" t="s">
        <v>249</v>
      </c>
      <c r="AH1287" s="149">
        <v>0</v>
      </c>
      <c r="AI1287" s="149"/>
      <c r="AJ1287" s="149"/>
      <c r="AK1287" s="149"/>
      <c r="AL1287" s="149"/>
      <c r="AM1287" s="149"/>
      <c r="AN1287" s="149"/>
      <c r="AO1287" s="149"/>
      <c r="AP1287" s="149"/>
      <c r="AQ1287" s="149"/>
      <c r="AR1287" s="149"/>
      <c r="AS1287" s="149"/>
      <c r="AT1287" s="149"/>
      <c r="AU1287" s="149"/>
      <c r="AV1287" s="149"/>
      <c r="AW1287" s="149"/>
      <c r="AX1287" s="149"/>
      <c r="AY1287" s="149"/>
      <c r="AZ1287" s="149"/>
      <c r="BA1287" s="149"/>
      <c r="BB1287" s="149"/>
      <c r="BC1287" s="149"/>
      <c r="BD1287" s="149"/>
      <c r="BE1287" s="149"/>
      <c r="BF1287" s="149"/>
      <c r="BG1287" s="149"/>
      <c r="BH1287" s="149"/>
    </row>
    <row r="1288" spans="1:60" outlineLevel="1" x14ac:dyDescent="0.25">
      <c r="A1288" s="156"/>
      <c r="B1288" s="157"/>
      <c r="C1288" s="194" t="s">
        <v>1969</v>
      </c>
      <c r="D1288" s="161"/>
      <c r="E1288" s="162">
        <v>308.7</v>
      </c>
      <c r="F1288" s="159"/>
      <c r="G1288" s="159"/>
      <c r="H1288" s="159"/>
      <c r="I1288" s="159"/>
      <c r="J1288" s="159"/>
      <c r="K1288" s="159"/>
      <c r="L1288" s="159"/>
      <c r="M1288" s="159"/>
      <c r="N1288" s="159"/>
      <c r="O1288" s="159"/>
      <c r="P1288" s="159"/>
      <c r="Q1288" s="159"/>
      <c r="R1288" s="159"/>
      <c r="S1288" s="159"/>
      <c r="T1288" s="159"/>
      <c r="U1288" s="159"/>
      <c r="V1288" s="159"/>
      <c r="W1288" s="159"/>
      <c r="X1288" s="159"/>
      <c r="Y1288" s="149"/>
      <c r="Z1288" s="149"/>
      <c r="AA1288" s="149"/>
      <c r="AB1288" s="149"/>
      <c r="AC1288" s="149"/>
      <c r="AD1288" s="149"/>
      <c r="AE1288" s="149"/>
      <c r="AF1288" s="149"/>
      <c r="AG1288" s="149" t="s">
        <v>249</v>
      </c>
      <c r="AH1288" s="149">
        <v>0</v>
      </c>
      <c r="AI1288" s="149"/>
      <c r="AJ1288" s="149"/>
      <c r="AK1288" s="149"/>
      <c r="AL1288" s="149"/>
      <c r="AM1288" s="149"/>
      <c r="AN1288" s="149"/>
      <c r="AO1288" s="149"/>
      <c r="AP1288" s="149"/>
      <c r="AQ1288" s="149"/>
      <c r="AR1288" s="149"/>
      <c r="AS1288" s="149"/>
      <c r="AT1288" s="149"/>
      <c r="AU1288" s="149"/>
      <c r="AV1288" s="149"/>
      <c r="AW1288" s="149"/>
      <c r="AX1288" s="149"/>
      <c r="AY1288" s="149"/>
      <c r="AZ1288" s="149"/>
      <c r="BA1288" s="149"/>
      <c r="BB1288" s="149"/>
      <c r="BC1288" s="149"/>
      <c r="BD1288" s="149"/>
      <c r="BE1288" s="149"/>
      <c r="BF1288" s="149"/>
      <c r="BG1288" s="149"/>
      <c r="BH1288" s="149"/>
    </row>
    <row r="1289" spans="1:60" outlineLevel="1" x14ac:dyDescent="0.25">
      <c r="A1289" s="156"/>
      <c r="B1289" s="157"/>
      <c r="C1289" s="194" t="s">
        <v>1970</v>
      </c>
      <c r="D1289" s="161"/>
      <c r="E1289" s="162">
        <v>10.27</v>
      </c>
      <c r="F1289" s="159"/>
      <c r="G1289" s="159"/>
      <c r="H1289" s="159"/>
      <c r="I1289" s="159"/>
      <c r="J1289" s="159"/>
      <c r="K1289" s="159"/>
      <c r="L1289" s="159"/>
      <c r="M1289" s="159"/>
      <c r="N1289" s="159"/>
      <c r="O1289" s="159"/>
      <c r="P1289" s="159"/>
      <c r="Q1289" s="159"/>
      <c r="R1289" s="159"/>
      <c r="S1289" s="159"/>
      <c r="T1289" s="159"/>
      <c r="U1289" s="159"/>
      <c r="V1289" s="159"/>
      <c r="W1289" s="159"/>
      <c r="X1289" s="159"/>
      <c r="Y1289" s="149"/>
      <c r="Z1289" s="149"/>
      <c r="AA1289" s="149"/>
      <c r="AB1289" s="149"/>
      <c r="AC1289" s="149"/>
      <c r="AD1289" s="149"/>
      <c r="AE1289" s="149"/>
      <c r="AF1289" s="149"/>
      <c r="AG1289" s="149" t="s">
        <v>249</v>
      </c>
      <c r="AH1289" s="149">
        <v>0</v>
      </c>
      <c r="AI1289" s="149"/>
      <c r="AJ1289" s="149"/>
      <c r="AK1289" s="149"/>
      <c r="AL1289" s="149"/>
      <c r="AM1289" s="149"/>
      <c r="AN1289" s="149"/>
      <c r="AO1289" s="149"/>
      <c r="AP1289" s="149"/>
      <c r="AQ1289" s="149"/>
      <c r="AR1289" s="149"/>
      <c r="AS1289" s="149"/>
      <c r="AT1289" s="149"/>
      <c r="AU1289" s="149"/>
      <c r="AV1289" s="149"/>
      <c r="AW1289" s="149"/>
      <c r="AX1289" s="149"/>
      <c r="AY1289" s="149"/>
      <c r="AZ1289" s="149"/>
      <c r="BA1289" s="149"/>
      <c r="BB1289" s="149"/>
      <c r="BC1289" s="149"/>
      <c r="BD1289" s="149"/>
      <c r="BE1289" s="149"/>
      <c r="BF1289" s="149"/>
      <c r="BG1289" s="149"/>
      <c r="BH1289" s="149"/>
    </row>
    <row r="1290" spans="1:60" outlineLevel="1" x14ac:dyDescent="0.25">
      <c r="A1290" s="156"/>
      <c r="B1290" s="157"/>
      <c r="C1290" s="194" t="s">
        <v>1431</v>
      </c>
      <c r="D1290" s="161"/>
      <c r="E1290" s="162">
        <v>76</v>
      </c>
      <c r="F1290" s="159"/>
      <c r="G1290" s="159"/>
      <c r="H1290" s="159"/>
      <c r="I1290" s="159"/>
      <c r="J1290" s="159"/>
      <c r="K1290" s="159"/>
      <c r="L1290" s="159"/>
      <c r="M1290" s="159"/>
      <c r="N1290" s="159"/>
      <c r="O1290" s="159"/>
      <c r="P1290" s="159"/>
      <c r="Q1290" s="159"/>
      <c r="R1290" s="159"/>
      <c r="S1290" s="159"/>
      <c r="T1290" s="159"/>
      <c r="U1290" s="159"/>
      <c r="V1290" s="159"/>
      <c r="W1290" s="159"/>
      <c r="X1290" s="159"/>
      <c r="Y1290" s="149"/>
      <c r="Z1290" s="149"/>
      <c r="AA1290" s="149"/>
      <c r="AB1290" s="149"/>
      <c r="AC1290" s="149"/>
      <c r="AD1290" s="149"/>
      <c r="AE1290" s="149"/>
      <c r="AF1290" s="149"/>
      <c r="AG1290" s="149" t="s">
        <v>249</v>
      </c>
      <c r="AH1290" s="149">
        <v>0</v>
      </c>
      <c r="AI1290" s="149"/>
      <c r="AJ1290" s="149"/>
      <c r="AK1290" s="149"/>
      <c r="AL1290" s="149"/>
      <c r="AM1290" s="149"/>
      <c r="AN1290" s="149"/>
      <c r="AO1290" s="149"/>
      <c r="AP1290" s="149"/>
      <c r="AQ1290" s="149"/>
      <c r="AR1290" s="149"/>
      <c r="AS1290" s="149"/>
      <c r="AT1290" s="149"/>
      <c r="AU1290" s="149"/>
      <c r="AV1290" s="149"/>
      <c r="AW1290" s="149"/>
      <c r="AX1290" s="149"/>
      <c r="AY1290" s="149"/>
      <c r="AZ1290" s="149"/>
      <c r="BA1290" s="149"/>
      <c r="BB1290" s="149"/>
      <c r="BC1290" s="149"/>
      <c r="BD1290" s="149"/>
      <c r="BE1290" s="149"/>
      <c r="BF1290" s="149"/>
      <c r="BG1290" s="149"/>
      <c r="BH1290" s="149"/>
    </row>
    <row r="1291" spans="1:60" outlineLevel="1" x14ac:dyDescent="0.25">
      <c r="A1291" s="156"/>
      <c r="B1291" s="157"/>
      <c r="C1291" s="194" t="s">
        <v>1421</v>
      </c>
      <c r="D1291" s="161"/>
      <c r="E1291" s="162">
        <v>29.2</v>
      </c>
      <c r="F1291" s="159"/>
      <c r="G1291" s="159"/>
      <c r="H1291" s="159"/>
      <c r="I1291" s="159"/>
      <c r="J1291" s="159"/>
      <c r="K1291" s="159"/>
      <c r="L1291" s="159"/>
      <c r="M1291" s="159"/>
      <c r="N1291" s="159"/>
      <c r="O1291" s="159"/>
      <c r="P1291" s="159"/>
      <c r="Q1291" s="159"/>
      <c r="R1291" s="159"/>
      <c r="S1291" s="159"/>
      <c r="T1291" s="159"/>
      <c r="U1291" s="159"/>
      <c r="V1291" s="159"/>
      <c r="W1291" s="159"/>
      <c r="X1291" s="159"/>
      <c r="Y1291" s="149"/>
      <c r="Z1291" s="149"/>
      <c r="AA1291" s="149"/>
      <c r="AB1291" s="149"/>
      <c r="AC1291" s="149"/>
      <c r="AD1291" s="149"/>
      <c r="AE1291" s="149"/>
      <c r="AF1291" s="149"/>
      <c r="AG1291" s="149" t="s">
        <v>249</v>
      </c>
      <c r="AH1291" s="149">
        <v>0</v>
      </c>
      <c r="AI1291" s="149"/>
      <c r="AJ1291" s="149"/>
      <c r="AK1291" s="149"/>
      <c r="AL1291" s="149"/>
      <c r="AM1291" s="149"/>
      <c r="AN1291" s="149"/>
      <c r="AO1291" s="149"/>
      <c r="AP1291" s="149"/>
      <c r="AQ1291" s="149"/>
      <c r="AR1291" s="149"/>
      <c r="AS1291" s="149"/>
      <c r="AT1291" s="149"/>
      <c r="AU1291" s="149"/>
      <c r="AV1291" s="149"/>
      <c r="AW1291" s="149"/>
      <c r="AX1291" s="149"/>
      <c r="AY1291" s="149"/>
      <c r="AZ1291" s="149"/>
      <c r="BA1291" s="149"/>
      <c r="BB1291" s="149"/>
      <c r="BC1291" s="149"/>
      <c r="BD1291" s="149"/>
      <c r="BE1291" s="149"/>
      <c r="BF1291" s="149"/>
      <c r="BG1291" s="149"/>
      <c r="BH1291" s="149"/>
    </row>
    <row r="1292" spans="1:60" outlineLevel="1" x14ac:dyDescent="0.25">
      <c r="A1292" s="175">
        <v>193</v>
      </c>
      <c r="B1292" s="176" t="s">
        <v>1971</v>
      </c>
      <c r="C1292" s="193" t="s">
        <v>1972</v>
      </c>
      <c r="D1292" s="177" t="s">
        <v>1286</v>
      </c>
      <c r="E1292" s="178">
        <v>110</v>
      </c>
      <c r="F1292" s="179"/>
      <c r="G1292" s="180">
        <f>ROUND(E1292*F1292,2)</f>
        <v>0</v>
      </c>
      <c r="H1292" s="179"/>
      <c r="I1292" s="180">
        <f>ROUND(E1292*H1292,2)</f>
        <v>0</v>
      </c>
      <c r="J1292" s="179"/>
      <c r="K1292" s="180">
        <f>ROUND(E1292*J1292,2)</f>
        <v>0</v>
      </c>
      <c r="L1292" s="180">
        <v>21</v>
      </c>
      <c r="M1292" s="180">
        <f>G1292*(1+L1292/100)</f>
        <v>0</v>
      </c>
      <c r="N1292" s="180">
        <v>0</v>
      </c>
      <c r="O1292" s="180">
        <f>ROUND(E1292*N1292,2)</f>
        <v>0</v>
      </c>
      <c r="P1292" s="180">
        <v>0</v>
      </c>
      <c r="Q1292" s="180">
        <f>ROUND(E1292*P1292,2)</f>
        <v>0</v>
      </c>
      <c r="R1292" s="180"/>
      <c r="S1292" s="180" t="s">
        <v>326</v>
      </c>
      <c r="T1292" s="181" t="s">
        <v>327</v>
      </c>
      <c r="U1292" s="159">
        <v>0</v>
      </c>
      <c r="V1292" s="159">
        <f>ROUND(E1292*U1292,2)</f>
        <v>0</v>
      </c>
      <c r="W1292" s="159"/>
      <c r="X1292" s="159" t="s">
        <v>246</v>
      </c>
      <c r="Y1292" s="149"/>
      <c r="Z1292" s="149"/>
      <c r="AA1292" s="149"/>
      <c r="AB1292" s="149"/>
      <c r="AC1292" s="149"/>
      <c r="AD1292" s="149"/>
      <c r="AE1292" s="149"/>
      <c r="AF1292" s="149"/>
      <c r="AG1292" s="149" t="s">
        <v>289</v>
      </c>
      <c r="AH1292" s="149"/>
      <c r="AI1292" s="149"/>
      <c r="AJ1292" s="149"/>
      <c r="AK1292" s="149"/>
      <c r="AL1292" s="149"/>
      <c r="AM1292" s="149"/>
      <c r="AN1292" s="149"/>
      <c r="AO1292" s="149"/>
      <c r="AP1292" s="149"/>
      <c r="AQ1292" s="149"/>
      <c r="AR1292" s="149"/>
      <c r="AS1292" s="149"/>
      <c r="AT1292" s="149"/>
      <c r="AU1292" s="149"/>
      <c r="AV1292" s="149"/>
      <c r="AW1292" s="149"/>
      <c r="AX1292" s="149"/>
      <c r="AY1292" s="149"/>
      <c r="AZ1292" s="149"/>
      <c r="BA1292" s="149"/>
      <c r="BB1292" s="149"/>
      <c r="BC1292" s="149"/>
      <c r="BD1292" s="149"/>
      <c r="BE1292" s="149"/>
      <c r="BF1292" s="149"/>
      <c r="BG1292" s="149"/>
      <c r="BH1292" s="149"/>
    </row>
    <row r="1293" spans="1:60" outlineLevel="1" x14ac:dyDescent="0.25">
      <c r="A1293" s="156"/>
      <c r="B1293" s="157"/>
      <c r="C1293" s="194" t="s">
        <v>1216</v>
      </c>
      <c r="D1293" s="161"/>
      <c r="E1293" s="162"/>
      <c r="F1293" s="159"/>
      <c r="G1293" s="159"/>
      <c r="H1293" s="159"/>
      <c r="I1293" s="159"/>
      <c r="J1293" s="159"/>
      <c r="K1293" s="159"/>
      <c r="L1293" s="159"/>
      <c r="M1293" s="159"/>
      <c r="N1293" s="159"/>
      <c r="O1293" s="159"/>
      <c r="P1293" s="159"/>
      <c r="Q1293" s="159"/>
      <c r="R1293" s="159"/>
      <c r="S1293" s="159"/>
      <c r="T1293" s="159"/>
      <c r="U1293" s="159"/>
      <c r="V1293" s="159"/>
      <c r="W1293" s="159"/>
      <c r="X1293" s="159"/>
      <c r="Y1293" s="149"/>
      <c r="Z1293" s="149"/>
      <c r="AA1293" s="149"/>
      <c r="AB1293" s="149"/>
      <c r="AC1293" s="149"/>
      <c r="AD1293" s="149"/>
      <c r="AE1293" s="149"/>
      <c r="AF1293" s="149"/>
      <c r="AG1293" s="149" t="s">
        <v>249</v>
      </c>
      <c r="AH1293" s="149">
        <v>0</v>
      </c>
      <c r="AI1293" s="149"/>
      <c r="AJ1293" s="149"/>
      <c r="AK1293" s="149"/>
      <c r="AL1293" s="149"/>
      <c r="AM1293" s="149"/>
      <c r="AN1293" s="149"/>
      <c r="AO1293" s="149"/>
      <c r="AP1293" s="149"/>
      <c r="AQ1293" s="149"/>
      <c r="AR1293" s="149"/>
      <c r="AS1293" s="149"/>
      <c r="AT1293" s="149"/>
      <c r="AU1293" s="149"/>
      <c r="AV1293" s="149"/>
      <c r="AW1293" s="149"/>
      <c r="AX1293" s="149"/>
      <c r="AY1293" s="149"/>
      <c r="AZ1293" s="149"/>
      <c r="BA1293" s="149"/>
      <c r="BB1293" s="149"/>
      <c r="BC1293" s="149"/>
      <c r="BD1293" s="149"/>
      <c r="BE1293" s="149"/>
      <c r="BF1293" s="149"/>
      <c r="BG1293" s="149"/>
      <c r="BH1293" s="149"/>
    </row>
    <row r="1294" spans="1:60" outlineLevel="1" x14ac:dyDescent="0.25">
      <c r="A1294" s="156"/>
      <c r="B1294" s="157"/>
      <c r="C1294" s="194" t="s">
        <v>1973</v>
      </c>
      <c r="D1294" s="161"/>
      <c r="E1294" s="162">
        <v>24</v>
      </c>
      <c r="F1294" s="159"/>
      <c r="G1294" s="159"/>
      <c r="H1294" s="159"/>
      <c r="I1294" s="159"/>
      <c r="J1294" s="159"/>
      <c r="K1294" s="159"/>
      <c r="L1294" s="159"/>
      <c r="M1294" s="159"/>
      <c r="N1294" s="159"/>
      <c r="O1294" s="159"/>
      <c r="P1294" s="159"/>
      <c r="Q1294" s="159"/>
      <c r="R1294" s="159"/>
      <c r="S1294" s="159"/>
      <c r="T1294" s="159"/>
      <c r="U1294" s="159"/>
      <c r="V1294" s="159"/>
      <c r="W1294" s="159"/>
      <c r="X1294" s="159"/>
      <c r="Y1294" s="149"/>
      <c r="Z1294" s="149"/>
      <c r="AA1294" s="149"/>
      <c r="AB1294" s="149"/>
      <c r="AC1294" s="149"/>
      <c r="AD1294" s="149"/>
      <c r="AE1294" s="149"/>
      <c r="AF1294" s="149"/>
      <c r="AG1294" s="149" t="s">
        <v>249</v>
      </c>
      <c r="AH1294" s="149">
        <v>0</v>
      </c>
      <c r="AI1294" s="149"/>
      <c r="AJ1294" s="149"/>
      <c r="AK1294" s="149"/>
      <c r="AL1294" s="149"/>
      <c r="AM1294" s="149"/>
      <c r="AN1294" s="149"/>
      <c r="AO1294" s="149"/>
      <c r="AP1294" s="149"/>
      <c r="AQ1294" s="149"/>
      <c r="AR1294" s="149"/>
      <c r="AS1294" s="149"/>
      <c r="AT1294" s="149"/>
      <c r="AU1294" s="149"/>
      <c r="AV1294" s="149"/>
      <c r="AW1294" s="149"/>
      <c r="AX1294" s="149"/>
      <c r="AY1294" s="149"/>
      <c r="AZ1294" s="149"/>
      <c r="BA1294" s="149"/>
      <c r="BB1294" s="149"/>
      <c r="BC1294" s="149"/>
      <c r="BD1294" s="149"/>
      <c r="BE1294" s="149"/>
      <c r="BF1294" s="149"/>
      <c r="BG1294" s="149"/>
      <c r="BH1294" s="149"/>
    </row>
    <row r="1295" spans="1:60" outlineLevel="1" x14ac:dyDescent="0.25">
      <c r="A1295" s="156"/>
      <c r="B1295" s="157"/>
      <c r="C1295" s="194" t="s">
        <v>1974</v>
      </c>
      <c r="D1295" s="161"/>
      <c r="E1295" s="162">
        <v>20.05</v>
      </c>
      <c r="F1295" s="159"/>
      <c r="G1295" s="159"/>
      <c r="H1295" s="159"/>
      <c r="I1295" s="159"/>
      <c r="J1295" s="159"/>
      <c r="K1295" s="159"/>
      <c r="L1295" s="159"/>
      <c r="M1295" s="159"/>
      <c r="N1295" s="159"/>
      <c r="O1295" s="159"/>
      <c r="P1295" s="159"/>
      <c r="Q1295" s="159"/>
      <c r="R1295" s="159"/>
      <c r="S1295" s="159"/>
      <c r="T1295" s="159"/>
      <c r="U1295" s="159"/>
      <c r="V1295" s="159"/>
      <c r="W1295" s="159"/>
      <c r="X1295" s="159"/>
      <c r="Y1295" s="149"/>
      <c r="Z1295" s="149"/>
      <c r="AA1295" s="149"/>
      <c r="AB1295" s="149"/>
      <c r="AC1295" s="149"/>
      <c r="AD1295" s="149"/>
      <c r="AE1295" s="149"/>
      <c r="AF1295" s="149"/>
      <c r="AG1295" s="149" t="s">
        <v>249</v>
      </c>
      <c r="AH1295" s="149">
        <v>0</v>
      </c>
      <c r="AI1295" s="149"/>
      <c r="AJ1295" s="149"/>
      <c r="AK1295" s="149"/>
      <c r="AL1295" s="149"/>
      <c r="AM1295" s="149"/>
      <c r="AN1295" s="149"/>
      <c r="AO1295" s="149"/>
      <c r="AP1295" s="149"/>
      <c r="AQ1295" s="149"/>
      <c r="AR1295" s="149"/>
      <c r="AS1295" s="149"/>
      <c r="AT1295" s="149"/>
      <c r="AU1295" s="149"/>
      <c r="AV1295" s="149"/>
      <c r="AW1295" s="149"/>
      <c r="AX1295" s="149"/>
      <c r="AY1295" s="149"/>
      <c r="AZ1295" s="149"/>
      <c r="BA1295" s="149"/>
      <c r="BB1295" s="149"/>
      <c r="BC1295" s="149"/>
      <c r="BD1295" s="149"/>
      <c r="BE1295" s="149"/>
      <c r="BF1295" s="149"/>
      <c r="BG1295" s="149"/>
      <c r="BH1295" s="149"/>
    </row>
    <row r="1296" spans="1:60" outlineLevel="1" x14ac:dyDescent="0.25">
      <c r="A1296" s="156"/>
      <c r="B1296" s="157"/>
      <c r="C1296" s="194" t="s">
        <v>1975</v>
      </c>
      <c r="D1296" s="161"/>
      <c r="E1296" s="162">
        <v>9.5500000000000007</v>
      </c>
      <c r="F1296" s="159"/>
      <c r="G1296" s="159"/>
      <c r="H1296" s="159"/>
      <c r="I1296" s="159"/>
      <c r="J1296" s="159"/>
      <c r="K1296" s="159"/>
      <c r="L1296" s="159"/>
      <c r="M1296" s="159"/>
      <c r="N1296" s="159"/>
      <c r="O1296" s="159"/>
      <c r="P1296" s="159"/>
      <c r="Q1296" s="159"/>
      <c r="R1296" s="159"/>
      <c r="S1296" s="159"/>
      <c r="T1296" s="159"/>
      <c r="U1296" s="159"/>
      <c r="V1296" s="159"/>
      <c r="W1296" s="159"/>
      <c r="X1296" s="159"/>
      <c r="Y1296" s="149"/>
      <c r="Z1296" s="149"/>
      <c r="AA1296" s="149"/>
      <c r="AB1296" s="149"/>
      <c r="AC1296" s="149"/>
      <c r="AD1296" s="149"/>
      <c r="AE1296" s="149"/>
      <c r="AF1296" s="149"/>
      <c r="AG1296" s="149" t="s">
        <v>249</v>
      </c>
      <c r="AH1296" s="149">
        <v>0</v>
      </c>
      <c r="AI1296" s="149"/>
      <c r="AJ1296" s="149"/>
      <c r="AK1296" s="149"/>
      <c r="AL1296" s="149"/>
      <c r="AM1296" s="149"/>
      <c r="AN1296" s="149"/>
      <c r="AO1296" s="149"/>
      <c r="AP1296" s="149"/>
      <c r="AQ1296" s="149"/>
      <c r="AR1296" s="149"/>
      <c r="AS1296" s="149"/>
      <c r="AT1296" s="149"/>
      <c r="AU1296" s="149"/>
      <c r="AV1296" s="149"/>
      <c r="AW1296" s="149"/>
      <c r="AX1296" s="149"/>
      <c r="AY1296" s="149"/>
      <c r="AZ1296" s="149"/>
      <c r="BA1296" s="149"/>
      <c r="BB1296" s="149"/>
      <c r="BC1296" s="149"/>
      <c r="BD1296" s="149"/>
      <c r="BE1296" s="149"/>
      <c r="BF1296" s="149"/>
      <c r="BG1296" s="149"/>
      <c r="BH1296" s="149"/>
    </row>
    <row r="1297" spans="1:60" outlineLevel="1" x14ac:dyDescent="0.25">
      <c r="A1297" s="156"/>
      <c r="B1297" s="157"/>
      <c r="C1297" s="194" t="s">
        <v>1976</v>
      </c>
      <c r="D1297" s="161"/>
      <c r="E1297" s="162">
        <v>20.3</v>
      </c>
      <c r="F1297" s="159"/>
      <c r="G1297" s="159"/>
      <c r="H1297" s="159"/>
      <c r="I1297" s="159"/>
      <c r="J1297" s="159"/>
      <c r="K1297" s="159"/>
      <c r="L1297" s="159"/>
      <c r="M1297" s="159"/>
      <c r="N1297" s="159"/>
      <c r="O1297" s="159"/>
      <c r="P1297" s="159"/>
      <c r="Q1297" s="159"/>
      <c r="R1297" s="159"/>
      <c r="S1297" s="159"/>
      <c r="T1297" s="159"/>
      <c r="U1297" s="159"/>
      <c r="V1297" s="159"/>
      <c r="W1297" s="159"/>
      <c r="X1297" s="159"/>
      <c r="Y1297" s="149"/>
      <c r="Z1297" s="149"/>
      <c r="AA1297" s="149"/>
      <c r="AB1297" s="149"/>
      <c r="AC1297" s="149"/>
      <c r="AD1297" s="149"/>
      <c r="AE1297" s="149"/>
      <c r="AF1297" s="149"/>
      <c r="AG1297" s="149" t="s">
        <v>249</v>
      </c>
      <c r="AH1297" s="149">
        <v>0</v>
      </c>
      <c r="AI1297" s="149"/>
      <c r="AJ1297" s="149"/>
      <c r="AK1297" s="149"/>
      <c r="AL1297" s="149"/>
      <c r="AM1297" s="149"/>
      <c r="AN1297" s="149"/>
      <c r="AO1297" s="149"/>
      <c r="AP1297" s="149"/>
      <c r="AQ1297" s="149"/>
      <c r="AR1297" s="149"/>
      <c r="AS1297" s="149"/>
      <c r="AT1297" s="149"/>
      <c r="AU1297" s="149"/>
      <c r="AV1297" s="149"/>
      <c r="AW1297" s="149"/>
      <c r="AX1297" s="149"/>
      <c r="AY1297" s="149"/>
      <c r="AZ1297" s="149"/>
      <c r="BA1297" s="149"/>
      <c r="BB1297" s="149"/>
      <c r="BC1297" s="149"/>
      <c r="BD1297" s="149"/>
      <c r="BE1297" s="149"/>
      <c r="BF1297" s="149"/>
      <c r="BG1297" s="149"/>
      <c r="BH1297" s="149"/>
    </row>
    <row r="1298" spans="1:60" outlineLevel="1" x14ac:dyDescent="0.25">
      <c r="A1298" s="156"/>
      <c r="B1298" s="157"/>
      <c r="C1298" s="194" t="s">
        <v>1977</v>
      </c>
      <c r="D1298" s="161"/>
      <c r="E1298" s="162">
        <v>20.7</v>
      </c>
      <c r="F1298" s="159"/>
      <c r="G1298" s="159"/>
      <c r="H1298" s="159"/>
      <c r="I1298" s="159"/>
      <c r="J1298" s="159"/>
      <c r="K1298" s="159"/>
      <c r="L1298" s="159"/>
      <c r="M1298" s="159"/>
      <c r="N1298" s="159"/>
      <c r="O1298" s="159"/>
      <c r="P1298" s="159"/>
      <c r="Q1298" s="159"/>
      <c r="R1298" s="159"/>
      <c r="S1298" s="159"/>
      <c r="T1298" s="159"/>
      <c r="U1298" s="159"/>
      <c r="V1298" s="159"/>
      <c r="W1298" s="159"/>
      <c r="X1298" s="159"/>
      <c r="Y1298" s="149"/>
      <c r="Z1298" s="149"/>
      <c r="AA1298" s="149"/>
      <c r="AB1298" s="149"/>
      <c r="AC1298" s="149"/>
      <c r="AD1298" s="149"/>
      <c r="AE1298" s="149"/>
      <c r="AF1298" s="149"/>
      <c r="AG1298" s="149" t="s">
        <v>249</v>
      </c>
      <c r="AH1298" s="149">
        <v>0</v>
      </c>
      <c r="AI1298" s="149"/>
      <c r="AJ1298" s="149"/>
      <c r="AK1298" s="149"/>
      <c r="AL1298" s="149"/>
      <c r="AM1298" s="149"/>
      <c r="AN1298" s="149"/>
      <c r="AO1298" s="149"/>
      <c r="AP1298" s="149"/>
      <c r="AQ1298" s="149"/>
      <c r="AR1298" s="149"/>
      <c r="AS1298" s="149"/>
      <c r="AT1298" s="149"/>
      <c r="AU1298" s="149"/>
      <c r="AV1298" s="149"/>
      <c r="AW1298" s="149"/>
      <c r="AX1298" s="149"/>
      <c r="AY1298" s="149"/>
      <c r="AZ1298" s="149"/>
      <c r="BA1298" s="149"/>
      <c r="BB1298" s="149"/>
      <c r="BC1298" s="149"/>
      <c r="BD1298" s="149"/>
      <c r="BE1298" s="149"/>
      <c r="BF1298" s="149"/>
      <c r="BG1298" s="149"/>
      <c r="BH1298" s="149"/>
    </row>
    <row r="1299" spans="1:60" outlineLevel="1" x14ac:dyDescent="0.25">
      <c r="A1299" s="156"/>
      <c r="B1299" s="157"/>
      <c r="C1299" s="194" t="s">
        <v>1978</v>
      </c>
      <c r="D1299" s="161"/>
      <c r="E1299" s="162">
        <v>7.15</v>
      </c>
      <c r="F1299" s="159"/>
      <c r="G1299" s="159"/>
      <c r="H1299" s="159"/>
      <c r="I1299" s="159"/>
      <c r="J1299" s="159"/>
      <c r="K1299" s="159"/>
      <c r="L1299" s="159"/>
      <c r="M1299" s="159"/>
      <c r="N1299" s="159"/>
      <c r="O1299" s="159"/>
      <c r="P1299" s="159"/>
      <c r="Q1299" s="159"/>
      <c r="R1299" s="159"/>
      <c r="S1299" s="159"/>
      <c r="T1299" s="159"/>
      <c r="U1299" s="159"/>
      <c r="V1299" s="159"/>
      <c r="W1299" s="159"/>
      <c r="X1299" s="159"/>
      <c r="Y1299" s="149"/>
      <c r="Z1299" s="149"/>
      <c r="AA1299" s="149"/>
      <c r="AB1299" s="149"/>
      <c r="AC1299" s="149"/>
      <c r="AD1299" s="149"/>
      <c r="AE1299" s="149"/>
      <c r="AF1299" s="149"/>
      <c r="AG1299" s="149" t="s">
        <v>249</v>
      </c>
      <c r="AH1299" s="149">
        <v>0</v>
      </c>
      <c r="AI1299" s="149"/>
      <c r="AJ1299" s="149"/>
      <c r="AK1299" s="149"/>
      <c r="AL1299" s="149"/>
      <c r="AM1299" s="149"/>
      <c r="AN1299" s="149"/>
      <c r="AO1299" s="149"/>
      <c r="AP1299" s="149"/>
      <c r="AQ1299" s="149"/>
      <c r="AR1299" s="149"/>
      <c r="AS1299" s="149"/>
      <c r="AT1299" s="149"/>
      <c r="AU1299" s="149"/>
      <c r="AV1299" s="149"/>
      <c r="AW1299" s="149"/>
      <c r="AX1299" s="149"/>
      <c r="AY1299" s="149"/>
      <c r="AZ1299" s="149"/>
      <c r="BA1299" s="149"/>
      <c r="BB1299" s="149"/>
      <c r="BC1299" s="149"/>
      <c r="BD1299" s="149"/>
      <c r="BE1299" s="149"/>
      <c r="BF1299" s="149"/>
      <c r="BG1299" s="149"/>
      <c r="BH1299" s="149"/>
    </row>
    <row r="1300" spans="1:60" outlineLevel="1" x14ac:dyDescent="0.25">
      <c r="A1300" s="156"/>
      <c r="B1300" s="157"/>
      <c r="C1300" s="194" t="s">
        <v>1979</v>
      </c>
      <c r="D1300" s="161"/>
      <c r="E1300" s="162">
        <v>8.25</v>
      </c>
      <c r="F1300" s="159"/>
      <c r="G1300" s="159"/>
      <c r="H1300" s="159"/>
      <c r="I1300" s="159"/>
      <c r="J1300" s="159"/>
      <c r="K1300" s="159"/>
      <c r="L1300" s="159"/>
      <c r="M1300" s="159"/>
      <c r="N1300" s="159"/>
      <c r="O1300" s="159"/>
      <c r="P1300" s="159"/>
      <c r="Q1300" s="159"/>
      <c r="R1300" s="159"/>
      <c r="S1300" s="159"/>
      <c r="T1300" s="159"/>
      <c r="U1300" s="159"/>
      <c r="V1300" s="159"/>
      <c r="W1300" s="159"/>
      <c r="X1300" s="159"/>
      <c r="Y1300" s="149"/>
      <c r="Z1300" s="149"/>
      <c r="AA1300" s="149"/>
      <c r="AB1300" s="149"/>
      <c r="AC1300" s="149"/>
      <c r="AD1300" s="149"/>
      <c r="AE1300" s="149"/>
      <c r="AF1300" s="149"/>
      <c r="AG1300" s="149" t="s">
        <v>249</v>
      </c>
      <c r="AH1300" s="149">
        <v>0</v>
      </c>
      <c r="AI1300" s="149"/>
      <c r="AJ1300" s="149"/>
      <c r="AK1300" s="149"/>
      <c r="AL1300" s="149"/>
      <c r="AM1300" s="149"/>
      <c r="AN1300" s="149"/>
      <c r="AO1300" s="149"/>
      <c r="AP1300" s="149"/>
      <c r="AQ1300" s="149"/>
      <c r="AR1300" s="149"/>
      <c r="AS1300" s="149"/>
      <c r="AT1300" s="149"/>
      <c r="AU1300" s="149"/>
      <c r="AV1300" s="149"/>
      <c r="AW1300" s="149"/>
      <c r="AX1300" s="149"/>
      <c r="AY1300" s="149"/>
      <c r="AZ1300" s="149"/>
      <c r="BA1300" s="149"/>
      <c r="BB1300" s="149"/>
      <c r="BC1300" s="149"/>
      <c r="BD1300" s="149"/>
      <c r="BE1300" s="149"/>
      <c r="BF1300" s="149"/>
      <c r="BG1300" s="149"/>
      <c r="BH1300" s="149"/>
    </row>
    <row r="1301" spans="1:60" outlineLevel="1" x14ac:dyDescent="0.25">
      <c r="A1301" s="183">
        <v>194</v>
      </c>
      <c r="B1301" s="184" t="s">
        <v>1980</v>
      </c>
      <c r="C1301" s="195" t="s">
        <v>1981</v>
      </c>
      <c r="D1301" s="185" t="s">
        <v>1286</v>
      </c>
      <c r="E1301" s="186">
        <v>8.4</v>
      </c>
      <c r="F1301" s="187"/>
      <c r="G1301" s="188">
        <f>ROUND(E1301*F1301,2)</f>
        <v>0</v>
      </c>
      <c r="H1301" s="187"/>
      <c r="I1301" s="188">
        <f>ROUND(E1301*H1301,2)</f>
        <v>0</v>
      </c>
      <c r="J1301" s="187"/>
      <c r="K1301" s="188">
        <f>ROUND(E1301*J1301,2)</f>
        <v>0</v>
      </c>
      <c r="L1301" s="188">
        <v>21</v>
      </c>
      <c r="M1301" s="188">
        <f>G1301*(1+L1301/100)</f>
        <v>0</v>
      </c>
      <c r="N1301" s="188">
        <v>0</v>
      </c>
      <c r="O1301" s="188">
        <f>ROUND(E1301*N1301,2)</f>
        <v>0</v>
      </c>
      <c r="P1301" s="188">
        <v>0</v>
      </c>
      <c r="Q1301" s="188">
        <f>ROUND(E1301*P1301,2)</f>
        <v>0</v>
      </c>
      <c r="R1301" s="188"/>
      <c r="S1301" s="188" t="s">
        <v>326</v>
      </c>
      <c r="T1301" s="189" t="s">
        <v>327</v>
      </c>
      <c r="U1301" s="159">
        <v>0</v>
      </c>
      <c r="V1301" s="159">
        <f>ROUND(E1301*U1301,2)</f>
        <v>0</v>
      </c>
      <c r="W1301" s="159"/>
      <c r="X1301" s="159" t="s">
        <v>246</v>
      </c>
      <c r="Y1301" s="149"/>
      <c r="Z1301" s="149"/>
      <c r="AA1301" s="149"/>
      <c r="AB1301" s="149"/>
      <c r="AC1301" s="149"/>
      <c r="AD1301" s="149"/>
      <c r="AE1301" s="149"/>
      <c r="AF1301" s="149"/>
      <c r="AG1301" s="149" t="s">
        <v>289</v>
      </c>
      <c r="AH1301" s="149"/>
      <c r="AI1301" s="149"/>
      <c r="AJ1301" s="149"/>
      <c r="AK1301" s="149"/>
      <c r="AL1301" s="149"/>
      <c r="AM1301" s="149"/>
      <c r="AN1301" s="149"/>
      <c r="AO1301" s="149"/>
      <c r="AP1301" s="149"/>
      <c r="AQ1301" s="149"/>
      <c r="AR1301" s="149"/>
      <c r="AS1301" s="149"/>
      <c r="AT1301" s="149"/>
      <c r="AU1301" s="149"/>
      <c r="AV1301" s="149"/>
      <c r="AW1301" s="149"/>
      <c r="AX1301" s="149"/>
      <c r="AY1301" s="149"/>
      <c r="AZ1301" s="149"/>
      <c r="BA1301" s="149"/>
      <c r="BB1301" s="149"/>
      <c r="BC1301" s="149"/>
      <c r="BD1301" s="149"/>
      <c r="BE1301" s="149"/>
      <c r="BF1301" s="149"/>
      <c r="BG1301" s="149"/>
      <c r="BH1301" s="149"/>
    </row>
    <row r="1302" spans="1:60" outlineLevel="1" x14ac:dyDescent="0.25">
      <c r="A1302" s="175">
        <v>195</v>
      </c>
      <c r="B1302" s="176" t="s">
        <v>1982</v>
      </c>
      <c r="C1302" s="193" t="s">
        <v>1983</v>
      </c>
      <c r="D1302" s="177" t="s">
        <v>1286</v>
      </c>
      <c r="E1302" s="178">
        <v>37.950000000000003</v>
      </c>
      <c r="F1302" s="179"/>
      <c r="G1302" s="180">
        <f>ROUND(E1302*F1302,2)</f>
        <v>0</v>
      </c>
      <c r="H1302" s="179"/>
      <c r="I1302" s="180">
        <f>ROUND(E1302*H1302,2)</f>
        <v>0</v>
      </c>
      <c r="J1302" s="179"/>
      <c r="K1302" s="180">
        <f>ROUND(E1302*J1302,2)</f>
        <v>0</v>
      </c>
      <c r="L1302" s="180">
        <v>21</v>
      </c>
      <c r="M1302" s="180">
        <f>G1302*(1+L1302/100)</f>
        <v>0</v>
      </c>
      <c r="N1302" s="180">
        <v>1E-4</v>
      </c>
      <c r="O1302" s="180">
        <f>ROUND(E1302*N1302,2)</f>
        <v>0</v>
      </c>
      <c r="P1302" s="180">
        <v>0</v>
      </c>
      <c r="Q1302" s="180">
        <f>ROUND(E1302*P1302,2)</f>
        <v>0</v>
      </c>
      <c r="R1302" s="180"/>
      <c r="S1302" s="180" t="s">
        <v>326</v>
      </c>
      <c r="T1302" s="181" t="s">
        <v>327</v>
      </c>
      <c r="U1302" s="159">
        <v>0</v>
      </c>
      <c r="V1302" s="159">
        <f>ROUND(E1302*U1302,2)</f>
        <v>0</v>
      </c>
      <c r="W1302" s="159"/>
      <c r="X1302" s="159" t="s">
        <v>328</v>
      </c>
      <c r="Y1302" s="149"/>
      <c r="Z1302" s="149"/>
      <c r="AA1302" s="149"/>
      <c r="AB1302" s="149"/>
      <c r="AC1302" s="149"/>
      <c r="AD1302" s="149"/>
      <c r="AE1302" s="149"/>
      <c r="AF1302" s="149"/>
      <c r="AG1302" s="149" t="s">
        <v>415</v>
      </c>
      <c r="AH1302" s="149"/>
      <c r="AI1302" s="149"/>
      <c r="AJ1302" s="149"/>
      <c r="AK1302" s="149"/>
      <c r="AL1302" s="149"/>
      <c r="AM1302" s="149"/>
      <c r="AN1302" s="149"/>
      <c r="AO1302" s="149"/>
      <c r="AP1302" s="149"/>
      <c r="AQ1302" s="149"/>
      <c r="AR1302" s="149"/>
      <c r="AS1302" s="149"/>
      <c r="AT1302" s="149"/>
      <c r="AU1302" s="149"/>
      <c r="AV1302" s="149"/>
      <c r="AW1302" s="149"/>
      <c r="AX1302" s="149"/>
      <c r="AY1302" s="149"/>
      <c r="AZ1302" s="149"/>
      <c r="BA1302" s="149"/>
      <c r="BB1302" s="149"/>
      <c r="BC1302" s="149"/>
      <c r="BD1302" s="149"/>
      <c r="BE1302" s="149"/>
      <c r="BF1302" s="149"/>
      <c r="BG1302" s="149"/>
      <c r="BH1302" s="149"/>
    </row>
    <row r="1303" spans="1:60" outlineLevel="1" x14ac:dyDescent="0.25">
      <c r="A1303" s="156"/>
      <c r="B1303" s="157"/>
      <c r="C1303" s="194" t="s">
        <v>1216</v>
      </c>
      <c r="D1303" s="161"/>
      <c r="E1303" s="162"/>
      <c r="F1303" s="159"/>
      <c r="G1303" s="159"/>
      <c r="H1303" s="159"/>
      <c r="I1303" s="159"/>
      <c r="J1303" s="159"/>
      <c r="K1303" s="159"/>
      <c r="L1303" s="159"/>
      <c r="M1303" s="159"/>
      <c r="N1303" s="159"/>
      <c r="O1303" s="159"/>
      <c r="P1303" s="159"/>
      <c r="Q1303" s="159"/>
      <c r="R1303" s="159"/>
      <c r="S1303" s="159"/>
      <c r="T1303" s="159"/>
      <c r="U1303" s="159"/>
      <c r="V1303" s="159"/>
      <c r="W1303" s="159"/>
      <c r="X1303" s="159"/>
      <c r="Y1303" s="149"/>
      <c r="Z1303" s="149"/>
      <c r="AA1303" s="149"/>
      <c r="AB1303" s="149"/>
      <c r="AC1303" s="149"/>
      <c r="AD1303" s="149"/>
      <c r="AE1303" s="149"/>
      <c r="AF1303" s="149"/>
      <c r="AG1303" s="149" t="s">
        <v>249</v>
      </c>
      <c r="AH1303" s="149">
        <v>0</v>
      </c>
      <c r="AI1303" s="149"/>
      <c r="AJ1303" s="149"/>
      <c r="AK1303" s="149"/>
      <c r="AL1303" s="149"/>
      <c r="AM1303" s="149"/>
      <c r="AN1303" s="149"/>
      <c r="AO1303" s="149"/>
      <c r="AP1303" s="149"/>
      <c r="AQ1303" s="149"/>
      <c r="AR1303" s="149"/>
      <c r="AS1303" s="149"/>
      <c r="AT1303" s="149"/>
      <c r="AU1303" s="149"/>
      <c r="AV1303" s="149"/>
      <c r="AW1303" s="149"/>
      <c r="AX1303" s="149"/>
      <c r="AY1303" s="149"/>
      <c r="AZ1303" s="149"/>
      <c r="BA1303" s="149"/>
      <c r="BB1303" s="149"/>
      <c r="BC1303" s="149"/>
      <c r="BD1303" s="149"/>
      <c r="BE1303" s="149"/>
      <c r="BF1303" s="149"/>
      <c r="BG1303" s="149"/>
      <c r="BH1303" s="149"/>
    </row>
    <row r="1304" spans="1:60" outlineLevel="1" x14ac:dyDescent="0.25">
      <c r="A1304" s="156"/>
      <c r="B1304" s="157"/>
      <c r="C1304" s="194" t="s">
        <v>1926</v>
      </c>
      <c r="D1304" s="161"/>
      <c r="E1304" s="162">
        <v>5.8</v>
      </c>
      <c r="F1304" s="159"/>
      <c r="G1304" s="159"/>
      <c r="H1304" s="159"/>
      <c r="I1304" s="159"/>
      <c r="J1304" s="159"/>
      <c r="K1304" s="159"/>
      <c r="L1304" s="159"/>
      <c r="M1304" s="159"/>
      <c r="N1304" s="159"/>
      <c r="O1304" s="159"/>
      <c r="P1304" s="159"/>
      <c r="Q1304" s="159"/>
      <c r="R1304" s="159"/>
      <c r="S1304" s="159"/>
      <c r="T1304" s="159"/>
      <c r="U1304" s="159"/>
      <c r="V1304" s="159"/>
      <c r="W1304" s="159"/>
      <c r="X1304" s="159"/>
      <c r="Y1304" s="149"/>
      <c r="Z1304" s="149"/>
      <c r="AA1304" s="149"/>
      <c r="AB1304" s="149"/>
      <c r="AC1304" s="149"/>
      <c r="AD1304" s="149"/>
      <c r="AE1304" s="149"/>
      <c r="AF1304" s="149"/>
      <c r="AG1304" s="149" t="s">
        <v>249</v>
      </c>
      <c r="AH1304" s="149">
        <v>0</v>
      </c>
      <c r="AI1304" s="149"/>
      <c r="AJ1304" s="149"/>
      <c r="AK1304" s="149"/>
      <c r="AL1304" s="149"/>
      <c r="AM1304" s="149"/>
      <c r="AN1304" s="149"/>
      <c r="AO1304" s="149"/>
      <c r="AP1304" s="149"/>
      <c r="AQ1304" s="149"/>
      <c r="AR1304" s="149"/>
      <c r="AS1304" s="149"/>
      <c r="AT1304" s="149"/>
      <c r="AU1304" s="149"/>
      <c r="AV1304" s="149"/>
      <c r="AW1304" s="149"/>
      <c r="AX1304" s="149"/>
      <c r="AY1304" s="149"/>
      <c r="AZ1304" s="149"/>
      <c r="BA1304" s="149"/>
      <c r="BB1304" s="149"/>
      <c r="BC1304" s="149"/>
      <c r="BD1304" s="149"/>
      <c r="BE1304" s="149"/>
      <c r="BF1304" s="149"/>
      <c r="BG1304" s="149"/>
      <c r="BH1304" s="149"/>
    </row>
    <row r="1305" spans="1:60" outlineLevel="1" x14ac:dyDescent="0.25">
      <c r="A1305" s="156"/>
      <c r="B1305" s="157"/>
      <c r="C1305" s="194" t="s">
        <v>1927</v>
      </c>
      <c r="D1305" s="161"/>
      <c r="E1305" s="162">
        <v>4.2</v>
      </c>
      <c r="F1305" s="159"/>
      <c r="G1305" s="159"/>
      <c r="H1305" s="159"/>
      <c r="I1305" s="159"/>
      <c r="J1305" s="159"/>
      <c r="K1305" s="159"/>
      <c r="L1305" s="159"/>
      <c r="M1305" s="159"/>
      <c r="N1305" s="159"/>
      <c r="O1305" s="159"/>
      <c r="P1305" s="159"/>
      <c r="Q1305" s="159"/>
      <c r="R1305" s="159"/>
      <c r="S1305" s="159"/>
      <c r="T1305" s="159"/>
      <c r="U1305" s="159"/>
      <c r="V1305" s="159"/>
      <c r="W1305" s="159"/>
      <c r="X1305" s="159"/>
      <c r="Y1305" s="149"/>
      <c r="Z1305" s="149"/>
      <c r="AA1305" s="149"/>
      <c r="AB1305" s="149"/>
      <c r="AC1305" s="149"/>
      <c r="AD1305" s="149"/>
      <c r="AE1305" s="149"/>
      <c r="AF1305" s="149"/>
      <c r="AG1305" s="149" t="s">
        <v>249</v>
      </c>
      <c r="AH1305" s="149">
        <v>0</v>
      </c>
      <c r="AI1305" s="149"/>
      <c r="AJ1305" s="149"/>
      <c r="AK1305" s="149"/>
      <c r="AL1305" s="149"/>
      <c r="AM1305" s="149"/>
      <c r="AN1305" s="149"/>
      <c r="AO1305" s="149"/>
      <c r="AP1305" s="149"/>
      <c r="AQ1305" s="149"/>
      <c r="AR1305" s="149"/>
      <c r="AS1305" s="149"/>
      <c r="AT1305" s="149"/>
      <c r="AU1305" s="149"/>
      <c r="AV1305" s="149"/>
      <c r="AW1305" s="149"/>
      <c r="AX1305" s="149"/>
      <c r="AY1305" s="149"/>
      <c r="AZ1305" s="149"/>
      <c r="BA1305" s="149"/>
      <c r="BB1305" s="149"/>
      <c r="BC1305" s="149"/>
      <c r="BD1305" s="149"/>
      <c r="BE1305" s="149"/>
      <c r="BF1305" s="149"/>
      <c r="BG1305" s="149"/>
      <c r="BH1305" s="149"/>
    </row>
    <row r="1306" spans="1:60" outlineLevel="1" x14ac:dyDescent="0.25">
      <c r="A1306" s="156"/>
      <c r="B1306" s="157"/>
      <c r="C1306" s="194" t="s">
        <v>1928</v>
      </c>
      <c r="D1306" s="161"/>
      <c r="E1306" s="162">
        <v>7.2</v>
      </c>
      <c r="F1306" s="159"/>
      <c r="G1306" s="159"/>
      <c r="H1306" s="159"/>
      <c r="I1306" s="159"/>
      <c r="J1306" s="159"/>
      <c r="K1306" s="159"/>
      <c r="L1306" s="159"/>
      <c r="M1306" s="159"/>
      <c r="N1306" s="159"/>
      <c r="O1306" s="159"/>
      <c r="P1306" s="159"/>
      <c r="Q1306" s="159"/>
      <c r="R1306" s="159"/>
      <c r="S1306" s="159"/>
      <c r="T1306" s="159"/>
      <c r="U1306" s="159"/>
      <c r="V1306" s="159"/>
      <c r="W1306" s="159"/>
      <c r="X1306" s="159"/>
      <c r="Y1306" s="149"/>
      <c r="Z1306" s="149"/>
      <c r="AA1306" s="149"/>
      <c r="AB1306" s="149"/>
      <c r="AC1306" s="149"/>
      <c r="AD1306" s="149"/>
      <c r="AE1306" s="149"/>
      <c r="AF1306" s="149"/>
      <c r="AG1306" s="149" t="s">
        <v>249</v>
      </c>
      <c r="AH1306" s="149">
        <v>0</v>
      </c>
      <c r="AI1306" s="149"/>
      <c r="AJ1306" s="149"/>
      <c r="AK1306" s="149"/>
      <c r="AL1306" s="149"/>
      <c r="AM1306" s="149"/>
      <c r="AN1306" s="149"/>
      <c r="AO1306" s="149"/>
      <c r="AP1306" s="149"/>
      <c r="AQ1306" s="149"/>
      <c r="AR1306" s="149"/>
      <c r="AS1306" s="149"/>
      <c r="AT1306" s="149"/>
      <c r="AU1306" s="149"/>
      <c r="AV1306" s="149"/>
      <c r="AW1306" s="149"/>
      <c r="AX1306" s="149"/>
      <c r="AY1306" s="149"/>
      <c r="AZ1306" s="149"/>
      <c r="BA1306" s="149"/>
      <c r="BB1306" s="149"/>
      <c r="BC1306" s="149"/>
      <c r="BD1306" s="149"/>
      <c r="BE1306" s="149"/>
      <c r="BF1306" s="149"/>
      <c r="BG1306" s="149"/>
      <c r="BH1306" s="149"/>
    </row>
    <row r="1307" spans="1:60" outlineLevel="1" x14ac:dyDescent="0.25">
      <c r="A1307" s="156"/>
      <c r="B1307" s="157"/>
      <c r="C1307" s="194" t="s">
        <v>1929</v>
      </c>
      <c r="D1307" s="161"/>
      <c r="E1307" s="162">
        <v>6.6</v>
      </c>
      <c r="F1307" s="159"/>
      <c r="G1307" s="159"/>
      <c r="H1307" s="159"/>
      <c r="I1307" s="159"/>
      <c r="J1307" s="159"/>
      <c r="K1307" s="159"/>
      <c r="L1307" s="159"/>
      <c r="M1307" s="159"/>
      <c r="N1307" s="159"/>
      <c r="O1307" s="159"/>
      <c r="P1307" s="159"/>
      <c r="Q1307" s="159"/>
      <c r="R1307" s="159"/>
      <c r="S1307" s="159"/>
      <c r="T1307" s="159"/>
      <c r="U1307" s="159"/>
      <c r="V1307" s="159"/>
      <c r="W1307" s="159"/>
      <c r="X1307" s="159"/>
      <c r="Y1307" s="149"/>
      <c r="Z1307" s="149"/>
      <c r="AA1307" s="149"/>
      <c r="AB1307" s="149"/>
      <c r="AC1307" s="149"/>
      <c r="AD1307" s="149"/>
      <c r="AE1307" s="149"/>
      <c r="AF1307" s="149"/>
      <c r="AG1307" s="149" t="s">
        <v>249</v>
      </c>
      <c r="AH1307" s="149">
        <v>0</v>
      </c>
      <c r="AI1307" s="149"/>
      <c r="AJ1307" s="149"/>
      <c r="AK1307" s="149"/>
      <c r="AL1307" s="149"/>
      <c r="AM1307" s="149"/>
      <c r="AN1307" s="149"/>
      <c r="AO1307" s="149"/>
      <c r="AP1307" s="149"/>
      <c r="AQ1307" s="149"/>
      <c r="AR1307" s="149"/>
      <c r="AS1307" s="149"/>
      <c r="AT1307" s="149"/>
      <c r="AU1307" s="149"/>
      <c r="AV1307" s="149"/>
      <c r="AW1307" s="149"/>
      <c r="AX1307" s="149"/>
      <c r="AY1307" s="149"/>
      <c r="AZ1307" s="149"/>
      <c r="BA1307" s="149"/>
      <c r="BB1307" s="149"/>
      <c r="BC1307" s="149"/>
      <c r="BD1307" s="149"/>
      <c r="BE1307" s="149"/>
      <c r="BF1307" s="149"/>
      <c r="BG1307" s="149"/>
      <c r="BH1307" s="149"/>
    </row>
    <row r="1308" spans="1:60" outlineLevel="1" x14ac:dyDescent="0.25">
      <c r="A1308" s="156"/>
      <c r="B1308" s="157"/>
      <c r="C1308" s="194" t="s">
        <v>1930</v>
      </c>
      <c r="D1308" s="161"/>
      <c r="E1308" s="162">
        <v>5.7</v>
      </c>
      <c r="F1308" s="159"/>
      <c r="G1308" s="159"/>
      <c r="H1308" s="159"/>
      <c r="I1308" s="159"/>
      <c r="J1308" s="159"/>
      <c r="K1308" s="159"/>
      <c r="L1308" s="159"/>
      <c r="M1308" s="159"/>
      <c r="N1308" s="159"/>
      <c r="O1308" s="159"/>
      <c r="P1308" s="159"/>
      <c r="Q1308" s="159"/>
      <c r="R1308" s="159"/>
      <c r="S1308" s="159"/>
      <c r="T1308" s="159"/>
      <c r="U1308" s="159"/>
      <c r="V1308" s="159"/>
      <c r="W1308" s="159"/>
      <c r="X1308" s="159"/>
      <c r="Y1308" s="149"/>
      <c r="Z1308" s="149"/>
      <c r="AA1308" s="149"/>
      <c r="AB1308" s="149"/>
      <c r="AC1308" s="149"/>
      <c r="AD1308" s="149"/>
      <c r="AE1308" s="149"/>
      <c r="AF1308" s="149"/>
      <c r="AG1308" s="149" t="s">
        <v>249</v>
      </c>
      <c r="AH1308" s="149">
        <v>0</v>
      </c>
      <c r="AI1308" s="149"/>
      <c r="AJ1308" s="149"/>
      <c r="AK1308" s="149"/>
      <c r="AL1308" s="149"/>
      <c r="AM1308" s="149"/>
      <c r="AN1308" s="149"/>
      <c r="AO1308" s="149"/>
      <c r="AP1308" s="149"/>
      <c r="AQ1308" s="149"/>
      <c r="AR1308" s="149"/>
      <c r="AS1308" s="149"/>
      <c r="AT1308" s="149"/>
      <c r="AU1308" s="149"/>
      <c r="AV1308" s="149"/>
      <c r="AW1308" s="149"/>
      <c r="AX1308" s="149"/>
      <c r="AY1308" s="149"/>
      <c r="AZ1308" s="149"/>
      <c r="BA1308" s="149"/>
      <c r="BB1308" s="149"/>
      <c r="BC1308" s="149"/>
      <c r="BD1308" s="149"/>
      <c r="BE1308" s="149"/>
      <c r="BF1308" s="149"/>
      <c r="BG1308" s="149"/>
      <c r="BH1308" s="149"/>
    </row>
    <row r="1309" spans="1:60" outlineLevel="1" x14ac:dyDescent="0.25">
      <c r="A1309" s="156"/>
      <c r="B1309" s="157"/>
      <c r="C1309" s="194" t="s">
        <v>1931</v>
      </c>
      <c r="D1309" s="161"/>
      <c r="E1309" s="162">
        <v>5</v>
      </c>
      <c r="F1309" s="159"/>
      <c r="G1309" s="159"/>
      <c r="H1309" s="159"/>
      <c r="I1309" s="159"/>
      <c r="J1309" s="159"/>
      <c r="K1309" s="159"/>
      <c r="L1309" s="159"/>
      <c r="M1309" s="159"/>
      <c r="N1309" s="159"/>
      <c r="O1309" s="159"/>
      <c r="P1309" s="159"/>
      <c r="Q1309" s="159"/>
      <c r="R1309" s="159"/>
      <c r="S1309" s="159"/>
      <c r="T1309" s="159"/>
      <c r="U1309" s="159"/>
      <c r="V1309" s="159"/>
      <c r="W1309" s="159"/>
      <c r="X1309" s="159"/>
      <c r="Y1309" s="149"/>
      <c r="Z1309" s="149"/>
      <c r="AA1309" s="149"/>
      <c r="AB1309" s="149"/>
      <c r="AC1309" s="149"/>
      <c r="AD1309" s="149"/>
      <c r="AE1309" s="149"/>
      <c r="AF1309" s="149"/>
      <c r="AG1309" s="149" t="s">
        <v>249</v>
      </c>
      <c r="AH1309" s="149">
        <v>0</v>
      </c>
      <c r="AI1309" s="149"/>
      <c r="AJ1309" s="149"/>
      <c r="AK1309" s="149"/>
      <c r="AL1309" s="149"/>
      <c r="AM1309" s="149"/>
      <c r="AN1309" s="149"/>
      <c r="AO1309" s="149"/>
      <c r="AP1309" s="149"/>
      <c r="AQ1309" s="149"/>
      <c r="AR1309" s="149"/>
      <c r="AS1309" s="149"/>
      <c r="AT1309" s="149"/>
      <c r="AU1309" s="149"/>
      <c r="AV1309" s="149"/>
      <c r="AW1309" s="149"/>
      <c r="AX1309" s="149"/>
      <c r="AY1309" s="149"/>
      <c r="AZ1309" s="149"/>
      <c r="BA1309" s="149"/>
      <c r="BB1309" s="149"/>
      <c r="BC1309" s="149"/>
      <c r="BD1309" s="149"/>
      <c r="BE1309" s="149"/>
      <c r="BF1309" s="149"/>
      <c r="BG1309" s="149"/>
      <c r="BH1309" s="149"/>
    </row>
    <row r="1310" spans="1:60" outlineLevel="1" x14ac:dyDescent="0.25">
      <c r="A1310" s="156"/>
      <c r="B1310" s="157"/>
      <c r="C1310" s="196" t="s">
        <v>598</v>
      </c>
      <c r="D1310" s="163"/>
      <c r="E1310" s="164">
        <v>3.45</v>
      </c>
      <c r="F1310" s="159"/>
      <c r="G1310" s="159"/>
      <c r="H1310" s="159"/>
      <c r="I1310" s="159"/>
      <c r="J1310" s="159"/>
      <c r="K1310" s="159"/>
      <c r="L1310" s="159"/>
      <c r="M1310" s="159"/>
      <c r="N1310" s="159"/>
      <c r="O1310" s="159"/>
      <c r="P1310" s="159"/>
      <c r="Q1310" s="159"/>
      <c r="R1310" s="159"/>
      <c r="S1310" s="159"/>
      <c r="T1310" s="159"/>
      <c r="U1310" s="159"/>
      <c r="V1310" s="159"/>
      <c r="W1310" s="159"/>
      <c r="X1310" s="159"/>
      <c r="Y1310" s="149"/>
      <c r="Z1310" s="149"/>
      <c r="AA1310" s="149"/>
      <c r="AB1310" s="149"/>
      <c r="AC1310" s="149"/>
      <c r="AD1310" s="149"/>
      <c r="AE1310" s="149"/>
      <c r="AF1310" s="149"/>
      <c r="AG1310" s="149" t="s">
        <v>249</v>
      </c>
      <c r="AH1310" s="149">
        <v>4</v>
      </c>
      <c r="AI1310" s="149"/>
      <c r="AJ1310" s="149"/>
      <c r="AK1310" s="149"/>
      <c r="AL1310" s="149"/>
      <c r="AM1310" s="149"/>
      <c r="AN1310" s="149"/>
      <c r="AO1310" s="149"/>
      <c r="AP1310" s="149"/>
      <c r="AQ1310" s="149"/>
      <c r="AR1310" s="149"/>
      <c r="AS1310" s="149"/>
      <c r="AT1310" s="149"/>
      <c r="AU1310" s="149"/>
      <c r="AV1310" s="149"/>
      <c r="AW1310" s="149"/>
      <c r="AX1310" s="149"/>
      <c r="AY1310" s="149"/>
      <c r="AZ1310" s="149"/>
      <c r="BA1310" s="149"/>
      <c r="BB1310" s="149"/>
      <c r="BC1310" s="149"/>
      <c r="BD1310" s="149"/>
      <c r="BE1310" s="149"/>
      <c r="BF1310" s="149"/>
      <c r="BG1310" s="149"/>
      <c r="BH1310" s="149"/>
    </row>
    <row r="1311" spans="1:60" outlineLevel="1" x14ac:dyDescent="0.25">
      <c r="A1311" s="175">
        <v>196</v>
      </c>
      <c r="B1311" s="176" t="s">
        <v>1984</v>
      </c>
      <c r="C1311" s="193" t="s">
        <v>1985</v>
      </c>
      <c r="D1311" s="177" t="s">
        <v>242</v>
      </c>
      <c r="E1311" s="178">
        <v>27.202999999999999</v>
      </c>
      <c r="F1311" s="179"/>
      <c r="G1311" s="180">
        <f>ROUND(E1311*F1311,2)</f>
        <v>0</v>
      </c>
      <c r="H1311" s="179"/>
      <c r="I1311" s="180">
        <f>ROUND(E1311*H1311,2)</f>
        <v>0</v>
      </c>
      <c r="J1311" s="179"/>
      <c r="K1311" s="180">
        <f>ROUND(E1311*J1311,2)</f>
        <v>0</v>
      </c>
      <c r="L1311" s="180">
        <v>21</v>
      </c>
      <c r="M1311" s="180">
        <f>G1311*(1+L1311/100)</f>
        <v>0</v>
      </c>
      <c r="N1311" s="180">
        <v>1.9199999999999998E-2</v>
      </c>
      <c r="O1311" s="180">
        <f>ROUND(E1311*N1311,2)</f>
        <v>0.52</v>
      </c>
      <c r="P1311" s="180">
        <v>0</v>
      </c>
      <c r="Q1311" s="180">
        <f>ROUND(E1311*P1311,2)</f>
        <v>0</v>
      </c>
      <c r="R1311" s="180" t="s">
        <v>407</v>
      </c>
      <c r="S1311" s="180" t="s">
        <v>244</v>
      </c>
      <c r="T1311" s="181" t="s">
        <v>1030</v>
      </c>
      <c r="U1311" s="159">
        <v>0</v>
      </c>
      <c r="V1311" s="159">
        <f>ROUND(E1311*U1311,2)</f>
        <v>0</v>
      </c>
      <c r="W1311" s="159"/>
      <c r="X1311" s="159" t="s">
        <v>328</v>
      </c>
      <c r="Y1311" s="149"/>
      <c r="Z1311" s="149"/>
      <c r="AA1311" s="149"/>
      <c r="AB1311" s="149"/>
      <c r="AC1311" s="149"/>
      <c r="AD1311" s="149"/>
      <c r="AE1311" s="149"/>
      <c r="AF1311" s="149"/>
      <c r="AG1311" s="149" t="s">
        <v>415</v>
      </c>
      <c r="AH1311" s="149"/>
      <c r="AI1311" s="149"/>
      <c r="AJ1311" s="149"/>
      <c r="AK1311" s="149"/>
      <c r="AL1311" s="149"/>
      <c r="AM1311" s="149"/>
      <c r="AN1311" s="149"/>
      <c r="AO1311" s="149"/>
      <c r="AP1311" s="149"/>
      <c r="AQ1311" s="149"/>
      <c r="AR1311" s="149"/>
      <c r="AS1311" s="149"/>
      <c r="AT1311" s="149"/>
      <c r="AU1311" s="149"/>
      <c r="AV1311" s="149"/>
      <c r="AW1311" s="149"/>
      <c r="AX1311" s="149"/>
      <c r="AY1311" s="149"/>
      <c r="AZ1311" s="149"/>
      <c r="BA1311" s="149"/>
      <c r="BB1311" s="149"/>
      <c r="BC1311" s="149"/>
      <c r="BD1311" s="149"/>
      <c r="BE1311" s="149"/>
      <c r="BF1311" s="149"/>
      <c r="BG1311" s="149"/>
      <c r="BH1311" s="149"/>
    </row>
    <row r="1312" spans="1:60" outlineLevel="1" x14ac:dyDescent="0.25">
      <c r="A1312" s="156"/>
      <c r="B1312" s="157"/>
      <c r="C1312" s="194" t="s">
        <v>1216</v>
      </c>
      <c r="D1312" s="161"/>
      <c r="E1312" s="162"/>
      <c r="F1312" s="159"/>
      <c r="G1312" s="159"/>
      <c r="H1312" s="159"/>
      <c r="I1312" s="159"/>
      <c r="J1312" s="159"/>
      <c r="K1312" s="159"/>
      <c r="L1312" s="159"/>
      <c r="M1312" s="159"/>
      <c r="N1312" s="159"/>
      <c r="O1312" s="159"/>
      <c r="P1312" s="159"/>
      <c r="Q1312" s="159"/>
      <c r="R1312" s="159"/>
      <c r="S1312" s="159"/>
      <c r="T1312" s="159"/>
      <c r="U1312" s="159"/>
      <c r="V1312" s="159"/>
      <c r="W1312" s="159"/>
      <c r="X1312" s="159"/>
      <c r="Y1312" s="149"/>
      <c r="Z1312" s="149"/>
      <c r="AA1312" s="149"/>
      <c r="AB1312" s="149"/>
      <c r="AC1312" s="149"/>
      <c r="AD1312" s="149"/>
      <c r="AE1312" s="149"/>
      <c r="AF1312" s="149"/>
      <c r="AG1312" s="149" t="s">
        <v>249</v>
      </c>
      <c r="AH1312" s="149">
        <v>0</v>
      </c>
      <c r="AI1312" s="149"/>
      <c r="AJ1312" s="149"/>
      <c r="AK1312" s="149"/>
      <c r="AL1312" s="149"/>
      <c r="AM1312" s="149"/>
      <c r="AN1312" s="149"/>
      <c r="AO1312" s="149"/>
      <c r="AP1312" s="149"/>
      <c r="AQ1312" s="149"/>
      <c r="AR1312" s="149"/>
      <c r="AS1312" s="149"/>
      <c r="AT1312" s="149"/>
      <c r="AU1312" s="149"/>
      <c r="AV1312" s="149"/>
      <c r="AW1312" s="149"/>
      <c r="AX1312" s="149"/>
      <c r="AY1312" s="149"/>
      <c r="AZ1312" s="149"/>
      <c r="BA1312" s="149"/>
      <c r="BB1312" s="149"/>
      <c r="BC1312" s="149"/>
      <c r="BD1312" s="149"/>
      <c r="BE1312" s="149"/>
      <c r="BF1312" s="149"/>
      <c r="BG1312" s="149"/>
      <c r="BH1312" s="149"/>
    </row>
    <row r="1313" spans="1:60" outlineLevel="1" x14ac:dyDescent="0.25">
      <c r="A1313" s="156"/>
      <c r="B1313" s="157"/>
      <c r="C1313" s="194" t="s">
        <v>1401</v>
      </c>
      <c r="D1313" s="161"/>
      <c r="E1313" s="162">
        <v>2.7</v>
      </c>
      <c r="F1313" s="159"/>
      <c r="G1313" s="159"/>
      <c r="H1313" s="159"/>
      <c r="I1313" s="159"/>
      <c r="J1313" s="159"/>
      <c r="K1313" s="159"/>
      <c r="L1313" s="159"/>
      <c r="M1313" s="159"/>
      <c r="N1313" s="159"/>
      <c r="O1313" s="159"/>
      <c r="P1313" s="159"/>
      <c r="Q1313" s="159"/>
      <c r="R1313" s="159"/>
      <c r="S1313" s="159"/>
      <c r="T1313" s="159"/>
      <c r="U1313" s="159"/>
      <c r="V1313" s="159"/>
      <c r="W1313" s="159"/>
      <c r="X1313" s="159"/>
      <c r="Y1313" s="149"/>
      <c r="Z1313" s="149"/>
      <c r="AA1313" s="149"/>
      <c r="AB1313" s="149"/>
      <c r="AC1313" s="149"/>
      <c r="AD1313" s="149"/>
      <c r="AE1313" s="149"/>
      <c r="AF1313" s="149"/>
      <c r="AG1313" s="149" t="s">
        <v>249</v>
      </c>
      <c r="AH1313" s="149">
        <v>0</v>
      </c>
      <c r="AI1313" s="149"/>
      <c r="AJ1313" s="149"/>
      <c r="AK1313" s="149"/>
      <c r="AL1313" s="149"/>
      <c r="AM1313" s="149"/>
      <c r="AN1313" s="149"/>
      <c r="AO1313" s="149"/>
      <c r="AP1313" s="149"/>
      <c r="AQ1313" s="149"/>
      <c r="AR1313" s="149"/>
      <c r="AS1313" s="149"/>
      <c r="AT1313" s="149"/>
      <c r="AU1313" s="149"/>
      <c r="AV1313" s="149"/>
      <c r="AW1313" s="149"/>
      <c r="AX1313" s="149"/>
      <c r="AY1313" s="149"/>
      <c r="AZ1313" s="149"/>
      <c r="BA1313" s="149"/>
      <c r="BB1313" s="149"/>
      <c r="BC1313" s="149"/>
      <c r="BD1313" s="149"/>
      <c r="BE1313" s="149"/>
      <c r="BF1313" s="149"/>
      <c r="BG1313" s="149"/>
      <c r="BH1313" s="149"/>
    </row>
    <row r="1314" spans="1:60" outlineLevel="1" x14ac:dyDescent="0.25">
      <c r="A1314" s="156"/>
      <c r="B1314" s="157"/>
      <c r="C1314" s="194" t="s">
        <v>1402</v>
      </c>
      <c r="D1314" s="161"/>
      <c r="E1314" s="162">
        <v>2.4</v>
      </c>
      <c r="F1314" s="159"/>
      <c r="G1314" s="159"/>
      <c r="H1314" s="159"/>
      <c r="I1314" s="159"/>
      <c r="J1314" s="159"/>
      <c r="K1314" s="159"/>
      <c r="L1314" s="159"/>
      <c r="M1314" s="159"/>
      <c r="N1314" s="159"/>
      <c r="O1314" s="159"/>
      <c r="P1314" s="159"/>
      <c r="Q1314" s="159"/>
      <c r="R1314" s="159"/>
      <c r="S1314" s="159"/>
      <c r="T1314" s="159"/>
      <c r="U1314" s="159"/>
      <c r="V1314" s="159"/>
      <c r="W1314" s="159"/>
      <c r="X1314" s="159"/>
      <c r="Y1314" s="149"/>
      <c r="Z1314" s="149"/>
      <c r="AA1314" s="149"/>
      <c r="AB1314" s="149"/>
      <c r="AC1314" s="149"/>
      <c r="AD1314" s="149"/>
      <c r="AE1314" s="149"/>
      <c r="AF1314" s="149"/>
      <c r="AG1314" s="149" t="s">
        <v>249</v>
      </c>
      <c r="AH1314" s="149">
        <v>0</v>
      </c>
      <c r="AI1314" s="149"/>
      <c r="AJ1314" s="149"/>
      <c r="AK1314" s="149"/>
      <c r="AL1314" s="149"/>
      <c r="AM1314" s="149"/>
      <c r="AN1314" s="149"/>
      <c r="AO1314" s="149"/>
      <c r="AP1314" s="149"/>
      <c r="AQ1314" s="149"/>
      <c r="AR1314" s="149"/>
      <c r="AS1314" s="149"/>
      <c r="AT1314" s="149"/>
      <c r="AU1314" s="149"/>
      <c r="AV1314" s="149"/>
      <c r="AW1314" s="149"/>
      <c r="AX1314" s="149"/>
      <c r="AY1314" s="149"/>
      <c r="AZ1314" s="149"/>
      <c r="BA1314" s="149"/>
      <c r="BB1314" s="149"/>
      <c r="BC1314" s="149"/>
      <c r="BD1314" s="149"/>
      <c r="BE1314" s="149"/>
      <c r="BF1314" s="149"/>
      <c r="BG1314" s="149"/>
      <c r="BH1314" s="149"/>
    </row>
    <row r="1315" spans="1:60" outlineLevel="1" x14ac:dyDescent="0.25">
      <c r="A1315" s="156"/>
      <c r="B1315" s="157"/>
      <c r="C1315" s="194" t="s">
        <v>1403</v>
      </c>
      <c r="D1315" s="161"/>
      <c r="E1315" s="162">
        <v>1.4</v>
      </c>
      <c r="F1315" s="159"/>
      <c r="G1315" s="159"/>
      <c r="H1315" s="159"/>
      <c r="I1315" s="159"/>
      <c r="J1315" s="159"/>
      <c r="K1315" s="159"/>
      <c r="L1315" s="159"/>
      <c r="M1315" s="159"/>
      <c r="N1315" s="159"/>
      <c r="O1315" s="159"/>
      <c r="P1315" s="159"/>
      <c r="Q1315" s="159"/>
      <c r="R1315" s="159"/>
      <c r="S1315" s="159"/>
      <c r="T1315" s="159"/>
      <c r="U1315" s="159"/>
      <c r="V1315" s="159"/>
      <c r="W1315" s="159"/>
      <c r="X1315" s="159"/>
      <c r="Y1315" s="149"/>
      <c r="Z1315" s="149"/>
      <c r="AA1315" s="149"/>
      <c r="AB1315" s="149"/>
      <c r="AC1315" s="149"/>
      <c r="AD1315" s="149"/>
      <c r="AE1315" s="149"/>
      <c r="AF1315" s="149"/>
      <c r="AG1315" s="149" t="s">
        <v>249</v>
      </c>
      <c r="AH1315" s="149">
        <v>0</v>
      </c>
      <c r="AI1315" s="149"/>
      <c r="AJ1315" s="149"/>
      <c r="AK1315" s="149"/>
      <c r="AL1315" s="149"/>
      <c r="AM1315" s="149"/>
      <c r="AN1315" s="149"/>
      <c r="AO1315" s="149"/>
      <c r="AP1315" s="149"/>
      <c r="AQ1315" s="149"/>
      <c r="AR1315" s="149"/>
      <c r="AS1315" s="149"/>
      <c r="AT1315" s="149"/>
      <c r="AU1315" s="149"/>
      <c r="AV1315" s="149"/>
      <c r="AW1315" s="149"/>
      <c r="AX1315" s="149"/>
      <c r="AY1315" s="149"/>
      <c r="AZ1315" s="149"/>
      <c r="BA1315" s="149"/>
      <c r="BB1315" s="149"/>
      <c r="BC1315" s="149"/>
      <c r="BD1315" s="149"/>
      <c r="BE1315" s="149"/>
      <c r="BF1315" s="149"/>
      <c r="BG1315" s="149"/>
      <c r="BH1315" s="149"/>
    </row>
    <row r="1316" spans="1:60" outlineLevel="1" x14ac:dyDescent="0.25">
      <c r="A1316" s="156"/>
      <c r="B1316" s="157"/>
      <c r="C1316" s="194" t="s">
        <v>1426</v>
      </c>
      <c r="D1316" s="161"/>
      <c r="E1316" s="162">
        <v>1.5</v>
      </c>
      <c r="F1316" s="159"/>
      <c r="G1316" s="159"/>
      <c r="H1316" s="159"/>
      <c r="I1316" s="159"/>
      <c r="J1316" s="159"/>
      <c r="K1316" s="159"/>
      <c r="L1316" s="159"/>
      <c r="M1316" s="159"/>
      <c r="N1316" s="159"/>
      <c r="O1316" s="159"/>
      <c r="P1316" s="159"/>
      <c r="Q1316" s="159"/>
      <c r="R1316" s="159"/>
      <c r="S1316" s="159"/>
      <c r="T1316" s="159"/>
      <c r="U1316" s="159"/>
      <c r="V1316" s="159"/>
      <c r="W1316" s="159"/>
      <c r="X1316" s="159"/>
      <c r="Y1316" s="149"/>
      <c r="Z1316" s="149"/>
      <c r="AA1316" s="149"/>
      <c r="AB1316" s="149"/>
      <c r="AC1316" s="149"/>
      <c r="AD1316" s="149"/>
      <c r="AE1316" s="149"/>
      <c r="AF1316" s="149"/>
      <c r="AG1316" s="149" t="s">
        <v>249</v>
      </c>
      <c r="AH1316" s="149">
        <v>0</v>
      </c>
      <c r="AI1316" s="149"/>
      <c r="AJ1316" s="149"/>
      <c r="AK1316" s="149"/>
      <c r="AL1316" s="149"/>
      <c r="AM1316" s="149"/>
      <c r="AN1316" s="149"/>
      <c r="AO1316" s="149"/>
      <c r="AP1316" s="149"/>
      <c r="AQ1316" s="149"/>
      <c r="AR1316" s="149"/>
      <c r="AS1316" s="149"/>
      <c r="AT1316" s="149"/>
      <c r="AU1316" s="149"/>
      <c r="AV1316" s="149"/>
      <c r="AW1316" s="149"/>
      <c r="AX1316" s="149"/>
      <c r="AY1316" s="149"/>
      <c r="AZ1316" s="149"/>
      <c r="BA1316" s="149"/>
      <c r="BB1316" s="149"/>
      <c r="BC1316" s="149"/>
      <c r="BD1316" s="149"/>
      <c r="BE1316" s="149"/>
      <c r="BF1316" s="149"/>
      <c r="BG1316" s="149"/>
      <c r="BH1316" s="149"/>
    </row>
    <row r="1317" spans="1:60" outlineLevel="1" x14ac:dyDescent="0.25">
      <c r="A1317" s="156"/>
      <c r="B1317" s="157"/>
      <c r="C1317" s="194" t="s">
        <v>1434</v>
      </c>
      <c r="D1317" s="161"/>
      <c r="E1317" s="162">
        <v>4</v>
      </c>
      <c r="F1317" s="159"/>
      <c r="G1317" s="159"/>
      <c r="H1317" s="159"/>
      <c r="I1317" s="159"/>
      <c r="J1317" s="159"/>
      <c r="K1317" s="159"/>
      <c r="L1317" s="159"/>
      <c r="M1317" s="159"/>
      <c r="N1317" s="159"/>
      <c r="O1317" s="159"/>
      <c r="P1317" s="159"/>
      <c r="Q1317" s="159"/>
      <c r="R1317" s="159"/>
      <c r="S1317" s="159"/>
      <c r="T1317" s="159"/>
      <c r="U1317" s="159"/>
      <c r="V1317" s="159"/>
      <c r="W1317" s="159"/>
      <c r="X1317" s="159"/>
      <c r="Y1317" s="149"/>
      <c r="Z1317" s="149"/>
      <c r="AA1317" s="149"/>
      <c r="AB1317" s="149"/>
      <c r="AC1317" s="149"/>
      <c r="AD1317" s="149"/>
      <c r="AE1317" s="149"/>
      <c r="AF1317" s="149"/>
      <c r="AG1317" s="149" t="s">
        <v>249</v>
      </c>
      <c r="AH1317" s="149">
        <v>0</v>
      </c>
      <c r="AI1317" s="149"/>
      <c r="AJ1317" s="149"/>
      <c r="AK1317" s="149"/>
      <c r="AL1317" s="149"/>
      <c r="AM1317" s="149"/>
      <c r="AN1317" s="149"/>
      <c r="AO1317" s="149"/>
      <c r="AP1317" s="149"/>
      <c r="AQ1317" s="149"/>
      <c r="AR1317" s="149"/>
      <c r="AS1317" s="149"/>
      <c r="AT1317" s="149"/>
      <c r="AU1317" s="149"/>
      <c r="AV1317" s="149"/>
      <c r="AW1317" s="149"/>
      <c r="AX1317" s="149"/>
      <c r="AY1317" s="149"/>
      <c r="AZ1317" s="149"/>
      <c r="BA1317" s="149"/>
      <c r="BB1317" s="149"/>
      <c r="BC1317" s="149"/>
      <c r="BD1317" s="149"/>
      <c r="BE1317" s="149"/>
      <c r="BF1317" s="149"/>
      <c r="BG1317" s="149"/>
      <c r="BH1317" s="149"/>
    </row>
    <row r="1318" spans="1:60" outlineLevel="1" x14ac:dyDescent="0.25">
      <c r="A1318" s="156"/>
      <c r="B1318" s="157"/>
      <c r="C1318" s="194" t="s">
        <v>1404</v>
      </c>
      <c r="D1318" s="161"/>
      <c r="E1318" s="162">
        <v>1.6</v>
      </c>
      <c r="F1318" s="159"/>
      <c r="G1318" s="159"/>
      <c r="H1318" s="159"/>
      <c r="I1318" s="159"/>
      <c r="J1318" s="159"/>
      <c r="K1318" s="159"/>
      <c r="L1318" s="159"/>
      <c r="M1318" s="159"/>
      <c r="N1318" s="159"/>
      <c r="O1318" s="159"/>
      <c r="P1318" s="159"/>
      <c r="Q1318" s="159"/>
      <c r="R1318" s="159"/>
      <c r="S1318" s="159"/>
      <c r="T1318" s="159"/>
      <c r="U1318" s="159"/>
      <c r="V1318" s="159"/>
      <c r="W1318" s="159"/>
      <c r="X1318" s="159"/>
      <c r="Y1318" s="149"/>
      <c r="Z1318" s="149"/>
      <c r="AA1318" s="149"/>
      <c r="AB1318" s="149"/>
      <c r="AC1318" s="149"/>
      <c r="AD1318" s="149"/>
      <c r="AE1318" s="149"/>
      <c r="AF1318" s="149"/>
      <c r="AG1318" s="149" t="s">
        <v>249</v>
      </c>
      <c r="AH1318" s="149">
        <v>0</v>
      </c>
      <c r="AI1318" s="149"/>
      <c r="AJ1318" s="149"/>
      <c r="AK1318" s="149"/>
      <c r="AL1318" s="149"/>
      <c r="AM1318" s="149"/>
      <c r="AN1318" s="149"/>
      <c r="AO1318" s="149"/>
      <c r="AP1318" s="149"/>
      <c r="AQ1318" s="149"/>
      <c r="AR1318" s="149"/>
      <c r="AS1318" s="149"/>
      <c r="AT1318" s="149"/>
      <c r="AU1318" s="149"/>
      <c r="AV1318" s="149"/>
      <c r="AW1318" s="149"/>
      <c r="AX1318" s="149"/>
      <c r="AY1318" s="149"/>
      <c r="AZ1318" s="149"/>
      <c r="BA1318" s="149"/>
      <c r="BB1318" s="149"/>
      <c r="BC1318" s="149"/>
      <c r="BD1318" s="149"/>
      <c r="BE1318" s="149"/>
      <c r="BF1318" s="149"/>
      <c r="BG1318" s="149"/>
      <c r="BH1318" s="149"/>
    </row>
    <row r="1319" spans="1:60" outlineLevel="1" x14ac:dyDescent="0.25">
      <c r="A1319" s="156"/>
      <c r="B1319" s="157"/>
      <c r="C1319" s="194" t="s">
        <v>1405</v>
      </c>
      <c r="D1319" s="161"/>
      <c r="E1319" s="162">
        <v>1.4</v>
      </c>
      <c r="F1319" s="159"/>
      <c r="G1319" s="159"/>
      <c r="H1319" s="159"/>
      <c r="I1319" s="159"/>
      <c r="J1319" s="159"/>
      <c r="K1319" s="159"/>
      <c r="L1319" s="159"/>
      <c r="M1319" s="159"/>
      <c r="N1319" s="159"/>
      <c r="O1319" s="159"/>
      <c r="P1319" s="159"/>
      <c r="Q1319" s="159"/>
      <c r="R1319" s="159"/>
      <c r="S1319" s="159"/>
      <c r="T1319" s="159"/>
      <c r="U1319" s="159"/>
      <c r="V1319" s="159"/>
      <c r="W1319" s="159"/>
      <c r="X1319" s="159"/>
      <c r="Y1319" s="149"/>
      <c r="Z1319" s="149"/>
      <c r="AA1319" s="149"/>
      <c r="AB1319" s="149"/>
      <c r="AC1319" s="149"/>
      <c r="AD1319" s="149"/>
      <c r="AE1319" s="149"/>
      <c r="AF1319" s="149"/>
      <c r="AG1319" s="149" t="s">
        <v>249</v>
      </c>
      <c r="AH1319" s="149">
        <v>0</v>
      </c>
      <c r="AI1319" s="149"/>
      <c r="AJ1319" s="149"/>
      <c r="AK1319" s="149"/>
      <c r="AL1319" s="149"/>
      <c r="AM1319" s="149"/>
      <c r="AN1319" s="149"/>
      <c r="AO1319" s="149"/>
      <c r="AP1319" s="149"/>
      <c r="AQ1319" s="149"/>
      <c r="AR1319" s="149"/>
      <c r="AS1319" s="149"/>
      <c r="AT1319" s="149"/>
      <c r="AU1319" s="149"/>
      <c r="AV1319" s="149"/>
      <c r="AW1319" s="149"/>
      <c r="AX1319" s="149"/>
      <c r="AY1319" s="149"/>
      <c r="AZ1319" s="149"/>
      <c r="BA1319" s="149"/>
      <c r="BB1319" s="149"/>
      <c r="BC1319" s="149"/>
      <c r="BD1319" s="149"/>
      <c r="BE1319" s="149"/>
      <c r="BF1319" s="149"/>
      <c r="BG1319" s="149"/>
      <c r="BH1319" s="149"/>
    </row>
    <row r="1320" spans="1:60" outlineLevel="1" x14ac:dyDescent="0.25">
      <c r="A1320" s="156"/>
      <c r="B1320" s="157"/>
      <c r="C1320" s="194" t="s">
        <v>1416</v>
      </c>
      <c r="D1320" s="161"/>
      <c r="E1320" s="162">
        <v>2.2000000000000002</v>
      </c>
      <c r="F1320" s="159"/>
      <c r="G1320" s="159"/>
      <c r="H1320" s="159"/>
      <c r="I1320" s="159"/>
      <c r="J1320" s="159"/>
      <c r="K1320" s="159"/>
      <c r="L1320" s="159"/>
      <c r="M1320" s="159"/>
      <c r="N1320" s="159"/>
      <c r="O1320" s="159"/>
      <c r="P1320" s="159"/>
      <c r="Q1320" s="159"/>
      <c r="R1320" s="159"/>
      <c r="S1320" s="159"/>
      <c r="T1320" s="159"/>
      <c r="U1320" s="159"/>
      <c r="V1320" s="159"/>
      <c r="W1320" s="159"/>
      <c r="X1320" s="159"/>
      <c r="Y1320" s="149"/>
      <c r="Z1320" s="149"/>
      <c r="AA1320" s="149"/>
      <c r="AB1320" s="149"/>
      <c r="AC1320" s="149"/>
      <c r="AD1320" s="149"/>
      <c r="AE1320" s="149"/>
      <c r="AF1320" s="149"/>
      <c r="AG1320" s="149" t="s">
        <v>249</v>
      </c>
      <c r="AH1320" s="149">
        <v>0</v>
      </c>
      <c r="AI1320" s="149"/>
      <c r="AJ1320" s="149"/>
      <c r="AK1320" s="149"/>
      <c r="AL1320" s="149"/>
      <c r="AM1320" s="149"/>
      <c r="AN1320" s="149"/>
      <c r="AO1320" s="149"/>
      <c r="AP1320" s="149"/>
      <c r="AQ1320" s="149"/>
      <c r="AR1320" s="149"/>
      <c r="AS1320" s="149"/>
      <c r="AT1320" s="149"/>
      <c r="AU1320" s="149"/>
      <c r="AV1320" s="149"/>
      <c r="AW1320" s="149"/>
      <c r="AX1320" s="149"/>
      <c r="AY1320" s="149"/>
      <c r="AZ1320" s="149"/>
      <c r="BA1320" s="149"/>
      <c r="BB1320" s="149"/>
      <c r="BC1320" s="149"/>
      <c r="BD1320" s="149"/>
      <c r="BE1320" s="149"/>
      <c r="BF1320" s="149"/>
      <c r="BG1320" s="149"/>
      <c r="BH1320" s="149"/>
    </row>
    <row r="1321" spans="1:60" outlineLevel="1" x14ac:dyDescent="0.25">
      <c r="A1321" s="156"/>
      <c r="B1321" s="157"/>
      <c r="C1321" s="194" t="s">
        <v>1418</v>
      </c>
      <c r="D1321" s="161"/>
      <c r="E1321" s="162">
        <v>1.9</v>
      </c>
      <c r="F1321" s="159"/>
      <c r="G1321" s="159"/>
      <c r="H1321" s="159"/>
      <c r="I1321" s="159"/>
      <c r="J1321" s="159"/>
      <c r="K1321" s="159"/>
      <c r="L1321" s="159"/>
      <c r="M1321" s="159"/>
      <c r="N1321" s="159"/>
      <c r="O1321" s="159"/>
      <c r="P1321" s="159"/>
      <c r="Q1321" s="159"/>
      <c r="R1321" s="159"/>
      <c r="S1321" s="159"/>
      <c r="T1321" s="159"/>
      <c r="U1321" s="159"/>
      <c r="V1321" s="159"/>
      <c r="W1321" s="159"/>
      <c r="X1321" s="159"/>
      <c r="Y1321" s="149"/>
      <c r="Z1321" s="149"/>
      <c r="AA1321" s="149"/>
      <c r="AB1321" s="149"/>
      <c r="AC1321" s="149"/>
      <c r="AD1321" s="149"/>
      <c r="AE1321" s="149"/>
      <c r="AF1321" s="149"/>
      <c r="AG1321" s="149" t="s">
        <v>249</v>
      </c>
      <c r="AH1321" s="149">
        <v>0</v>
      </c>
      <c r="AI1321" s="149"/>
      <c r="AJ1321" s="149"/>
      <c r="AK1321" s="149"/>
      <c r="AL1321" s="149"/>
      <c r="AM1321" s="149"/>
      <c r="AN1321" s="149"/>
      <c r="AO1321" s="149"/>
      <c r="AP1321" s="149"/>
      <c r="AQ1321" s="149"/>
      <c r="AR1321" s="149"/>
      <c r="AS1321" s="149"/>
      <c r="AT1321" s="149"/>
      <c r="AU1321" s="149"/>
      <c r="AV1321" s="149"/>
      <c r="AW1321" s="149"/>
      <c r="AX1321" s="149"/>
      <c r="AY1321" s="149"/>
      <c r="AZ1321" s="149"/>
      <c r="BA1321" s="149"/>
      <c r="BB1321" s="149"/>
      <c r="BC1321" s="149"/>
      <c r="BD1321" s="149"/>
      <c r="BE1321" s="149"/>
      <c r="BF1321" s="149"/>
      <c r="BG1321" s="149"/>
      <c r="BH1321" s="149"/>
    </row>
    <row r="1322" spans="1:60" outlineLevel="1" x14ac:dyDescent="0.25">
      <c r="A1322" s="156"/>
      <c r="B1322" s="157"/>
      <c r="C1322" s="194" t="s">
        <v>1419</v>
      </c>
      <c r="D1322" s="161"/>
      <c r="E1322" s="162">
        <v>1.7</v>
      </c>
      <c r="F1322" s="159"/>
      <c r="G1322" s="159"/>
      <c r="H1322" s="159"/>
      <c r="I1322" s="159"/>
      <c r="J1322" s="159"/>
      <c r="K1322" s="159"/>
      <c r="L1322" s="159"/>
      <c r="M1322" s="159"/>
      <c r="N1322" s="159"/>
      <c r="O1322" s="159"/>
      <c r="P1322" s="159"/>
      <c r="Q1322" s="159"/>
      <c r="R1322" s="159"/>
      <c r="S1322" s="159"/>
      <c r="T1322" s="159"/>
      <c r="U1322" s="159"/>
      <c r="V1322" s="159"/>
      <c r="W1322" s="159"/>
      <c r="X1322" s="159"/>
      <c r="Y1322" s="149"/>
      <c r="Z1322" s="149"/>
      <c r="AA1322" s="149"/>
      <c r="AB1322" s="149"/>
      <c r="AC1322" s="149"/>
      <c r="AD1322" s="149"/>
      <c r="AE1322" s="149"/>
      <c r="AF1322" s="149"/>
      <c r="AG1322" s="149" t="s">
        <v>249</v>
      </c>
      <c r="AH1322" s="149">
        <v>0</v>
      </c>
      <c r="AI1322" s="149"/>
      <c r="AJ1322" s="149"/>
      <c r="AK1322" s="149"/>
      <c r="AL1322" s="149"/>
      <c r="AM1322" s="149"/>
      <c r="AN1322" s="149"/>
      <c r="AO1322" s="149"/>
      <c r="AP1322" s="149"/>
      <c r="AQ1322" s="149"/>
      <c r="AR1322" s="149"/>
      <c r="AS1322" s="149"/>
      <c r="AT1322" s="149"/>
      <c r="AU1322" s="149"/>
      <c r="AV1322" s="149"/>
      <c r="AW1322" s="149"/>
      <c r="AX1322" s="149"/>
      <c r="AY1322" s="149"/>
      <c r="AZ1322" s="149"/>
      <c r="BA1322" s="149"/>
      <c r="BB1322" s="149"/>
      <c r="BC1322" s="149"/>
      <c r="BD1322" s="149"/>
      <c r="BE1322" s="149"/>
      <c r="BF1322" s="149"/>
      <c r="BG1322" s="149"/>
      <c r="BH1322" s="149"/>
    </row>
    <row r="1323" spans="1:60" outlineLevel="1" x14ac:dyDescent="0.25">
      <c r="A1323" s="156"/>
      <c r="B1323" s="157"/>
      <c r="C1323" s="194" t="s">
        <v>1420</v>
      </c>
      <c r="D1323" s="161"/>
      <c r="E1323" s="162">
        <v>1.5</v>
      </c>
      <c r="F1323" s="159"/>
      <c r="G1323" s="159"/>
      <c r="H1323" s="159"/>
      <c r="I1323" s="159"/>
      <c r="J1323" s="159"/>
      <c r="K1323" s="159"/>
      <c r="L1323" s="159"/>
      <c r="M1323" s="159"/>
      <c r="N1323" s="159"/>
      <c r="O1323" s="159"/>
      <c r="P1323" s="159"/>
      <c r="Q1323" s="159"/>
      <c r="R1323" s="159"/>
      <c r="S1323" s="159"/>
      <c r="T1323" s="159"/>
      <c r="U1323" s="159"/>
      <c r="V1323" s="159"/>
      <c r="W1323" s="159"/>
      <c r="X1323" s="159"/>
      <c r="Y1323" s="149"/>
      <c r="Z1323" s="149"/>
      <c r="AA1323" s="149"/>
      <c r="AB1323" s="149"/>
      <c r="AC1323" s="149"/>
      <c r="AD1323" s="149"/>
      <c r="AE1323" s="149"/>
      <c r="AF1323" s="149"/>
      <c r="AG1323" s="149" t="s">
        <v>249</v>
      </c>
      <c r="AH1323" s="149">
        <v>0</v>
      </c>
      <c r="AI1323" s="149"/>
      <c r="AJ1323" s="149"/>
      <c r="AK1323" s="149"/>
      <c r="AL1323" s="149"/>
      <c r="AM1323" s="149"/>
      <c r="AN1323" s="149"/>
      <c r="AO1323" s="149"/>
      <c r="AP1323" s="149"/>
      <c r="AQ1323" s="149"/>
      <c r="AR1323" s="149"/>
      <c r="AS1323" s="149"/>
      <c r="AT1323" s="149"/>
      <c r="AU1323" s="149"/>
      <c r="AV1323" s="149"/>
      <c r="AW1323" s="149"/>
      <c r="AX1323" s="149"/>
      <c r="AY1323" s="149"/>
      <c r="AZ1323" s="149"/>
      <c r="BA1323" s="149"/>
      <c r="BB1323" s="149"/>
      <c r="BC1323" s="149"/>
      <c r="BD1323" s="149"/>
      <c r="BE1323" s="149"/>
      <c r="BF1323" s="149"/>
      <c r="BG1323" s="149"/>
      <c r="BH1323" s="149"/>
    </row>
    <row r="1324" spans="1:60" outlineLevel="1" x14ac:dyDescent="0.25">
      <c r="A1324" s="156"/>
      <c r="B1324" s="157"/>
      <c r="C1324" s="194" t="s">
        <v>1472</v>
      </c>
      <c r="D1324" s="161"/>
      <c r="E1324" s="162">
        <v>2.4300000000000002</v>
      </c>
      <c r="F1324" s="159"/>
      <c r="G1324" s="159"/>
      <c r="H1324" s="159"/>
      <c r="I1324" s="159"/>
      <c r="J1324" s="159"/>
      <c r="K1324" s="159"/>
      <c r="L1324" s="159"/>
      <c r="M1324" s="159"/>
      <c r="N1324" s="159"/>
      <c r="O1324" s="159"/>
      <c r="P1324" s="159"/>
      <c r="Q1324" s="159"/>
      <c r="R1324" s="159"/>
      <c r="S1324" s="159"/>
      <c r="T1324" s="159"/>
      <c r="U1324" s="159"/>
      <c r="V1324" s="159"/>
      <c r="W1324" s="159"/>
      <c r="X1324" s="159"/>
      <c r="Y1324" s="149"/>
      <c r="Z1324" s="149"/>
      <c r="AA1324" s="149"/>
      <c r="AB1324" s="149"/>
      <c r="AC1324" s="149"/>
      <c r="AD1324" s="149"/>
      <c r="AE1324" s="149"/>
      <c r="AF1324" s="149"/>
      <c r="AG1324" s="149" t="s">
        <v>249</v>
      </c>
      <c r="AH1324" s="149">
        <v>0</v>
      </c>
      <c r="AI1324" s="149"/>
      <c r="AJ1324" s="149"/>
      <c r="AK1324" s="149"/>
      <c r="AL1324" s="149"/>
      <c r="AM1324" s="149"/>
      <c r="AN1324" s="149"/>
      <c r="AO1324" s="149"/>
      <c r="AP1324" s="149"/>
      <c r="AQ1324" s="149"/>
      <c r="AR1324" s="149"/>
      <c r="AS1324" s="149"/>
      <c r="AT1324" s="149"/>
      <c r="AU1324" s="149"/>
      <c r="AV1324" s="149"/>
      <c r="AW1324" s="149"/>
      <c r="AX1324" s="149"/>
      <c r="AY1324" s="149"/>
      <c r="AZ1324" s="149"/>
      <c r="BA1324" s="149"/>
      <c r="BB1324" s="149"/>
      <c r="BC1324" s="149"/>
      <c r="BD1324" s="149"/>
      <c r="BE1324" s="149"/>
      <c r="BF1324" s="149"/>
      <c r="BG1324" s="149"/>
      <c r="BH1324" s="149"/>
    </row>
    <row r="1325" spans="1:60" outlineLevel="1" x14ac:dyDescent="0.25">
      <c r="A1325" s="156"/>
      <c r="B1325" s="157"/>
      <c r="C1325" s="196" t="s">
        <v>598</v>
      </c>
      <c r="D1325" s="163"/>
      <c r="E1325" s="164">
        <v>2.4729999999999999</v>
      </c>
      <c r="F1325" s="159"/>
      <c r="G1325" s="159"/>
      <c r="H1325" s="159"/>
      <c r="I1325" s="159"/>
      <c r="J1325" s="159"/>
      <c r="K1325" s="159"/>
      <c r="L1325" s="159"/>
      <c r="M1325" s="159"/>
      <c r="N1325" s="159"/>
      <c r="O1325" s="159"/>
      <c r="P1325" s="159"/>
      <c r="Q1325" s="159"/>
      <c r="R1325" s="159"/>
      <c r="S1325" s="159"/>
      <c r="T1325" s="159"/>
      <c r="U1325" s="159"/>
      <c r="V1325" s="159"/>
      <c r="W1325" s="159"/>
      <c r="X1325" s="159"/>
      <c r="Y1325" s="149"/>
      <c r="Z1325" s="149"/>
      <c r="AA1325" s="149"/>
      <c r="AB1325" s="149"/>
      <c r="AC1325" s="149"/>
      <c r="AD1325" s="149"/>
      <c r="AE1325" s="149"/>
      <c r="AF1325" s="149"/>
      <c r="AG1325" s="149" t="s">
        <v>249</v>
      </c>
      <c r="AH1325" s="149">
        <v>4</v>
      </c>
      <c r="AI1325" s="149"/>
      <c r="AJ1325" s="149"/>
      <c r="AK1325" s="149"/>
      <c r="AL1325" s="149"/>
      <c r="AM1325" s="149"/>
      <c r="AN1325" s="149"/>
      <c r="AO1325" s="149"/>
      <c r="AP1325" s="149"/>
      <c r="AQ1325" s="149"/>
      <c r="AR1325" s="149"/>
      <c r="AS1325" s="149"/>
      <c r="AT1325" s="149"/>
      <c r="AU1325" s="149"/>
      <c r="AV1325" s="149"/>
      <c r="AW1325" s="149"/>
      <c r="AX1325" s="149"/>
      <c r="AY1325" s="149"/>
      <c r="AZ1325" s="149"/>
      <c r="BA1325" s="149"/>
      <c r="BB1325" s="149"/>
      <c r="BC1325" s="149"/>
      <c r="BD1325" s="149"/>
      <c r="BE1325" s="149"/>
      <c r="BF1325" s="149"/>
      <c r="BG1325" s="149"/>
      <c r="BH1325" s="149"/>
    </row>
    <row r="1326" spans="1:60" outlineLevel="1" x14ac:dyDescent="0.25">
      <c r="A1326" s="175">
        <v>197</v>
      </c>
      <c r="B1326" s="176" t="s">
        <v>1986</v>
      </c>
      <c r="C1326" s="193" t="s">
        <v>1987</v>
      </c>
      <c r="D1326" s="177" t="s">
        <v>242</v>
      </c>
      <c r="E1326" s="178">
        <v>126.06</v>
      </c>
      <c r="F1326" s="179"/>
      <c r="G1326" s="180">
        <f>ROUND(E1326*F1326,2)</f>
        <v>0</v>
      </c>
      <c r="H1326" s="179"/>
      <c r="I1326" s="180">
        <f>ROUND(E1326*H1326,2)</f>
        <v>0</v>
      </c>
      <c r="J1326" s="179"/>
      <c r="K1326" s="180">
        <f>ROUND(E1326*J1326,2)</f>
        <v>0</v>
      </c>
      <c r="L1326" s="180">
        <v>21</v>
      </c>
      <c r="M1326" s="180">
        <f>G1326*(1+L1326/100)</f>
        <v>0</v>
      </c>
      <c r="N1326" s="180">
        <v>1.9199999999999998E-2</v>
      </c>
      <c r="O1326" s="180">
        <f>ROUND(E1326*N1326,2)</f>
        <v>2.42</v>
      </c>
      <c r="P1326" s="180">
        <v>0</v>
      </c>
      <c r="Q1326" s="180">
        <f>ROUND(E1326*P1326,2)</f>
        <v>0</v>
      </c>
      <c r="R1326" s="180"/>
      <c r="S1326" s="180" t="s">
        <v>326</v>
      </c>
      <c r="T1326" s="181" t="s">
        <v>245</v>
      </c>
      <c r="U1326" s="159">
        <v>0</v>
      </c>
      <c r="V1326" s="159">
        <f>ROUND(E1326*U1326,2)</f>
        <v>0</v>
      </c>
      <c r="W1326" s="159"/>
      <c r="X1326" s="159" t="s">
        <v>328</v>
      </c>
      <c r="Y1326" s="149"/>
      <c r="Z1326" s="149"/>
      <c r="AA1326" s="149"/>
      <c r="AB1326" s="149"/>
      <c r="AC1326" s="149"/>
      <c r="AD1326" s="149"/>
      <c r="AE1326" s="149"/>
      <c r="AF1326" s="149"/>
      <c r="AG1326" s="149" t="s">
        <v>415</v>
      </c>
      <c r="AH1326" s="149"/>
      <c r="AI1326" s="149"/>
      <c r="AJ1326" s="149"/>
      <c r="AK1326" s="149"/>
      <c r="AL1326" s="149"/>
      <c r="AM1326" s="149"/>
      <c r="AN1326" s="149"/>
      <c r="AO1326" s="149"/>
      <c r="AP1326" s="149"/>
      <c r="AQ1326" s="149"/>
      <c r="AR1326" s="149"/>
      <c r="AS1326" s="149"/>
      <c r="AT1326" s="149"/>
      <c r="AU1326" s="149"/>
      <c r="AV1326" s="149"/>
      <c r="AW1326" s="149"/>
      <c r="AX1326" s="149"/>
      <c r="AY1326" s="149"/>
      <c r="AZ1326" s="149"/>
      <c r="BA1326" s="149"/>
      <c r="BB1326" s="149"/>
      <c r="BC1326" s="149"/>
      <c r="BD1326" s="149"/>
      <c r="BE1326" s="149"/>
      <c r="BF1326" s="149"/>
      <c r="BG1326" s="149"/>
      <c r="BH1326" s="149"/>
    </row>
    <row r="1327" spans="1:60" outlineLevel="1" x14ac:dyDescent="0.25">
      <c r="A1327" s="156"/>
      <c r="B1327" s="157"/>
      <c r="C1327" s="194" t="s">
        <v>1216</v>
      </c>
      <c r="D1327" s="161"/>
      <c r="E1327" s="162"/>
      <c r="F1327" s="159"/>
      <c r="G1327" s="159"/>
      <c r="H1327" s="159"/>
      <c r="I1327" s="159"/>
      <c r="J1327" s="159"/>
      <c r="K1327" s="159"/>
      <c r="L1327" s="159"/>
      <c r="M1327" s="159"/>
      <c r="N1327" s="159"/>
      <c r="O1327" s="159"/>
      <c r="P1327" s="159"/>
      <c r="Q1327" s="159"/>
      <c r="R1327" s="159"/>
      <c r="S1327" s="159"/>
      <c r="T1327" s="159"/>
      <c r="U1327" s="159"/>
      <c r="V1327" s="159"/>
      <c r="W1327" s="159"/>
      <c r="X1327" s="159"/>
      <c r="Y1327" s="149"/>
      <c r="Z1327" s="149"/>
      <c r="AA1327" s="149"/>
      <c r="AB1327" s="149"/>
      <c r="AC1327" s="149"/>
      <c r="AD1327" s="149"/>
      <c r="AE1327" s="149"/>
      <c r="AF1327" s="149"/>
      <c r="AG1327" s="149" t="s">
        <v>249</v>
      </c>
      <c r="AH1327" s="149">
        <v>0</v>
      </c>
      <c r="AI1327" s="149"/>
      <c r="AJ1327" s="149"/>
      <c r="AK1327" s="149"/>
      <c r="AL1327" s="149"/>
      <c r="AM1327" s="149"/>
      <c r="AN1327" s="149"/>
      <c r="AO1327" s="149"/>
      <c r="AP1327" s="149"/>
      <c r="AQ1327" s="149"/>
      <c r="AR1327" s="149"/>
      <c r="AS1327" s="149"/>
      <c r="AT1327" s="149"/>
      <c r="AU1327" s="149"/>
      <c r="AV1327" s="149"/>
      <c r="AW1327" s="149"/>
      <c r="AX1327" s="149"/>
      <c r="AY1327" s="149"/>
      <c r="AZ1327" s="149"/>
      <c r="BA1327" s="149"/>
      <c r="BB1327" s="149"/>
      <c r="BC1327" s="149"/>
      <c r="BD1327" s="149"/>
      <c r="BE1327" s="149"/>
      <c r="BF1327" s="149"/>
      <c r="BG1327" s="149"/>
      <c r="BH1327" s="149"/>
    </row>
    <row r="1328" spans="1:60" outlineLevel="1" x14ac:dyDescent="0.25">
      <c r="A1328" s="156"/>
      <c r="B1328" s="157"/>
      <c r="C1328" s="194" t="s">
        <v>1406</v>
      </c>
      <c r="D1328" s="161"/>
      <c r="E1328" s="162">
        <v>4.9000000000000004</v>
      </c>
      <c r="F1328" s="159"/>
      <c r="G1328" s="159"/>
      <c r="H1328" s="159"/>
      <c r="I1328" s="159"/>
      <c r="J1328" s="159"/>
      <c r="K1328" s="159"/>
      <c r="L1328" s="159"/>
      <c r="M1328" s="159"/>
      <c r="N1328" s="159"/>
      <c r="O1328" s="159"/>
      <c r="P1328" s="159"/>
      <c r="Q1328" s="159"/>
      <c r="R1328" s="159"/>
      <c r="S1328" s="159"/>
      <c r="T1328" s="159"/>
      <c r="U1328" s="159"/>
      <c r="V1328" s="159"/>
      <c r="W1328" s="159"/>
      <c r="X1328" s="159"/>
      <c r="Y1328" s="149"/>
      <c r="Z1328" s="149"/>
      <c r="AA1328" s="149"/>
      <c r="AB1328" s="149"/>
      <c r="AC1328" s="149"/>
      <c r="AD1328" s="149"/>
      <c r="AE1328" s="149"/>
      <c r="AF1328" s="149"/>
      <c r="AG1328" s="149" t="s">
        <v>249</v>
      </c>
      <c r="AH1328" s="149">
        <v>0</v>
      </c>
      <c r="AI1328" s="149"/>
      <c r="AJ1328" s="149"/>
      <c r="AK1328" s="149"/>
      <c r="AL1328" s="149"/>
      <c r="AM1328" s="149"/>
      <c r="AN1328" s="149"/>
      <c r="AO1328" s="149"/>
      <c r="AP1328" s="149"/>
      <c r="AQ1328" s="149"/>
      <c r="AR1328" s="149"/>
      <c r="AS1328" s="149"/>
      <c r="AT1328" s="149"/>
      <c r="AU1328" s="149"/>
      <c r="AV1328" s="149"/>
      <c r="AW1328" s="149"/>
      <c r="AX1328" s="149"/>
      <c r="AY1328" s="149"/>
      <c r="AZ1328" s="149"/>
      <c r="BA1328" s="149"/>
      <c r="BB1328" s="149"/>
      <c r="BC1328" s="149"/>
      <c r="BD1328" s="149"/>
      <c r="BE1328" s="149"/>
      <c r="BF1328" s="149"/>
      <c r="BG1328" s="149"/>
      <c r="BH1328" s="149"/>
    </row>
    <row r="1329" spans="1:60" outlineLevel="1" x14ac:dyDescent="0.25">
      <c r="A1329" s="156"/>
      <c r="B1329" s="157"/>
      <c r="C1329" s="194" t="s">
        <v>1407</v>
      </c>
      <c r="D1329" s="161"/>
      <c r="E1329" s="162">
        <v>13.4</v>
      </c>
      <c r="F1329" s="159"/>
      <c r="G1329" s="159"/>
      <c r="H1329" s="159"/>
      <c r="I1329" s="159"/>
      <c r="J1329" s="159"/>
      <c r="K1329" s="159"/>
      <c r="L1329" s="159"/>
      <c r="M1329" s="159"/>
      <c r="N1329" s="159"/>
      <c r="O1329" s="159"/>
      <c r="P1329" s="159"/>
      <c r="Q1329" s="159"/>
      <c r="R1329" s="159"/>
      <c r="S1329" s="159"/>
      <c r="T1329" s="159"/>
      <c r="U1329" s="159"/>
      <c r="V1329" s="159"/>
      <c r="W1329" s="159"/>
      <c r="X1329" s="159"/>
      <c r="Y1329" s="149"/>
      <c r="Z1329" s="149"/>
      <c r="AA1329" s="149"/>
      <c r="AB1329" s="149"/>
      <c r="AC1329" s="149"/>
      <c r="AD1329" s="149"/>
      <c r="AE1329" s="149"/>
      <c r="AF1329" s="149"/>
      <c r="AG1329" s="149" t="s">
        <v>249</v>
      </c>
      <c r="AH1329" s="149">
        <v>0</v>
      </c>
      <c r="AI1329" s="149"/>
      <c r="AJ1329" s="149"/>
      <c r="AK1329" s="149"/>
      <c r="AL1329" s="149"/>
      <c r="AM1329" s="149"/>
      <c r="AN1329" s="149"/>
      <c r="AO1329" s="149"/>
      <c r="AP1329" s="149"/>
      <c r="AQ1329" s="149"/>
      <c r="AR1329" s="149"/>
      <c r="AS1329" s="149"/>
      <c r="AT1329" s="149"/>
      <c r="AU1329" s="149"/>
      <c r="AV1329" s="149"/>
      <c r="AW1329" s="149"/>
      <c r="AX1329" s="149"/>
      <c r="AY1329" s="149"/>
      <c r="AZ1329" s="149"/>
      <c r="BA1329" s="149"/>
      <c r="BB1329" s="149"/>
      <c r="BC1329" s="149"/>
      <c r="BD1329" s="149"/>
      <c r="BE1329" s="149"/>
      <c r="BF1329" s="149"/>
      <c r="BG1329" s="149"/>
      <c r="BH1329" s="149"/>
    </row>
    <row r="1330" spans="1:60" outlineLevel="1" x14ac:dyDescent="0.25">
      <c r="A1330" s="156"/>
      <c r="B1330" s="157"/>
      <c r="C1330" s="194" t="s">
        <v>1408</v>
      </c>
      <c r="D1330" s="161"/>
      <c r="E1330" s="162">
        <v>2</v>
      </c>
      <c r="F1330" s="159"/>
      <c r="G1330" s="159"/>
      <c r="H1330" s="159"/>
      <c r="I1330" s="159"/>
      <c r="J1330" s="159"/>
      <c r="K1330" s="159"/>
      <c r="L1330" s="159"/>
      <c r="M1330" s="159"/>
      <c r="N1330" s="159"/>
      <c r="O1330" s="159"/>
      <c r="P1330" s="159"/>
      <c r="Q1330" s="159"/>
      <c r="R1330" s="159"/>
      <c r="S1330" s="159"/>
      <c r="T1330" s="159"/>
      <c r="U1330" s="159"/>
      <c r="V1330" s="159"/>
      <c r="W1330" s="159"/>
      <c r="X1330" s="159"/>
      <c r="Y1330" s="149"/>
      <c r="Z1330" s="149"/>
      <c r="AA1330" s="149"/>
      <c r="AB1330" s="149"/>
      <c r="AC1330" s="149"/>
      <c r="AD1330" s="149"/>
      <c r="AE1330" s="149"/>
      <c r="AF1330" s="149"/>
      <c r="AG1330" s="149" t="s">
        <v>249</v>
      </c>
      <c r="AH1330" s="149">
        <v>0</v>
      </c>
      <c r="AI1330" s="149"/>
      <c r="AJ1330" s="149"/>
      <c r="AK1330" s="149"/>
      <c r="AL1330" s="149"/>
      <c r="AM1330" s="149"/>
      <c r="AN1330" s="149"/>
      <c r="AO1330" s="149"/>
      <c r="AP1330" s="149"/>
      <c r="AQ1330" s="149"/>
      <c r="AR1330" s="149"/>
      <c r="AS1330" s="149"/>
      <c r="AT1330" s="149"/>
      <c r="AU1330" s="149"/>
      <c r="AV1330" s="149"/>
      <c r="AW1330" s="149"/>
      <c r="AX1330" s="149"/>
      <c r="AY1330" s="149"/>
      <c r="AZ1330" s="149"/>
      <c r="BA1330" s="149"/>
      <c r="BB1330" s="149"/>
      <c r="BC1330" s="149"/>
      <c r="BD1330" s="149"/>
      <c r="BE1330" s="149"/>
      <c r="BF1330" s="149"/>
      <c r="BG1330" s="149"/>
      <c r="BH1330" s="149"/>
    </row>
    <row r="1331" spans="1:60" outlineLevel="1" x14ac:dyDescent="0.25">
      <c r="A1331" s="156"/>
      <c r="B1331" s="157"/>
      <c r="C1331" s="194" t="s">
        <v>1409</v>
      </c>
      <c r="D1331" s="161"/>
      <c r="E1331" s="162">
        <v>5.4</v>
      </c>
      <c r="F1331" s="159"/>
      <c r="G1331" s="159"/>
      <c r="H1331" s="159"/>
      <c r="I1331" s="159"/>
      <c r="J1331" s="159"/>
      <c r="K1331" s="159"/>
      <c r="L1331" s="159"/>
      <c r="M1331" s="159"/>
      <c r="N1331" s="159"/>
      <c r="O1331" s="159"/>
      <c r="P1331" s="159"/>
      <c r="Q1331" s="159"/>
      <c r="R1331" s="159"/>
      <c r="S1331" s="159"/>
      <c r="T1331" s="159"/>
      <c r="U1331" s="159"/>
      <c r="V1331" s="159"/>
      <c r="W1331" s="159"/>
      <c r="X1331" s="159"/>
      <c r="Y1331" s="149"/>
      <c r="Z1331" s="149"/>
      <c r="AA1331" s="149"/>
      <c r="AB1331" s="149"/>
      <c r="AC1331" s="149"/>
      <c r="AD1331" s="149"/>
      <c r="AE1331" s="149"/>
      <c r="AF1331" s="149"/>
      <c r="AG1331" s="149" t="s">
        <v>249</v>
      </c>
      <c r="AH1331" s="149">
        <v>0</v>
      </c>
      <c r="AI1331" s="149"/>
      <c r="AJ1331" s="149"/>
      <c r="AK1331" s="149"/>
      <c r="AL1331" s="149"/>
      <c r="AM1331" s="149"/>
      <c r="AN1331" s="149"/>
      <c r="AO1331" s="149"/>
      <c r="AP1331" s="149"/>
      <c r="AQ1331" s="149"/>
      <c r="AR1331" s="149"/>
      <c r="AS1331" s="149"/>
      <c r="AT1331" s="149"/>
      <c r="AU1331" s="149"/>
      <c r="AV1331" s="149"/>
      <c r="AW1331" s="149"/>
      <c r="AX1331" s="149"/>
      <c r="AY1331" s="149"/>
      <c r="AZ1331" s="149"/>
      <c r="BA1331" s="149"/>
      <c r="BB1331" s="149"/>
      <c r="BC1331" s="149"/>
      <c r="BD1331" s="149"/>
      <c r="BE1331" s="149"/>
      <c r="BF1331" s="149"/>
      <c r="BG1331" s="149"/>
      <c r="BH1331" s="149"/>
    </row>
    <row r="1332" spans="1:60" outlineLevel="1" x14ac:dyDescent="0.25">
      <c r="A1332" s="156"/>
      <c r="B1332" s="157"/>
      <c r="C1332" s="194" t="s">
        <v>1410</v>
      </c>
      <c r="D1332" s="161"/>
      <c r="E1332" s="162">
        <v>4.3</v>
      </c>
      <c r="F1332" s="159"/>
      <c r="G1332" s="159"/>
      <c r="H1332" s="159"/>
      <c r="I1332" s="159"/>
      <c r="J1332" s="159"/>
      <c r="K1332" s="159"/>
      <c r="L1332" s="159"/>
      <c r="M1332" s="159"/>
      <c r="N1332" s="159"/>
      <c r="O1332" s="159"/>
      <c r="P1332" s="159"/>
      <c r="Q1332" s="159"/>
      <c r="R1332" s="159"/>
      <c r="S1332" s="159"/>
      <c r="T1332" s="159"/>
      <c r="U1332" s="159"/>
      <c r="V1332" s="159"/>
      <c r="W1332" s="159"/>
      <c r="X1332" s="159"/>
      <c r="Y1332" s="149"/>
      <c r="Z1332" s="149"/>
      <c r="AA1332" s="149"/>
      <c r="AB1332" s="149"/>
      <c r="AC1332" s="149"/>
      <c r="AD1332" s="149"/>
      <c r="AE1332" s="149"/>
      <c r="AF1332" s="149"/>
      <c r="AG1332" s="149" t="s">
        <v>249</v>
      </c>
      <c r="AH1332" s="149">
        <v>0</v>
      </c>
      <c r="AI1332" s="149"/>
      <c r="AJ1332" s="149"/>
      <c r="AK1332" s="149"/>
      <c r="AL1332" s="149"/>
      <c r="AM1332" s="149"/>
      <c r="AN1332" s="149"/>
      <c r="AO1332" s="149"/>
      <c r="AP1332" s="149"/>
      <c r="AQ1332" s="149"/>
      <c r="AR1332" s="149"/>
      <c r="AS1332" s="149"/>
      <c r="AT1332" s="149"/>
      <c r="AU1332" s="149"/>
      <c r="AV1332" s="149"/>
      <c r="AW1332" s="149"/>
      <c r="AX1332" s="149"/>
      <c r="AY1332" s="149"/>
      <c r="AZ1332" s="149"/>
      <c r="BA1332" s="149"/>
      <c r="BB1332" s="149"/>
      <c r="BC1332" s="149"/>
      <c r="BD1332" s="149"/>
      <c r="BE1332" s="149"/>
      <c r="BF1332" s="149"/>
      <c r="BG1332" s="149"/>
      <c r="BH1332" s="149"/>
    </row>
    <row r="1333" spans="1:60" outlineLevel="1" x14ac:dyDescent="0.25">
      <c r="A1333" s="156"/>
      <c r="B1333" s="157"/>
      <c r="C1333" s="194" t="s">
        <v>1934</v>
      </c>
      <c r="D1333" s="161"/>
      <c r="E1333" s="162">
        <v>12.4</v>
      </c>
      <c r="F1333" s="159"/>
      <c r="G1333" s="159"/>
      <c r="H1333" s="159"/>
      <c r="I1333" s="159"/>
      <c r="J1333" s="159"/>
      <c r="K1333" s="159"/>
      <c r="L1333" s="159"/>
      <c r="M1333" s="159"/>
      <c r="N1333" s="159"/>
      <c r="O1333" s="159"/>
      <c r="P1333" s="159"/>
      <c r="Q1333" s="159"/>
      <c r="R1333" s="159"/>
      <c r="S1333" s="159"/>
      <c r="T1333" s="159"/>
      <c r="U1333" s="159"/>
      <c r="V1333" s="159"/>
      <c r="W1333" s="159"/>
      <c r="X1333" s="159"/>
      <c r="Y1333" s="149"/>
      <c r="Z1333" s="149"/>
      <c r="AA1333" s="149"/>
      <c r="AB1333" s="149"/>
      <c r="AC1333" s="149"/>
      <c r="AD1333" s="149"/>
      <c r="AE1333" s="149"/>
      <c r="AF1333" s="149"/>
      <c r="AG1333" s="149" t="s">
        <v>249</v>
      </c>
      <c r="AH1333" s="149">
        <v>0</v>
      </c>
      <c r="AI1333" s="149"/>
      <c r="AJ1333" s="149"/>
      <c r="AK1333" s="149"/>
      <c r="AL1333" s="149"/>
      <c r="AM1333" s="149"/>
      <c r="AN1333" s="149"/>
      <c r="AO1333" s="149"/>
      <c r="AP1333" s="149"/>
      <c r="AQ1333" s="149"/>
      <c r="AR1333" s="149"/>
      <c r="AS1333" s="149"/>
      <c r="AT1333" s="149"/>
      <c r="AU1333" s="149"/>
      <c r="AV1333" s="149"/>
      <c r="AW1333" s="149"/>
      <c r="AX1333" s="149"/>
      <c r="AY1333" s="149"/>
      <c r="AZ1333" s="149"/>
      <c r="BA1333" s="149"/>
      <c r="BB1333" s="149"/>
      <c r="BC1333" s="149"/>
      <c r="BD1333" s="149"/>
      <c r="BE1333" s="149"/>
      <c r="BF1333" s="149"/>
      <c r="BG1333" s="149"/>
      <c r="BH1333" s="149"/>
    </row>
    <row r="1334" spans="1:60" outlineLevel="1" x14ac:dyDescent="0.25">
      <c r="A1334" s="156"/>
      <c r="B1334" s="157"/>
      <c r="C1334" s="194" t="s">
        <v>1412</v>
      </c>
      <c r="D1334" s="161"/>
      <c r="E1334" s="162">
        <v>5.2</v>
      </c>
      <c r="F1334" s="159"/>
      <c r="G1334" s="159"/>
      <c r="H1334" s="159"/>
      <c r="I1334" s="159"/>
      <c r="J1334" s="159"/>
      <c r="K1334" s="159"/>
      <c r="L1334" s="159"/>
      <c r="M1334" s="159"/>
      <c r="N1334" s="159"/>
      <c r="O1334" s="159"/>
      <c r="P1334" s="159"/>
      <c r="Q1334" s="159"/>
      <c r="R1334" s="159"/>
      <c r="S1334" s="159"/>
      <c r="T1334" s="159"/>
      <c r="U1334" s="159"/>
      <c r="V1334" s="159"/>
      <c r="W1334" s="159"/>
      <c r="X1334" s="159"/>
      <c r="Y1334" s="149"/>
      <c r="Z1334" s="149"/>
      <c r="AA1334" s="149"/>
      <c r="AB1334" s="149"/>
      <c r="AC1334" s="149"/>
      <c r="AD1334" s="149"/>
      <c r="AE1334" s="149"/>
      <c r="AF1334" s="149"/>
      <c r="AG1334" s="149" t="s">
        <v>249</v>
      </c>
      <c r="AH1334" s="149">
        <v>0</v>
      </c>
      <c r="AI1334" s="149"/>
      <c r="AJ1334" s="149"/>
      <c r="AK1334" s="149"/>
      <c r="AL1334" s="149"/>
      <c r="AM1334" s="149"/>
      <c r="AN1334" s="149"/>
      <c r="AO1334" s="149"/>
      <c r="AP1334" s="149"/>
      <c r="AQ1334" s="149"/>
      <c r="AR1334" s="149"/>
      <c r="AS1334" s="149"/>
      <c r="AT1334" s="149"/>
      <c r="AU1334" s="149"/>
      <c r="AV1334" s="149"/>
      <c r="AW1334" s="149"/>
      <c r="AX1334" s="149"/>
      <c r="AY1334" s="149"/>
      <c r="AZ1334" s="149"/>
      <c r="BA1334" s="149"/>
      <c r="BB1334" s="149"/>
      <c r="BC1334" s="149"/>
      <c r="BD1334" s="149"/>
      <c r="BE1334" s="149"/>
      <c r="BF1334" s="149"/>
      <c r="BG1334" s="149"/>
      <c r="BH1334" s="149"/>
    </row>
    <row r="1335" spans="1:60" outlineLevel="1" x14ac:dyDescent="0.25">
      <c r="A1335" s="156"/>
      <c r="B1335" s="157"/>
      <c r="C1335" s="194" t="s">
        <v>1413</v>
      </c>
      <c r="D1335" s="161"/>
      <c r="E1335" s="162">
        <v>5</v>
      </c>
      <c r="F1335" s="159"/>
      <c r="G1335" s="159"/>
      <c r="H1335" s="159"/>
      <c r="I1335" s="159"/>
      <c r="J1335" s="159"/>
      <c r="K1335" s="159"/>
      <c r="L1335" s="159"/>
      <c r="M1335" s="159"/>
      <c r="N1335" s="159"/>
      <c r="O1335" s="159"/>
      <c r="P1335" s="159"/>
      <c r="Q1335" s="159"/>
      <c r="R1335" s="159"/>
      <c r="S1335" s="159"/>
      <c r="T1335" s="159"/>
      <c r="U1335" s="159"/>
      <c r="V1335" s="159"/>
      <c r="W1335" s="159"/>
      <c r="X1335" s="159"/>
      <c r="Y1335" s="149"/>
      <c r="Z1335" s="149"/>
      <c r="AA1335" s="149"/>
      <c r="AB1335" s="149"/>
      <c r="AC1335" s="149"/>
      <c r="AD1335" s="149"/>
      <c r="AE1335" s="149"/>
      <c r="AF1335" s="149"/>
      <c r="AG1335" s="149" t="s">
        <v>249</v>
      </c>
      <c r="AH1335" s="149">
        <v>0</v>
      </c>
      <c r="AI1335" s="149"/>
      <c r="AJ1335" s="149"/>
      <c r="AK1335" s="149"/>
      <c r="AL1335" s="149"/>
      <c r="AM1335" s="149"/>
      <c r="AN1335" s="149"/>
      <c r="AO1335" s="149"/>
      <c r="AP1335" s="149"/>
      <c r="AQ1335" s="149"/>
      <c r="AR1335" s="149"/>
      <c r="AS1335" s="149"/>
      <c r="AT1335" s="149"/>
      <c r="AU1335" s="149"/>
      <c r="AV1335" s="149"/>
      <c r="AW1335" s="149"/>
      <c r="AX1335" s="149"/>
      <c r="AY1335" s="149"/>
      <c r="AZ1335" s="149"/>
      <c r="BA1335" s="149"/>
      <c r="BB1335" s="149"/>
      <c r="BC1335" s="149"/>
      <c r="BD1335" s="149"/>
      <c r="BE1335" s="149"/>
      <c r="BF1335" s="149"/>
      <c r="BG1335" s="149"/>
      <c r="BH1335" s="149"/>
    </row>
    <row r="1336" spans="1:60" outlineLevel="1" x14ac:dyDescent="0.25">
      <c r="A1336" s="156"/>
      <c r="B1336" s="157"/>
      <c r="C1336" s="194" t="s">
        <v>1414</v>
      </c>
      <c r="D1336" s="161"/>
      <c r="E1336" s="162">
        <v>3.2</v>
      </c>
      <c r="F1336" s="159"/>
      <c r="G1336" s="159"/>
      <c r="H1336" s="159"/>
      <c r="I1336" s="159"/>
      <c r="J1336" s="159"/>
      <c r="K1336" s="159"/>
      <c r="L1336" s="159"/>
      <c r="M1336" s="159"/>
      <c r="N1336" s="159"/>
      <c r="O1336" s="159"/>
      <c r="P1336" s="159"/>
      <c r="Q1336" s="159"/>
      <c r="R1336" s="159"/>
      <c r="S1336" s="159"/>
      <c r="T1336" s="159"/>
      <c r="U1336" s="159"/>
      <c r="V1336" s="159"/>
      <c r="W1336" s="159"/>
      <c r="X1336" s="159"/>
      <c r="Y1336" s="149"/>
      <c r="Z1336" s="149"/>
      <c r="AA1336" s="149"/>
      <c r="AB1336" s="149"/>
      <c r="AC1336" s="149"/>
      <c r="AD1336" s="149"/>
      <c r="AE1336" s="149"/>
      <c r="AF1336" s="149"/>
      <c r="AG1336" s="149" t="s">
        <v>249</v>
      </c>
      <c r="AH1336" s="149">
        <v>0</v>
      </c>
      <c r="AI1336" s="149"/>
      <c r="AJ1336" s="149"/>
      <c r="AK1336" s="149"/>
      <c r="AL1336" s="149"/>
      <c r="AM1336" s="149"/>
      <c r="AN1336" s="149"/>
      <c r="AO1336" s="149"/>
      <c r="AP1336" s="149"/>
      <c r="AQ1336" s="149"/>
      <c r="AR1336" s="149"/>
      <c r="AS1336" s="149"/>
      <c r="AT1336" s="149"/>
      <c r="AU1336" s="149"/>
      <c r="AV1336" s="149"/>
      <c r="AW1336" s="149"/>
      <c r="AX1336" s="149"/>
      <c r="AY1336" s="149"/>
      <c r="AZ1336" s="149"/>
      <c r="BA1336" s="149"/>
      <c r="BB1336" s="149"/>
      <c r="BC1336" s="149"/>
      <c r="BD1336" s="149"/>
      <c r="BE1336" s="149"/>
      <c r="BF1336" s="149"/>
      <c r="BG1336" s="149"/>
      <c r="BH1336" s="149"/>
    </row>
    <row r="1337" spans="1:60" outlineLevel="1" x14ac:dyDescent="0.25">
      <c r="A1337" s="156"/>
      <c r="B1337" s="157"/>
      <c r="C1337" s="194" t="s">
        <v>1935</v>
      </c>
      <c r="D1337" s="161"/>
      <c r="E1337" s="162">
        <v>15.4</v>
      </c>
      <c r="F1337" s="159"/>
      <c r="G1337" s="159"/>
      <c r="H1337" s="159"/>
      <c r="I1337" s="159"/>
      <c r="J1337" s="159"/>
      <c r="K1337" s="159"/>
      <c r="L1337" s="159"/>
      <c r="M1337" s="159"/>
      <c r="N1337" s="159"/>
      <c r="O1337" s="159"/>
      <c r="P1337" s="159"/>
      <c r="Q1337" s="159"/>
      <c r="R1337" s="159"/>
      <c r="S1337" s="159"/>
      <c r="T1337" s="159"/>
      <c r="U1337" s="159"/>
      <c r="V1337" s="159"/>
      <c r="W1337" s="159"/>
      <c r="X1337" s="159"/>
      <c r="Y1337" s="149"/>
      <c r="Z1337" s="149"/>
      <c r="AA1337" s="149"/>
      <c r="AB1337" s="149"/>
      <c r="AC1337" s="149"/>
      <c r="AD1337" s="149"/>
      <c r="AE1337" s="149"/>
      <c r="AF1337" s="149"/>
      <c r="AG1337" s="149" t="s">
        <v>249</v>
      </c>
      <c r="AH1337" s="149">
        <v>0</v>
      </c>
      <c r="AI1337" s="149"/>
      <c r="AJ1337" s="149"/>
      <c r="AK1337" s="149"/>
      <c r="AL1337" s="149"/>
      <c r="AM1337" s="149"/>
      <c r="AN1337" s="149"/>
      <c r="AO1337" s="149"/>
      <c r="AP1337" s="149"/>
      <c r="AQ1337" s="149"/>
      <c r="AR1337" s="149"/>
      <c r="AS1337" s="149"/>
      <c r="AT1337" s="149"/>
      <c r="AU1337" s="149"/>
      <c r="AV1337" s="149"/>
      <c r="AW1337" s="149"/>
      <c r="AX1337" s="149"/>
      <c r="AY1337" s="149"/>
      <c r="AZ1337" s="149"/>
      <c r="BA1337" s="149"/>
      <c r="BB1337" s="149"/>
      <c r="BC1337" s="149"/>
      <c r="BD1337" s="149"/>
      <c r="BE1337" s="149"/>
      <c r="BF1337" s="149"/>
      <c r="BG1337" s="149"/>
      <c r="BH1337" s="149"/>
    </row>
    <row r="1338" spans="1:60" outlineLevel="1" x14ac:dyDescent="0.25">
      <c r="A1338" s="156"/>
      <c r="B1338" s="157"/>
      <c r="C1338" s="194" t="s">
        <v>1427</v>
      </c>
      <c r="D1338" s="161"/>
      <c r="E1338" s="162">
        <v>24.9</v>
      </c>
      <c r="F1338" s="159"/>
      <c r="G1338" s="159"/>
      <c r="H1338" s="159"/>
      <c r="I1338" s="159"/>
      <c r="J1338" s="159"/>
      <c r="K1338" s="159"/>
      <c r="L1338" s="159"/>
      <c r="M1338" s="159"/>
      <c r="N1338" s="159"/>
      <c r="O1338" s="159"/>
      <c r="P1338" s="159"/>
      <c r="Q1338" s="159"/>
      <c r="R1338" s="159"/>
      <c r="S1338" s="159"/>
      <c r="T1338" s="159"/>
      <c r="U1338" s="159"/>
      <c r="V1338" s="159"/>
      <c r="W1338" s="159"/>
      <c r="X1338" s="159"/>
      <c r="Y1338" s="149"/>
      <c r="Z1338" s="149"/>
      <c r="AA1338" s="149"/>
      <c r="AB1338" s="149"/>
      <c r="AC1338" s="149"/>
      <c r="AD1338" s="149"/>
      <c r="AE1338" s="149"/>
      <c r="AF1338" s="149"/>
      <c r="AG1338" s="149" t="s">
        <v>249</v>
      </c>
      <c r="AH1338" s="149">
        <v>0</v>
      </c>
      <c r="AI1338" s="149"/>
      <c r="AJ1338" s="149"/>
      <c r="AK1338" s="149"/>
      <c r="AL1338" s="149"/>
      <c r="AM1338" s="149"/>
      <c r="AN1338" s="149"/>
      <c r="AO1338" s="149"/>
      <c r="AP1338" s="149"/>
      <c r="AQ1338" s="149"/>
      <c r="AR1338" s="149"/>
      <c r="AS1338" s="149"/>
      <c r="AT1338" s="149"/>
      <c r="AU1338" s="149"/>
      <c r="AV1338" s="149"/>
      <c r="AW1338" s="149"/>
      <c r="AX1338" s="149"/>
      <c r="AY1338" s="149"/>
      <c r="AZ1338" s="149"/>
      <c r="BA1338" s="149"/>
      <c r="BB1338" s="149"/>
      <c r="BC1338" s="149"/>
      <c r="BD1338" s="149"/>
      <c r="BE1338" s="149"/>
      <c r="BF1338" s="149"/>
      <c r="BG1338" s="149"/>
      <c r="BH1338" s="149"/>
    </row>
    <row r="1339" spans="1:60" outlineLevel="1" x14ac:dyDescent="0.25">
      <c r="A1339" s="156"/>
      <c r="B1339" s="157"/>
      <c r="C1339" s="194" t="s">
        <v>1417</v>
      </c>
      <c r="D1339" s="161"/>
      <c r="E1339" s="162">
        <v>18.5</v>
      </c>
      <c r="F1339" s="159"/>
      <c r="G1339" s="159"/>
      <c r="H1339" s="159"/>
      <c r="I1339" s="159"/>
      <c r="J1339" s="159"/>
      <c r="K1339" s="159"/>
      <c r="L1339" s="159"/>
      <c r="M1339" s="159"/>
      <c r="N1339" s="159"/>
      <c r="O1339" s="159"/>
      <c r="P1339" s="159"/>
      <c r="Q1339" s="159"/>
      <c r="R1339" s="159"/>
      <c r="S1339" s="159"/>
      <c r="T1339" s="159"/>
      <c r="U1339" s="159"/>
      <c r="V1339" s="159"/>
      <c r="W1339" s="159"/>
      <c r="X1339" s="159"/>
      <c r="Y1339" s="149"/>
      <c r="Z1339" s="149"/>
      <c r="AA1339" s="149"/>
      <c r="AB1339" s="149"/>
      <c r="AC1339" s="149"/>
      <c r="AD1339" s="149"/>
      <c r="AE1339" s="149"/>
      <c r="AF1339" s="149"/>
      <c r="AG1339" s="149" t="s">
        <v>249</v>
      </c>
      <c r="AH1339" s="149">
        <v>0</v>
      </c>
      <c r="AI1339" s="149"/>
      <c r="AJ1339" s="149"/>
      <c r="AK1339" s="149"/>
      <c r="AL1339" s="149"/>
      <c r="AM1339" s="149"/>
      <c r="AN1339" s="149"/>
      <c r="AO1339" s="149"/>
      <c r="AP1339" s="149"/>
      <c r="AQ1339" s="149"/>
      <c r="AR1339" s="149"/>
      <c r="AS1339" s="149"/>
      <c r="AT1339" s="149"/>
      <c r="AU1339" s="149"/>
      <c r="AV1339" s="149"/>
      <c r="AW1339" s="149"/>
      <c r="AX1339" s="149"/>
      <c r="AY1339" s="149"/>
      <c r="AZ1339" s="149"/>
      <c r="BA1339" s="149"/>
      <c r="BB1339" s="149"/>
      <c r="BC1339" s="149"/>
      <c r="BD1339" s="149"/>
      <c r="BE1339" s="149"/>
      <c r="BF1339" s="149"/>
      <c r="BG1339" s="149"/>
      <c r="BH1339" s="149"/>
    </row>
    <row r="1340" spans="1:60" outlineLevel="1" x14ac:dyDescent="0.25">
      <c r="A1340" s="156"/>
      <c r="B1340" s="157"/>
      <c r="C1340" s="196" t="s">
        <v>598</v>
      </c>
      <c r="D1340" s="163"/>
      <c r="E1340" s="164">
        <v>11.46</v>
      </c>
      <c r="F1340" s="159"/>
      <c r="G1340" s="159"/>
      <c r="H1340" s="159"/>
      <c r="I1340" s="159"/>
      <c r="J1340" s="159"/>
      <c r="K1340" s="159"/>
      <c r="L1340" s="159"/>
      <c r="M1340" s="159"/>
      <c r="N1340" s="159"/>
      <c r="O1340" s="159"/>
      <c r="P1340" s="159"/>
      <c r="Q1340" s="159"/>
      <c r="R1340" s="159"/>
      <c r="S1340" s="159"/>
      <c r="T1340" s="159"/>
      <c r="U1340" s="159"/>
      <c r="V1340" s="159"/>
      <c r="W1340" s="159"/>
      <c r="X1340" s="159"/>
      <c r="Y1340" s="149"/>
      <c r="Z1340" s="149"/>
      <c r="AA1340" s="149"/>
      <c r="AB1340" s="149"/>
      <c r="AC1340" s="149"/>
      <c r="AD1340" s="149"/>
      <c r="AE1340" s="149"/>
      <c r="AF1340" s="149"/>
      <c r="AG1340" s="149" t="s">
        <v>249</v>
      </c>
      <c r="AH1340" s="149">
        <v>4</v>
      </c>
      <c r="AI1340" s="149"/>
      <c r="AJ1340" s="149"/>
      <c r="AK1340" s="149"/>
      <c r="AL1340" s="149"/>
      <c r="AM1340" s="149"/>
      <c r="AN1340" s="149"/>
      <c r="AO1340" s="149"/>
      <c r="AP1340" s="149"/>
      <c r="AQ1340" s="149"/>
      <c r="AR1340" s="149"/>
      <c r="AS1340" s="149"/>
      <c r="AT1340" s="149"/>
      <c r="AU1340" s="149"/>
      <c r="AV1340" s="149"/>
      <c r="AW1340" s="149"/>
      <c r="AX1340" s="149"/>
      <c r="AY1340" s="149"/>
      <c r="AZ1340" s="149"/>
      <c r="BA1340" s="149"/>
      <c r="BB1340" s="149"/>
      <c r="BC1340" s="149"/>
      <c r="BD1340" s="149"/>
      <c r="BE1340" s="149"/>
      <c r="BF1340" s="149"/>
      <c r="BG1340" s="149"/>
      <c r="BH1340" s="149"/>
    </row>
    <row r="1341" spans="1:60" outlineLevel="1" x14ac:dyDescent="0.25">
      <c r="A1341" s="175">
        <v>198</v>
      </c>
      <c r="B1341" s="176" t="s">
        <v>1988</v>
      </c>
      <c r="C1341" s="193" t="s">
        <v>1989</v>
      </c>
      <c r="D1341" s="177" t="s">
        <v>242</v>
      </c>
      <c r="E1341" s="178">
        <v>609.03700000000003</v>
      </c>
      <c r="F1341" s="179"/>
      <c r="G1341" s="180">
        <f>ROUND(E1341*F1341,2)</f>
        <v>0</v>
      </c>
      <c r="H1341" s="179"/>
      <c r="I1341" s="180">
        <f>ROUND(E1341*H1341,2)</f>
        <v>0</v>
      </c>
      <c r="J1341" s="179"/>
      <c r="K1341" s="180">
        <f>ROUND(E1341*J1341,2)</f>
        <v>0</v>
      </c>
      <c r="L1341" s="180">
        <v>21</v>
      </c>
      <c r="M1341" s="180">
        <f>G1341*(1+L1341/100)</f>
        <v>0</v>
      </c>
      <c r="N1341" s="180">
        <v>1.9199999999999998E-2</v>
      </c>
      <c r="O1341" s="180">
        <f>ROUND(E1341*N1341,2)</f>
        <v>11.69</v>
      </c>
      <c r="P1341" s="180">
        <v>0</v>
      </c>
      <c r="Q1341" s="180">
        <f>ROUND(E1341*P1341,2)</f>
        <v>0</v>
      </c>
      <c r="R1341" s="180"/>
      <c r="S1341" s="180" t="s">
        <v>326</v>
      </c>
      <c r="T1341" s="181" t="s">
        <v>327</v>
      </c>
      <c r="U1341" s="159">
        <v>0</v>
      </c>
      <c r="V1341" s="159">
        <f>ROUND(E1341*U1341,2)</f>
        <v>0</v>
      </c>
      <c r="W1341" s="159"/>
      <c r="X1341" s="159" t="s">
        <v>328</v>
      </c>
      <c r="Y1341" s="149"/>
      <c r="Z1341" s="149"/>
      <c r="AA1341" s="149"/>
      <c r="AB1341" s="149"/>
      <c r="AC1341" s="149"/>
      <c r="AD1341" s="149"/>
      <c r="AE1341" s="149"/>
      <c r="AF1341" s="149"/>
      <c r="AG1341" s="149" t="s">
        <v>415</v>
      </c>
      <c r="AH1341" s="149"/>
      <c r="AI1341" s="149"/>
      <c r="AJ1341" s="149"/>
      <c r="AK1341" s="149"/>
      <c r="AL1341" s="149"/>
      <c r="AM1341" s="149"/>
      <c r="AN1341" s="149"/>
      <c r="AO1341" s="149"/>
      <c r="AP1341" s="149"/>
      <c r="AQ1341" s="149"/>
      <c r="AR1341" s="149"/>
      <c r="AS1341" s="149"/>
      <c r="AT1341" s="149"/>
      <c r="AU1341" s="149"/>
      <c r="AV1341" s="149"/>
      <c r="AW1341" s="149"/>
      <c r="AX1341" s="149"/>
      <c r="AY1341" s="149"/>
      <c r="AZ1341" s="149"/>
      <c r="BA1341" s="149"/>
      <c r="BB1341" s="149"/>
      <c r="BC1341" s="149"/>
      <c r="BD1341" s="149"/>
      <c r="BE1341" s="149"/>
      <c r="BF1341" s="149"/>
      <c r="BG1341" s="149"/>
      <c r="BH1341" s="149"/>
    </row>
    <row r="1342" spans="1:60" outlineLevel="1" x14ac:dyDescent="0.25">
      <c r="A1342" s="156"/>
      <c r="B1342" s="157"/>
      <c r="C1342" s="194" t="s">
        <v>1216</v>
      </c>
      <c r="D1342" s="161"/>
      <c r="E1342" s="162"/>
      <c r="F1342" s="159"/>
      <c r="G1342" s="159"/>
      <c r="H1342" s="159"/>
      <c r="I1342" s="159"/>
      <c r="J1342" s="159"/>
      <c r="K1342" s="159"/>
      <c r="L1342" s="159"/>
      <c r="M1342" s="159"/>
      <c r="N1342" s="159"/>
      <c r="O1342" s="159"/>
      <c r="P1342" s="159"/>
      <c r="Q1342" s="159"/>
      <c r="R1342" s="159"/>
      <c r="S1342" s="159"/>
      <c r="T1342" s="159"/>
      <c r="U1342" s="159"/>
      <c r="V1342" s="159"/>
      <c r="W1342" s="159"/>
      <c r="X1342" s="159"/>
      <c r="Y1342" s="149"/>
      <c r="Z1342" s="149"/>
      <c r="AA1342" s="149"/>
      <c r="AB1342" s="149"/>
      <c r="AC1342" s="149"/>
      <c r="AD1342" s="149"/>
      <c r="AE1342" s="149"/>
      <c r="AF1342" s="149"/>
      <c r="AG1342" s="149" t="s">
        <v>249</v>
      </c>
      <c r="AH1342" s="149">
        <v>0</v>
      </c>
      <c r="AI1342" s="149"/>
      <c r="AJ1342" s="149"/>
      <c r="AK1342" s="149"/>
      <c r="AL1342" s="149"/>
      <c r="AM1342" s="149"/>
      <c r="AN1342" s="149"/>
      <c r="AO1342" s="149"/>
      <c r="AP1342" s="149"/>
      <c r="AQ1342" s="149"/>
      <c r="AR1342" s="149"/>
      <c r="AS1342" s="149"/>
      <c r="AT1342" s="149"/>
      <c r="AU1342" s="149"/>
      <c r="AV1342" s="149"/>
      <c r="AW1342" s="149"/>
      <c r="AX1342" s="149"/>
      <c r="AY1342" s="149"/>
      <c r="AZ1342" s="149"/>
      <c r="BA1342" s="149"/>
      <c r="BB1342" s="149"/>
      <c r="BC1342" s="149"/>
      <c r="BD1342" s="149"/>
      <c r="BE1342" s="149"/>
      <c r="BF1342" s="149"/>
      <c r="BG1342" s="149"/>
      <c r="BH1342" s="149"/>
    </row>
    <row r="1343" spans="1:60" outlineLevel="1" x14ac:dyDescent="0.25">
      <c r="A1343" s="156"/>
      <c r="B1343" s="157"/>
      <c r="C1343" s="194" t="s">
        <v>1424</v>
      </c>
      <c r="D1343" s="161"/>
      <c r="E1343" s="162">
        <v>71.7</v>
      </c>
      <c r="F1343" s="159"/>
      <c r="G1343" s="159"/>
      <c r="H1343" s="159"/>
      <c r="I1343" s="159"/>
      <c r="J1343" s="159"/>
      <c r="K1343" s="159"/>
      <c r="L1343" s="159"/>
      <c r="M1343" s="159"/>
      <c r="N1343" s="159"/>
      <c r="O1343" s="159"/>
      <c r="P1343" s="159"/>
      <c r="Q1343" s="159"/>
      <c r="R1343" s="159"/>
      <c r="S1343" s="159"/>
      <c r="T1343" s="159"/>
      <c r="U1343" s="159"/>
      <c r="V1343" s="159"/>
      <c r="W1343" s="159"/>
      <c r="X1343" s="159"/>
      <c r="Y1343" s="149"/>
      <c r="Z1343" s="149"/>
      <c r="AA1343" s="149"/>
      <c r="AB1343" s="149"/>
      <c r="AC1343" s="149"/>
      <c r="AD1343" s="149"/>
      <c r="AE1343" s="149"/>
      <c r="AF1343" s="149"/>
      <c r="AG1343" s="149" t="s">
        <v>249</v>
      </c>
      <c r="AH1343" s="149">
        <v>0</v>
      </c>
      <c r="AI1343" s="149"/>
      <c r="AJ1343" s="149"/>
      <c r="AK1343" s="149"/>
      <c r="AL1343" s="149"/>
      <c r="AM1343" s="149"/>
      <c r="AN1343" s="149"/>
      <c r="AO1343" s="149"/>
      <c r="AP1343" s="149"/>
      <c r="AQ1343" s="149"/>
      <c r="AR1343" s="149"/>
      <c r="AS1343" s="149"/>
      <c r="AT1343" s="149"/>
      <c r="AU1343" s="149"/>
      <c r="AV1343" s="149"/>
      <c r="AW1343" s="149"/>
      <c r="AX1343" s="149"/>
      <c r="AY1343" s="149"/>
      <c r="AZ1343" s="149"/>
      <c r="BA1343" s="149"/>
      <c r="BB1343" s="149"/>
      <c r="BC1343" s="149"/>
      <c r="BD1343" s="149"/>
      <c r="BE1343" s="149"/>
      <c r="BF1343" s="149"/>
      <c r="BG1343" s="149"/>
      <c r="BH1343" s="149"/>
    </row>
    <row r="1344" spans="1:60" outlineLevel="1" x14ac:dyDescent="0.25">
      <c r="A1344" s="156"/>
      <c r="B1344" s="157"/>
      <c r="C1344" s="194" t="s">
        <v>1400</v>
      </c>
      <c r="D1344" s="161"/>
      <c r="E1344" s="162">
        <v>29.9</v>
      </c>
      <c r="F1344" s="159"/>
      <c r="G1344" s="159"/>
      <c r="H1344" s="159"/>
      <c r="I1344" s="159"/>
      <c r="J1344" s="159"/>
      <c r="K1344" s="159"/>
      <c r="L1344" s="159"/>
      <c r="M1344" s="159"/>
      <c r="N1344" s="159"/>
      <c r="O1344" s="159"/>
      <c r="P1344" s="159"/>
      <c r="Q1344" s="159"/>
      <c r="R1344" s="159"/>
      <c r="S1344" s="159"/>
      <c r="T1344" s="159"/>
      <c r="U1344" s="159"/>
      <c r="V1344" s="159"/>
      <c r="W1344" s="159"/>
      <c r="X1344" s="159"/>
      <c r="Y1344" s="149"/>
      <c r="Z1344" s="149"/>
      <c r="AA1344" s="149"/>
      <c r="AB1344" s="149"/>
      <c r="AC1344" s="149"/>
      <c r="AD1344" s="149"/>
      <c r="AE1344" s="149"/>
      <c r="AF1344" s="149"/>
      <c r="AG1344" s="149" t="s">
        <v>249</v>
      </c>
      <c r="AH1344" s="149">
        <v>0</v>
      </c>
      <c r="AI1344" s="149"/>
      <c r="AJ1344" s="149"/>
      <c r="AK1344" s="149"/>
      <c r="AL1344" s="149"/>
      <c r="AM1344" s="149"/>
      <c r="AN1344" s="149"/>
      <c r="AO1344" s="149"/>
      <c r="AP1344" s="149"/>
      <c r="AQ1344" s="149"/>
      <c r="AR1344" s="149"/>
      <c r="AS1344" s="149"/>
      <c r="AT1344" s="149"/>
      <c r="AU1344" s="149"/>
      <c r="AV1344" s="149"/>
      <c r="AW1344" s="149"/>
      <c r="AX1344" s="149"/>
      <c r="AY1344" s="149"/>
      <c r="AZ1344" s="149"/>
      <c r="BA1344" s="149"/>
      <c r="BB1344" s="149"/>
      <c r="BC1344" s="149"/>
      <c r="BD1344" s="149"/>
      <c r="BE1344" s="149"/>
      <c r="BF1344" s="149"/>
      <c r="BG1344" s="149"/>
      <c r="BH1344" s="149"/>
    </row>
    <row r="1345" spans="1:60" outlineLevel="1" x14ac:dyDescent="0.25">
      <c r="A1345" s="156"/>
      <c r="B1345" s="157"/>
      <c r="C1345" s="194" t="s">
        <v>1425</v>
      </c>
      <c r="D1345" s="161"/>
      <c r="E1345" s="162">
        <v>14.5</v>
      </c>
      <c r="F1345" s="159"/>
      <c r="G1345" s="159"/>
      <c r="H1345" s="159"/>
      <c r="I1345" s="159"/>
      <c r="J1345" s="159"/>
      <c r="K1345" s="159"/>
      <c r="L1345" s="159"/>
      <c r="M1345" s="159"/>
      <c r="N1345" s="159"/>
      <c r="O1345" s="159"/>
      <c r="P1345" s="159"/>
      <c r="Q1345" s="159"/>
      <c r="R1345" s="159"/>
      <c r="S1345" s="159"/>
      <c r="T1345" s="159"/>
      <c r="U1345" s="159"/>
      <c r="V1345" s="159"/>
      <c r="W1345" s="159"/>
      <c r="X1345" s="159"/>
      <c r="Y1345" s="149"/>
      <c r="Z1345" s="149"/>
      <c r="AA1345" s="149"/>
      <c r="AB1345" s="149"/>
      <c r="AC1345" s="149"/>
      <c r="AD1345" s="149"/>
      <c r="AE1345" s="149"/>
      <c r="AF1345" s="149"/>
      <c r="AG1345" s="149" t="s">
        <v>249</v>
      </c>
      <c r="AH1345" s="149">
        <v>0</v>
      </c>
      <c r="AI1345" s="149"/>
      <c r="AJ1345" s="149"/>
      <c r="AK1345" s="149"/>
      <c r="AL1345" s="149"/>
      <c r="AM1345" s="149"/>
      <c r="AN1345" s="149"/>
      <c r="AO1345" s="149"/>
      <c r="AP1345" s="149"/>
      <c r="AQ1345" s="149"/>
      <c r="AR1345" s="149"/>
      <c r="AS1345" s="149"/>
      <c r="AT1345" s="149"/>
      <c r="AU1345" s="149"/>
      <c r="AV1345" s="149"/>
      <c r="AW1345" s="149"/>
      <c r="AX1345" s="149"/>
      <c r="AY1345" s="149"/>
      <c r="AZ1345" s="149"/>
      <c r="BA1345" s="149"/>
      <c r="BB1345" s="149"/>
      <c r="BC1345" s="149"/>
      <c r="BD1345" s="149"/>
      <c r="BE1345" s="149"/>
      <c r="BF1345" s="149"/>
      <c r="BG1345" s="149"/>
      <c r="BH1345" s="149"/>
    </row>
    <row r="1346" spans="1:60" outlineLevel="1" x14ac:dyDescent="0.25">
      <c r="A1346" s="156"/>
      <c r="B1346" s="157"/>
      <c r="C1346" s="194" t="s">
        <v>1428</v>
      </c>
      <c r="D1346" s="161"/>
      <c r="E1346" s="162">
        <v>13.4</v>
      </c>
      <c r="F1346" s="159"/>
      <c r="G1346" s="159"/>
      <c r="H1346" s="159"/>
      <c r="I1346" s="159"/>
      <c r="J1346" s="159"/>
      <c r="K1346" s="159"/>
      <c r="L1346" s="159"/>
      <c r="M1346" s="159"/>
      <c r="N1346" s="159"/>
      <c r="O1346" s="159"/>
      <c r="P1346" s="159"/>
      <c r="Q1346" s="159"/>
      <c r="R1346" s="159"/>
      <c r="S1346" s="159"/>
      <c r="T1346" s="159"/>
      <c r="U1346" s="159"/>
      <c r="V1346" s="159"/>
      <c r="W1346" s="159"/>
      <c r="X1346" s="159"/>
      <c r="Y1346" s="149"/>
      <c r="Z1346" s="149"/>
      <c r="AA1346" s="149"/>
      <c r="AB1346" s="149"/>
      <c r="AC1346" s="149"/>
      <c r="AD1346" s="149"/>
      <c r="AE1346" s="149"/>
      <c r="AF1346" s="149"/>
      <c r="AG1346" s="149" t="s">
        <v>249</v>
      </c>
      <c r="AH1346" s="149">
        <v>0</v>
      </c>
      <c r="AI1346" s="149"/>
      <c r="AJ1346" s="149"/>
      <c r="AK1346" s="149"/>
      <c r="AL1346" s="149"/>
      <c r="AM1346" s="149"/>
      <c r="AN1346" s="149"/>
      <c r="AO1346" s="149"/>
      <c r="AP1346" s="149"/>
      <c r="AQ1346" s="149"/>
      <c r="AR1346" s="149"/>
      <c r="AS1346" s="149"/>
      <c r="AT1346" s="149"/>
      <c r="AU1346" s="149"/>
      <c r="AV1346" s="149"/>
      <c r="AW1346" s="149"/>
      <c r="AX1346" s="149"/>
      <c r="AY1346" s="149"/>
      <c r="AZ1346" s="149"/>
      <c r="BA1346" s="149"/>
      <c r="BB1346" s="149"/>
      <c r="BC1346" s="149"/>
      <c r="BD1346" s="149"/>
      <c r="BE1346" s="149"/>
      <c r="BF1346" s="149"/>
      <c r="BG1346" s="149"/>
      <c r="BH1346" s="149"/>
    </row>
    <row r="1347" spans="1:60" outlineLevel="1" x14ac:dyDescent="0.25">
      <c r="A1347" s="156"/>
      <c r="B1347" s="157"/>
      <c r="C1347" s="194" t="s">
        <v>1969</v>
      </c>
      <c r="D1347" s="161"/>
      <c r="E1347" s="162">
        <v>308.7</v>
      </c>
      <c r="F1347" s="159"/>
      <c r="G1347" s="159"/>
      <c r="H1347" s="159"/>
      <c r="I1347" s="159"/>
      <c r="J1347" s="159"/>
      <c r="K1347" s="159"/>
      <c r="L1347" s="159"/>
      <c r="M1347" s="159"/>
      <c r="N1347" s="159"/>
      <c r="O1347" s="159"/>
      <c r="P1347" s="159"/>
      <c r="Q1347" s="159"/>
      <c r="R1347" s="159"/>
      <c r="S1347" s="159"/>
      <c r="T1347" s="159"/>
      <c r="U1347" s="159"/>
      <c r="V1347" s="159"/>
      <c r="W1347" s="159"/>
      <c r="X1347" s="159"/>
      <c r="Y1347" s="149"/>
      <c r="Z1347" s="149"/>
      <c r="AA1347" s="149"/>
      <c r="AB1347" s="149"/>
      <c r="AC1347" s="149"/>
      <c r="AD1347" s="149"/>
      <c r="AE1347" s="149"/>
      <c r="AF1347" s="149"/>
      <c r="AG1347" s="149" t="s">
        <v>249</v>
      </c>
      <c r="AH1347" s="149">
        <v>0</v>
      </c>
      <c r="AI1347" s="149"/>
      <c r="AJ1347" s="149"/>
      <c r="AK1347" s="149"/>
      <c r="AL1347" s="149"/>
      <c r="AM1347" s="149"/>
      <c r="AN1347" s="149"/>
      <c r="AO1347" s="149"/>
      <c r="AP1347" s="149"/>
      <c r="AQ1347" s="149"/>
      <c r="AR1347" s="149"/>
      <c r="AS1347" s="149"/>
      <c r="AT1347" s="149"/>
      <c r="AU1347" s="149"/>
      <c r="AV1347" s="149"/>
      <c r="AW1347" s="149"/>
      <c r="AX1347" s="149"/>
      <c r="AY1347" s="149"/>
      <c r="AZ1347" s="149"/>
      <c r="BA1347" s="149"/>
      <c r="BB1347" s="149"/>
      <c r="BC1347" s="149"/>
      <c r="BD1347" s="149"/>
      <c r="BE1347" s="149"/>
      <c r="BF1347" s="149"/>
      <c r="BG1347" s="149"/>
      <c r="BH1347" s="149"/>
    </row>
    <row r="1348" spans="1:60" outlineLevel="1" x14ac:dyDescent="0.25">
      <c r="A1348" s="156"/>
      <c r="B1348" s="157"/>
      <c r="C1348" s="194" t="s">
        <v>1970</v>
      </c>
      <c r="D1348" s="161"/>
      <c r="E1348" s="162">
        <v>10.27</v>
      </c>
      <c r="F1348" s="159"/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  <c r="S1348" s="159"/>
      <c r="T1348" s="159"/>
      <c r="U1348" s="159"/>
      <c r="V1348" s="159"/>
      <c r="W1348" s="159"/>
      <c r="X1348" s="159"/>
      <c r="Y1348" s="149"/>
      <c r="Z1348" s="149"/>
      <c r="AA1348" s="149"/>
      <c r="AB1348" s="149"/>
      <c r="AC1348" s="149"/>
      <c r="AD1348" s="149"/>
      <c r="AE1348" s="149"/>
      <c r="AF1348" s="149"/>
      <c r="AG1348" s="149" t="s">
        <v>249</v>
      </c>
      <c r="AH1348" s="149">
        <v>0</v>
      </c>
      <c r="AI1348" s="149"/>
      <c r="AJ1348" s="149"/>
      <c r="AK1348" s="149"/>
      <c r="AL1348" s="149"/>
      <c r="AM1348" s="149"/>
      <c r="AN1348" s="149"/>
      <c r="AO1348" s="149"/>
      <c r="AP1348" s="149"/>
      <c r="AQ1348" s="149"/>
      <c r="AR1348" s="149"/>
      <c r="AS1348" s="149"/>
      <c r="AT1348" s="149"/>
      <c r="AU1348" s="149"/>
      <c r="AV1348" s="149"/>
      <c r="AW1348" s="149"/>
      <c r="AX1348" s="149"/>
      <c r="AY1348" s="149"/>
      <c r="AZ1348" s="149"/>
      <c r="BA1348" s="149"/>
      <c r="BB1348" s="149"/>
      <c r="BC1348" s="149"/>
      <c r="BD1348" s="149"/>
      <c r="BE1348" s="149"/>
      <c r="BF1348" s="149"/>
      <c r="BG1348" s="149"/>
      <c r="BH1348" s="149"/>
    </row>
    <row r="1349" spans="1:60" outlineLevel="1" x14ac:dyDescent="0.25">
      <c r="A1349" s="156"/>
      <c r="B1349" s="157"/>
      <c r="C1349" s="194" t="s">
        <v>1431</v>
      </c>
      <c r="D1349" s="161"/>
      <c r="E1349" s="162">
        <v>76</v>
      </c>
      <c r="F1349" s="159"/>
      <c r="G1349" s="159"/>
      <c r="H1349" s="159"/>
      <c r="I1349" s="159"/>
      <c r="J1349" s="159"/>
      <c r="K1349" s="159"/>
      <c r="L1349" s="159"/>
      <c r="M1349" s="159"/>
      <c r="N1349" s="159"/>
      <c r="O1349" s="159"/>
      <c r="P1349" s="159"/>
      <c r="Q1349" s="159"/>
      <c r="R1349" s="159"/>
      <c r="S1349" s="159"/>
      <c r="T1349" s="159"/>
      <c r="U1349" s="159"/>
      <c r="V1349" s="159"/>
      <c r="W1349" s="159"/>
      <c r="X1349" s="159"/>
      <c r="Y1349" s="149"/>
      <c r="Z1349" s="149"/>
      <c r="AA1349" s="149"/>
      <c r="AB1349" s="149"/>
      <c r="AC1349" s="149"/>
      <c r="AD1349" s="149"/>
      <c r="AE1349" s="149"/>
      <c r="AF1349" s="149"/>
      <c r="AG1349" s="149" t="s">
        <v>249</v>
      </c>
      <c r="AH1349" s="149">
        <v>0</v>
      </c>
      <c r="AI1349" s="149"/>
      <c r="AJ1349" s="149"/>
      <c r="AK1349" s="149"/>
      <c r="AL1349" s="149"/>
      <c r="AM1349" s="149"/>
      <c r="AN1349" s="149"/>
      <c r="AO1349" s="149"/>
      <c r="AP1349" s="149"/>
      <c r="AQ1349" s="149"/>
      <c r="AR1349" s="149"/>
      <c r="AS1349" s="149"/>
      <c r="AT1349" s="149"/>
      <c r="AU1349" s="149"/>
      <c r="AV1349" s="149"/>
      <c r="AW1349" s="149"/>
      <c r="AX1349" s="149"/>
      <c r="AY1349" s="149"/>
      <c r="AZ1349" s="149"/>
      <c r="BA1349" s="149"/>
      <c r="BB1349" s="149"/>
      <c r="BC1349" s="149"/>
      <c r="BD1349" s="149"/>
      <c r="BE1349" s="149"/>
      <c r="BF1349" s="149"/>
      <c r="BG1349" s="149"/>
      <c r="BH1349" s="149"/>
    </row>
    <row r="1350" spans="1:60" outlineLevel="1" x14ac:dyDescent="0.25">
      <c r="A1350" s="156"/>
      <c r="B1350" s="157"/>
      <c r="C1350" s="194" t="s">
        <v>1421</v>
      </c>
      <c r="D1350" s="161"/>
      <c r="E1350" s="162">
        <v>29.2</v>
      </c>
      <c r="F1350" s="159"/>
      <c r="G1350" s="159"/>
      <c r="H1350" s="159"/>
      <c r="I1350" s="159"/>
      <c r="J1350" s="159"/>
      <c r="K1350" s="159"/>
      <c r="L1350" s="159"/>
      <c r="M1350" s="159"/>
      <c r="N1350" s="159"/>
      <c r="O1350" s="159"/>
      <c r="P1350" s="159"/>
      <c r="Q1350" s="159"/>
      <c r="R1350" s="159"/>
      <c r="S1350" s="159"/>
      <c r="T1350" s="159"/>
      <c r="U1350" s="159"/>
      <c r="V1350" s="159"/>
      <c r="W1350" s="159"/>
      <c r="X1350" s="159"/>
      <c r="Y1350" s="149"/>
      <c r="Z1350" s="149"/>
      <c r="AA1350" s="149"/>
      <c r="AB1350" s="149"/>
      <c r="AC1350" s="149"/>
      <c r="AD1350" s="149"/>
      <c r="AE1350" s="149"/>
      <c r="AF1350" s="149"/>
      <c r="AG1350" s="149" t="s">
        <v>249</v>
      </c>
      <c r="AH1350" s="149">
        <v>0</v>
      </c>
      <c r="AI1350" s="149"/>
      <c r="AJ1350" s="149"/>
      <c r="AK1350" s="149"/>
      <c r="AL1350" s="149"/>
      <c r="AM1350" s="149"/>
      <c r="AN1350" s="149"/>
      <c r="AO1350" s="149"/>
      <c r="AP1350" s="149"/>
      <c r="AQ1350" s="149"/>
      <c r="AR1350" s="149"/>
      <c r="AS1350" s="149"/>
      <c r="AT1350" s="149"/>
      <c r="AU1350" s="149"/>
      <c r="AV1350" s="149"/>
      <c r="AW1350" s="149"/>
      <c r="AX1350" s="149"/>
      <c r="AY1350" s="149"/>
      <c r="AZ1350" s="149"/>
      <c r="BA1350" s="149"/>
      <c r="BB1350" s="149"/>
      <c r="BC1350" s="149"/>
      <c r="BD1350" s="149"/>
      <c r="BE1350" s="149"/>
      <c r="BF1350" s="149"/>
      <c r="BG1350" s="149"/>
      <c r="BH1350" s="149"/>
    </row>
    <row r="1351" spans="1:60" outlineLevel="1" x14ac:dyDescent="0.25">
      <c r="A1351" s="156"/>
      <c r="B1351" s="157"/>
      <c r="C1351" s="196" t="s">
        <v>598</v>
      </c>
      <c r="D1351" s="163"/>
      <c r="E1351" s="164">
        <v>55.366999999999997</v>
      </c>
      <c r="F1351" s="159"/>
      <c r="G1351" s="159"/>
      <c r="H1351" s="159"/>
      <c r="I1351" s="159"/>
      <c r="J1351" s="159"/>
      <c r="K1351" s="159"/>
      <c r="L1351" s="159"/>
      <c r="M1351" s="159"/>
      <c r="N1351" s="159"/>
      <c r="O1351" s="159"/>
      <c r="P1351" s="159"/>
      <c r="Q1351" s="159"/>
      <c r="R1351" s="159"/>
      <c r="S1351" s="159"/>
      <c r="T1351" s="159"/>
      <c r="U1351" s="159"/>
      <c r="V1351" s="159"/>
      <c r="W1351" s="159"/>
      <c r="X1351" s="159"/>
      <c r="Y1351" s="149"/>
      <c r="Z1351" s="149"/>
      <c r="AA1351" s="149"/>
      <c r="AB1351" s="149"/>
      <c r="AC1351" s="149"/>
      <c r="AD1351" s="149"/>
      <c r="AE1351" s="149"/>
      <c r="AF1351" s="149"/>
      <c r="AG1351" s="149" t="s">
        <v>249</v>
      </c>
      <c r="AH1351" s="149">
        <v>4</v>
      </c>
      <c r="AI1351" s="149"/>
      <c r="AJ1351" s="149"/>
      <c r="AK1351" s="149"/>
      <c r="AL1351" s="149"/>
      <c r="AM1351" s="149"/>
      <c r="AN1351" s="149"/>
      <c r="AO1351" s="149"/>
      <c r="AP1351" s="149"/>
      <c r="AQ1351" s="149"/>
      <c r="AR1351" s="149"/>
      <c r="AS1351" s="149"/>
      <c r="AT1351" s="149"/>
      <c r="AU1351" s="149"/>
      <c r="AV1351" s="149"/>
      <c r="AW1351" s="149"/>
      <c r="AX1351" s="149"/>
      <c r="AY1351" s="149"/>
      <c r="AZ1351" s="149"/>
      <c r="BA1351" s="149"/>
      <c r="BB1351" s="149"/>
      <c r="BC1351" s="149"/>
      <c r="BD1351" s="149"/>
      <c r="BE1351" s="149"/>
      <c r="BF1351" s="149"/>
      <c r="BG1351" s="149"/>
      <c r="BH1351" s="149"/>
    </row>
    <row r="1352" spans="1:60" outlineLevel="1" x14ac:dyDescent="0.25">
      <c r="A1352" s="175">
        <v>199</v>
      </c>
      <c r="B1352" s="176" t="s">
        <v>1990</v>
      </c>
      <c r="C1352" s="193" t="s">
        <v>1991</v>
      </c>
      <c r="D1352" s="177" t="s">
        <v>403</v>
      </c>
      <c r="E1352" s="178">
        <v>360.8</v>
      </c>
      <c r="F1352" s="179"/>
      <c r="G1352" s="180">
        <f>ROUND(E1352*F1352,2)</f>
        <v>0</v>
      </c>
      <c r="H1352" s="179"/>
      <c r="I1352" s="180">
        <f>ROUND(E1352*H1352,2)</f>
        <v>0</v>
      </c>
      <c r="J1352" s="179"/>
      <c r="K1352" s="180">
        <f>ROUND(E1352*J1352,2)</f>
        <v>0</v>
      </c>
      <c r="L1352" s="180">
        <v>21</v>
      </c>
      <c r="M1352" s="180">
        <f>G1352*(1+L1352/100)</f>
        <v>0</v>
      </c>
      <c r="N1352" s="180">
        <v>0</v>
      </c>
      <c r="O1352" s="180">
        <f>ROUND(E1352*N1352,2)</f>
        <v>0</v>
      </c>
      <c r="P1352" s="180">
        <v>0</v>
      </c>
      <c r="Q1352" s="180">
        <f>ROUND(E1352*P1352,2)</f>
        <v>0</v>
      </c>
      <c r="R1352" s="180"/>
      <c r="S1352" s="180" t="s">
        <v>326</v>
      </c>
      <c r="T1352" s="181" t="s">
        <v>327</v>
      </c>
      <c r="U1352" s="159">
        <v>0</v>
      </c>
      <c r="V1352" s="159">
        <f>ROUND(E1352*U1352,2)</f>
        <v>0</v>
      </c>
      <c r="W1352" s="159"/>
      <c r="X1352" s="159" t="s">
        <v>328</v>
      </c>
      <c r="Y1352" s="149"/>
      <c r="Z1352" s="149"/>
      <c r="AA1352" s="149"/>
      <c r="AB1352" s="149"/>
      <c r="AC1352" s="149"/>
      <c r="AD1352" s="149"/>
      <c r="AE1352" s="149"/>
      <c r="AF1352" s="149"/>
      <c r="AG1352" s="149" t="s">
        <v>415</v>
      </c>
      <c r="AH1352" s="149"/>
      <c r="AI1352" s="149"/>
      <c r="AJ1352" s="149"/>
      <c r="AK1352" s="149"/>
      <c r="AL1352" s="149"/>
      <c r="AM1352" s="149"/>
      <c r="AN1352" s="149"/>
      <c r="AO1352" s="149"/>
      <c r="AP1352" s="149"/>
      <c r="AQ1352" s="149"/>
      <c r="AR1352" s="149"/>
      <c r="AS1352" s="149"/>
      <c r="AT1352" s="149"/>
      <c r="AU1352" s="149"/>
      <c r="AV1352" s="149"/>
      <c r="AW1352" s="149"/>
      <c r="AX1352" s="149"/>
      <c r="AY1352" s="149"/>
      <c r="AZ1352" s="149"/>
      <c r="BA1352" s="149"/>
      <c r="BB1352" s="149"/>
      <c r="BC1352" s="149"/>
      <c r="BD1352" s="149"/>
      <c r="BE1352" s="149"/>
      <c r="BF1352" s="149"/>
      <c r="BG1352" s="149"/>
      <c r="BH1352" s="149"/>
    </row>
    <row r="1353" spans="1:60" outlineLevel="1" x14ac:dyDescent="0.25">
      <c r="A1353" s="156"/>
      <c r="B1353" s="157"/>
      <c r="C1353" s="194" t="s">
        <v>1093</v>
      </c>
      <c r="D1353" s="161"/>
      <c r="E1353" s="162"/>
      <c r="F1353" s="159"/>
      <c r="G1353" s="159"/>
      <c r="H1353" s="159"/>
      <c r="I1353" s="159"/>
      <c r="J1353" s="159"/>
      <c r="K1353" s="159"/>
      <c r="L1353" s="159"/>
      <c r="M1353" s="159"/>
      <c r="N1353" s="159"/>
      <c r="O1353" s="159"/>
      <c r="P1353" s="159"/>
      <c r="Q1353" s="159"/>
      <c r="R1353" s="159"/>
      <c r="S1353" s="159"/>
      <c r="T1353" s="159"/>
      <c r="U1353" s="159"/>
      <c r="V1353" s="159"/>
      <c r="W1353" s="159"/>
      <c r="X1353" s="159"/>
      <c r="Y1353" s="149"/>
      <c r="Z1353" s="149"/>
      <c r="AA1353" s="149"/>
      <c r="AB1353" s="149"/>
      <c r="AC1353" s="149"/>
      <c r="AD1353" s="149"/>
      <c r="AE1353" s="149"/>
      <c r="AF1353" s="149"/>
      <c r="AG1353" s="149" t="s">
        <v>249</v>
      </c>
      <c r="AH1353" s="149">
        <v>0</v>
      </c>
      <c r="AI1353" s="149"/>
      <c r="AJ1353" s="149"/>
      <c r="AK1353" s="149"/>
      <c r="AL1353" s="149"/>
      <c r="AM1353" s="149"/>
      <c r="AN1353" s="149"/>
      <c r="AO1353" s="149"/>
      <c r="AP1353" s="149"/>
      <c r="AQ1353" s="149"/>
      <c r="AR1353" s="149"/>
      <c r="AS1353" s="149"/>
      <c r="AT1353" s="149"/>
      <c r="AU1353" s="149"/>
      <c r="AV1353" s="149"/>
      <c r="AW1353" s="149"/>
      <c r="AX1353" s="149"/>
      <c r="AY1353" s="149"/>
      <c r="AZ1353" s="149"/>
      <c r="BA1353" s="149"/>
      <c r="BB1353" s="149"/>
      <c r="BC1353" s="149"/>
      <c r="BD1353" s="149"/>
      <c r="BE1353" s="149"/>
      <c r="BF1353" s="149"/>
      <c r="BG1353" s="149"/>
      <c r="BH1353" s="149"/>
    </row>
    <row r="1354" spans="1:60" outlineLevel="1" x14ac:dyDescent="0.25">
      <c r="A1354" s="156"/>
      <c r="B1354" s="157"/>
      <c r="C1354" s="194" t="s">
        <v>1390</v>
      </c>
      <c r="D1354" s="161"/>
      <c r="E1354" s="162">
        <v>267.7</v>
      </c>
      <c r="F1354" s="159"/>
      <c r="G1354" s="159"/>
      <c r="H1354" s="159"/>
      <c r="I1354" s="159"/>
      <c r="J1354" s="159"/>
      <c r="K1354" s="159"/>
      <c r="L1354" s="159"/>
      <c r="M1354" s="159"/>
      <c r="N1354" s="159"/>
      <c r="O1354" s="159"/>
      <c r="P1354" s="159"/>
      <c r="Q1354" s="159"/>
      <c r="R1354" s="159"/>
      <c r="S1354" s="159"/>
      <c r="T1354" s="159"/>
      <c r="U1354" s="159"/>
      <c r="V1354" s="159"/>
      <c r="W1354" s="159"/>
      <c r="X1354" s="159"/>
      <c r="Y1354" s="149"/>
      <c r="Z1354" s="149"/>
      <c r="AA1354" s="149"/>
      <c r="AB1354" s="149"/>
      <c r="AC1354" s="149"/>
      <c r="AD1354" s="149"/>
      <c r="AE1354" s="149"/>
      <c r="AF1354" s="149"/>
      <c r="AG1354" s="149" t="s">
        <v>249</v>
      </c>
      <c r="AH1354" s="149">
        <v>0</v>
      </c>
      <c r="AI1354" s="149"/>
      <c r="AJ1354" s="149"/>
      <c r="AK1354" s="149"/>
      <c r="AL1354" s="149"/>
      <c r="AM1354" s="149"/>
      <c r="AN1354" s="149"/>
      <c r="AO1354" s="149"/>
      <c r="AP1354" s="149"/>
      <c r="AQ1354" s="149"/>
      <c r="AR1354" s="149"/>
      <c r="AS1354" s="149"/>
      <c r="AT1354" s="149"/>
      <c r="AU1354" s="149"/>
      <c r="AV1354" s="149"/>
      <c r="AW1354" s="149"/>
      <c r="AX1354" s="149"/>
      <c r="AY1354" s="149"/>
      <c r="AZ1354" s="149"/>
      <c r="BA1354" s="149"/>
      <c r="BB1354" s="149"/>
      <c r="BC1354" s="149"/>
      <c r="BD1354" s="149"/>
      <c r="BE1354" s="149"/>
      <c r="BF1354" s="149"/>
      <c r="BG1354" s="149"/>
      <c r="BH1354" s="149"/>
    </row>
    <row r="1355" spans="1:60" outlineLevel="1" x14ac:dyDescent="0.25">
      <c r="A1355" s="156"/>
      <c r="B1355" s="157"/>
      <c r="C1355" s="194" t="s">
        <v>1966</v>
      </c>
      <c r="D1355" s="161"/>
      <c r="E1355" s="162">
        <v>60.3</v>
      </c>
      <c r="F1355" s="159"/>
      <c r="G1355" s="159"/>
      <c r="H1355" s="159"/>
      <c r="I1355" s="159"/>
      <c r="J1355" s="159"/>
      <c r="K1355" s="159"/>
      <c r="L1355" s="159"/>
      <c r="M1355" s="159"/>
      <c r="N1355" s="159"/>
      <c r="O1355" s="159"/>
      <c r="P1355" s="159"/>
      <c r="Q1355" s="159"/>
      <c r="R1355" s="159"/>
      <c r="S1355" s="159"/>
      <c r="T1355" s="159"/>
      <c r="U1355" s="159"/>
      <c r="V1355" s="159"/>
      <c r="W1355" s="159"/>
      <c r="X1355" s="159"/>
      <c r="Y1355" s="149"/>
      <c r="Z1355" s="149"/>
      <c r="AA1355" s="149"/>
      <c r="AB1355" s="149"/>
      <c r="AC1355" s="149"/>
      <c r="AD1355" s="149"/>
      <c r="AE1355" s="149"/>
      <c r="AF1355" s="149"/>
      <c r="AG1355" s="149" t="s">
        <v>249</v>
      </c>
      <c r="AH1355" s="149">
        <v>0</v>
      </c>
      <c r="AI1355" s="149"/>
      <c r="AJ1355" s="149"/>
      <c r="AK1355" s="149"/>
      <c r="AL1355" s="149"/>
      <c r="AM1355" s="149"/>
      <c r="AN1355" s="149"/>
      <c r="AO1355" s="149"/>
      <c r="AP1355" s="149"/>
      <c r="AQ1355" s="149"/>
      <c r="AR1355" s="149"/>
      <c r="AS1355" s="149"/>
      <c r="AT1355" s="149"/>
      <c r="AU1355" s="149"/>
      <c r="AV1355" s="149"/>
      <c r="AW1355" s="149"/>
      <c r="AX1355" s="149"/>
      <c r="AY1355" s="149"/>
      <c r="AZ1355" s="149"/>
      <c r="BA1355" s="149"/>
      <c r="BB1355" s="149"/>
      <c r="BC1355" s="149"/>
      <c r="BD1355" s="149"/>
      <c r="BE1355" s="149"/>
      <c r="BF1355" s="149"/>
      <c r="BG1355" s="149"/>
      <c r="BH1355" s="149"/>
    </row>
    <row r="1356" spans="1:60" outlineLevel="1" x14ac:dyDescent="0.25">
      <c r="A1356" s="156"/>
      <c r="B1356" s="157"/>
      <c r="C1356" s="196" t="s">
        <v>598</v>
      </c>
      <c r="D1356" s="163"/>
      <c r="E1356" s="164">
        <v>32.799999999999997</v>
      </c>
      <c r="F1356" s="159"/>
      <c r="G1356" s="159"/>
      <c r="H1356" s="159"/>
      <c r="I1356" s="159"/>
      <c r="J1356" s="159"/>
      <c r="K1356" s="159"/>
      <c r="L1356" s="159"/>
      <c r="M1356" s="159"/>
      <c r="N1356" s="159"/>
      <c r="O1356" s="159"/>
      <c r="P1356" s="159"/>
      <c r="Q1356" s="159"/>
      <c r="R1356" s="159"/>
      <c r="S1356" s="159"/>
      <c r="T1356" s="159"/>
      <c r="U1356" s="159"/>
      <c r="V1356" s="159"/>
      <c r="W1356" s="159"/>
      <c r="X1356" s="159"/>
      <c r="Y1356" s="149"/>
      <c r="Z1356" s="149"/>
      <c r="AA1356" s="149"/>
      <c r="AB1356" s="149"/>
      <c r="AC1356" s="149"/>
      <c r="AD1356" s="149"/>
      <c r="AE1356" s="149"/>
      <c r="AF1356" s="149"/>
      <c r="AG1356" s="149" t="s">
        <v>249</v>
      </c>
      <c r="AH1356" s="149">
        <v>4</v>
      </c>
      <c r="AI1356" s="149"/>
      <c r="AJ1356" s="149"/>
      <c r="AK1356" s="149"/>
      <c r="AL1356" s="149"/>
      <c r="AM1356" s="149"/>
      <c r="AN1356" s="149"/>
      <c r="AO1356" s="149"/>
      <c r="AP1356" s="149"/>
      <c r="AQ1356" s="149"/>
      <c r="AR1356" s="149"/>
      <c r="AS1356" s="149"/>
      <c r="AT1356" s="149"/>
      <c r="AU1356" s="149"/>
      <c r="AV1356" s="149"/>
      <c r="AW1356" s="149"/>
      <c r="AX1356" s="149"/>
      <c r="AY1356" s="149"/>
      <c r="AZ1356" s="149"/>
      <c r="BA1356" s="149"/>
      <c r="BB1356" s="149"/>
      <c r="BC1356" s="149"/>
      <c r="BD1356" s="149"/>
      <c r="BE1356" s="149"/>
      <c r="BF1356" s="149"/>
      <c r="BG1356" s="149"/>
      <c r="BH1356" s="149"/>
    </row>
    <row r="1357" spans="1:60" outlineLevel="1" x14ac:dyDescent="0.25">
      <c r="A1357" s="156">
        <v>200</v>
      </c>
      <c r="B1357" s="157" t="s">
        <v>1992</v>
      </c>
      <c r="C1357" s="197" t="s">
        <v>1993</v>
      </c>
      <c r="D1357" s="158" t="s">
        <v>0</v>
      </c>
      <c r="E1357" s="190"/>
      <c r="F1357" s="160"/>
      <c r="G1357" s="159">
        <f>ROUND(E1357*F1357,2)</f>
        <v>0</v>
      </c>
      <c r="H1357" s="160"/>
      <c r="I1357" s="159">
        <f>ROUND(E1357*H1357,2)</f>
        <v>0</v>
      </c>
      <c r="J1357" s="160"/>
      <c r="K1357" s="159">
        <f>ROUND(E1357*J1357,2)</f>
        <v>0</v>
      </c>
      <c r="L1357" s="159">
        <v>21</v>
      </c>
      <c r="M1357" s="159">
        <f>G1357*(1+L1357/100)</f>
        <v>0</v>
      </c>
      <c r="N1357" s="159">
        <v>0</v>
      </c>
      <c r="O1357" s="159">
        <f>ROUND(E1357*N1357,2)</f>
        <v>0</v>
      </c>
      <c r="P1357" s="159">
        <v>0</v>
      </c>
      <c r="Q1357" s="159">
        <f>ROUND(E1357*P1357,2)</f>
        <v>0</v>
      </c>
      <c r="R1357" s="159" t="s">
        <v>1923</v>
      </c>
      <c r="S1357" s="159" t="s">
        <v>244</v>
      </c>
      <c r="T1357" s="159" t="s">
        <v>1030</v>
      </c>
      <c r="U1357" s="159">
        <v>0</v>
      </c>
      <c r="V1357" s="159">
        <f>ROUND(E1357*U1357,2)</f>
        <v>0</v>
      </c>
      <c r="W1357" s="159"/>
      <c r="X1357" s="159" t="s">
        <v>604</v>
      </c>
      <c r="Y1357" s="149"/>
      <c r="Z1357" s="149"/>
      <c r="AA1357" s="149"/>
      <c r="AB1357" s="149"/>
      <c r="AC1357" s="149"/>
      <c r="AD1357" s="149"/>
      <c r="AE1357" s="149"/>
      <c r="AF1357" s="149"/>
      <c r="AG1357" s="149" t="s">
        <v>605</v>
      </c>
      <c r="AH1357" s="149"/>
      <c r="AI1357" s="149"/>
      <c r="AJ1357" s="149"/>
      <c r="AK1357" s="149"/>
      <c r="AL1357" s="149"/>
      <c r="AM1357" s="149"/>
      <c r="AN1357" s="149"/>
      <c r="AO1357" s="149"/>
      <c r="AP1357" s="149"/>
      <c r="AQ1357" s="149"/>
      <c r="AR1357" s="149"/>
      <c r="AS1357" s="149"/>
      <c r="AT1357" s="149"/>
      <c r="AU1357" s="149"/>
      <c r="AV1357" s="149"/>
      <c r="AW1357" s="149"/>
      <c r="AX1357" s="149"/>
      <c r="AY1357" s="149"/>
      <c r="AZ1357" s="149"/>
      <c r="BA1357" s="149"/>
      <c r="BB1357" s="149"/>
      <c r="BC1357" s="149"/>
      <c r="BD1357" s="149"/>
      <c r="BE1357" s="149"/>
      <c r="BF1357" s="149"/>
      <c r="BG1357" s="149"/>
      <c r="BH1357" s="149"/>
    </row>
    <row r="1358" spans="1:60" outlineLevel="1" x14ac:dyDescent="0.25">
      <c r="A1358" s="156"/>
      <c r="B1358" s="157"/>
      <c r="C1358" s="268" t="s">
        <v>606</v>
      </c>
      <c r="D1358" s="269"/>
      <c r="E1358" s="269"/>
      <c r="F1358" s="269"/>
      <c r="G1358" s="269"/>
      <c r="H1358" s="159"/>
      <c r="I1358" s="159"/>
      <c r="J1358" s="159"/>
      <c r="K1358" s="159"/>
      <c r="L1358" s="159"/>
      <c r="M1358" s="159"/>
      <c r="N1358" s="159"/>
      <c r="O1358" s="159"/>
      <c r="P1358" s="159"/>
      <c r="Q1358" s="159"/>
      <c r="R1358" s="159"/>
      <c r="S1358" s="159"/>
      <c r="T1358" s="159"/>
      <c r="U1358" s="159"/>
      <c r="V1358" s="159"/>
      <c r="W1358" s="159"/>
      <c r="X1358" s="159"/>
      <c r="Y1358" s="149"/>
      <c r="Z1358" s="149"/>
      <c r="AA1358" s="149"/>
      <c r="AB1358" s="149"/>
      <c r="AC1358" s="149"/>
      <c r="AD1358" s="149"/>
      <c r="AE1358" s="149"/>
      <c r="AF1358" s="149"/>
      <c r="AG1358" s="149" t="s">
        <v>270</v>
      </c>
      <c r="AH1358" s="149"/>
      <c r="AI1358" s="149"/>
      <c r="AJ1358" s="149"/>
      <c r="AK1358" s="149"/>
      <c r="AL1358" s="149"/>
      <c r="AM1358" s="149"/>
      <c r="AN1358" s="149"/>
      <c r="AO1358" s="149"/>
      <c r="AP1358" s="149"/>
      <c r="AQ1358" s="149"/>
      <c r="AR1358" s="149"/>
      <c r="AS1358" s="149"/>
      <c r="AT1358" s="149"/>
      <c r="AU1358" s="149"/>
      <c r="AV1358" s="149"/>
      <c r="AW1358" s="149"/>
      <c r="AX1358" s="149"/>
      <c r="AY1358" s="149"/>
      <c r="AZ1358" s="149"/>
      <c r="BA1358" s="149"/>
      <c r="BB1358" s="149"/>
      <c r="BC1358" s="149"/>
      <c r="BD1358" s="149"/>
      <c r="BE1358" s="149"/>
      <c r="BF1358" s="149"/>
      <c r="BG1358" s="149"/>
      <c r="BH1358" s="149"/>
    </row>
    <row r="1359" spans="1:60" x14ac:dyDescent="0.25">
      <c r="A1359" s="169" t="s">
        <v>238</v>
      </c>
      <c r="B1359" s="170" t="s">
        <v>192</v>
      </c>
      <c r="C1359" s="192" t="s">
        <v>193</v>
      </c>
      <c r="D1359" s="171"/>
      <c r="E1359" s="172"/>
      <c r="F1359" s="173"/>
      <c r="G1359" s="173">
        <f>SUMIF(AG1360:AG1482,"&lt;&gt;NOR",G1360:G1482)</f>
        <v>0</v>
      </c>
      <c r="H1359" s="173"/>
      <c r="I1359" s="173">
        <f>SUM(I1360:I1482)</f>
        <v>0</v>
      </c>
      <c r="J1359" s="173"/>
      <c r="K1359" s="173">
        <f>SUM(K1360:K1482)</f>
        <v>0</v>
      </c>
      <c r="L1359" s="173"/>
      <c r="M1359" s="173">
        <f>SUM(M1360:M1482)</f>
        <v>0</v>
      </c>
      <c r="N1359" s="173"/>
      <c r="O1359" s="173">
        <f>SUM(O1360:O1482)</f>
        <v>4.78</v>
      </c>
      <c r="P1359" s="173"/>
      <c r="Q1359" s="173">
        <f>SUM(Q1360:Q1482)</f>
        <v>0</v>
      </c>
      <c r="R1359" s="173"/>
      <c r="S1359" s="173"/>
      <c r="T1359" s="174"/>
      <c r="U1359" s="168"/>
      <c r="V1359" s="168">
        <f>SUM(V1360:V1482)</f>
        <v>302.16999999999996</v>
      </c>
      <c r="W1359" s="168"/>
      <c r="X1359" s="168"/>
      <c r="AG1359" t="s">
        <v>239</v>
      </c>
    </row>
    <row r="1360" spans="1:60" outlineLevel="1" x14ac:dyDescent="0.25">
      <c r="A1360" s="175">
        <v>201</v>
      </c>
      <c r="B1360" s="176" t="s">
        <v>1994</v>
      </c>
      <c r="C1360" s="193" t="s">
        <v>1995</v>
      </c>
      <c r="D1360" s="177" t="s">
        <v>242</v>
      </c>
      <c r="E1360" s="178">
        <v>209.97</v>
      </c>
      <c r="F1360" s="179"/>
      <c r="G1360" s="180">
        <f>ROUND(E1360*F1360,2)</f>
        <v>0</v>
      </c>
      <c r="H1360" s="179"/>
      <c r="I1360" s="180">
        <f>ROUND(E1360*H1360,2)</f>
        <v>0</v>
      </c>
      <c r="J1360" s="179"/>
      <c r="K1360" s="180">
        <f>ROUND(E1360*J1360,2)</f>
        <v>0</v>
      </c>
      <c r="L1360" s="180">
        <v>21</v>
      </c>
      <c r="M1360" s="180">
        <f>G1360*(1+L1360/100)</f>
        <v>0</v>
      </c>
      <c r="N1360" s="180">
        <v>1.6000000000000001E-4</v>
      </c>
      <c r="O1360" s="180">
        <f>ROUND(E1360*N1360,2)</f>
        <v>0.03</v>
      </c>
      <c r="P1360" s="180">
        <v>0</v>
      </c>
      <c r="Q1360" s="180">
        <f>ROUND(E1360*P1360,2)</f>
        <v>0</v>
      </c>
      <c r="R1360" s="180" t="s">
        <v>1923</v>
      </c>
      <c r="S1360" s="180" t="s">
        <v>244</v>
      </c>
      <c r="T1360" s="181" t="s">
        <v>1030</v>
      </c>
      <c r="U1360" s="159">
        <v>0.05</v>
      </c>
      <c r="V1360" s="159">
        <f>ROUND(E1360*U1360,2)</f>
        <v>10.5</v>
      </c>
      <c r="W1360" s="159"/>
      <c r="X1360" s="159" t="s">
        <v>246</v>
      </c>
      <c r="Y1360" s="149"/>
      <c r="Z1360" s="149"/>
      <c r="AA1360" s="149"/>
      <c r="AB1360" s="149"/>
      <c r="AC1360" s="149"/>
      <c r="AD1360" s="149"/>
      <c r="AE1360" s="149"/>
      <c r="AF1360" s="149"/>
      <c r="AG1360" s="149" t="s">
        <v>289</v>
      </c>
      <c r="AH1360" s="149"/>
      <c r="AI1360" s="149"/>
      <c r="AJ1360" s="149"/>
      <c r="AK1360" s="149"/>
      <c r="AL1360" s="149"/>
      <c r="AM1360" s="149"/>
      <c r="AN1360" s="149"/>
      <c r="AO1360" s="149"/>
      <c r="AP1360" s="149"/>
      <c r="AQ1360" s="149"/>
      <c r="AR1360" s="149"/>
      <c r="AS1360" s="149"/>
      <c r="AT1360" s="149"/>
      <c r="AU1360" s="149"/>
      <c r="AV1360" s="149"/>
      <c r="AW1360" s="149"/>
      <c r="AX1360" s="149"/>
      <c r="AY1360" s="149"/>
      <c r="AZ1360" s="149"/>
      <c r="BA1360" s="149"/>
      <c r="BB1360" s="149"/>
      <c r="BC1360" s="149"/>
      <c r="BD1360" s="149"/>
      <c r="BE1360" s="149"/>
      <c r="BF1360" s="149"/>
      <c r="BG1360" s="149"/>
      <c r="BH1360" s="149"/>
    </row>
    <row r="1361" spans="1:60" outlineLevel="1" x14ac:dyDescent="0.25">
      <c r="A1361" s="156"/>
      <c r="B1361" s="157"/>
      <c r="C1361" s="194" t="s">
        <v>1216</v>
      </c>
      <c r="D1361" s="161"/>
      <c r="E1361" s="162"/>
      <c r="F1361" s="159"/>
      <c r="G1361" s="159"/>
      <c r="H1361" s="159"/>
      <c r="I1361" s="159"/>
      <c r="J1361" s="159"/>
      <c r="K1361" s="159"/>
      <c r="L1361" s="159"/>
      <c r="M1361" s="159"/>
      <c r="N1361" s="159"/>
      <c r="O1361" s="159"/>
      <c r="P1361" s="159"/>
      <c r="Q1361" s="159"/>
      <c r="R1361" s="159"/>
      <c r="S1361" s="159"/>
      <c r="T1361" s="159"/>
      <c r="U1361" s="159"/>
      <c r="V1361" s="159"/>
      <c r="W1361" s="159"/>
      <c r="X1361" s="159"/>
      <c r="Y1361" s="149"/>
      <c r="Z1361" s="149"/>
      <c r="AA1361" s="149"/>
      <c r="AB1361" s="149"/>
      <c r="AC1361" s="149"/>
      <c r="AD1361" s="149"/>
      <c r="AE1361" s="149"/>
      <c r="AF1361" s="149"/>
      <c r="AG1361" s="149" t="s">
        <v>249</v>
      </c>
      <c r="AH1361" s="149">
        <v>0</v>
      </c>
      <c r="AI1361" s="149"/>
      <c r="AJ1361" s="149"/>
      <c r="AK1361" s="149"/>
      <c r="AL1361" s="149"/>
      <c r="AM1361" s="149"/>
      <c r="AN1361" s="149"/>
      <c r="AO1361" s="149"/>
      <c r="AP1361" s="149"/>
      <c r="AQ1361" s="149"/>
      <c r="AR1361" s="149"/>
      <c r="AS1361" s="149"/>
      <c r="AT1361" s="149"/>
      <c r="AU1361" s="149"/>
      <c r="AV1361" s="149"/>
      <c r="AW1361" s="149"/>
      <c r="AX1361" s="149"/>
      <c r="AY1361" s="149"/>
      <c r="AZ1361" s="149"/>
      <c r="BA1361" s="149"/>
      <c r="BB1361" s="149"/>
      <c r="BC1361" s="149"/>
      <c r="BD1361" s="149"/>
      <c r="BE1361" s="149"/>
      <c r="BF1361" s="149"/>
      <c r="BG1361" s="149"/>
      <c r="BH1361" s="149"/>
    </row>
    <row r="1362" spans="1:60" outlineLevel="1" x14ac:dyDescent="0.25">
      <c r="A1362" s="156"/>
      <c r="B1362" s="157"/>
      <c r="C1362" s="194" t="s">
        <v>1996</v>
      </c>
      <c r="D1362" s="161"/>
      <c r="E1362" s="162">
        <v>1.65</v>
      </c>
      <c r="F1362" s="159"/>
      <c r="G1362" s="159"/>
      <c r="H1362" s="159"/>
      <c r="I1362" s="159"/>
      <c r="J1362" s="159"/>
      <c r="K1362" s="159"/>
      <c r="L1362" s="159"/>
      <c r="M1362" s="159"/>
      <c r="N1362" s="159"/>
      <c r="O1362" s="159"/>
      <c r="P1362" s="159"/>
      <c r="Q1362" s="159"/>
      <c r="R1362" s="159"/>
      <c r="S1362" s="159"/>
      <c r="T1362" s="159"/>
      <c r="U1362" s="159"/>
      <c r="V1362" s="159"/>
      <c r="W1362" s="159"/>
      <c r="X1362" s="159"/>
      <c r="Y1362" s="149"/>
      <c r="Z1362" s="149"/>
      <c r="AA1362" s="149"/>
      <c r="AB1362" s="149"/>
      <c r="AC1362" s="149"/>
      <c r="AD1362" s="149"/>
      <c r="AE1362" s="149"/>
      <c r="AF1362" s="149"/>
      <c r="AG1362" s="149" t="s">
        <v>249</v>
      </c>
      <c r="AH1362" s="149">
        <v>0</v>
      </c>
      <c r="AI1362" s="149"/>
      <c r="AJ1362" s="149"/>
      <c r="AK1362" s="149"/>
      <c r="AL1362" s="149"/>
      <c r="AM1362" s="149"/>
      <c r="AN1362" s="149"/>
      <c r="AO1362" s="149"/>
      <c r="AP1362" s="149"/>
      <c r="AQ1362" s="149"/>
      <c r="AR1362" s="149"/>
      <c r="AS1362" s="149"/>
      <c r="AT1362" s="149"/>
      <c r="AU1362" s="149"/>
      <c r="AV1362" s="149"/>
      <c r="AW1362" s="149"/>
      <c r="AX1362" s="149"/>
      <c r="AY1362" s="149"/>
      <c r="AZ1362" s="149"/>
      <c r="BA1362" s="149"/>
      <c r="BB1362" s="149"/>
      <c r="BC1362" s="149"/>
      <c r="BD1362" s="149"/>
      <c r="BE1362" s="149"/>
      <c r="BF1362" s="149"/>
      <c r="BG1362" s="149"/>
      <c r="BH1362" s="149"/>
    </row>
    <row r="1363" spans="1:60" outlineLevel="1" x14ac:dyDescent="0.25">
      <c r="A1363" s="156"/>
      <c r="B1363" s="157"/>
      <c r="C1363" s="194" t="s">
        <v>1997</v>
      </c>
      <c r="D1363" s="161"/>
      <c r="E1363" s="162">
        <v>13.86</v>
      </c>
      <c r="F1363" s="159"/>
      <c r="G1363" s="159"/>
      <c r="H1363" s="159"/>
      <c r="I1363" s="159"/>
      <c r="J1363" s="159"/>
      <c r="K1363" s="159"/>
      <c r="L1363" s="159"/>
      <c r="M1363" s="159"/>
      <c r="N1363" s="159"/>
      <c r="O1363" s="159"/>
      <c r="P1363" s="159"/>
      <c r="Q1363" s="159"/>
      <c r="R1363" s="159"/>
      <c r="S1363" s="159"/>
      <c r="T1363" s="159"/>
      <c r="U1363" s="159"/>
      <c r="V1363" s="159"/>
      <c r="W1363" s="159"/>
      <c r="X1363" s="159"/>
      <c r="Y1363" s="149"/>
      <c r="Z1363" s="149"/>
      <c r="AA1363" s="149"/>
      <c r="AB1363" s="149"/>
      <c r="AC1363" s="149"/>
      <c r="AD1363" s="149"/>
      <c r="AE1363" s="149"/>
      <c r="AF1363" s="149"/>
      <c r="AG1363" s="149" t="s">
        <v>249</v>
      </c>
      <c r="AH1363" s="149">
        <v>0</v>
      </c>
      <c r="AI1363" s="149"/>
      <c r="AJ1363" s="149"/>
      <c r="AK1363" s="149"/>
      <c r="AL1363" s="149"/>
      <c r="AM1363" s="149"/>
      <c r="AN1363" s="149"/>
      <c r="AO1363" s="149"/>
      <c r="AP1363" s="149"/>
      <c r="AQ1363" s="149"/>
      <c r="AR1363" s="149"/>
      <c r="AS1363" s="149"/>
      <c r="AT1363" s="149"/>
      <c r="AU1363" s="149"/>
      <c r="AV1363" s="149"/>
      <c r="AW1363" s="149"/>
      <c r="AX1363" s="149"/>
      <c r="AY1363" s="149"/>
      <c r="AZ1363" s="149"/>
      <c r="BA1363" s="149"/>
      <c r="BB1363" s="149"/>
      <c r="BC1363" s="149"/>
      <c r="BD1363" s="149"/>
      <c r="BE1363" s="149"/>
      <c r="BF1363" s="149"/>
      <c r="BG1363" s="149"/>
      <c r="BH1363" s="149"/>
    </row>
    <row r="1364" spans="1:60" outlineLevel="1" x14ac:dyDescent="0.25">
      <c r="A1364" s="156"/>
      <c r="B1364" s="157"/>
      <c r="C1364" s="194" t="s">
        <v>1220</v>
      </c>
      <c r="D1364" s="161"/>
      <c r="E1364" s="162">
        <v>-3.44</v>
      </c>
      <c r="F1364" s="159"/>
      <c r="G1364" s="159"/>
      <c r="H1364" s="159"/>
      <c r="I1364" s="159"/>
      <c r="J1364" s="159"/>
      <c r="K1364" s="159"/>
      <c r="L1364" s="159"/>
      <c r="M1364" s="159"/>
      <c r="N1364" s="159"/>
      <c r="O1364" s="159"/>
      <c r="P1364" s="159"/>
      <c r="Q1364" s="159"/>
      <c r="R1364" s="159"/>
      <c r="S1364" s="159"/>
      <c r="T1364" s="159"/>
      <c r="U1364" s="159"/>
      <c r="V1364" s="159"/>
      <c r="W1364" s="159"/>
      <c r="X1364" s="159"/>
      <c r="Y1364" s="149"/>
      <c r="Z1364" s="149"/>
      <c r="AA1364" s="149"/>
      <c r="AB1364" s="149"/>
      <c r="AC1364" s="149"/>
      <c r="AD1364" s="149"/>
      <c r="AE1364" s="149"/>
      <c r="AF1364" s="149"/>
      <c r="AG1364" s="149" t="s">
        <v>249</v>
      </c>
      <c r="AH1364" s="149">
        <v>0</v>
      </c>
      <c r="AI1364" s="149"/>
      <c r="AJ1364" s="149"/>
      <c r="AK1364" s="149"/>
      <c r="AL1364" s="149"/>
      <c r="AM1364" s="149"/>
      <c r="AN1364" s="149"/>
      <c r="AO1364" s="149"/>
      <c r="AP1364" s="149"/>
      <c r="AQ1364" s="149"/>
      <c r="AR1364" s="149"/>
      <c r="AS1364" s="149"/>
      <c r="AT1364" s="149"/>
      <c r="AU1364" s="149"/>
      <c r="AV1364" s="149"/>
      <c r="AW1364" s="149"/>
      <c r="AX1364" s="149"/>
      <c r="AY1364" s="149"/>
      <c r="AZ1364" s="149"/>
      <c r="BA1364" s="149"/>
      <c r="BB1364" s="149"/>
      <c r="BC1364" s="149"/>
      <c r="BD1364" s="149"/>
      <c r="BE1364" s="149"/>
      <c r="BF1364" s="149"/>
      <c r="BG1364" s="149"/>
      <c r="BH1364" s="149"/>
    </row>
    <row r="1365" spans="1:60" outlineLevel="1" x14ac:dyDescent="0.25">
      <c r="A1365" s="156"/>
      <c r="B1365" s="157"/>
      <c r="C1365" s="194" t="s">
        <v>1998</v>
      </c>
      <c r="D1365" s="161"/>
      <c r="E1365" s="162">
        <v>11</v>
      </c>
      <c r="F1365" s="159"/>
      <c r="G1365" s="159"/>
      <c r="H1365" s="159"/>
      <c r="I1365" s="159"/>
      <c r="J1365" s="159"/>
      <c r="K1365" s="159"/>
      <c r="L1365" s="159"/>
      <c r="M1365" s="159"/>
      <c r="N1365" s="159"/>
      <c r="O1365" s="159"/>
      <c r="P1365" s="159"/>
      <c r="Q1365" s="159"/>
      <c r="R1365" s="159"/>
      <c r="S1365" s="159"/>
      <c r="T1365" s="159"/>
      <c r="U1365" s="159"/>
      <c r="V1365" s="159"/>
      <c r="W1365" s="159"/>
      <c r="X1365" s="159"/>
      <c r="Y1365" s="149"/>
      <c r="Z1365" s="149"/>
      <c r="AA1365" s="149"/>
      <c r="AB1365" s="149"/>
      <c r="AC1365" s="149"/>
      <c r="AD1365" s="149"/>
      <c r="AE1365" s="149"/>
      <c r="AF1365" s="149"/>
      <c r="AG1365" s="149" t="s">
        <v>249</v>
      </c>
      <c r="AH1365" s="149">
        <v>0</v>
      </c>
      <c r="AI1365" s="149"/>
      <c r="AJ1365" s="149"/>
      <c r="AK1365" s="149"/>
      <c r="AL1365" s="149"/>
      <c r="AM1365" s="149"/>
      <c r="AN1365" s="149"/>
      <c r="AO1365" s="149"/>
      <c r="AP1365" s="149"/>
      <c r="AQ1365" s="149"/>
      <c r="AR1365" s="149"/>
      <c r="AS1365" s="149"/>
      <c r="AT1365" s="149"/>
      <c r="AU1365" s="149"/>
      <c r="AV1365" s="149"/>
      <c r="AW1365" s="149"/>
      <c r="AX1365" s="149"/>
      <c r="AY1365" s="149"/>
      <c r="AZ1365" s="149"/>
      <c r="BA1365" s="149"/>
      <c r="BB1365" s="149"/>
      <c r="BC1365" s="149"/>
      <c r="BD1365" s="149"/>
      <c r="BE1365" s="149"/>
      <c r="BF1365" s="149"/>
      <c r="BG1365" s="149"/>
      <c r="BH1365" s="149"/>
    </row>
    <row r="1366" spans="1:60" outlineLevel="1" x14ac:dyDescent="0.25">
      <c r="A1366" s="156"/>
      <c r="B1366" s="157"/>
      <c r="C1366" s="194" t="s">
        <v>1157</v>
      </c>
      <c r="D1366" s="161"/>
      <c r="E1366" s="162">
        <v>-1.72</v>
      </c>
      <c r="F1366" s="159"/>
      <c r="G1366" s="159"/>
      <c r="H1366" s="159"/>
      <c r="I1366" s="159"/>
      <c r="J1366" s="159"/>
      <c r="K1366" s="159"/>
      <c r="L1366" s="159"/>
      <c r="M1366" s="159"/>
      <c r="N1366" s="159"/>
      <c r="O1366" s="159"/>
      <c r="P1366" s="159"/>
      <c r="Q1366" s="159"/>
      <c r="R1366" s="159"/>
      <c r="S1366" s="159"/>
      <c r="T1366" s="159"/>
      <c r="U1366" s="159"/>
      <c r="V1366" s="159"/>
      <c r="W1366" s="159"/>
      <c r="X1366" s="159"/>
      <c r="Y1366" s="149"/>
      <c r="Z1366" s="149"/>
      <c r="AA1366" s="149"/>
      <c r="AB1366" s="149"/>
      <c r="AC1366" s="149"/>
      <c r="AD1366" s="149"/>
      <c r="AE1366" s="149"/>
      <c r="AF1366" s="149"/>
      <c r="AG1366" s="149" t="s">
        <v>249</v>
      </c>
      <c r="AH1366" s="149">
        <v>0</v>
      </c>
      <c r="AI1366" s="149"/>
      <c r="AJ1366" s="149"/>
      <c r="AK1366" s="149"/>
      <c r="AL1366" s="149"/>
      <c r="AM1366" s="149"/>
      <c r="AN1366" s="149"/>
      <c r="AO1366" s="149"/>
      <c r="AP1366" s="149"/>
      <c r="AQ1366" s="149"/>
      <c r="AR1366" s="149"/>
      <c r="AS1366" s="149"/>
      <c r="AT1366" s="149"/>
      <c r="AU1366" s="149"/>
      <c r="AV1366" s="149"/>
      <c r="AW1366" s="149"/>
      <c r="AX1366" s="149"/>
      <c r="AY1366" s="149"/>
      <c r="AZ1366" s="149"/>
      <c r="BA1366" s="149"/>
      <c r="BB1366" s="149"/>
      <c r="BC1366" s="149"/>
      <c r="BD1366" s="149"/>
      <c r="BE1366" s="149"/>
      <c r="BF1366" s="149"/>
      <c r="BG1366" s="149"/>
      <c r="BH1366" s="149"/>
    </row>
    <row r="1367" spans="1:60" outlineLevel="1" x14ac:dyDescent="0.25">
      <c r="A1367" s="156"/>
      <c r="B1367" s="157"/>
      <c r="C1367" s="194" t="s">
        <v>1999</v>
      </c>
      <c r="D1367" s="161"/>
      <c r="E1367" s="162">
        <v>11.88</v>
      </c>
      <c r="F1367" s="159"/>
      <c r="G1367" s="159"/>
      <c r="H1367" s="159"/>
      <c r="I1367" s="159"/>
      <c r="J1367" s="159"/>
      <c r="K1367" s="159"/>
      <c r="L1367" s="159"/>
      <c r="M1367" s="159"/>
      <c r="N1367" s="159"/>
      <c r="O1367" s="159"/>
      <c r="P1367" s="159"/>
      <c r="Q1367" s="159"/>
      <c r="R1367" s="159"/>
      <c r="S1367" s="159"/>
      <c r="T1367" s="159"/>
      <c r="U1367" s="159"/>
      <c r="V1367" s="159"/>
      <c r="W1367" s="159"/>
      <c r="X1367" s="159"/>
      <c r="Y1367" s="149"/>
      <c r="Z1367" s="149"/>
      <c r="AA1367" s="149"/>
      <c r="AB1367" s="149"/>
      <c r="AC1367" s="149"/>
      <c r="AD1367" s="149"/>
      <c r="AE1367" s="149"/>
      <c r="AF1367" s="149"/>
      <c r="AG1367" s="149" t="s">
        <v>249</v>
      </c>
      <c r="AH1367" s="149">
        <v>0</v>
      </c>
      <c r="AI1367" s="149"/>
      <c r="AJ1367" s="149"/>
      <c r="AK1367" s="149"/>
      <c r="AL1367" s="149"/>
      <c r="AM1367" s="149"/>
      <c r="AN1367" s="149"/>
      <c r="AO1367" s="149"/>
      <c r="AP1367" s="149"/>
      <c r="AQ1367" s="149"/>
      <c r="AR1367" s="149"/>
      <c r="AS1367" s="149"/>
      <c r="AT1367" s="149"/>
      <c r="AU1367" s="149"/>
      <c r="AV1367" s="149"/>
      <c r="AW1367" s="149"/>
      <c r="AX1367" s="149"/>
      <c r="AY1367" s="149"/>
      <c r="AZ1367" s="149"/>
      <c r="BA1367" s="149"/>
      <c r="BB1367" s="149"/>
      <c r="BC1367" s="149"/>
      <c r="BD1367" s="149"/>
      <c r="BE1367" s="149"/>
      <c r="BF1367" s="149"/>
      <c r="BG1367" s="149"/>
      <c r="BH1367" s="149"/>
    </row>
    <row r="1368" spans="1:60" outlineLevel="1" x14ac:dyDescent="0.25">
      <c r="A1368" s="156"/>
      <c r="B1368" s="157"/>
      <c r="C1368" s="194" t="s">
        <v>1157</v>
      </c>
      <c r="D1368" s="161"/>
      <c r="E1368" s="162">
        <v>-1.72</v>
      </c>
      <c r="F1368" s="159"/>
      <c r="G1368" s="159"/>
      <c r="H1368" s="159"/>
      <c r="I1368" s="159"/>
      <c r="J1368" s="159"/>
      <c r="K1368" s="159"/>
      <c r="L1368" s="159"/>
      <c r="M1368" s="159"/>
      <c r="N1368" s="159"/>
      <c r="O1368" s="159"/>
      <c r="P1368" s="159"/>
      <c r="Q1368" s="159"/>
      <c r="R1368" s="159"/>
      <c r="S1368" s="159"/>
      <c r="T1368" s="159"/>
      <c r="U1368" s="159"/>
      <c r="V1368" s="159"/>
      <c r="W1368" s="159"/>
      <c r="X1368" s="159"/>
      <c r="Y1368" s="149"/>
      <c r="Z1368" s="149"/>
      <c r="AA1368" s="149"/>
      <c r="AB1368" s="149"/>
      <c r="AC1368" s="149"/>
      <c r="AD1368" s="149"/>
      <c r="AE1368" s="149"/>
      <c r="AF1368" s="149"/>
      <c r="AG1368" s="149" t="s">
        <v>249</v>
      </c>
      <c r="AH1368" s="149">
        <v>0</v>
      </c>
      <c r="AI1368" s="149"/>
      <c r="AJ1368" s="149"/>
      <c r="AK1368" s="149"/>
      <c r="AL1368" s="149"/>
      <c r="AM1368" s="149"/>
      <c r="AN1368" s="149"/>
      <c r="AO1368" s="149"/>
      <c r="AP1368" s="149"/>
      <c r="AQ1368" s="149"/>
      <c r="AR1368" s="149"/>
      <c r="AS1368" s="149"/>
      <c r="AT1368" s="149"/>
      <c r="AU1368" s="149"/>
      <c r="AV1368" s="149"/>
      <c r="AW1368" s="149"/>
      <c r="AX1368" s="149"/>
      <c r="AY1368" s="149"/>
      <c r="AZ1368" s="149"/>
      <c r="BA1368" s="149"/>
      <c r="BB1368" s="149"/>
      <c r="BC1368" s="149"/>
      <c r="BD1368" s="149"/>
      <c r="BE1368" s="149"/>
      <c r="BF1368" s="149"/>
      <c r="BG1368" s="149"/>
      <c r="BH1368" s="149"/>
    </row>
    <row r="1369" spans="1:60" outlineLevel="1" x14ac:dyDescent="0.25">
      <c r="A1369" s="156"/>
      <c r="B1369" s="157"/>
      <c r="C1369" s="194" t="s">
        <v>1186</v>
      </c>
      <c r="D1369" s="161"/>
      <c r="E1369" s="162">
        <v>-1.9350000000000001</v>
      </c>
      <c r="F1369" s="159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9"/>
      <c r="T1369" s="159"/>
      <c r="U1369" s="159"/>
      <c r="V1369" s="159"/>
      <c r="W1369" s="159"/>
      <c r="X1369" s="159"/>
      <c r="Y1369" s="149"/>
      <c r="Z1369" s="149"/>
      <c r="AA1369" s="149"/>
      <c r="AB1369" s="149"/>
      <c r="AC1369" s="149"/>
      <c r="AD1369" s="149"/>
      <c r="AE1369" s="149"/>
      <c r="AF1369" s="149"/>
      <c r="AG1369" s="149" t="s">
        <v>249</v>
      </c>
      <c r="AH1369" s="149">
        <v>0</v>
      </c>
      <c r="AI1369" s="149"/>
      <c r="AJ1369" s="149"/>
      <c r="AK1369" s="149"/>
      <c r="AL1369" s="149"/>
      <c r="AM1369" s="149"/>
      <c r="AN1369" s="149"/>
      <c r="AO1369" s="149"/>
      <c r="AP1369" s="149"/>
      <c r="AQ1369" s="149"/>
      <c r="AR1369" s="149"/>
      <c r="AS1369" s="149"/>
      <c r="AT1369" s="149"/>
      <c r="AU1369" s="149"/>
      <c r="AV1369" s="149"/>
      <c r="AW1369" s="149"/>
      <c r="AX1369" s="149"/>
      <c r="AY1369" s="149"/>
      <c r="AZ1369" s="149"/>
      <c r="BA1369" s="149"/>
      <c r="BB1369" s="149"/>
      <c r="BC1369" s="149"/>
      <c r="BD1369" s="149"/>
      <c r="BE1369" s="149"/>
      <c r="BF1369" s="149"/>
      <c r="BG1369" s="149"/>
      <c r="BH1369" s="149"/>
    </row>
    <row r="1370" spans="1:60" outlineLevel="1" x14ac:dyDescent="0.25">
      <c r="A1370" s="156"/>
      <c r="B1370" s="157"/>
      <c r="C1370" s="194" t="s">
        <v>2000</v>
      </c>
      <c r="D1370" s="161"/>
      <c r="E1370" s="162">
        <v>11</v>
      </c>
      <c r="F1370" s="159"/>
      <c r="G1370" s="159"/>
      <c r="H1370" s="159"/>
      <c r="I1370" s="159"/>
      <c r="J1370" s="159"/>
      <c r="K1370" s="159"/>
      <c r="L1370" s="159"/>
      <c r="M1370" s="159"/>
      <c r="N1370" s="159"/>
      <c r="O1370" s="159"/>
      <c r="P1370" s="159"/>
      <c r="Q1370" s="159"/>
      <c r="R1370" s="159"/>
      <c r="S1370" s="159"/>
      <c r="T1370" s="159"/>
      <c r="U1370" s="159"/>
      <c r="V1370" s="159"/>
      <c r="W1370" s="159"/>
      <c r="X1370" s="159"/>
      <c r="Y1370" s="149"/>
      <c r="Z1370" s="149"/>
      <c r="AA1370" s="149"/>
      <c r="AB1370" s="149"/>
      <c r="AC1370" s="149"/>
      <c r="AD1370" s="149"/>
      <c r="AE1370" s="149"/>
      <c r="AF1370" s="149"/>
      <c r="AG1370" s="149" t="s">
        <v>249</v>
      </c>
      <c r="AH1370" s="149">
        <v>0</v>
      </c>
      <c r="AI1370" s="149"/>
      <c r="AJ1370" s="149"/>
      <c r="AK1370" s="149"/>
      <c r="AL1370" s="149"/>
      <c r="AM1370" s="149"/>
      <c r="AN1370" s="149"/>
      <c r="AO1370" s="149"/>
      <c r="AP1370" s="149"/>
      <c r="AQ1370" s="149"/>
      <c r="AR1370" s="149"/>
      <c r="AS1370" s="149"/>
      <c r="AT1370" s="149"/>
      <c r="AU1370" s="149"/>
      <c r="AV1370" s="149"/>
      <c r="AW1370" s="149"/>
      <c r="AX1370" s="149"/>
      <c r="AY1370" s="149"/>
      <c r="AZ1370" s="149"/>
      <c r="BA1370" s="149"/>
      <c r="BB1370" s="149"/>
      <c r="BC1370" s="149"/>
      <c r="BD1370" s="149"/>
      <c r="BE1370" s="149"/>
      <c r="BF1370" s="149"/>
      <c r="BG1370" s="149"/>
      <c r="BH1370" s="149"/>
    </row>
    <row r="1371" spans="1:60" outlineLevel="1" x14ac:dyDescent="0.25">
      <c r="A1371" s="156"/>
      <c r="B1371" s="157"/>
      <c r="C1371" s="194" t="s">
        <v>1157</v>
      </c>
      <c r="D1371" s="161"/>
      <c r="E1371" s="162">
        <v>-1.72</v>
      </c>
      <c r="F1371" s="159"/>
      <c r="G1371" s="159"/>
      <c r="H1371" s="159"/>
      <c r="I1371" s="159"/>
      <c r="J1371" s="159"/>
      <c r="K1371" s="159"/>
      <c r="L1371" s="159"/>
      <c r="M1371" s="159"/>
      <c r="N1371" s="159"/>
      <c r="O1371" s="159"/>
      <c r="P1371" s="159"/>
      <c r="Q1371" s="159"/>
      <c r="R1371" s="159"/>
      <c r="S1371" s="159"/>
      <c r="T1371" s="159"/>
      <c r="U1371" s="159"/>
      <c r="V1371" s="159"/>
      <c r="W1371" s="159"/>
      <c r="X1371" s="159"/>
      <c r="Y1371" s="149"/>
      <c r="Z1371" s="149"/>
      <c r="AA1371" s="149"/>
      <c r="AB1371" s="149"/>
      <c r="AC1371" s="149"/>
      <c r="AD1371" s="149"/>
      <c r="AE1371" s="149"/>
      <c r="AF1371" s="149"/>
      <c r="AG1371" s="149" t="s">
        <v>249</v>
      </c>
      <c r="AH1371" s="149">
        <v>0</v>
      </c>
      <c r="AI1371" s="149"/>
      <c r="AJ1371" s="149"/>
      <c r="AK1371" s="149"/>
      <c r="AL1371" s="149"/>
      <c r="AM1371" s="149"/>
      <c r="AN1371" s="149"/>
      <c r="AO1371" s="149"/>
      <c r="AP1371" s="149"/>
      <c r="AQ1371" s="149"/>
      <c r="AR1371" s="149"/>
      <c r="AS1371" s="149"/>
      <c r="AT1371" s="149"/>
      <c r="AU1371" s="149"/>
      <c r="AV1371" s="149"/>
      <c r="AW1371" s="149"/>
      <c r="AX1371" s="149"/>
      <c r="AY1371" s="149"/>
      <c r="AZ1371" s="149"/>
      <c r="BA1371" s="149"/>
      <c r="BB1371" s="149"/>
      <c r="BC1371" s="149"/>
      <c r="BD1371" s="149"/>
      <c r="BE1371" s="149"/>
      <c r="BF1371" s="149"/>
      <c r="BG1371" s="149"/>
      <c r="BH1371" s="149"/>
    </row>
    <row r="1372" spans="1:60" outlineLevel="1" x14ac:dyDescent="0.25">
      <c r="A1372" s="156"/>
      <c r="B1372" s="157"/>
      <c r="C1372" s="194" t="s">
        <v>2001</v>
      </c>
      <c r="D1372" s="161"/>
      <c r="E1372" s="162">
        <v>19.579999999999998</v>
      </c>
      <c r="F1372" s="159"/>
      <c r="G1372" s="159"/>
      <c r="H1372" s="159"/>
      <c r="I1372" s="159"/>
      <c r="J1372" s="159"/>
      <c r="K1372" s="159"/>
      <c r="L1372" s="159"/>
      <c r="M1372" s="159"/>
      <c r="N1372" s="159"/>
      <c r="O1372" s="159"/>
      <c r="P1372" s="159"/>
      <c r="Q1372" s="159"/>
      <c r="R1372" s="159"/>
      <c r="S1372" s="159"/>
      <c r="T1372" s="159"/>
      <c r="U1372" s="159"/>
      <c r="V1372" s="159"/>
      <c r="W1372" s="159"/>
      <c r="X1372" s="159"/>
      <c r="Y1372" s="149"/>
      <c r="Z1372" s="149"/>
      <c r="AA1372" s="149"/>
      <c r="AB1372" s="149"/>
      <c r="AC1372" s="149"/>
      <c r="AD1372" s="149"/>
      <c r="AE1372" s="149"/>
      <c r="AF1372" s="149"/>
      <c r="AG1372" s="149" t="s">
        <v>249</v>
      </c>
      <c r="AH1372" s="149">
        <v>0</v>
      </c>
      <c r="AI1372" s="149"/>
      <c r="AJ1372" s="149"/>
      <c r="AK1372" s="149"/>
      <c r="AL1372" s="149"/>
      <c r="AM1372" s="149"/>
      <c r="AN1372" s="149"/>
      <c r="AO1372" s="149"/>
      <c r="AP1372" s="149"/>
      <c r="AQ1372" s="149"/>
      <c r="AR1372" s="149"/>
      <c r="AS1372" s="149"/>
      <c r="AT1372" s="149"/>
      <c r="AU1372" s="149"/>
      <c r="AV1372" s="149"/>
      <c r="AW1372" s="149"/>
      <c r="AX1372" s="149"/>
      <c r="AY1372" s="149"/>
      <c r="AZ1372" s="149"/>
      <c r="BA1372" s="149"/>
      <c r="BB1372" s="149"/>
      <c r="BC1372" s="149"/>
      <c r="BD1372" s="149"/>
      <c r="BE1372" s="149"/>
      <c r="BF1372" s="149"/>
      <c r="BG1372" s="149"/>
      <c r="BH1372" s="149"/>
    </row>
    <row r="1373" spans="1:60" outlineLevel="1" x14ac:dyDescent="0.25">
      <c r="A1373" s="156"/>
      <c r="B1373" s="157"/>
      <c r="C1373" s="194" t="s">
        <v>2002</v>
      </c>
      <c r="D1373" s="161"/>
      <c r="E1373" s="162">
        <v>-6.45</v>
      </c>
      <c r="F1373" s="159"/>
      <c r="G1373" s="159"/>
      <c r="H1373" s="159"/>
      <c r="I1373" s="159"/>
      <c r="J1373" s="159"/>
      <c r="K1373" s="159"/>
      <c r="L1373" s="159"/>
      <c r="M1373" s="159"/>
      <c r="N1373" s="159"/>
      <c r="O1373" s="159"/>
      <c r="P1373" s="159"/>
      <c r="Q1373" s="159"/>
      <c r="R1373" s="159"/>
      <c r="S1373" s="159"/>
      <c r="T1373" s="159"/>
      <c r="U1373" s="159"/>
      <c r="V1373" s="159"/>
      <c r="W1373" s="159"/>
      <c r="X1373" s="159"/>
      <c r="Y1373" s="149"/>
      <c r="Z1373" s="149"/>
      <c r="AA1373" s="149"/>
      <c r="AB1373" s="149"/>
      <c r="AC1373" s="149"/>
      <c r="AD1373" s="149"/>
      <c r="AE1373" s="149"/>
      <c r="AF1373" s="149"/>
      <c r="AG1373" s="149" t="s">
        <v>249</v>
      </c>
      <c r="AH1373" s="149">
        <v>0</v>
      </c>
      <c r="AI1373" s="149"/>
      <c r="AJ1373" s="149"/>
      <c r="AK1373" s="149"/>
      <c r="AL1373" s="149"/>
      <c r="AM1373" s="149"/>
      <c r="AN1373" s="149"/>
      <c r="AO1373" s="149"/>
      <c r="AP1373" s="149"/>
      <c r="AQ1373" s="149"/>
      <c r="AR1373" s="149"/>
      <c r="AS1373" s="149"/>
      <c r="AT1373" s="149"/>
      <c r="AU1373" s="149"/>
      <c r="AV1373" s="149"/>
      <c r="AW1373" s="149"/>
      <c r="AX1373" s="149"/>
      <c r="AY1373" s="149"/>
      <c r="AZ1373" s="149"/>
      <c r="BA1373" s="149"/>
      <c r="BB1373" s="149"/>
      <c r="BC1373" s="149"/>
      <c r="BD1373" s="149"/>
      <c r="BE1373" s="149"/>
      <c r="BF1373" s="149"/>
      <c r="BG1373" s="149"/>
      <c r="BH1373" s="149"/>
    </row>
    <row r="1374" spans="1:60" outlineLevel="1" x14ac:dyDescent="0.25">
      <c r="A1374" s="156"/>
      <c r="B1374" s="157"/>
      <c r="C1374" s="194" t="s">
        <v>2003</v>
      </c>
      <c r="D1374" s="161"/>
      <c r="E1374" s="162">
        <v>33</v>
      </c>
      <c r="F1374" s="159"/>
      <c r="G1374" s="159"/>
      <c r="H1374" s="159"/>
      <c r="I1374" s="159"/>
      <c r="J1374" s="159"/>
      <c r="K1374" s="159"/>
      <c r="L1374" s="159"/>
      <c r="M1374" s="159"/>
      <c r="N1374" s="159"/>
      <c r="O1374" s="159"/>
      <c r="P1374" s="159"/>
      <c r="Q1374" s="159"/>
      <c r="R1374" s="159"/>
      <c r="S1374" s="159"/>
      <c r="T1374" s="159"/>
      <c r="U1374" s="159"/>
      <c r="V1374" s="159"/>
      <c r="W1374" s="159"/>
      <c r="X1374" s="159"/>
      <c r="Y1374" s="149"/>
      <c r="Z1374" s="149"/>
      <c r="AA1374" s="149"/>
      <c r="AB1374" s="149"/>
      <c r="AC1374" s="149"/>
      <c r="AD1374" s="149"/>
      <c r="AE1374" s="149"/>
      <c r="AF1374" s="149"/>
      <c r="AG1374" s="149" t="s">
        <v>249</v>
      </c>
      <c r="AH1374" s="149">
        <v>0</v>
      </c>
      <c r="AI1374" s="149"/>
      <c r="AJ1374" s="149"/>
      <c r="AK1374" s="149"/>
      <c r="AL1374" s="149"/>
      <c r="AM1374" s="149"/>
      <c r="AN1374" s="149"/>
      <c r="AO1374" s="149"/>
      <c r="AP1374" s="149"/>
      <c r="AQ1374" s="149"/>
      <c r="AR1374" s="149"/>
      <c r="AS1374" s="149"/>
      <c r="AT1374" s="149"/>
      <c r="AU1374" s="149"/>
      <c r="AV1374" s="149"/>
      <c r="AW1374" s="149"/>
      <c r="AX1374" s="149"/>
      <c r="AY1374" s="149"/>
      <c r="AZ1374" s="149"/>
      <c r="BA1374" s="149"/>
      <c r="BB1374" s="149"/>
      <c r="BC1374" s="149"/>
      <c r="BD1374" s="149"/>
      <c r="BE1374" s="149"/>
      <c r="BF1374" s="149"/>
      <c r="BG1374" s="149"/>
      <c r="BH1374" s="149"/>
    </row>
    <row r="1375" spans="1:60" outlineLevel="1" x14ac:dyDescent="0.25">
      <c r="A1375" s="156"/>
      <c r="B1375" s="157"/>
      <c r="C1375" s="194" t="s">
        <v>1165</v>
      </c>
      <c r="D1375" s="161"/>
      <c r="E1375" s="162">
        <v>-1.9350000000000001</v>
      </c>
      <c r="F1375" s="159"/>
      <c r="G1375" s="159"/>
      <c r="H1375" s="159"/>
      <c r="I1375" s="159"/>
      <c r="J1375" s="159"/>
      <c r="K1375" s="159"/>
      <c r="L1375" s="159"/>
      <c r="M1375" s="159"/>
      <c r="N1375" s="159"/>
      <c r="O1375" s="159"/>
      <c r="P1375" s="159"/>
      <c r="Q1375" s="159"/>
      <c r="R1375" s="159"/>
      <c r="S1375" s="159"/>
      <c r="T1375" s="159"/>
      <c r="U1375" s="159"/>
      <c r="V1375" s="159"/>
      <c r="W1375" s="159"/>
      <c r="X1375" s="159"/>
      <c r="Y1375" s="149"/>
      <c r="Z1375" s="149"/>
      <c r="AA1375" s="149"/>
      <c r="AB1375" s="149"/>
      <c r="AC1375" s="149"/>
      <c r="AD1375" s="149"/>
      <c r="AE1375" s="149"/>
      <c r="AF1375" s="149"/>
      <c r="AG1375" s="149" t="s">
        <v>249</v>
      </c>
      <c r="AH1375" s="149">
        <v>0</v>
      </c>
      <c r="AI1375" s="149"/>
      <c r="AJ1375" s="149"/>
      <c r="AK1375" s="149"/>
      <c r="AL1375" s="149"/>
      <c r="AM1375" s="149"/>
      <c r="AN1375" s="149"/>
      <c r="AO1375" s="149"/>
      <c r="AP1375" s="149"/>
      <c r="AQ1375" s="149"/>
      <c r="AR1375" s="149"/>
      <c r="AS1375" s="149"/>
      <c r="AT1375" s="149"/>
      <c r="AU1375" s="149"/>
      <c r="AV1375" s="149"/>
      <c r="AW1375" s="149"/>
      <c r="AX1375" s="149"/>
      <c r="AY1375" s="149"/>
      <c r="AZ1375" s="149"/>
      <c r="BA1375" s="149"/>
      <c r="BB1375" s="149"/>
      <c r="BC1375" s="149"/>
      <c r="BD1375" s="149"/>
      <c r="BE1375" s="149"/>
      <c r="BF1375" s="149"/>
      <c r="BG1375" s="149"/>
      <c r="BH1375" s="149"/>
    </row>
    <row r="1376" spans="1:60" outlineLevel="1" x14ac:dyDescent="0.25">
      <c r="A1376" s="156"/>
      <c r="B1376" s="157"/>
      <c r="C1376" s="194" t="s">
        <v>1185</v>
      </c>
      <c r="D1376" s="161"/>
      <c r="E1376" s="162">
        <v>-1.72</v>
      </c>
      <c r="F1376" s="159"/>
      <c r="G1376" s="159"/>
      <c r="H1376" s="159"/>
      <c r="I1376" s="159"/>
      <c r="J1376" s="159"/>
      <c r="K1376" s="159"/>
      <c r="L1376" s="159"/>
      <c r="M1376" s="159"/>
      <c r="N1376" s="159"/>
      <c r="O1376" s="159"/>
      <c r="P1376" s="159"/>
      <c r="Q1376" s="159"/>
      <c r="R1376" s="159"/>
      <c r="S1376" s="159"/>
      <c r="T1376" s="159"/>
      <c r="U1376" s="159"/>
      <c r="V1376" s="159"/>
      <c r="W1376" s="159"/>
      <c r="X1376" s="159"/>
      <c r="Y1376" s="149"/>
      <c r="Z1376" s="149"/>
      <c r="AA1376" s="149"/>
      <c r="AB1376" s="149"/>
      <c r="AC1376" s="149"/>
      <c r="AD1376" s="149"/>
      <c r="AE1376" s="149"/>
      <c r="AF1376" s="149"/>
      <c r="AG1376" s="149" t="s">
        <v>249</v>
      </c>
      <c r="AH1376" s="149">
        <v>0</v>
      </c>
      <c r="AI1376" s="149"/>
      <c r="AJ1376" s="149"/>
      <c r="AK1376" s="149"/>
      <c r="AL1376" s="149"/>
      <c r="AM1376" s="149"/>
      <c r="AN1376" s="149"/>
      <c r="AO1376" s="149"/>
      <c r="AP1376" s="149"/>
      <c r="AQ1376" s="149"/>
      <c r="AR1376" s="149"/>
      <c r="AS1376" s="149"/>
      <c r="AT1376" s="149"/>
      <c r="AU1376" s="149"/>
      <c r="AV1376" s="149"/>
      <c r="AW1376" s="149"/>
      <c r="AX1376" s="149"/>
      <c r="AY1376" s="149"/>
      <c r="AZ1376" s="149"/>
      <c r="BA1376" s="149"/>
      <c r="BB1376" s="149"/>
      <c r="BC1376" s="149"/>
      <c r="BD1376" s="149"/>
      <c r="BE1376" s="149"/>
      <c r="BF1376" s="149"/>
      <c r="BG1376" s="149"/>
      <c r="BH1376" s="149"/>
    </row>
    <row r="1377" spans="1:60" outlineLevel="1" x14ac:dyDescent="0.25">
      <c r="A1377" s="156"/>
      <c r="B1377" s="157"/>
      <c r="C1377" s="194" t="s">
        <v>2004</v>
      </c>
      <c r="D1377" s="161"/>
      <c r="E1377" s="162">
        <v>12.76</v>
      </c>
      <c r="F1377" s="159"/>
      <c r="G1377" s="159"/>
      <c r="H1377" s="159"/>
      <c r="I1377" s="159"/>
      <c r="J1377" s="159"/>
      <c r="K1377" s="159"/>
      <c r="L1377" s="159"/>
      <c r="M1377" s="159"/>
      <c r="N1377" s="159"/>
      <c r="O1377" s="159"/>
      <c r="P1377" s="159"/>
      <c r="Q1377" s="159"/>
      <c r="R1377" s="159"/>
      <c r="S1377" s="159"/>
      <c r="T1377" s="159"/>
      <c r="U1377" s="159"/>
      <c r="V1377" s="159"/>
      <c r="W1377" s="159"/>
      <c r="X1377" s="159"/>
      <c r="Y1377" s="149"/>
      <c r="Z1377" s="149"/>
      <c r="AA1377" s="149"/>
      <c r="AB1377" s="149"/>
      <c r="AC1377" s="149"/>
      <c r="AD1377" s="149"/>
      <c r="AE1377" s="149"/>
      <c r="AF1377" s="149"/>
      <c r="AG1377" s="149" t="s">
        <v>249</v>
      </c>
      <c r="AH1377" s="149">
        <v>0</v>
      </c>
      <c r="AI1377" s="149"/>
      <c r="AJ1377" s="149"/>
      <c r="AK1377" s="149"/>
      <c r="AL1377" s="149"/>
      <c r="AM1377" s="149"/>
      <c r="AN1377" s="149"/>
      <c r="AO1377" s="149"/>
      <c r="AP1377" s="149"/>
      <c r="AQ1377" s="149"/>
      <c r="AR1377" s="149"/>
      <c r="AS1377" s="149"/>
      <c r="AT1377" s="149"/>
      <c r="AU1377" s="149"/>
      <c r="AV1377" s="149"/>
      <c r="AW1377" s="149"/>
      <c r="AX1377" s="149"/>
      <c r="AY1377" s="149"/>
      <c r="AZ1377" s="149"/>
      <c r="BA1377" s="149"/>
      <c r="BB1377" s="149"/>
      <c r="BC1377" s="149"/>
      <c r="BD1377" s="149"/>
      <c r="BE1377" s="149"/>
      <c r="BF1377" s="149"/>
      <c r="BG1377" s="149"/>
      <c r="BH1377" s="149"/>
    </row>
    <row r="1378" spans="1:60" outlineLevel="1" x14ac:dyDescent="0.25">
      <c r="A1378" s="156"/>
      <c r="B1378" s="157"/>
      <c r="C1378" s="194" t="s">
        <v>1157</v>
      </c>
      <c r="D1378" s="161"/>
      <c r="E1378" s="162">
        <v>-1.72</v>
      </c>
      <c r="F1378" s="159"/>
      <c r="G1378" s="159"/>
      <c r="H1378" s="159"/>
      <c r="I1378" s="159"/>
      <c r="J1378" s="159"/>
      <c r="K1378" s="159"/>
      <c r="L1378" s="159"/>
      <c r="M1378" s="159"/>
      <c r="N1378" s="159"/>
      <c r="O1378" s="159"/>
      <c r="P1378" s="159"/>
      <c r="Q1378" s="159"/>
      <c r="R1378" s="159"/>
      <c r="S1378" s="159"/>
      <c r="T1378" s="159"/>
      <c r="U1378" s="159"/>
      <c r="V1378" s="159"/>
      <c r="W1378" s="159"/>
      <c r="X1378" s="159"/>
      <c r="Y1378" s="149"/>
      <c r="Z1378" s="149"/>
      <c r="AA1378" s="149"/>
      <c r="AB1378" s="149"/>
      <c r="AC1378" s="149"/>
      <c r="AD1378" s="149"/>
      <c r="AE1378" s="149"/>
      <c r="AF1378" s="149"/>
      <c r="AG1378" s="149" t="s">
        <v>249</v>
      </c>
      <c r="AH1378" s="149">
        <v>0</v>
      </c>
      <c r="AI1378" s="149"/>
      <c r="AJ1378" s="149"/>
      <c r="AK1378" s="149"/>
      <c r="AL1378" s="149"/>
      <c r="AM1378" s="149"/>
      <c r="AN1378" s="149"/>
      <c r="AO1378" s="149"/>
      <c r="AP1378" s="149"/>
      <c r="AQ1378" s="149"/>
      <c r="AR1378" s="149"/>
      <c r="AS1378" s="149"/>
      <c r="AT1378" s="149"/>
      <c r="AU1378" s="149"/>
      <c r="AV1378" s="149"/>
      <c r="AW1378" s="149"/>
      <c r="AX1378" s="149"/>
      <c r="AY1378" s="149"/>
      <c r="AZ1378" s="149"/>
      <c r="BA1378" s="149"/>
      <c r="BB1378" s="149"/>
      <c r="BC1378" s="149"/>
      <c r="BD1378" s="149"/>
      <c r="BE1378" s="149"/>
      <c r="BF1378" s="149"/>
      <c r="BG1378" s="149"/>
      <c r="BH1378" s="149"/>
    </row>
    <row r="1379" spans="1:60" outlineLevel="1" x14ac:dyDescent="0.25">
      <c r="A1379" s="156"/>
      <c r="B1379" s="157"/>
      <c r="C1379" s="194" t="s">
        <v>2005</v>
      </c>
      <c r="D1379" s="161"/>
      <c r="E1379" s="162">
        <v>20.46</v>
      </c>
      <c r="F1379" s="159"/>
      <c r="G1379" s="159"/>
      <c r="H1379" s="159"/>
      <c r="I1379" s="159"/>
      <c r="J1379" s="159"/>
      <c r="K1379" s="159"/>
      <c r="L1379" s="159"/>
      <c r="M1379" s="159"/>
      <c r="N1379" s="159"/>
      <c r="O1379" s="159"/>
      <c r="P1379" s="159"/>
      <c r="Q1379" s="159"/>
      <c r="R1379" s="159"/>
      <c r="S1379" s="159"/>
      <c r="T1379" s="159"/>
      <c r="U1379" s="159"/>
      <c r="V1379" s="159"/>
      <c r="W1379" s="159"/>
      <c r="X1379" s="159"/>
      <c r="Y1379" s="149"/>
      <c r="Z1379" s="149"/>
      <c r="AA1379" s="149"/>
      <c r="AB1379" s="149"/>
      <c r="AC1379" s="149"/>
      <c r="AD1379" s="149"/>
      <c r="AE1379" s="149"/>
      <c r="AF1379" s="149"/>
      <c r="AG1379" s="149" t="s">
        <v>249</v>
      </c>
      <c r="AH1379" s="149">
        <v>0</v>
      </c>
      <c r="AI1379" s="149"/>
      <c r="AJ1379" s="149"/>
      <c r="AK1379" s="149"/>
      <c r="AL1379" s="149"/>
      <c r="AM1379" s="149"/>
      <c r="AN1379" s="149"/>
      <c r="AO1379" s="149"/>
      <c r="AP1379" s="149"/>
      <c r="AQ1379" s="149"/>
      <c r="AR1379" s="149"/>
      <c r="AS1379" s="149"/>
      <c r="AT1379" s="149"/>
      <c r="AU1379" s="149"/>
      <c r="AV1379" s="149"/>
      <c r="AW1379" s="149"/>
      <c r="AX1379" s="149"/>
      <c r="AY1379" s="149"/>
      <c r="AZ1379" s="149"/>
      <c r="BA1379" s="149"/>
      <c r="BB1379" s="149"/>
      <c r="BC1379" s="149"/>
      <c r="BD1379" s="149"/>
      <c r="BE1379" s="149"/>
      <c r="BF1379" s="149"/>
      <c r="BG1379" s="149"/>
      <c r="BH1379" s="149"/>
    </row>
    <row r="1380" spans="1:60" outlineLevel="1" x14ac:dyDescent="0.25">
      <c r="A1380" s="156"/>
      <c r="B1380" s="157"/>
      <c r="C1380" s="194" t="s">
        <v>1208</v>
      </c>
      <c r="D1380" s="161"/>
      <c r="E1380" s="162">
        <v>-2.15</v>
      </c>
      <c r="F1380" s="159"/>
      <c r="G1380" s="159"/>
      <c r="H1380" s="159"/>
      <c r="I1380" s="159"/>
      <c r="J1380" s="159"/>
      <c r="K1380" s="159"/>
      <c r="L1380" s="159"/>
      <c r="M1380" s="159"/>
      <c r="N1380" s="159"/>
      <c r="O1380" s="159"/>
      <c r="P1380" s="159"/>
      <c r="Q1380" s="159"/>
      <c r="R1380" s="159"/>
      <c r="S1380" s="159"/>
      <c r="T1380" s="159"/>
      <c r="U1380" s="159"/>
      <c r="V1380" s="159"/>
      <c r="W1380" s="159"/>
      <c r="X1380" s="159"/>
      <c r="Y1380" s="149"/>
      <c r="Z1380" s="149"/>
      <c r="AA1380" s="149"/>
      <c r="AB1380" s="149"/>
      <c r="AC1380" s="149"/>
      <c r="AD1380" s="149"/>
      <c r="AE1380" s="149"/>
      <c r="AF1380" s="149"/>
      <c r="AG1380" s="149" t="s">
        <v>249</v>
      </c>
      <c r="AH1380" s="149">
        <v>0</v>
      </c>
      <c r="AI1380" s="149"/>
      <c r="AJ1380" s="149"/>
      <c r="AK1380" s="149"/>
      <c r="AL1380" s="149"/>
      <c r="AM1380" s="149"/>
      <c r="AN1380" s="149"/>
      <c r="AO1380" s="149"/>
      <c r="AP1380" s="149"/>
      <c r="AQ1380" s="149"/>
      <c r="AR1380" s="149"/>
      <c r="AS1380" s="149"/>
      <c r="AT1380" s="149"/>
      <c r="AU1380" s="149"/>
      <c r="AV1380" s="149"/>
      <c r="AW1380" s="149"/>
      <c r="AX1380" s="149"/>
      <c r="AY1380" s="149"/>
      <c r="AZ1380" s="149"/>
      <c r="BA1380" s="149"/>
      <c r="BB1380" s="149"/>
      <c r="BC1380" s="149"/>
      <c r="BD1380" s="149"/>
      <c r="BE1380" s="149"/>
      <c r="BF1380" s="149"/>
      <c r="BG1380" s="149"/>
      <c r="BH1380" s="149"/>
    </row>
    <row r="1381" spans="1:60" outlineLevel="1" x14ac:dyDescent="0.25">
      <c r="A1381" s="156"/>
      <c r="B1381" s="157"/>
      <c r="C1381" s="194" t="s">
        <v>2006</v>
      </c>
      <c r="D1381" s="161"/>
      <c r="E1381" s="162">
        <v>18.260000000000002</v>
      </c>
      <c r="F1381" s="159"/>
      <c r="G1381" s="159"/>
      <c r="H1381" s="159"/>
      <c r="I1381" s="159"/>
      <c r="J1381" s="159"/>
      <c r="K1381" s="159"/>
      <c r="L1381" s="159"/>
      <c r="M1381" s="159"/>
      <c r="N1381" s="159"/>
      <c r="O1381" s="159"/>
      <c r="P1381" s="159"/>
      <c r="Q1381" s="159"/>
      <c r="R1381" s="159"/>
      <c r="S1381" s="159"/>
      <c r="T1381" s="159"/>
      <c r="U1381" s="159"/>
      <c r="V1381" s="159"/>
      <c r="W1381" s="159"/>
      <c r="X1381" s="159"/>
      <c r="Y1381" s="149"/>
      <c r="Z1381" s="149"/>
      <c r="AA1381" s="149"/>
      <c r="AB1381" s="149"/>
      <c r="AC1381" s="149"/>
      <c r="AD1381" s="149"/>
      <c r="AE1381" s="149"/>
      <c r="AF1381" s="149"/>
      <c r="AG1381" s="149" t="s">
        <v>249</v>
      </c>
      <c r="AH1381" s="149">
        <v>0</v>
      </c>
      <c r="AI1381" s="149"/>
      <c r="AJ1381" s="149"/>
      <c r="AK1381" s="149"/>
      <c r="AL1381" s="149"/>
      <c r="AM1381" s="149"/>
      <c r="AN1381" s="149"/>
      <c r="AO1381" s="149"/>
      <c r="AP1381" s="149"/>
      <c r="AQ1381" s="149"/>
      <c r="AR1381" s="149"/>
      <c r="AS1381" s="149"/>
      <c r="AT1381" s="149"/>
      <c r="AU1381" s="149"/>
      <c r="AV1381" s="149"/>
      <c r="AW1381" s="149"/>
      <c r="AX1381" s="149"/>
      <c r="AY1381" s="149"/>
      <c r="AZ1381" s="149"/>
      <c r="BA1381" s="149"/>
      <c r="BB1381" s="149"/>
      <c r="BC1381" s="149"/>
      <c r="BD1381" s="149"/>
      <c r="BE1381" s="149"/>
      <c r="BF1381" s="149"/>
      <c r="BG1381" s="149"/>
      <c r="BH1381" s="149"/>
    </row>
    <row r="1382" spans="1:60" outlineLevel="1" x14ac:dyDescent="0.25">
      <c r="A1382" s="156"/>
      <c r="B1382" s="157"/>
      <c r="C1382" s="194" t="s">
        <v>2007</v>
      </c>
      <c r="D1382" s="161"/>
      <c r="E1382" s="162">
        <v>-4.3</v>
      </c>
      <c r="F1382" s="159"/>
      <c r="G1382" s="159"/>
      <c r="H1382" s="159"/>
      <c r="I1382" s="159"/>
      <c r="J1382" s="159"/>
      <c r="K1382" s="159"/>
      <c r="L1382" s="159"/>
      <c r="M1382" s="159"/>
      <c r="N1382" s="159"/>
      <c r="O1382" s="159"/>
      <c r="P1382" s="159"/>
      <c r="Q1382" s="159"/>
      <c r="R1382" s="159"/>
      <c r="S1382" s="159"/>
      <c r="T1382" s="159"/>
      <c r="U1382" s="159"/>
      <c r="V1382" s="159"/>
      <c r="W1382" s="159"/>
      <c r="X1382" s="159"/>
      <c r="Y1382" s="149"/>
      <c r="Z1382" s="149"/>
      <c r="AA1382" s="149"/>
      <c r="AB1382" s="149"/>
      <c r="AC1382" s="149"/>
      <c r="AD1382" s="149"/>
      <c r="AE1382" s="149"/>
      <c r="AF1382" s="149"/>
      <c r="AG1382" s="149" t="s">
        <v>249</v>
      </c>
      <c r="AH1382" s="149">
        <v>0</v>
      </c>
      <c r="AI1382" s="149"/>
      <c r="AJ1382" s="149"/>
      <c r="AK1382" s="149"/>
      <c r="AL1382" s="149"/>
      <c r="AM1382" s="149"/>
      <c r="AN1382" s="149"/>
      <c r="AO1382" s="149"/>
      <c r="AP1382" s="149"/>
      <c r="AQ1382" s="149"/>
      <c r="AR1382" s="149"/>
      <c r="AS1382" s="149"/>
      <c r="AT1382" s="149"/>
      <c r="AU1382" s="149"/>
      <c r="AV1382" s="149"/>
      <c r="AW1382" s="149"/>
      <c r="AX1382" s="149"/>
      <c r="AY1382" s="149"/>
      <c r="AZ1382" s="149"/>
      <c r="BA1382" s="149"/>
      <c r="BB1382" s="149"/>
      <c r="BC1382" s="149"/>
      <c r="BD1382" s="149"/>
      <c r="BE1382" s="149"/>
      <c r="BF1382" s="149"/>
      <c r="BG1382" s="149"/>
      <c r="BH1382" s="149"/>
    </row>
    <row r="1383" spans="1:60" outlineLevel="1" x14ac:dyDescent="0.25">
      <c r="A1383" s="156"/>
      <c r="B1383" s="157"/>
      <c r="C1383" s="194" t="s">
        <v>1186</v>
      </c>
      <c r="D1383" s="161"/>
      <c r="E1383" s="162">
        <v>-1.9350000000000001</v>
      </c>
      <c r="F1383" s="159"/>
      <c r="G1383" s="159"/>
      <c r="H1383" s="159"/>
      <c r="I1383" s="159"/>
      <c r="J1383" s="159"/>
      <c r="K1383" s="159"/>
      <c r="L1383" s="159"/>
      <c r="M1383" s="159"/>
      <c r="N1383" s="159"/>
      <c r="O1383" s="159"/>
      <c r="P1383" s="159"/>
      <c r="Q1383" s="159"/>
      <c r="R1383" s="159"/>
      <c r="S1383" s="159"/>
      <c r="T1383" s="159"/>
      <c r="U1383" s="159"/>
      <c r="V1383" s="159"/>
      <c r="W1383" s="159"/>
      <c r="X1383" s="159"/>
      <c r="Y1383" s="149"/>
      <c r="Z1383" s="149"/>
      <c r="AA1383" s="149"/>
      <c r="AB1383" s="149"/>
      <c r="AC1383" s="149"/>
      <c r="AD1383" s="149"/>
      <c r="AE1383" s="149"/>
      <c r="AF1383" s="149"/>
      <c r="AG1383" s="149" t="s">
        <v>249</v>
      </c>
      <c r="AH1383" s="149">
        <v>0</v>
      </c>
      <c r="AI1383" s="149"/>
      <c r="AJ1383" s="149"/>
      <c r="AK1383" s="149"/>
      <c r="AL1383" s="149"/>
      <c r="AM1383" s="149"/>
      <c r="AN1383" s="149"/>
      <c r="AO1383" s="149"/>
      <c r="AP1383" s="149"/>
      <c r="AQ1383" s="149"/>
      <c r="AR1383" s="149"/>
      <c r="AS1383" s="149"/>
      <c r="AT1383" s="149"/>
      <c r="AU1383" s="149"/>
      <c r="AV1383" s="149"/>
      <c r="AW1383" s="149"/>
      <c r="AX1383" s="149"/>
      <c r="AY1383" s="149"/>
      <c r="AZ1383" s="149"/>
      <c r="BA1383" s="149"/>
      <c r="BB1383" s="149"/>
      <c r="BC1383" s="149"/>
      <c r="BD1383" s="149"/>
      <c r="BE1383" s="149"/>
      <c r="BF1383" s="149"/>
      <c r="BG1383" s="149"/>
      <c r="BH1383" s="149"/>
    </row>
    <row r="1384" spans="1:60" outlineLevel="1" x14ac:dyDescent="0.25">
      <c r="A1384" s="156"/>
      <c r="B1384" s="157"/>
      <c r="C1384" s="194" t="s">
        <v>2008</v>
      </c>
      <c r="D1384" s="161"/>
      <c r="E1384" s="162">
        <v>31.02</v>
      </c>
      <c r="F1384" s="159"/>
      <c r="G1384" s="159"/>
      <c r="H1384" s="159"/>
      <c r="I1384" s="159"/>
      <c r="J1384" s="159"/>
      <c r="K1384" s="159"/>
      <c r="L1384" s="159"/>
      <c r="M1384" s="159"/>
      <c r="N1384" s="159"/>
      <c r="O1384" s="159"/>
      <c r="P1384" s="159"/>
      <c r="Q1384" s="159"/>
      <c r="R1384" s="159"/>
      <c r="S1384" s="159"/>
      <c r="T1384" s="159"/>
      <c r="U1384" s="159"/>
      <c r="V1384" s="159"/>
      <c r="W1384" s="159"/>
      <c r="X1384" s="159"/>
      <c r="Y1384" s="149"/>
      <c r="Z1384" s="149"/>
      <c r="AA1384" s="149"/>
      <c r="AB1384" s="149"/>
      <c r="AC1384" s="149"/>
      <c r="AD1384" s="149"/>
      <c r="AE1384" s="149"/>
      <c r="AF1384" s="149"/>
      <c r="AG1384" s="149" t="s">
        <v>249</v>
      </c>
      <c r="AH1384" s="149">
        <v>0</v>
      </c>
      <c r="AI1384" s="149"/>
      <c r="AJ1384" s="149"/>
      <c r="AK1384" s="149"/>
      <c r="AL1384" s="149"/>
      <c r="AM1384" s="149"/>
      <c r="AN1384" s="149"/>
      <c r="AO1384" s="149"/>
      <c r="AP1384" s="149"/>
      <c r="AQ1384" s="149"/>
      <c r="AR1384" s="149"/>
      <c r="AS1384" s="149"/>
      <c r="AT1384" s="149"/>
      <c r="AU1384" s="149"/>
      <c r="AV1384" s="149"/>
      <c r="AW1384" s="149"/>
      <c r="AX1384" s="149"/>
      <c r="AY1384" s="149"/>
      <c r="AZ1384" s="149"/>
      <c r="BA1384" s="149"/>
      <c r="BB1384" s="149"/>
      <c r="BC1384" s="149"/>
      <c r="BD1384" s="149"/>
      <c r="BE1384" s="149"/>
      <c r="BF1384" s="149"/>
      <c r="BG1384" s="149"/>
      <c r="BH1384" s="149"/>
    </row>
    <row r="1385" spans="1:60" outlineLevel="1" x14ac:dyDescent="0.25">
      <c r="A1385" s="156"/>
      <c r="B1385" s="157"/>
      <c r="C1385" s="194" t="s">
        <v>1165</v>
      </c>
      <c r="D1385" s="161"/>
      <c r="E1385" s="162">
        <v>-1.9350000000000001</v>
      </c>
      <c r="F1385" s="159"/>
      <c r="G1385" s="159"/>
      <c r="H1385" s="159"/>
      <c r="I1385" s="159"/>
      <c r="J1385" s="159"/>
      <c r="K1385" s="159"/>
      <c r="L1385" s="159"/>
      <c r="M1385" s="159"/>
      <c r="N1385" s="159"/>
      <c r="O1385" s="159"/>
      <c r="P1385" s="159"/>
      <c r="Q1385" s="159"/>
      <c r="R1385" s="159"/>
      <c r="S1385" s="159"/>
      <c r="T1385" s="159"/>
      <c r="U1385" s="159"/>
      <c r="V1385" s="159"/>
      <c r="W1385" s="159"/>
      <c r="X1385" s="159"/>
      <c r="Y1385" s="149"/>
      <c r="Z1385" s="149"/>
      <c r="AA1385" s="149"/>
      <c r="AB1385" s="149"/>
      <c r="AC1385" s="149"/>
      <c r="AD1385" s="149"/>
      <c r="AE1385" s="149"/>
      <c r="AF1385" s="149"/>
      <c r="AG1385" s="149" t="s">
        <v>249</v>
      </c>
      <c r="AH1385" s="149">
        <v>0</v>
      </c>
      <c r="AI1385" s="149"/>
      <c r="AJ1385" s="149"/>
      <c r="AK1385" s="149"/>
      <c r="AL1385" s="149"/>
      <c r="AM1385" s="149"/>
      <c r="AN1385" s="149"/>
      <c r="AO1385" s="149"/>
      <c r="AP1385" s="149"/>
      <c r="AQ1385" s="149"/>
      <c r="AR1385" s="149"/>
      <c r="AS1385" s="149"/>
      <c r="AT1385" s="149"/>
      <c r="AU1385" s="149"/>
      <c r="AV1385" s="149"/>
      <c r="AW1385" s="149"/>
      <c r="AX1385" s="149"/>
      <c r="AY1385" s="149"/>
      <c r="AZ1385" s="149"/>
      <c r="BA1385" s="149"/>
      <c r="BB1385" s="149"/>
      <c r="BC1385" s="149"/>
      <c r="BD1385" s="149"/>
      <c r="BE1385" s="149"/>
      <c r="BF1385" s="149"/>
      <c r="BG1385" s="149"/>
      <c r="BH1385" s="149"/>
    </row>
    <row r="1386" spans="1:60" outlineLevel="1" x14ac:dyDescent="0.25">
      <c r="A1386" s="156"/>
      <c r="B1386" s="157"/>
      <c r="C1386" s="194" t="s">
        <v>2009</v>
      </c>
      <c r="D1386" s="161"/>
      <c r="E1386" s="162">
        <v>20.02</v>
      </c>
      <c r="F1386" s="159"/>
      <c r="G1386" s="159"/>
      <c r="H1386" s="159"/>
      <c r="I1386" s="159"/>
      <c r="J1386" s="159"/>
      <c r="K1386" s="159"/>
      <c r="L1386" s="159"/>
      <c r="M1386" s="159"/>
      <c r="N1386" s="159"/>
      <c r="O1386" s="159"/>
      <c r="P1386" s="159"/>
      <c r="Q1386" s="159"/>
      <c r="R1386" s="159"/>
      <c r="S1386" s="159"/>
      <c r="T1386" s="159"/>
      <c r="U1386" s="159"/>
      <c r="V1386" s="159"/>
      <c r="W1386" s="159"/>
      <c r="X1386" s="159"/>
      <c r="Y1386" s="149"/>
      <c r="Z1386" s="149"/>
      <c r="AA1386" s="149"/>
      <c r="AB1386" s="149"/>
      <c r="AC1386" s="149"/>
      <c r="AD1386" s="149"/>
      <c r="AE1386" s="149"/>
      <c r="AF1386" s="149"/>
      <c r="AG1386" s="149" t="s">
        <v>249</v>
      </c>
      <c r="AH1386" s="149">
        <v>0</v>
      </c>
      <c r="AI1386" s="149"/>
      <c r="AJ1386" s="149"/>
      <c r="AK1386" s="149"/>
      <c r="AL1386" s="149"/>
      <c r="AM1386" s="149"/>
      <c r="AN1386" s="149"/>
      <c r="AO1386" s="149"/>
      <c r="AP1386" s="149"/>
      <c r="AQ1386" s="149"/>
      <c r="AR1386" s="149"/>
      <c r="AS1386" s="149"/>
      <c r="AT1386" s="149"/>
      <c r="AU1386" s="149"/>
      <c r="AV1386" s="149"/>
      <c r="AW1386" s="149"/>
      <c r="AX1386" s="149"/>
      <c r="AY1386" s="149"/>
      <c r="AZ1386" s="149"/>
      <c r="BA1386" s="149"/>
      <c r="BB1386" s="149"/>
      <c r="BC1386" s="149"/>
      <c r="BD1386" s="149"/>
      <c r="BE1386" s="149"/>
      <c r="BF1386" s="149"/>
      <c r="BG1386" s="149"/>
      <c r="BH1386" s="149"/>
    </row>
    <row r="1387" spans="1:60" outlineLevel="1" x14ac:dyDescent="0.25">
      <c r="A1387" s="156"/>
      <c r="B1387" s="157"/>
      <c r="C1387" s="194" t="s">
        <v>1208</v>
      </c>
      <c r="D1387" s="161"/>
      <c r="E1387" s="162">
        <v>-2.15</v>
      </c>
      <c r="F1387" s="159"/>
      <c r="G1387" s="159"/>
      <c r="H1387" s="159"/>
      <c r="I1387" s="159"/>
      <c r="J1387" s="159"/>
      <c r="K1387" s="159"/>
      <c r="L1387" s="159"/>
      <c r="M1387" s="159"/>
      <c r="N1387" s="159"/>
      <c r="O1387" s="159"/>
      <c r="P1387" s="159"/>
      <c r="Q1387" s="159"/>
      <c r="R1387" s="159"/>
      <c r="S1387" s="159"/>
      <c r="T1387" s="159"/>
      <c r="U1387" s="159"/>
      <c r="V1387" s="159"/>
      <c r="W1387" s="159"/>
      <c r="X1387" s="159"/>
      <c r="Y1387" s="149"/>
      <c r="Z1387" s="149"/>
      <c r="AA1387" s="149"/>
      <c r="AB1387" s="149"/>
      <c r="AC1387" s="149"/>
      <c r="AD1387" s="149"/>
      <c r="AE1387" s="149"/>
      <c r="AF1387" s="149"/>
      <c r="AG1387" s="149" t="s">
        <v>249</v>
      </c>
      <c r="AH1387" s="149">
        <v>0</v>
      </c>
      <c r="AI1387" s="149"/>
      <c r="AJ1387" s="149"/>
      <c r="AK1387" s="149"/>
      <c r="AL1387" s="149"/>
      <c r="AM1387" s="149"/>
      <c r="AN1387" s="149"/>
      <c r="AO1387" s="149"/>
      <c r="AP1387" s="149"/>
      <c r="AQ1387" s="149"/>
      <c r="AR1387" s="149"/>
      <c r="AS1387" s="149"/>
      <c r="AT1387" s="149"/>
      <c r="AU1387" s="149"/>
      <c r="AV1387" s="149"/>
      <c r="AW1387" s="149"/>
      <c r="AX1387" s="149"/>
      <c r="AY1387" s="149"/>
      <c r="AZ1387" s="149"/>
      <c r="BA1387" s="149"/>
      <c r="BB1387" s="149"/>
      <c r="BC1387" s="149"/>
      <c r="BD1387" s="149"/>
      <c r="BE1387" s="149"/>
      <c r="BF1387" s="149"/>
      <c r="BG1387" s="149"/>
      <c r="BH1387" s="149"/>
    </row>
    <row r="1388" spans="1:60" outlineLevel="1" x14ac:dyDescent="0.25">
      <c r="A1388" s="156"/>
      <c r="B1388" s="157"/>
      <c r="C1388" s="194" t="s">
        <v>2010</v>
      </c>
      <c r="D1388" s="161"/>
      <c r="E1388" s="162">
        <v>12.98</v>
      </c>
      <c r="F1388" s="159"/>
      <c r="G1388" s="159"/>
      <c r="H1388" s="159"/>
      <c r="I1388" s="159"/>
      <c r="J1388" s="159"/>
      <c r="K1388" s="159"/>
      <c r="L1388" s="159"/>
      <c r="M1388" s="159"/>
      <c r="N1388" s="159"/>
      <c r="O1388" s="159"/>
      <c r="P1388" s="159"/>
      <c r="Q1388" s="159"/>
      <c r="R1388" s="159"/>
      <c r="S1388" s="159"/>
      <c r="T1388" s="159"/>
      <c r="U1388" s="159"/>
      <c r="V1388" s="159"/>
      <c r="W1388" s="159"/>
      <c r="X1388" s="159"/>
      <c r="Y1388" s="149"/>
      <c r="Z1388" s="149"/>
      <c r="AA1388" s="149"/>
      <c r="AB1388" s="149"/>
      <c r="AC1388" s="149"/>
      <c r="AD1388" s="149"/>
      <c r="AE1388" s="149"/>
      <c r="AF1388" s="149"/>
      <c r="AG1388" s="149" t="s">
        <v>249</v>
      </c>
      <c r="AH1388" s="149">
        <v>0</v>
      </c>
      <c r="AI1388" s="149"/>
      <c r="AJ1388" s="149"/>
      <c r="AK1388" s="149"/>
      <c r="AL1388" s="149"/>
      <c r="AM1388" s="149"/>
      <c r="AN1388" s="149"/>
      <c r="AO1388" s="149"/>
      <c r="AP1388" s="149"/>
      <c r="AQ1388" s="149"/>
      <c r="AR1388" s="149"/>
      <c r="AS1388" s="149"/>
      <c r="AT1388" s="149"/>
      <c r="AU1388" s="149"/>
      <c r="AV1388" s="149"/>
      <c r="AW1388" s="149"/>
      <c r="AX1388" s="149"/>
      <c r="AY1388" s="149"/>
      <c r="AZ1388" s="149"/>
      <c r="BA1388" s="149"/>
      <c r="BB1388" s="149"/>
      <c r="BC1388" s="149"/>
      <c r="BD1388" s="149"/>
      <c r="BE1388" s="149"/>
      <c r="BF1388" s="149"/>
      <c r="BG1388" s="149"/>
      <c r="BH1388" s="149"/>
    </row>
    <row r="1389" spans="1:60" outlineLevel="1" x14ac:dyDescent="0.25">
      <c r="A1389" s="156"/>
      <c r="B1389" s="157"/>
      <c r="C1389" s="194" t="s">
        <v>1157</v>
      </c>
      <c r="D1389" s="161"/>
      <c r="E1389" s="162">
        <v>-1.72</v>
      </c>
      <c r="F1389" s="159"/>
      <c r="G1389" s="159"/>
      <c r="H1389" s="159"/>
      <c r="I1389" s="159"/>
      <c r="J1389" s="159"/>
      <c r="K1389" s="159"/>
      <c r="L1389" s="159"/>
      <c r="M1389" s="159"/>
      <c r="N1389" s="159"/>
      <c r="O1389" s="159"/>
      <c r="P1389" s="159"/>
      <c r="Q1389" s="159"/>
      <c r="R1389" s="159"/>
      <c r="S1389" s="159"/>
      <c r="T1389" s="159"/>
      <c r="U1389" s="159"/>
      <c r="V1389" s="159"/>
      <c r="W1389" s="159"/>
      <c r="X1389" s="159"/>
      <c r="Y1389" s="149"/>
      <c r="Z1389" s="149"/>
      <c r="AA1389" s="149"/>
      <c r="AB1389" s="149"/>
      <c r="AC1389" s="149"/>
      <c r="AD1389" s="149"/>
      <c r="AE1389" s="149"/>
      <c r="AF1389" s="149"/>
      <c r="AG1389" s="149" t="s">
        <v>249</v>
      </c>
      <c r="AH1389" s="149">
        <v>0</v>
      </c>
      <c r="AI1389" s="149"/>
      <c r="AJ1389" s="149"/>
      <c r="AK1389" s="149"/>
      <c r="AL1389" s="149"/>
      <c r="AM1389" s="149"/>
      <c r="AN1389" s="149"/>
      <c r="AO1389" s="149"/>
      <c r="AP1389" s="149"/>
      <c r="AQ1389" s="149"/>
      <c r="AR1389" s="149"/>
      <c r="AS1389" s="149"/>
      <c r="AT1389" s="149"/>
      <c r="AU1389" s="149"/>
      <c r="AV1389" s="149"/>
      <c r="AW1389" s="149"/>
      <c r="AX1389" s="149"/>
      <c r="AY1389" s="149"/>
      <c r="AZ1389" s="149"/>
      <c r="BA1389" s="149"/>
      <c r="BB1389" s="149"/>
      <c r="BC1389" s="149"/>
      <c r="BD1389" s="149"/>
      <c r="BE1389" s="149"/>
      <c r="BF1389" s="149"/>
      <c r="BG1389" s="149"/>
      <c r="BH1389" s="149"/>
    </row>
    <row r="1390" spans="1:60" outlineLevel="1" x14ac:dyDescent="0.25">
      <c r="A1390" s="156"/>
      <c r="B1390" s="157"/>
      <c r="C1390" s="194" t="s">
        <v>2011</v>
      </c>
      <c r="D1390" s="161"/>
      <c r="E1390" s="162">
        <v>12.1</v>
      </c>
      <c r="F1390" s="159"/>
      <c r="G1390" s="159"/>
      <c r="H1390" s="159"/>
      <c r="I1390" s="159"/>
      <c r="J1390" s="159"/>
      <c r="K1390" s="159"/>
      <c r="L1390" s="159"/>
      <c r="M1390" s="159"/>
      <c r="N1390" s="159"/>
      <c r="O1390" s="159"/>
      <c r="P1390" s="159"/>
      <c r="Q1390" s="159"/>
      <c r="R1390" s="159"/>
      <c r="S1390" s="159"/>
      <c r="T1390" s="159"/>
      <c r="U1390" s="159"/>
      <c r="V1390" s="159"/>
      <c r="W1390" s="159"/>
      <c r="X1390" s="159"/>
      <c r="Y1390" s="149"/>
      <c r="Z1390" s="149"/>
      <c r="AA1390" s="149"/>
      <c r="AB1390" s="149"/>
      <c r="AC1390" s="149"/>
      <c r="AD1390" s="149"/>
      <c r="AE1390" s="149"/>
      <c r="AF1390" s="149"/>
      <c r="AG1390" s="149" t="s">
        <v>249</v>
      </c>
      <c r="AH1390" s="149">
        <v>0</v>
      </c>
      <c r="AI1390" s="149"/>
      <c r="AJ1390" s="149"/>
      <c r="AK1390" s="149"/>
      <c r="AL1390" s="149"/>
      <c r="AM1390" s="149"/>
      <c r="AN1390" s="149"/>
      <c r="AO1390" s="149"/>
      <c r="AP1390" s="149"/>
      <c r="AQ1390" s="149"/>
      <c r="AR1390" s="149"/>
      <c r="AS1390" s="149"/>
      <c r="AT1390" s="149"/>
      <c r="AU1390" s="149"/>
      <c r="AV1390" s="149"/>
      <c r="AW1390" s="149"/>
      <c r="AX1390" s="149"/>
      <c r="AY1390" s="149"/>
      <c r="AZ1390" s="149"/>
      <c r="BA1390" s="149"/>
      <c r="BB1390" s="149"/>
      <c r="BC1390" s="149"/>
      <c r="BD1390" s="149"/>
      <c r="BE1390" s="149"/>
      <c r="BF1390" s="149"/>
      <c r="BG1390" s="149"/>
      <c r="BH1390" s="149"/>
    </row>
    <row r="1391" spans="1:60" outlineLevel="1" x14ac:dyDescent="0.25">
      <c r="A1391" s="156"/>
      <c r="B1391" s="157"/>
      <c r="C1391" s="194" t="s">
        <v>1220</v>
      </c>
      <c r="D1391" s="161"/>
      <c r="E1391" s="162">
        <v>-3.44</v>
      </c>
      <c r="F1391" s="159"/>
      <c r="G1391" s="159"/>
      <c r="H1391" s="159"/>
      <c r="I1391" s="159"/>
      <c r="J1391" s="159"/>
      <c r="K1391" s="159"/>
      <c r="L1391" s="159"/>
      <c r="M1391" s="159"/>
      <c r="N1391" s="159"/>
      <c r="O1391" s="159"/>
      <c r="P1391" s="159"/>
      <c r="Q1391" s="159"/>
      <c r="R1391" s="159"/>
      <c r="S1391" s="159"/>
      <c r="T1391" s="159"/>
      <c r="U1391" s="159"/>
      <c r="V1391" s="159"/>
      <c r="W1391" s="159"/>
      <c r="X1391" s="159"/>
      <c r="Y1391" s="149"/>
      <c r="Z1391" s="149"/>
      <c r="AA1391" s="149"/>
      <c r="AB1391" s="149"/>
      <c r="AC1391" s="149"/>
      <c r="AD1391" s="149"/>
      <c r="AE1391" s="149"/>
      <c r="AF1391" s="149"/>
      <c r="AG1391" s="149" t="s">
        <v>249</v>
      </c>
      <c r="AH1391" s="149">
        <v>0</v>
      </c>
      <c r="AI1391" s="149"/>
      <c r="AJ1391" s="149"/>
      <c r="AK1391" s="149"/>
      <c r="AL1391" s="149"/>
      <c r="AM1391" s="149"/>
      <c r="AN1391" s="149"/>
      <c r="AO1391" s="149"/>
      <c r="AP1391" s="149"/>
      <c r="AQ1391" s="149"/>
      <c r="AR1391" s="149"/>
      <c r="AS1391" s="149"/>
      <c r="AT1391" s="149"/>
      <c r="AU1391" s="149"/>
      <c r="AV1391" s="149"/>
      <c r="AW1391" s="149"/>
      <c r="AX1391" s="149"/>
      <c r="AY1391" s="149"/>
      <c r="AZ1391" s="149"/>
      <c r="BA1391" s="149"/>
      <c r="BB1391" s="149"/>
      <c r="BC1391" s="149"/>
      <c r="BD1391" s="149"/>
      <c r="BE1391" s="149"/>
      <c r="BF1391" s="149"/>
      <c r="BG1391" s="149"/>
      <c r="BH1391" s="149"/>
    </row>
    <row r="1392" spans="1:60" outlineLevel="1" x14ac:dyDescent="0.25">
      <c r="A1392" s="156"/>
      <c r="B1392" s="157"/>
      <c r="C1392" s="194" t="s">
        <v>2012</v>
      </c>
      <c r="D1392" s="161"/>
      <c r="E1392" s="162">
        <v>11.22</v>
      </c>
      <c r="F1392" s="159"/>
      <c r="G1392" s="159"/>
      <c r="H1392" s="159"/>
      <c r="I1392" s="159"/>
      <c r="J1392" s="159"/>
      <c r="K1392" s="159"/>
      <c r="L1392" s="159"/>
      <c r="M1392" s="159"/>
      <c r="N1392" s="159"/>
      <c r="O1392" s="159"/>
      <c r="P1392" s="159"/>
      <c r="Q1392" s="159"/>
      <c r="R1392" s="159"/>
      <c r="S1392" s="159"/>
      <c r="T1392" s="159"/>
      <c r="U1392" s="159"/>
      <c r="V1392" s="159"/>
      <c r="W1392" s="159"/>
      <c r="X1392" s="159"/>
      <c r="Y1392" s="149"/>
      <c r="Z1392" s="149"/>
      <c r="AA1392" s="149"/>
      <c r="AB1392" s="149"/>
      <c r="AC1392" s="149"/>
      <c r="AD1392" s="149"/>
      <c r="AE1392" s="149"/>
      <c r="AF1392" s="149"/>
      <c r="AG1392" s="149" t="s">
        <v>249</v>
      </c>
      <c r="AH1392" s="149">
        <v>0</v>
      </c>
      <c r="AI1392" s="149"/>
      <c r="AJ1392" s="149"/>
      <c r="AK1392" s="149"/>
      <c r="AL1392" s="149"/>
      <c r="AM1392" s="149"/>
      <c r="AN1392" s="149"/>
      <c r="AO1392" s="149"/>
      <c r="AP1392" s="149"/>
      <c r="AQ1392" s="149"/>
      <c r="AR1392" s="149"/>
      <c r="AS1392" s="149"/>
      <c r="AT1392" s="149"/>
      <c r="AU1392" s="149"/>
      <c r="AV1392" s="149"/>
      <c r="AW1392" s="149"/>
      <c r="AX1392" s="149"/>
      <c r="AY1392" s="149"/>
      <c r="AZ1392" s="149"/>
      <c r="BA1392" s="149"/>
      <c r="BB1392" s="149"/>
      <c r="BC1392" s="149"/>
      <c r="BD1392" s="149"/>
      <c r="BE1392" s="149"/>
      <c r="BF1392" s="149"/>
      <c r="BG1392" s="149"/>
      <c r="BH1392" s="149"/>
    </row>
    <row r="1393" spans="1:60" outlineLevel="1" x14ac:dyDescent="0.25">
      <c r="A1393" s="156"/>
      <c r="B1393" s="157"/>
      <c r="C1393" s="194" t="s">
        <v>1157</v>
      </c>
      <c r="D1393" s="161"/>
      <c r="E1393" s="162">
        <v>-1.72</v>
      </c>
      <c r="F1393" s="159"/>
      <c r="G1393" s="159"/>
      <c r="H1393" s="159"/>
      <c r="I1393" s="159"/>
      <c r="J1393" s="159"/>
      <c r="K1393" s="159"/>
      <c r="L1393" s="159"/>
      <c r="M1393" s="159"/>
      <c r="N1393" s="159"/>
      <c r="O1393" s="159"/>
      <c r="P1393" s="159"/>
      <c r="Q1393" s="159"/>
      <c r="R1393" s="159"/>
      <c r="S1393" s="159"/>
      <c r="T1393" s="159"/>
      <c r="U1393" s="159"/>
      <c r="V1393" s="159"/>
      <c r="W1393" s="159"/>
      <c r="X1393" s="159"/>
      <c r="Y1393" s="149"/>
      <c r="Z1393" s="149"/>
      <c r="AA1393" s="149"/>
      <c r="AB1393" s="149"/>
      <c r="AC1393" s="149"/>
      <c r="AD1393" s="149"/>
      <c r="AE1393" s="149"/>
      <c r="AF1393" s="149"/>
      <c r="AG1393" s="149" t="s">
        <v>249</v>
      </c>
      <c r="AH1393" s="149">
        <v>0</v>
      </c>
      <c r="AI1393" s="149"/>
      <c r="AJ1393" s="149"/>
      <c r="AK1393" s="149"/>
      <c r="AL1393" s="149"/>
      <c r="AM1393" s="149"/>
      <c r="AN1393" s="149"/>
      <c r="AO1393" s="149"/>
      <c r="AP1393" s="149"/>
      <c r="AQ1393" s="149"/>
      <c r="AR1393" s="149"/>
      <c r="AS1393" s="149"/>
      <c r="AT1393" s="149"/>
      <c r="AU1393" s="149"/>
      <c r="AV1393" s="149"/>
      <c r="AW1393" s="149"/>
      <c r="AX1393" s="149"/>
      <c r="AY1393" s="149"/>
      <c r="AZ1393" s="149"/>
      <c r="BA1393" s="149"/>
      <c r="BB1393" s="149"/>
      <c r="BC1393" s="149"/>
      <c r="BD1393" s="149"/>
      <c r="BE1393" s="149"/>
      <c r="BF1393" s="149"/>
      <c r="BG1393" s="149"/>
      <c r="BH1393" s="149"/>
    </row>
    <row r="1394" spans="1:60" outlineLevel="1" x14ac:dyDescent="0.25">
      <c r="A1394" s="156"/>
      <c r="B1394" s="157"/>
      <c r="C1394" s="194" t="s">
        <v>2013</v>
      </c>
      <c r="D1394" s="161"/>
      <c r="E1394" s="162">
        <v>14.08</v>
      </c>
      <c r="F1394" s="159"/>
      <c r="G1394" s="159"/>
      <c r="H1394" s="159"/>
      <c r="I1394" s="159"/>
      <c r="J1394" s="159"/>
      <c r="K1394" s="159"/>
      <c r="L1394" s="159"/>
      <c r="M1394" s="159"/>
      <c r="N1394" s="159"/>
      <c r="O1394" s="159"/>
      <c r="P1394" s="159"/>
      <c r="Q1394" s="159"/>
      <c r="R1394" s="159"/>
      <c r="S1394" s="159"/>
      <c r="T1394" s="159"/>
      <c r="U1394" s="159"/>
      <c r="V1394" s="159"/>
      <c r="W1394" s="159"/>
      <c r="X1394" s="159"/>
      <c r="Y1394" s="149"/>
      <c r="Z1394" s="149"/>
      <c r="AA1394" s="149"/>
      <c r="AB1394" s="149"/>
      <c r="AC1394" s="149"/>
      <c r="AD1394" s="149"/>
      <c r="AE1394" s="149"/>
      <c r="AF1394" s="149"/>
      <c r="AG1394" s="149" t="s">
        <v>249</v>
      </c>
      <c r="AH1394" s="149">
        <v>0</v>
      </c>
      <c r="AI1394" s="149"/>
      <c r="AJ1394" s="149"/>
      <c r="AK1394" s="149"/>
      <c r="AL1394" s="149"/>
      <c r="AM1394" s="149"/>
      <c r="AN1394" s="149"/>
      <c r="AO1394" s="149"/>
      <c r="AP1394" s="149"/>
      <c r="AQ1394" s="149"/>
      <c r="AR1394" s="149"/>
      <c r="AS1394" s="149"/>
      <c r="AT1394" s="149"/>
      <c r="AU1394" s="149"/>
      <c r="AV1394" s="149"/>
      <c r="AW1394" s="149"/>
      <c r="AX1394" s="149"/>
      <c r="AY1394" s="149"/>
      <c r="AZ1394" s="149"/>
      <c r="BA1394" s="149"/>
      <c r="BB1394" s="149"/>
      <c r="BC1394" s="149"/>
      <c r="BD1394" s="149"/>
      <c r="BE1394" s="149"/>
      <c r="BF1394" s="149"/>
      <c r="BG1394" s="149"/>
      <c r="BH1394" s="149"/>
    </row>
    <row r="1395" spans="1:60" outlineLevel="1" x14ac:dyDescent="0.25">
      <c r="A1395" s="156"/>
      <c r="B1395" s="157"/>
      <c r="C1395" s="194" t="s">
        <v>1157</v>
      </c>
      <c r="D1395" s="161"/>
      <c r="E1395" s="162">
        <v>-1.72</v>
      </c>
      <c r="F1395" s="159"/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  <c r="S1395" s="159"/>
      <c r="T1395" s="159"/>
      <c r="U1395" s="159"/>
      <c r="V1395" s="159"/>
      <c r="W1395" s="159"/>
      <c r="X1395" s="159"/>
      <c r="Y1395" s="149"/>
      <c r="Z1395" s="149"/>
      <c r="AA1395" s="149"/>
      <c r="AB1395" s="149"/>
      <c r="AC1395" s="149"/>
      <c r="AD1395" s="149"/>
      <c r="AE1395" s="149"/>
      <c r="AF1395" s="149"/>
      <c r="AG1395" s="149" t="s">
        <v>249</v>
      </c>
      <c r="AH1395" s="149">
        <v>0</v>
      </c>
      <c r="AI1395" s="149"/>
      <c r="AJ1395" s="149"/>
      <c r="AK1395" s="149"/>
      <c r="AL1395" s="149"/>
      <c r="AM1395" s="149"/>
      <c r="AN1395" s="149"/>
      <c r="AO1395" s="149"/>
      <c r="AP1395" s="149"/>
      <c r="AQ1395" s="149"/>
      <c r="AR1395" s="149"/>
      <c r="AS1395" s="149"/>
      <c r="AT1395" s="149"/>
      <c r="AU1395" s="149"/>
      <c r="AV1395" s="149"/>
      <c r="AW1395" s="149"/>
      <c r="AX1395" s="149"/>
      <c r="AY1395" s="149"/>
      <c r="AZ1395" s="149"/>
      <c r="BA1395" s="149"/>
      <c r="BB1395" s="149"/>
      <c r="BC1395" s="149"/>
      <c r="BD1395" s="149"/>
      <c r="BE1395" s="149"/>
      <c r="BF1395" s="149"/>
      <c r="BG1395" s="149"/>
      <c r="BH1395" s="149"/>
    </row>
    <row r="1396" spans="1:60" outlineLevel="1" x14ac:dyDescent="0.25">
      <c r="A1396" s="156"/>
      <c r="B1396" s="157"/>
      <c r="C1396" s="194" t="s">
        <v>1239</v>
      </c>
      <c r="D1396" s="161"/>
      <c r="E1396" s="162">
        <v>-1.47</v>
      </c>
      <c r="F1396" s="159"/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  <c r="S1396" s="159"/>
      <c r="T1396" s="159"/>
      <c r="U1396" s="159"/>
      <c r="V1396" s="159"/>
      <c r="W1396" s="159"/>
      <c r="X1396" s="159"/>
      <c r="Y1396" s="149"/>
      <c r="Z1396" s="149"/>
      <c r="AA1396" s="149"/>
      <c r="AB1396" s="149"/>
      <c r="AC1396" s="149"/>
      <c r="AD1396" s="149"/>
      <c r="AE1396" s="149"/>
      <c r="AF1396" s="149"/>
      <c r="AG1396" s="149" t="s">
        <v>249</v>
      </c>
      <c r="AH1396" s="149">
        <v>0</v>
      </c>
      <c r="AI1396" s="149"/>
      <c r="AJ1396" s="149"/>
      <c r="AK1396" s="149"/>
      <c r="AL1396" s="149"/>
      <c r="AM1396" s="149"/>
      <c r="AN1396" s="149"/>
      <c r="AO1396" s="149"/>
      <c r="AP1396" s="149"/>
      <c r="AQ1396" s="149"/>
      <c r="AR1396" s="149"/>
      <c r="AS1396" s="149"/>
      <c r="AT1396" s="149"/>
      <c r="AU1396" s="149"/>
      <c r="AV1396" s="149"/>
      <c r="AW1396" s="149"/>
      <c r="AX1396" s="149"/>
      <c r="AY1396" s="149"/>
      <c r="AZ1396" s="149"/>
      <c r="BA1396" s="149"/>
      <c r="BB1396" s="149"/>
      <c r="BC1396" s="149"/>
      <c r="BD1396" s="149"/>
      <c r="BE1396" s="149"/>
      <c r="BF1396" s="149"/>
      <c r="BG1396" s="149"/>
      <c r="BH1396" s="149"/>
    </row>
    <row r="1397" spans="1:60" outlineLevel="1" x14ac:dyDescent="0.25">
      <c r="A1397" s="183">
        <v>202</v>
      </c>
      <c r="B1397" s="184" t="s">
        <v>2014</v>
      </c>
      <c r="C1397" s="195" t="s">
        <v>2015</v>
      </c>
      <c r="D1397" s="185" t="s">
        <v>346</v>
      </c>
      <c r="E1397" s="186">
        <v>40</v>
      </c>
      <c r="F1397" s="187"/>
      <c r="G1397" s="188">
        <f>ROUND(E1397*F1397,2)</f>
        <v>0</v>
      </c>
      <c r="H1397" s="187"/>
      <c r="I1397" s="188">
        <f>ROUND(E1397*H1397,2)</f>
        <v>0</v>
      </c>
      <c r="J1397" s="187"/>
      <c r="K1397" s="188">
        <f>ROUND(E1397*J1397,2)</f>
        <v>0</v>
      </c>
      <c r="L1397" s="188">
        <v>21</v>
      </c>
      <c r="M1397" s="188">
        <f>G1397*(1+L1397/100)</f>
        <v>0</v>
      </c>
      <c r="N1397" s="188">
        <v>0</v>
      </c>
      <c r="O1397" s="188">
        <f>ROUND(E1397*N1397,2)</f>
        <v>0</v>
      </c>
      <c r="P1397" s="188">
        <v>0</v>
      </c>
      <c r="Q1397" s="188">
        <f>ROUND(E1397*P1397,2)</f>
        <v>0</v>
      </c>
      <c r="R1397" s="188" t="s">
        <v>1923</v>
      </c>
      <c r="S1397" s="188" t="s">
        <v>244</v>
      </c>
      <c r="T1397" s="189" t="s">
        <v>1030</v>
      </c>
      <c r="U1397" s="159">
        <v>0.1</v>
      </c>
      <c r="V1397" s="159">
        <f>ROUND(E1397*U1397,2)</f>
        <v>4</v>
      </c>
      <c r="W1397" s="159"/>
      <c r="X1397" s="159" t="s">
        <v>246</v>
      </c>
      <c r="Y1397" s="149"/>
      <c r="Z1397" s="149"/>
      <c r="AA1397" s="149"/>
      <c r="AB1397" s="149"/>
      <c r="AC1397" s="149"/>
      <c r="AD1397" s="149"/>
      <c r="AE1397" s="149"/>
      <c r="AF1397" s="149"/>
      <c r="AG1397" s="149" t="s">
        <v>289</v>
      </c>
      <c r="AH1397" s="149"/>
      <c r="AI1397" s="149"/>
      <c r="AJ1397" s="149"/>
      <c r="AK1397" s="149"/>
      <c r="AL1397" s="149"/>
      <c r="AM1397" s="149"/>
      <c r="AN1397" s="149"/>
      <c r="AO1397" s="149"/>
      <c r="AP1397" s="149"/>
      <c r="AQ1397" s="149"/>
      <c r="AR1397" s="149"/>
      <c r="AS1397" s="149"/>
      <c r="AT1397" s="149"/>
      <c r="AU1397" s="149"/>
      <c r="AV1397" s="149"/>
      <c r="AW1397" s="149"/>
      <c r="AX1397" s="149"/>
      <c r="AY1397" s="149"/>
      <c r="AZ1397" s="149"/>
      <c r="BA1397" s="149"/>
      <c r="BB1397" s="149"/>
      <c r="BC1397" s="149"/>
      <c r="BD1397" s="149"/>
      <c r="BE1397" s="149"/>
      <c r="BF1397" s="149"/>
      <c r="BG1397" s="149"/>
      <c r="BH1397" s="149"/>
    </row>
    <row r="1398" spans="1:60" outlineLevel="1" x14ac:dyDescent="0.25">
      <c r="A1398" s="183">
        <v>203</v>
      </c>
      <c r="B1398" s="184" t="s">
        <v>2016</v>
      </c>
      <c r="C1398" s="195" t="s">
        <v>2017</v>
      </c>
      <c r="D1398" s="185" t="s">
        <v>346</v>
      </c>
      <c r="E1398" s="186">
        <v>60</v>
      </c>
      <c r="F1398" s="187"/>
      <c r="G1398" s="188">
        <f>ROUND(E1398*F1398,2)</f>
        <v>0</v>
      </c>
      <c r="H1398" s="187"/>
      <c r="I1398" s="188">
        <f>ROUND(E1398*H1398,2)</f>
        <v>0</v>
      </c>
      <c r="J1398" s="187"/>
      <c r="K1398" s="188">
        <f>ROUND(E1398*J1398,2)</f>
        <v>0</v>
      </c>
      <c r="L1398" s="188">
        <v>21</v>
      </c>
      <c r="M1398" s="188">
        <f>G1398*(1+L1398/100)</f>
        <v>0</v>
      </c>
      <c r="N1398" s="188">
        <v>0</v>
      </c>
      <c r="O1398" s="188">
        <f>ROUND(E1398*N1398,2)</f>
        <v>0</v>
      </c>
      <c r="P1398" s="188">
        <v>0</v>
      </c>
      <c r="Q1398" s="188">
        <f>ROUND(E1398*P1398,2)</f>
        <v>0</v>
      </c>
      <c r="R1398" s="188" t="s">
        <v>1923</v>
      </c>
      <c r="S1398" s="188" t="s">
        <v>244</v>
      </c>
      <c r="T1398" s="189" t="s">
        <v>1030</v>
      </c>
      <c r="U1398" s="159">
        <v>0.11</v>
      </c>
      <c r="V1398" s="159">
        <f>ROUND(E1398*U1398,2)</f>
        <v>6.6</v>
      </c>
      <c r="W1398" s="159"/>
      <c r="X1398" s="159" t="s">
        <v>246</v>
      </c>
      <c r="Y1398" s="149"/>
      <c r="Z1398" s="149"/>
      <c r="AA1398" s="149"/>
      <c r="AB1398" s="149"/>
      <c r="AC1398" s="149"/>
      <c r="AD1398" s="149"/>
      <c r="AE1398" s="149"/>
      <c r="AF1398" s="149"/>
      <c r="AG1398" s="149" t="s">
        <v>289</v>
      </c>
      <c r="AH1398" s="149"/>
      <c r="AI1398" s="149"/>
      <c r="AJ1398" s="149"/>
      <c r="AK1398" s="149"/>
      <c r="AL1398" s="149"/>
      <c r="AM1398" s="149"/>
      <c r="AN1398" s="149"/>
      <c r="AO1398" s="149"/>
      <c r="AP1398" s="149"/>
      <c r="AQ1398" s="149"/>
      <c r="AR1398" s="149"/>
      <c r="AS1398" s="149"/>
      <c r="AT1398" s="149"/>
      <c r="AU1398" s="149"/>
      <c r="AV1398" s="149"/>
      <c r="AW1398" s="149"/>
      <c r="AX1398" s="149"/>
      <c r="AY1398" s="149"/>
      <c r="AZ1398" s="149"/>
      <c r="BA1398" s="149"/>
      <c r="BB1398" s="149"/>
      <c r="BC1398" s="149"/>
      <c r="BD1398" s="149"/>
      <c r="BE1398" s="149"/>
      <c r="BF1398" s="149"/>
      <c r="BG1398" s="149"/>
      <c r="BH1398" s="149"/>
    </row>
    <row r="1399" spans="1:60" ht="20.399999999999999" outlineLevel="1" x14ac:dyDescent="0.25">
      <c r="A1399" s="175">
        <v>204</v>
      </c>
      <c r="B1399" s="176" t="s">
        <v>2018</v>
      </c>
      <c r="C1399" s="193" t="s">
        <v>2019</v>
      </c>
      <c r="D1399" s="177" t="s">
        <v>242</v>
      </c>
      <c r="E1399" s="178">
        <v>77.015000000000001</v>
      </c>
      <c r="F1399" s="179"/>
      <c r="G1399" s="180">
        <f>ROUND(E1399*F1399,2)</f>
        <v>0</v>
      </c>
      <c r="H1399" s="179"/>
      <c r="I1399" s="180">
        <f>ROUND(E1399*H1399,2)</f>
        <v>0</v>
      </c>
      <c r="J1399" s="179"/>
      <c r="K1399" s="180">
        <f>ROUND(E1399*J1399,2)</f>
        <v>0</v>
      </c>
      <c r="L1399" s="180">
        <v>21</v>
      </c>
      <c r="M1399" s="180">
        <f>G1399*(1+L1399/100)</f>
        <v>0</v>
      </c>
      <c r="N1399" s="180">
        <v>4.7800000000000004E-3</v>
      </c>
      <c r="O1399" s="180">
        <f>ROUND(E1399*N1399,2)</f>
        <v>0.37</v>
      </c>
      <c r="P1399" s="180">
        <v>0</v>
      </c>
      <c r="Q1399" s="180">
        <f>ROUND(E1399*P1399,2)</f>
        <v>0</v>
      </c>
      <c r="R1399" s="180" t="s">
        <v>1923</v>
      </c>
      <c r="S1399" s="180" t="s">
        <v>244</v>
      </c>
      <c r="T1399" s="181" t="s">
        <v>1030</v>
      </c>
      <c r="U1399" s="159">
        <v>1.1679999999999999</v>
      </c>
      <c r="V1399" s="159">
        <f>ROUND(E1399*U1399,2)</f>
        <v>89.95</v>
      </c>
      <c r="W1399" s="159"/>
      <c r="X1399" s="159" t="s">
        <v>246</v>
      </c>
      <c r="Y1399" s="149"/>
      <c r="Z1399" s="149"/>
      <c r="AA1399" s="149"/>
      <c r="AB1399" s="149"/>
      <c r="AC1399" s="149"/>
      <c r="AD1399" s="149"/>
      <c r="AE1399" s="149"/>
      <c r="AF1399" s="149"/>
      <c r="AG1399" s="149" t="s">
        <v>289</v>
      </c>
      <c r="AH1399" s="149"/>
      <c r="AI1399" s="149"/>
      <c r="AJ1399" s="149"/>
      <c r="AK1399" s="149"/>
      <c r="AL1399" s="149"/>
      <c r="AM1399" s="149"/>
      <c r="AN1399" s="149"/>
      <c r="AO1399" s="149"/>
      <c r="AP1399" s="149"/>
      <c r="AQ1399" s="149"/>
      <c r="AR1399" s="149"/>
      <c r="AS1399" s="149"/>
      <c r="AT1399" s="149"/>
      <c r="AU1399" s="149"/>
      <c r="AV1399" s="149"/>
      <c r="AW1399" s="149"/>
      <c r="AX1399" s="149"/>
      <c r="AY1399" s="149"/>
      <c r="AZ1399" s="149"/>
      <c r="BA1399" s="149"/>
      <c r="BB1399" s="149"/>
      <c r="BC1399" s="149"/>
      <c r="BD1399" s="149"/>
      <c r="BE1399" s="149"/>
      <c r="BF1399" s="149"/>
      <c r="BG1399" s="149"/>
      <c r="BH1399" s="149"/>
    </row>
    <row r="1400" spans="1:60" outlineLevel="1" x14ac:dyDescent="0.25">
      <c r="A1400" s="156"/>
      <c r="B1400" s="157"/>
      <c r="C1400" s="194" t="s">
        <v>1216</v>
      </c>
      <c r="D1400" s="161"/>
      <c r="E1400" s="162"/>
      <c r="F1400" s="159"/>
      <c r="G1400" s="159"/>
      <c r="H1400" s="159"/>
      <c r="I1400" s="159"/>
      <c r="J1400" s="159"/>
      <c r="K1400" s="159"/>
      <c r="L1400" s="159"/>
      <c r="M1400" s="159"/>
      <c r="N1400" s="159"/>
      <c r="O1400" s="159"/>
      <c r="P1400" s="159"/>
      <c r="Q1400" s="159"/>
      <c r="R1400" s="159"/>
      <c r="S1400" s="159"/>
      <c r="T1400" s="159"/>
      <c r="U1400" s="159"/>
      <c r="V1400" s="159"/>
      <c r="W1400" s="159"/>
      <c r="X1400" s="159"/>
      <c r="Y1400" s="149"/>
      <c r="Z1400" s="149"/>
      <c r="AA1400" s="149"/>
      <c r="AB1400" s="149"/>
      <c r="AC1400" s="149"/>
      <c r="AD1400" s="149"/>
      <c r="AE1400" s="149"/>
      <c r="AF1400" s="149"/>
      <c r="AG1400" s="149" t="s">
        <v>249</v>
      </c>
      <c r="AH1400" s="149">
        <v>0</v>
      </c>
      <c r="AI1400" s="149"/>
      <c r="AJ1400" s="149"/>
      <c r="AK1400" s="149"/>
      <c r="AL1400" s="149"/>
      <c r="AM1400" s="149"/>
      <c r="AN1400" s="149"/>
      <c r="AO1400" s="149"/>
      <c r="AP1400" s="149"/>
      <c r="AQ1400" s="149"/>
      <c r="AR1400" s="149"/>
      <c r="AS1400" s="149"/>
      <c r="AT1400" s="149"/>
      <c r="AU1400" s="149"/>
      <c r="AV1400" s="149"/>
      <c r="AW1400" s="149"/>
      <c r="AX1400" s="149"/>
      <c r="AY1400" s="149"/>
      <c r="AZ1400" s="149"/>
      <c r="BA1400" s="149"/>
      <c r="BB1400" s="149"/>
      <c r="BC1400" s="149"/>
      <c r="BD1400" s="149"/>
      <c r="BE1400" s="149"/>
      <c r="BF1400" s="149"/>
      <c r="BG1400" s="149"/>
      <c r="BH1400" s="149"/>
    </row>
    <row r="1401" spans="1:60" outlineLevel="1" x14ac:dyDescent="0.25">
      <c r="A1401" s="156"/>
      <c r="B1401" s="157"/>
      <c r="C1401" s="194" t="s">
        <v>2020</v>
      </c>
      <c r="D1401" s="161"/>
      <c r="E1401" s="162">
        <v>1.65</v>
      </c>
      <c r="F1401" s="159"/>
      <c r="G1401" s="159"/>
      <c r="H1401" s="159"/>
      <c r="I1401" s="159"/>
      <c r="J1401" s="159"/>
      <c r="K1401" s="159"/>
      <c r="L1401" s="159"/>
      <c r="M1401" s="159"/>
      <c r="N1401" s="159"/>
      <c r="O1401" s="159"/>
      <c r="P1401" s="159"/>
      <c r="Q1401" s="159"/>
      <c r="R1401" s="159"/>
      <c r="S1401" s="159"/>
      <c r="T1401" s="159"/>
      <c r="U1401" s="159"/>
      <c r="V1401" s="159"/>
      <c r="W1401" s="159"/>
      <c r="X1401" s="159"/>
      <c r="Y1401" s="149"/>
      <c r="Z1401" s="149"/>
      <c r="AA1401" s="149"/>
      <c r="AB1401" s="149"/>
      <c r="AC1401" s="149"/>
      <c r="AD1401" s="149"/>
      <c r="AE1401" s="149"/>
      <c r="AF1401" s="149"/>
      <c r="AG1401" s="149" t="s">
        <v>249</v>
      </c>
      <c r="AH1401" s="149">
        <v>0</v>
      </c>
      <c r="AI1401" s="149"/>
      <c r="AJ1401" s="149"/>
      <c r="AK1401" s="149"/>
      <c r="AL1401" s="149"/>
      <c r="AM1401" s="149"/>
      <c r="AN1401" s="149"/>
      <c r="AO1401" s="149"/>
      <c r="AP1401" s="149"/>
      <c r="AQ1401" s="149"/>
      <c r="AR1401" s="149"/>
      <c r="AS1401" s="149"/>
      <c r="AT1401" s="149"/>
      <c r="AU1401" s="149"/>
      <c r="AV1401" s="149"/>
      <c r="AW1401" s="149"/>
      <c r="AX1401" s="149"/>
      <c r="AY1401" s="149"/>
      <c r="AZ1401" s="149"/>
      <c r="BA1401" s="149"/>
      <c r="BB1401" s="149"/>
      <c r="BC1401" s="149"/>
      <c r="BD1401" s="149"/>
      <c r="BE1401" s="149"/>
      <c r="BF1401" s="149"/>
      <c r="BG1401" s="149"/>
      <c r="BH1401" s="149"/>
    </row>
    <row r="1402" spans="1:60" outlineLevel="1" x14ac:dyDescent="0.25">
      <c r="A1402" s="156"/>
      <c r="B1402" s="157"/>
      <c r="C1402" s="194" t="s">
        <v>1997</v>
      </c>
      <c r="D1402" s="161"/>
      <c r="E1402" s="162">
        <v>13.86</v>
      </c>
      <c r="F1402" s="159"/>
      <c r="G1402" s="159"/>
      <c r="H1402" s="159"/>
      <c r="I1402" s="159"/>
      <c r="J1402" s="159"/>
      <c r="K1402" s="159"/>
      <c r="L1402" s="159"/>
      <c r="M1402" s="159"/>
      <c r="N1402" s="159"/>
      <c r="O1402" s="159"/>
      <c r="P1402" s="159"/>
      <c r="Q1402" s="159"/>
      <c r="R1402" s="159"/>
      <c r="S1402" s="159"/>
      <c r="T1402" s="159"/>
      <c r="U1402" s="159"/>
      <c r="V1402" s="159"/>
      <c r="W1402" s="159"/>
      <c r="X1402" s="159"/>
      <c r="Y1402" s="149"/>
      <c r="Z1402" s="149"/>
      <c r="AA1402" s="149"/>
      <c r="AB1402" s="149"/>
      <c r="AC1402" s="149"/>
      <c r="AD1402" s="149"/>
      <c r="AE1402" s="149"/>
      <c r="AF1402" s="149"/>
      <c r="AG1402" s="149" t="s">
        <v>249</v>
      </c>
      <c r="AH1402" s="149">
        <v>0</v>
      </c>
      <c r="AI1402" s="149"/>
      <c r="AJ1402" s="149"/>
      <c r="AK1402" s="149"/>
      <c r="AL1402" s="149"/>
      <c r="AM1402" s="149"/>
      <c r="AN1402" s="149"/>
      <c r="AO1402" s="149"/>
      <c r="AP1402" s="149"/>
      <c r="AQ1402" s="149"/>
      <c r="AR1402" s="149"/>
      <c r="AS1402" s="149"/>
      <c r="AT1402" s="149"/>
      <c r="AU1402" s="149"/>
      <c r="AV1402" s="149"/>
      <c r="AW1402" s="149"/>
      <c r="AX1402" s="149"/>
      <c r="AY1402" s="149"/>
      <c r="AZ1402" s="149"/>
      <c r="BA1402" s="149"/>
      <c r="BB1402" s="149"/>
      <c r="BC1402" s="149"/>
      <c r="BD1402" s="149"/>
      <c r="BE1402" s="149"/>
      <c r="BF1402" s="149"/>
      <c r="BG1402" s="149"/>
      <c r="BH1402" s="149"/>
    </row>
    <row r="1403" spans="1:60" outlineLevel="1" x14ac:dyDescent="0.25">
      <c r="A1403" s="156"/>
      <c r="B1403" s="157"/>
      <c r="C1403" s="194" t="s">
        <v>1220</v>
      </c>
      <c r="D1403" s="161"/>
      <c r="E1403" s="162">
        <v>-3.44</v>
      </c>
      <c r="F1403" s="159"/>
      <c r="G1403" s="159"/>
      <c r="H1403" s="159"/>
      <c r="I1403" s="159"/>
      <c r="J1403" s="159"/>
      <c r="K1403" s="159"/>
      <c r="L1403" s="159"/>
      <c r="M1403" s="159"/>
      <c r="N1403" s="159"/>
      <c r="O1403" s="159"/>
      <c r="P1403" s="159"/>
      <c r="Q1403" s="159"/>
      <c r="R1403" s="159"/>
      <c r="S1403" s="159"/>
      <c r="T1403" s="159"/>
      <c r="U1403" s="159"/>
      <c r="V1403" s="159"/>
      <c r="W1403" s="159"/>
      <c r="X1403" s="159"/>
      <c r="Y1403" s="149"/>
      <c r="Z1403" s="149"/>
      <c r="AA1403" s="149"/>
      <c r="AB1403" s="149"/>
      <c r="AC1403" s="149"/>
      <c r="AD1403" s="149"/>
      <c r="AE1403" s="149"/>
      <c r="AF1403" s="149"/>
      <c r="AG1403" s="149" t="s">
        <v>249</v>
      </c>
      <c r="AH1403" s="149">
        <v>0</v>
      </c>
      <c r="AI1403" s="149"/>
      <c r="AJ1403" s="149"/>
      <c r="AK1403" s="149"/>
      <c r="AL1403" s="149"/>
      <c r="AM1403" s="149"/>
      <c r="AN1403" s="149"/>
      <c r="AO1403" s="149"/>
      <c r="AP1403" s="149"/>
      <c r="AQ1403" s="149"/>
      <c r="AR1403" s="149"/>
      <c r="AS1403" s="149"/>
      <c r="AT1403" s="149"/>
      <c r="AU1403" s="149"/>
      <c r="AV1403" s="149"/>
      <c r="AW1403" s="149"/>
      <c r="AX1403" s="149"/>
      <c r="AY1403" s="149"/>
      <c r="AZ1403" s="149"/>
      <c r="BA1403" s="149"/>
      <c r="BB1403" s="149"/>
      <c r="BC1403" s="149"/>
      <c r="BD1403" s="149"/>
      <c r="BE1403" s="149"/>
      <c r="BF1403" s="149"/>
      <c r="BG1403" s="149"/>
      <c r="BH1403" s="149"/>
    </row>
    <row r="1404" spans="1:60" outlineLevel="1" x14ac:dyDescent="0.25">
      <c r="A1404" s="156"/>
      <c r="B1404" s="157"/>
      <c r="C1404" s="194" t="s">
        <v>1998</v>
      </c>
      <c r="D1404" s="161"/>
      <c r="E1404" s="162">
        <v>11</v>
      </c>
      <c r="F1404" s="159"/>
      <c r="G1404" s="159"/>
      <c r="H1404" s="159"/>
      <c r="I1404" s="159"/>
      <c r="J1404" s="159"/>
      <c r="K1404" s="159"/>
      <c r="L1404" s="159"/>
      <c r="M1404" s="159"/>
      <c r="N1404" s="159"/>
      <c r="O1404" s="159"/>
      <c r="P1404" s="159"/>
      <c r="Q1404" s="159"/>
      <c r="R1404" s="159"/>
      <c r="S1404" s="159"/>
      <c r="T1404" s="159"/>
      <c r="U1404" s="159"/>
      <c r="V1404" s="159"/>
      <c r="W1404" s="159"/>
      <c r="X1404" s="159"/>
      <c r="Y1404" s="149"/>
      <c r="Z1404" s="149"/>
      <c r="AA1404" s="149"/>
      <c r="AB1404" s="149"/>
      <c r="AC1404" s="149"/>
      <c r="AD1404" s="149"/>
      <c r="AE1404" s="149"/>
      <c r="AF1404" s="149"/>
      <c r="AG1404" s="149" t="s">
        <v>249</v>
      </c>
      <c r="AH1404" s="149">
        <v>0</v>
      </c>
      <c r="AI1404" s="149"/>
      <c r="AJ1404" s="149"/>
      <c r="AK1404" s="149"/>
      <c r="AL1404" s="149"/>
      <c r="AM1404" s="149"/>
      <c r="AN1404" s="149"/>
      <c r="AO1404" s="149"/>
      <c r="AP1404" s="149"/>
      <c r="AQ1404" s="149"/>
      <c r="AR1404" s="149"/>
      <c r="AS1404" s="149"/>
      <c r="AT1404" s="149"/>
      <c r="AU1404" s="149"/>
      <c r="AV1404" s="149"/>
      <c r="AW1404" s="149"/>
      <c r="AX1404" s="149"/>
      <c r="AY1404" s="149"/>
      <c r="AZ1404" s="149"/>
      <c r="BA1404" s="149"/>
      <c r="BB1404" s="149"/>
      <c r="BC1404" s="149"/>
      <c r="BD1404" s="149"/>
      <c r="BE1404" s="149"/>
      <c r="BF1404" s="149"/>
      <c r="BG1404" s="149"/>
      <c r="BH1404" s="149"/>
    </row>
    <row r="1405" spans="1:60" outlineLevel="1" x14ac:dyDescent="0.25">
      <c r="A1405" s="156"/>
      <c r="B1405" s="157"/>
      <c r="C1405" s="194" t="s">
        <v>1157</v>
      </c>
      <c r="D1405" s="161"/>
      <c r="E1405" s="162">
        <v>-1.72</v>
      </c>
      <c r="F1405" s="159"/>
      <c r="G1405" s="159"/>
      <c r="H1405" s="159"/>
      <c r="I1405" s="159"/>
      <c r="J1405" s="159"/>
      <c r="K1405" s="159"/>
      <c r="L1405" s="159"/>
      <c r="M1405" s="159"/>
      <c r="N1405" s="159"/>
      <c r="O1405" s="159"/>
      <c r="P1405" s="159"/>
      <c r="Q1405" s="159"/>
      <c r="R1405" s="159"/>
      <c r="S1405" s="159"/>
      <c r="T1405" s="159"/>
      <c r="U1405" s="159"/>
      <c r="V1405" s="159"/>
      <c r="W1405" s="159"/>
      <c r="X1405" s="159"/>
      <c r="Y1405" s="149"/>
      <c r="Z1405" s="149"/>
      <c r="AA1405" s="149"/>
      <c r="AB1405" s="149"/>
      <c r="AC1405" s="149"/>
      <c r="AD1405" s="149"/>
      <c r="AE1405" s="149"/>
      <c r="AF1405" s="149"/>
      <c r="AG1405" s="149" t="s">
        <v>249</v>
      </c>
      <c r="AH1405" s="149">
        <v>0</v>
      </c>
      <c r="AI1405" s="149"/>
      <c r="AJ1405" s="149"/>
      <c r="AK1405" s="149"/>
      <c r="AL1405" s="149"/>
      <c r="AM1405" s="149"/>
      <c r="AN1405" s="149"/>
      <c r="AO1405" s="149"/>
      <c r="AP1405" s="149"/>
      <c r="AQ1405" s="149"/>
      <c r="AR1405" s="149"/>
      <c r="AS1405" s="149"/>
      <c r="AT1405" s="149"/>
      <c r="AU1405" s="149"/>
      <c r="AV1405" s="149"/>
      <c r="AW1405" s="149"/>
      <c r="AX1405" s="149"/>
      <c r="AY1405" s="149"/>
      <c r="AZ1405" s="149"/>
      <c r="BA1405" s="149"/>
      <c r="BB1405" s="149"/>
      <c r="BC1405" s="149"/>
      <c r="BD1405" s="149"/>
      <c r="BE1405" s="149"/>
      <c r="BF1405" s="149"/>
      <c r="BG1405" s="149"/>
      <c r="BH1405" s="149"/>
    </row>
    <row r="1406" spans="1:60" outlineLevel="1" x14ac:dyDescent="0.25">
      <c r="A1406" s="156"/>
      <c r="B1406" s="157"/>
      <c r="C1406" s="194" t="s">
        <v>1999</v>
      </c>
      <c r="D1406" s="161"/>
      <c r="E1406" s="162">
        <v>11.88</v>
      </c>
      <c r="F1406" s="159"/>
      <c r="G1406" s="159"/>
      <c r="H1406" s="159"/>
      <c r="I1406" s="159"/>
      <c r="J1406" s="159"/>
      <c r="K1406" s="159"/>
      <c r="L1406" s="159"/>
      <c r="M1406" s="159"/>
      <c r="N1406" s="159"/>
      <c r="O1406" s="159"/>
      <c r="P1406" s="159"/>
      <c r="Q1406" s="159"/>
      <c r="R1406" s="159"/>
      <c r="S1406" s="159"/>
      <c r="T1406" s="159"/>
      <c r="U1406" s="159"/>
      <c r="V1406" s="159"/>
      <c r="W1406" s="159"/>
      <c r="X1406" s="159"/>
      <c r="Y1406" s="149"/>
      <c r="Z1406" s="149"/>
      <c r="AA1406" s="149"/>
      <c r="AB1406" s="149"/>
      <c r="AC1406" s="149"/>
      <c r="AD1406" s="149"/>
      <c r="AE1406" s="149"/>
      <c r="AF1406" s="149"/>
      <c r="AG1406" s="149" t="s">
        <v>249</v>
      </c>
      <c r="AH1406" s="149">
        <v>0</v>
      </c>
      <c r="AI1406" s="149"/>
      <c r="AJ1406" s="149"/>
      <c r="AK1406" s="149"/>
      <c r="AL1406" s="149"/>
      <c r="AM1406" s="149"/>
      <c r="AN1406" s="149"/>
      <c r="AO1406" s="149"/>
      <c r="AP1406" s="149"/>
      <c r="AQ1406" s="149"/>
      <c r="AR1406" s="149"/>
      <c r="AS1406" s="149"/>
      <c r="AT1406" s="149"/>
      <c r="AU1406" s="149"/>
      <c r="AV1406" s="149"/>
      <c r="AW1406" s="149"/>
      <c r="AX1406" s="149"/>
      <c r="AY1406" s="149"/>
      <c r="AZ1406" s="149"/>
      <c r="BA1406" s="149"/>
      <c r="BB1406" s="149"/>
      <c r="BC1406" s="149"/>
      <c r="BD1406" s="149"/>
      <c r="BE1406" s="149"/>
      <c r="BF1406" s="149"/>
      <c r="BG1406" s="149"/>
      <c r="BH1406" s="149"/>
    </row>
    <row r="1407" spans="1:60" outlineLevel="1" x14ac:dyDescent="0.25">
      <c r="A1407" s="156"/>
      <c r="B1407" s="157"/>
      <c r="C1407" s="194" t="s">
        <v>1157</v>
      </c>
      <c r="D1407" s="161"/>
      <c r="E1407" s="162">
        <v>-1.72</v>
      </c>
      <c r="F1407" s="159"/>
      <c r="G1407" s="159"/>
      <c r="H1407" s="159"/>
      <c r="I1407" s="159"/>
      <c r="J1407" s="159"/>
      <c r="K1407" s="159"/>
      <c r="L1407" s="159"/>
      <c r="M1407" s="159"/>
      <c r="N1407" s="159"/>
      <c r="O1407" s="159"/>
      <c r="P1407" s="159"/>
      <c r="Q1407" s="159"/>
      <c r="R1407" s="159"/>
      <c r="S1407" s="159"/>
      <c r="T1407" s="159"/>
      <c r="U1407" s="159"/>
      <c r="V1407" s="159"/>
      <c r="W1407" s="159"/>
      <c r="X1407" s="159"/>
      <c r="Y1407" s="149"/>
      <c r="Z1407" s="149"/>
      <c r="AA1407" s="149"/>
      <c r="AB1407" s="149"/>
      <c r="AC1407" s="149"/>
      <c r="AD1407" s="149"/>
      <c r="AE1407" s="149"/>
      <c r="AF1407" s="149"/>
      <c r="AG1407" s="149" t="s">
        <v>249</v>
      </c>
      <c r="AH1407" s="149">
        <v>0</v>
      </c>
      <c r="AI1407" s="149"/>
      <c r="AJ1407" s="149"/>
      <c r="AK1407" s="149"/>
      <c r="AL1407" s="149"/>
      <c r="AM1407" s="149"/>
      <c r="AN1407" s="149"/>
      <c r="AO1407" s="149"/>
      <c r="AP1407" s="149"/>
      <c r="AQ1407" s="149"/>
      <c r="AR1407" s="149"/>
      <c r="AS1407" s="149"/>
      <c r="AT1407" s="149"/>
      <c r="AU1407" s="149"/>
      <c r="AV1407" s="149"/>
      <c r="AW1407" s="149"/>
      <c r="AX1407" s="149"/>
      <c r="AY1407" s="149"/>
      <c r="AZ1407" s="149"/>
      <c r="BA1407" s="149"/>
      <c r="BB1407" s="149"/>
      <c r="BC1407" s="149"/>
      <c r="BD1407" s="149"/>
      <c r="BE1407" s="149"/>
      <c r="BF1407" s="149"/>
      <c r="BG1407" s="149"/>
      <c r="BH1407" s="149"/>
    </row>
    <row r="1408" spans="1:60" outlineLevel="1" x14ac:dyDescent="0.25">
      <c r="A1408" s="156"/>
      <c r="B1408" s="157"/>
      <c r="C1408" s="194" t="s">
        <v>1186</v>
      </c>
      <c r="D1408" s="161"/>
      <c r="E1408" s="162">
        <v>-1.9350000000000001</v>
      </c>
      <c r="F1408" s="159"/>
      <c r="G1408" s="159"/>
      <c r="H1408" s="159"/>
      <c r="I1408" s="159"/>
      <c r="J1408" s="159"/>
      <c r="K1408" s="159"/>
      <c r="L1408" s="159"/>
      <c r="M1408" s="159"/>
      <c r="N1408" s="159"/>
      <c r="O1408" s="159"/>
      <c r="P1408" s="159"/>
      <c r="Q1408" s="159"/>
      <c r="R1408" s="159"/>
      <c r="S1408" s="159"/>
      <c r="T1408" s="159"/>
      <c r="U1408" s="159"/>
      <c r="V1408" s="159"/>
      <c r="W1408" s="159"/>
      <c r="X1408" s="159"/>
      <c r="Y1408" s="149"/>
      <c r="Z1408" s="149"/>
      <c r="AA1408" s="149"/>
      <c r="AB1408" s="149"/>
      <c r="AC1408" s="149"/>
      <c r="AD1408" s="149"/>
      <c r="AE1408" s="149"/>
      <c r="AF1408" s="149"/>
      <c r="AG1408" s="149" t="s">
        <v>249</v>
      </c>
      <c r="AH1408" s="149">
        <v>0</v>
      </c>
      <c r="AI1408" s="149"/>
      <c r="AJ1408" s="149"/>
      <c r="AK1408" s="149"/>
      <c r="AL1408" s="149"/>
      <c r="AM1408" s="149"/>
      <c r="AN1408" s="149"/>
      <c r="AO1408" s="149"/>
      <c r="AP1408" s="149"/>
      <c r="AQ1408" s="149"/>
      <c r="AR1408" s="149"/>
      <c r="AS1408" s="149"/>
      <c r="AT1408" s="149"/>
      <c r="AU1408" s="149"/>
      <c r="AV1408" s="149"/>
      <c r="AW1408" s="149"/>
      <c r="AX1408" s="149"/>
      <c r="AY1408" s="149"/>
      <c r="AZ1408" s="149"/>
      <c r="BA1408" s="149"/>
      <c r="BB1408" s="149"/>
      <c r="BC1408" s="149"/>
      <c r="BD1408" s="149"/>
      <c r="BE1408" s="149"/>
      <c r="BF1408" s="149"/>
      <c r="BG1408" s="149"/>
      <c r="BH1408" s="149"/>
    </row>
    <row r="1409" spans="1:60" outlineLevel="1" x14ac:dyDescent="0.25">
      <c r="A1409" s="156"/>
      <c r="B1409" s="157"/>
      <c r="C1409" s="194" t="s">
        <v>2000</v>
      </c>
      <c r="D1409" s="161"/>
      <c r="E1409" s="162">
        <v>11</v>
      </c>
      <c r="F1409" s="159"/>
      <c r="G1409" s="159"/>
      <c r="H1409" s="159"/>
      <c r="I1409" s="159"/>
      <c r="J1409" s="159"/>
      <c r="K1409" s="159"/>
      <c r="L1409" s="159"/>
      <c r="M1409" s="159"/>
      <c r="N1409" s="159"/>
      <c r="O1409" s="159"/>
      <c r="P1409" s="159"/>
      <c r="Q1409" s="159"/>
      <c r="R1409" s="159"/>
      <c r="S1409" s="159"/>
      <c r="T1409" s="159"/>
      <c r="U1409" s="159"/>
      <c r="V1409" s="159"/>
      <c r="W1409" s="159"/>
      <c r="X1409" s="159"/>
      <c r="Y1409" s="149"/>
      <c r="Z1409" s="149"/>
      <c r="AA1409" s="149"/>
      <c r="AB1409" s="149"/>
      <c r="AC1409" s="149"/>
      <c r="AD1409" s="149"/>
      <c r="AE1409" s="149"/>
      <c r="AF1409" s="149"/>
      <c r="AG1409" s="149" t="s">
        <v>249</v>
      </c>
      <c r="AH1409" s="149">
        <v>0</v>
      </c>
      <c r="AI1409" s="149"/>
      <c r="AJ1409" s="149"/>
      <c r="AK1409" s="149"/>
      <c r="AL1409" s="149"/>
      <c r="AM1409" s="149"/>
      <c r="AN1409" s="149"/>
      <c r="AO1409" s="149"/>
      <c r="AP1409" s="149"/>
      <c r="AQ1409" s="149"/>
      <c r="AR1409" s="149"/>
      <c r="AS1409" s="149"/>
      <c r="AT1409" s="149"/>
      <c r="AU1409" s="149"/>
      <c r="AV1409" s="149"/>
      <c r="AW1409" s="149"/>
      <c r="AX1409" s="149"/>
      <c r="AY1409" s="149"/>
      <c r="AZ1409" s="149"/>
      <c r="BA1409" s="149"/>
      <c r="BB1409" s="149"/>
      <c r="BC1409" s="149"/>
      <c r="BD1409" s="149"/>
      <c r="BE1409" s="149"/>
      <c r="BF1409" s="149"/>
      <c r="BG1409" s="149"/>
      <c r="BH1409" s="149"/>
    </row>
    <row r="1410" spans="1:60" outlineLevel="1" x14ac:dyDescent="0.25">
      <c r="A1410" s="156"/>
      <c r="B1410" s="157"/>
      <c r="C1410" s="194" t="s">
        <v>1157</v>
      </c>
      <c r="D1410" s="161"/>
      <c r="E1410" s="162">
        <v>-1.72</v>
      </c>
      <c r="F1410" s="159"/>
      <c r="G1410" s="159"/>
      <c r="H1410" s="159"/>
      <c r="I1410" s="159"/>
      <c r="J1410" s="159"/>
      <c r="K1410" s="159"/>
      <c r="L1410" s="159"/>
      <c r="M1410" s="159"/>
      <c r="N1410" s="159"/>
      <c r="O1410" s="159"/>
      <c r="P1410" s="159"/>
      <c r="Q1410" s="159"/>
      <c r="R1410" s="159"/>
      <c r="S1410" s="159"/>
      <c r="T1410" s="159"/>
      <c r="U1410" s="159"/>
      <c r="V1410" s="159"/>
      <c r="W1410" s="159"/>
      <c r="X1410" s="159"/>
      <c r="Y1410" s="149"/>
      <c r="Z1410" s="149"/>
      <c r="AA1410" s="149"/>
      <c r="AB1410" s="149"/>
      <c r="AC1410" s="149"/>
      <c r="AD1410" s="149"/>
      <c r="AE1410" s="149"/>
      <c r="AF1410" s="149"/>
      <c r="AG1410" s="149" t="s">
        <v>249</v>
      </c>
      <c r="AH1410" s="149">
        <v>0</v>
      </c>
      <c r="AI1410" s="149"/>
      <c r="AJ1410" s="149"/>
      <c r="AK1410" s="149"/>
      <c r="AL1410" s="149"/>
      <c r="AM1410" s="149"/>
      <c r="AN1410" s="149"/>
      <c r="AO1410" s="149"/>
      <c r="AP1410" s="149"/>
      <c r="AQ1410" s="149"/>
      <c r="AR1410" s="149"/>
      <c r="AS1410" s="149"/>
      <c r="AT1410" s="149"/>
      <c r="AU1410" s="149"/>
      <c r="AV1410" s="149"/>
      <c r="AW1410" s="149"/>
      <c r="AX1410" s="149"/>
      <c r="AY1410" s="149"/>
      <c r="AZ1410" s="149"/>
      <c r="BA1410" s="149"/>
      <c r="BB1410" s="149"/>
      <c r="BC1410" s="149"/>
      <c r="BD1410" s="149"/>
      <c r="BE1410" s="149"/>
      <c r="BF1410" s="149"/>
      <c r="BG1410" s="149"/>
      <c r="BH1410" s="149"/>
    </row>
    <row r="1411" spans="1:60" outlineLevel="1" x14ac:dyDescent="0.25">
      <c r="A1411" s="156"/>
      <c r="B1411" s="157"/>
      <c r="C1411" s="194" t="s">
        <v>1208</v>
      </c>
      <c r="D1411" s="161"/>
      <c r="E1411" s="162">
        <v>-2.15</v>
      </c>
      <c r="F1411" s="159"/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  <c r="S1411" s="159"/>
      <c r="T1411" s="159"/>
      <c r="U1411" s="159"/>
      <c r="V1411" s="159"/>
      <c r="W1411" s="159"/>
      <c r="X1411" s="159"/>
      <c r="Y1411" s="149"/>
      <c r="Z1411" s="149"/>
      <c r="AA1411" s="149"/>
      <c r="AB1411" s="149"/>
      <c r="AC1411" s="149"/>
      <c r="AD1411" s="149"/>
      <c r="AE1411" s="149"/>
      <c r="AF1411" s="149"/>
      <c r="AG1411" s="149" t="s">
        <v>249</v>
      </c>
      <c r="AH1411" s="149">
        <v>0</v>
      </c>
      <c r="AI1411" s="149"/>
      <c r="AJ1411" s="149"/>
      <c r="AK1411" s="149"/>
      <c r="AL1411" s="149"/>
      <c r="AM1411" s="149"/>
      <c r="AN1411" s="149"/>
      <c r="AO1411" s="149"/>
      <c r="AP1411" s="149"/>
      <c r="AQ1411" s="149"/>
      <c r="AR1411" s="149"/>
      <c r="AS1411" s="149"/>
      <c r="AT1411" s="149"/>
      <c r="AU1411" s="149"/>
      <c r="AV1411" s="149"/>
      <c r="AW1411" s="149"/>
      <c r="AX1411" s="149"/>
      <c r="AY1411" s="149"/>
      <c r="AZ1411" s="149"/>
      <c r="BA1411" s="149"/>
      <c r="BB1411" s="149"/>
      <c r="BC1411" s="149"/>
      <c r="BD1411" s="149"/>
      <c r="BE1411" s="149"/>
      <c r="BF1411" s="149"/>
      <c r="BG1411" s="149"/>
      <c r="BH1411" s="149"/>
    </row>
    <row r="1412" spans="1:60" outlineLevel="1" x14ac:dyDescent="0.25">
      <c r="A1412" s="156"/>
      <c r="B1412" s="157"/>
      <c r="C1412" s="194" t="s">
        <v>2010</v>
      </c>
      <c r="D1412" s="161"/>
      <c r="E1412" s="162">
        <v>12.98</v>
      </c>
      <c r="F1412" s="159"/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  <c r="S1412" s="159"/>
      <c r="T1412" s="159"/>
      <c r="U1412" s="159"/>
      <c r="V1412" s="159"/>
      <c r="W1412" s="159"/>
      <c r="X1412" s="159"/>
      <c r="Y1412" s="149"/>
      <c r="Z1412" s="149"/>
      <c r="AA1412" s="149"/>
      <c r="AB1412" s="149"/>
      <c r="AC1412" s="149"/>
      <c r="AD1412" s="149"/>
      <c r="AE1412" s="149"/>
      <c r="AF1412" s="149"/>
      <c r="AG1412" s="149" t="s">
        <v>249</v>
      </c>
      <c r="AH1412" s="149">
        <v>0</v>
      </c>
      <c r="AI1412" s="149"/>
      <c r="AJ1412" s="149"/>
      <c r="AK1412" s="149"/>
      <c r="AL1412" s="149"/>
      <c r="AM1412" s="149"/>
      <c r="AN1412" s="149"/>
      <c r="AO1412" s="149"/>
      <c r="AP1412" s="149"/>
      <c r="AQ1412" s="149"/>
      <c r="AR1412" s="149"/>
      <c r="AS1412" s="149"/>
      <c r="AT1412" s="149"/>
      <c r="AU1412" s="149"/>
      <c r="AV1412" s="149"/>
      <c r="AW1412" s="149"/>
      <c r="AX1412" s="149"/>
      <c r="AY1412" s="149"/>
      <c r="AZ1412" s="149"/>
      <c r="BA1412" s="149"/>
      <c r="BB1412" s="149"/>
      <c r="BC1412" s="149"/>
      <c r="BD1412" s="149"/>
      <c r="BE1412" s="149"/>
      <c r="BF1412" s="149"/>
      <c r="BG1412" s="149"/>
      <c r="BH1412" s="149"/>
    </row>
    <row r="1413" spans="1:60" outlineLevel="1" x14ac:dyDescent="0.25">
      <c r="A1413" s="156"/>
      <c r="B1413" s="157"/>
      <c r="C1413" s="194" t="s">
        <v>1157</v>
      </c>
      <c r="D1413" s="161"/>
      <c r="E1413" s="162">
        <v>-1.72</v>
      </c>
      <c r="F1413" s="159"/>
      <c r="G1413" s="159"/>
      <c r="H1413" s="159"/>
      <c r="I1413" s="159"/>
      <c r="J1413" s="159"/>
      <c r="K1413" s="159"/>
      <c r="L1413" s="159"/>
      <c r="M1413" s="159"/>
      <c r="N1413" s="159"/>
      <c r="O1413" s="159"/>
      <c r="P1413" s="159"/>
      <c r="Q1413" s="159"/>
      <c r="R1413" s="159"/>
      <c r="S1413" s="159"/>
      <c r="T1413" s="159"/>
      <c r="U1413" s="159"/>
      <c r="V1413" s="159"/>
      <c r="W1413" s="159"/>
      <c r="X1413" s="159"/>
      <c r="Y1413" s="149"/>
      <c r="Z1413" s="149"/>
      <c r="AA1413" s="149"/>
      <c r="AB1413" s="149"/>
      <c r="AC1413" s="149"/>
      <c r="AD1413" s="149"/>
      <c r="AE1413" s="149"/>
      <c r="AF1413" s="149"/>
      <c r="AG1413" s="149" t="s">
        <v>249</v>
      </c>
      <c r="AH1413" s="149">
        <v>0</v>
      </c>
      <c r="AI1413" s="149"/>
      <c r="AJ1413" s="149"/>
      <c r="AK1413" s="149"/>
      <c r="AL1413" s="149"/>
      <c r="AM1413" s="149"/>
      <c r="AN1413" s="149"/>
      <c r="AO1413" s="149"/>
      <c r="AP1413" s="149"/>
      <c r="AQ1413" s="149"/>
      <c r="AR1413" s="149"/>
      <c r="AS1413" s="149"/>
      <c r="AT1413" s="149"/>
      <c r="AU1413" s="149"/>
      <c r="AV1413" s="149"/>
      <c r="AW1413" s="149"/>
      <c r="AX1413" s="149"/>
      <c r="AY1413" s="149"/>
      <c r="AZ1413" s="149"/>
      <c r="BA1413" s="149"/>
      <c r="BB1413" s="149"/>
      <c r="BC1413" s="149"/>
      <c r="BD1413" s="149"/>
      <c r="BE1413" s="149"/>
      <c r="BF1413" s="149"/>
      <c r="BG1413" s="149"/>
      <c r="BH1413" s="149"/>
    </row>
    <row r="1414" spans="1:60" outlineLevel="1" x14ac:dyDescent="0.25">
      <c r="A1414" s="156"/>
      <c r="B1414" s="157"/>
      <c r="C1414" s="194" t="s">
        <v>2011</v>
      </c>
      <c r="D1414" s="161"/>
      <c r="E1414" s="162">
        <v>12.1</v>
      </c>
      <c r="F1414" s="159"/>
      <c r="G1414" s="159"/>
      <c r="H1414" s="159"/>
      <c r="I1414" s="159"/>
      <c r="J1414" s="159"/>
      <c r="K1414" s="159"/>
      <c r="L1414" s="159"/>
      <c r="M1414" s="159"/>
      <c r="N1414" s="159"/>
      <c r="O1414" s="159"/>
      <c r="P1414" s="159"/>
      <c r="Q1414" s="159"/>
      <c r="R1414" s="159"/>
      <c r="S1414" s="159"/>
      <c r="T1414" s="159"/>
      <c r="U1414" s="159"/>
      <c r="V1414" s="159"/>
      <c r="W1414" s="159"/>
      <c r="X1414" s="159"/>
      <c r="Y1414" s="149"/>
      <c r="Z1414" s="149"/>
      <c r="AA1414" s="149"/>
      <c r="AB1414" s="149"/>
      <c r="AC1414" s="149"/>
      <c r="AD1414" s="149"/>
      <c r="AE1414" s="149"/>
      <c r="AF1414" s="149"/>
      <c r="AG1414" s="149" t="s">
        <v>249</v>
      </c>
      <c r="AH1414" s="149">
        <v>0</v>
      </c>
      <c r="AI1414" s="149"/>
      <c r="AJ1414" s="149"/>
      <c r="AK1414" s="149"/>
      <c r="AL1414" s="149"/>
      <c r="AM1414" s="149"/>
      <c r="AN1414" s="149"/>
      <c r="AO1414" s="149"/>
      <c r="AP1414" s="149"/>
      <c r="AQ1414" s="149"/>
      <c r="AR1414" s="149"/>
      <c r="AS1414" s="149"/>
      <c r="AT1414" s="149"/>
      <c r="AU1414" s="149"/>
      <c r="AV1414" s="149"/>
      <c r="AW1414" s="149"/>
      <c r="AX1414" s="149"/>
      <c r="AY1414" s="149"/>
      <c r="AZ1414" s="149"/>
      <c r="BA1414" s="149"/>
      <c r="BB1414" s="149"/>
      <c r="BC1414" s="149"/>
      <c r="BD1414" s="149"/>
      <c r="BE1414" s="149"/>
      <c r="BF1414" s="149"/>
      <c r="BG1414" s="149"/>
      <c r="BH1414" s="149"/>
    </row>
    <row r="1415" spans="1:60" outlineLevel="1" x14ac:dyDescent="0.25">
      <c r="A1415" s="156"/>
      <c r="B1415" s="157"/>
      <c r="C1415" s="194" t="s">
        <v>1220</v>
      </c>
      <c r="D1415" s="161"/>
      <c r="E1415" s="162">
        <v>-3.44</v>
      </c>
      <c r="F1415" s="159"/>
      <c r="G1415" s="159"/>
      <c r="H1415" s="159"/>
      <c r="I1415" s="159"/>
      <c r="J1415" s="159"/>
      <c r="K1415" s="159"/>
      <c r="L1415" s="159"/>
      <c r="M1415" s="159"/>
      <c r="N1415" s="159"/>
      <c r="O1415" s="159"/>
      <c r="P1415" s="159"/>
      <c r="Q1415" s="159"/>
      <c r="R1415" s="159"/>
      <c r="S1415" s="159"/>
      <c r="T1415" s="159"/>
      <c r="U1415" s="159"/>
      <c r="V1415" s="159"/>
      <c r="W1415" s="159"/>
      <c r="X1415" s="159"/>
      <c r="Y1415" s="149"/>
      <c r="Z1415" s="149"/>
      <c r="AA1415" s="149"/>
      <c r="AB1415" s="149"/>
      <c r="AC1415" s="149"/>
      <c r="AD1415" s="149"/>
      <c r="AE1415" s="149"/>
      <c r="AF1415" s="149"/>
      <c r="AG1415" s="149" t="s">
        <v>249</v>
      </c>
      <c r="AH1415" s="149">
        <v>0</v>
      </c>
      <c r="AI1415" s="149"/>
      <c r="AJ1415" s="149"/>
      <c r="AK1415" s="149"/>
      <c r="AL1415" s="149"/>
      <c r="AM1415" s="149"/>
      <c r="AN1415" s="149"/>
      <c r="AO1415" s="149"/>
      <c r="AP1415" s="149"/>
      <c r="AQ1415" s="149"/>
      <c r="AR1415" s="149"/>
      <c r="AS1415" s="149"/>
      <c r="AT1415" s="149"/>
      <c r="AU1415" s="149"/>
      <c r="AV1415" s="149"/>
      <c r="AW1415" s="149"/>
      <c r="AX1415" s="149"/>
      <c r="AY1415" s="149"/>
      <c r="AZ1415" s="149"/>
      <c r="BA1415" s="149"/>
      <c r="BB1415" s="149"/>
      <c r="BC1415" s="149"/>
      <c r="BD1415" s="149"/>
      <c r="BE1415" s="149"/>
      <c r="BF1415" s="149"/>
      <c r="BG1415" s="149"/>
      <c r="BH1415" s="149"/>
    </row>
    <row r="1416" spans="1:60" outlineLevel="1" x14ac:dyDescent="0.25">
      <c r="A1416" s="156"/>
      <c r="B1416" s="157"/>
      <c r="C1416" s="194" t="s">
        <v>2012</v>
      </c>
      <c r="D1416" s="161"/>
      <c r="E1416" s="162">
        <v>11.22</v>
      </c>
      <c r="F1416" s="159"/>
      <c r="G1416" s="159"/>
      <c r="H1416" s="159"/>
      <c r="I1416" s="159"/>
      <c r="J1416" s="159"/>
      <c r="K1416" s="159"/>
      <c r="L1416" s="159"/>
      <c r="M1416" s="159"/>
      <c r="N1416" s="159"/>
      <c r="O1416" s="159"/>
      <c r="P1416" s="159"/>
      <c r="Q1416" s="159"/>
      <c r="R1416" s="159"/>
      <c r="S1416" s="159"/>
      <c r="T1416" s="159"/>
      <c r="U1416" s="159"/>
      <c r="V1416" s="159"/>
      <c r="W1416" s="159"/>
      <c r="X1416" s="159"/>
      <c r="Y1416" s="149"/>
      <c r="Z1416" s="149"/>
      <c r="AA1416" s="149"/>
      <c r="AB1416" s="149"/>
      <c r="AC1416" s="149"/>
      <c r="AD1416" s="149"/>
      <c r="AE1416" s="149"/>
      <c r="AF1416" s="149"/>
      <c r="AG1416" s="149" t="s">
        <v>249</v>
      </c>
      <c r="AH1416" s="149">
        <v>0</v>
      </c>
      <c r="AI1416" s="149"/>
      <c r="AJ1416" s="149"/>
      <c r="AK1416" s="149"/>
      <c r="AL1416" s="149"/>
      <c r="AM1416" s="149"/>
      <c r="AN1416" s="149"/>
      <c r="AO1416" s="149"/>
      <c r="AP1416" s="149"/>
      <c r="AQ1416" s="149"/>
      <c r="AR1416" s="149"/>
      <c r="AS1416" s="149"/>
      <c r="AT1416" s="149"/>
      <c r="AU1416" s="149"/>
      <c r="AV1416" s="149"/>
      <c r="AW1416" s="149"/>
      <c r="AX1416" s="149"/>
      <c r="AY1416" s="149"/>
      <c r="AZ1416" s="149"/>
      <c r="BA1416" s="149"/>
      <c r="BB1416" s="149"/>
      <c r="BC1416" s="149"/>
      <c r="BD1416" s="149"/>
      <c r="BE1416" s="149"/>
      <c r="BF1416" s="149"/>
      <c r="BG1416" s="149"/>
      <c r="BH1416" s="149"/>
    </row>
    <row r="1417" spans="1:60" outlineLevel="1" x14ac:dyDescent="0.25">
      <c r="A1417" s="156"/>
      <c r="B1417" s="157"/>
      <c r="C1417" s="194" t="s">
        <v>1157</v>
      </c>
      <c r="D1417" s="161"/>
      <c r="E1417" s="162">
        <v>-1.72</v>
      </c>
      <c r="F1417" s="159"/>
      <c r="G1417" s="159"/>
      <c r="H1417" s="159"/>
      <c r="I1417" s="159"/>
      <c r="J1417" s="159"/>
      <c r="K1417" s="159"/>
      <c r="L1417" s="159"/>
      <c r="M1417" s="159"/>
      <c r="N1417" s="159"/>
      <c r="O1417" s="159"/>
      <c r="P1417" s="159"/>
      <c r="Q1417" s="159"/>
      <c r="R1417" s="159"/>
      <c r="S1417" s="159"/>
      <c r="T1417" s="159"/>
      <c r="U1417" s="159"/>
      <c r="V1417" s="159"/>
      <c r="W1417" s="159"/>
      <c r="X1417" s="159"/>
      <c r="Y1417" s="149"/>
      <c r="Z1417" s="149"/>
      <c r="AA1417" s="149"/>
      <c r="AB1417" s="149"/>
      <c r="AC1417" s="149"/>
      <c r="AD1417" s="149"/>
      <c r="AE1417" s="149"/>
      <c r="AF1417" s="149"/>
      <c r="AG1417" s="149" t="s">
        <v>249</v>
      </c>
      <c r="AH1417" s="149">
        <v>0</v>
      </c>
      <c r="AI1417" s="149"/>
      <c r="AJ1417" s="149"/>
      <c r="AK1417" s="149"/>
      <c r="AL1417" s="149"/>
      <c r="AM1417" s="149"/>
      <c r="AN1417" s="149"/>
      <c r="AO1417" s="149"/>
      <c r="AP1417" s="149"/>
      <c r="AQ1417" s="149"/>
      <c r="AR1417" s="149"/>
      <c r="AS1417" s="149"/>
      <c r="AT1417" s="149"/>
      <c r="AU1417" s="149"/>
      <c r="AV1417" s="149"/>
      <c r="AW1417" s="149"/>
      <c r="AX1417" s="149"/>
      <c r="AY1417" s="149"/>
      <c r="AZ1417" s="149"/>
      <c r="BA1417" s="149"/>
      <c r="BB1417" s="149"/>
      <c r="BC1417" s="149"/>
      <c r="BD1417" s="149"/>
      <c r="BE1417" s="149"/>
      <c r="BF1417" s="149"/>
      <c r="BG1417" s="149"/>
      <c r="BH1417" s="149"/>
    </row>
    <row r="1418" spans="1:60" outlineLevel="1" x14ac:dyDescent="0.25">
      <c r="A1418" s="156"/>
      <c r="B1418" s="157"/>
      <c r="C1418" s="194" t="s">
        <v>2013</v>
      </c>
      <c r="D1418" s="161"/>
      <c r="E1418" s="162">
        <v>14.08</v>
      </c>
      <c r="F1418" s="159"/>
      <c r="G1418" s="159"/>
      <c r="H1418" s="159"/>
      <c r="I1418" s="159"/>
      <c r="J1418" s="159"/>
      <c r="K1418" s="159"/>
      <c r="L1418" s="159"/>
      <c r="M1418" s="159"/>
      <c r="N1418" s="159"/>
      <c r="O1418" s="159"/>
      <c r="P1418" s="159"/>
      <c r="Q1418" s="159"/>
      <c r="R1418" s="159"/>
      <c r="S1418" s="159"/>
      <c r="T1418" s="159"/>
      <c r="U1418" s="159"/>
      <c r="V1418" s="159"/>
      <c r="W1418" s="159"/>
      <c r="X1418" s="159"/>
      <c r="Y1418" s="149"/>
      <c r="Z1418" s="149"/>
      <c r="AA1418" s="149"/>
      <c r="AB1418" s="149"/>
      <c r="AC1418" s="149"/>
      <c r="AD1418" s="149"/>
      <c r="AE1418" s="149"/>
      <c r="AF1418" s="149"/>
      <c r="AG1418" s="149" t="s">
        <v>249</v>
      </c>
      <c r="AH1418" s="149">
        <v>0</v>
      </c>
      <c r="AI1418" s="149"/>
      <c r="AJ1418" s="149"/>
      <c r="AK1418" s="149"/>
      <c r="AL1418" s="149"/>
      <c r="AM1418" s="149"/>
      <c r="AN1418" s="149"/>
      <c r="AO1418" s="149"/>
      <c r="AP1418" s="149"/>
      <c r="AQ1418" s="149"/>
      <c r="AR1418" s="149"/>
      <c r="AS1418" s="149"/>
      <c r="AT1418" s="149"/>
      <c r="AU1418" s="149"/>
      <c r="AV1418" s="149"/>
      <c r="AW1418" s="149"/>
      <c r="AX1418" s="149"/>
      <c r="AY1418" s="149"/>
      <c r="AZ1418" s="149"/>
      <c r="BA1418" s="149"/>
      <c r="BB1418" s="149"/>
      <c r="BC1418" s="149"/>
      <c r="BD1418" s="149"/>
      <c r="BE1418" s="149"/>
      <c r="BF1418" s="149"/>
      <c r="BG1418" s="149"/>
      <c r="BH1418" s="149"/>
    </row>
    <row r="1419" spans="1:60" outlineLevel="1" x14ac:dyDescent="0.25">
      <c r="A1419" s="156"/>
      <c r="B1419" s="157"/>
      <c r="C1419" s="194" t="s">
        <v>1157</v>
      </c>
      <c r="D1419" s="161"/>
      <c r="E1419" s="162">
        <v>-1.72</v>
      </c>
      <c r="F1419" s="159"/>
      <c r="G1419" s="159"/>
      <c r="H1419" s="159"/>
      <c r="I1419" s="159"/>
      <c r="J1419" s="159"/>
      <c r="K1419" s="159"/>
      <c r="L1419" s="159"/>
      <c r="M1419" s="159"/>
      <c r="N1419" s="159"/>
      <c r="O1419" s="159"/>
      <c r="P1419" s="159"/>
      <c r="Q1419" s="159"/>
      <c r="R1419" s="159"/>
      <c r="S1419" s="159"/>
      <c r="T1419" s="159"/>
      <c r="U1419" s="159"/>
      <c r="V1419" s="159"/>
      <c r="W1419" s="159"/>
      <c r="X1419" s="159"/>
      <c r="Y1419" s="149"/>
      <c r="Z1419" s="149"/>
      <c r="AA1419" s="149"/>
      <c r="AB1419" s="149"/>
      <c r="AC1419" s="149"/>
      <c r="AD1419" s="149"/>
      <c r="AE1419" s="149"/>
      <c r="AF1419" s="149"/>
      <c r="AG1419" s="149" t="s">
        <v>249</v>
      </c>
      <c r="AH1419" s="149">
        <v>0</v>
      </c>
      <c r="AI1419" s="149"/>
      <c r="AJ1419" s="149"/>
      <c r="AK1419" s="149"/>
      <c r="AL1419" s="149"/>
      <c r="AM1419" s="149"/>
      <c r="AN1419" s="149"/>
      <c r="AO1419" s="149"/>
      <c r="AP1419" s="149"/>
      <c r="AQ1419" s="149"/>
      <c r="AR1419" s="149"/>
      <c r="AS1419" s="149"/>
      <c r="AT1419" s="149"/>
      <c r="AU1419" s="149"/>
      <c r="AV1419" s="149"/>
      <c r="AW1419" s="149"/>
      <c r="AX1419" s="149"/>
      <c r="AY1419" s="149"/>
      <c r="AZ1419" s="149"/>
      <c r="BA1419" s="149"/>
      <c r="BB1419" s="149"/>
      <c r="BC1419" s="149"/>
      <c r="BD1419" s="149"/>
      <c r="BE1419" s="149"/>
      <c r="BF1419" s="149"/>
      <c r="BG1419" s="149"/>
      <c r="BH1419" s="149"/>
    </row>
    <row r="1420" spans="1:60" outlineLevel="1" x14ac:dyDescent="0.25">
      <c r="A1420" s="156"/>
      <c r="B1420" s="157"/>
      <c r="C1420" s="194" t="s">
        <v>1239</v>
      </c>
      <c r="D1420" s="161"/>
      <c r="E1420" s="162">
        <v>-1.47</v>
      </c>
      <c r="F1420" s="159"/>
      <c r="G1420" s="159"/>
      <c r="H1420" s="159"/>
      <c r="I1420" s="159"/>
      <c r="J1420" s="159"/>
      <c r="K1420" s="159"/>
      <c r="L1420" s="159"/>
      <c r="M1420" s="159"/>
      <c r="N1420" s="159"/>
      <c r="O1420" s="159"/>
      <c r="P1420" s="159"/>
      <c r="Q1420" s="159"/>
      <c r="R1420" s="159"/>
      <c r="S1420" s="159"/>
      <c r="T1420" s="159"/>
      <c r="U1420" s="159"/>
      <c r="V1420" s="159"/>
      <c r="W1420" s="159"/>
      <c r="X1420" s="159"/>
      <c r="Y1420" s="149"/>
      <c r="Z1420" s="149"/>
      <c r="AA1420" s="149"/>
      <c r="AB1420" s="149"/>
      <c r="AC1420" s="149"/>
      <c r="AD1420" s="149"/>
      <c r="AE1420" s="149"/>
      <c r="AF1420" s="149"/>
      <c r="AG1420" s="149" t="s">
        <v>249</v>
      </c>
      <c r="AH1420" s="149">
        <v>0</v>
      </c>
      <c r="AI1420" s="149"/>
      <c r="AJ1420" s="149"/>
      <c r="AK1420" s="149"/>
      <c r="AL1420" s="149"/>
      <c r="AM1420" s="149"/>
      <c r="AN1420" s="149"/>
      <c r="AO1420" s="149"/>
      <c r="AP1420" s="149"/>
      <c r="AQ1420" s="149"/>
      <c r="AR1420" s="149"/>
      <c r="AS1420" s="149"/>
      <c r="AT1420" s="149"/>
      <c r="AU1420" s="149"/>
      <c r="AV1420" s="149"/>
      <c r="AW1420" s="149"/>
      <c r="AX1420" s="149"/>
      <c r="AY1420" s="149"/>
      <c r="AZ1420" s="149"/>
      <c r="BA1420" s="149"/>
      <c r="BB1420" s="149"/>
      <c r="BC1420" s="149"/>
      <c r="BD1420" s="149"/>
      <c r="BE1420" s="149"/>
      <c r="BF1420" s="149"/>
      <c r="BG1420" s="149"/>
      <c r="BH1420" s="149"/>
    </row>
    <row r="1421" spans="1:60" ht="20.399999999999999" outlineLevel="1" x14ac:dyDescent="0.25">
      <c r="A1421" s="183">
        <v>205</v>
      </c>
      <c r="B1421" s="184" t="s">
        <v>2021</v>
      </c>
      <c r="C1421" s="195" t="s">
        <v>2022</v>
      </c>
      <c r="D1421" s="185" t="s">
        <v>242</v>
      </c>
      <c r="E1421" s="186">
        <v>226.39500000000001</v>
      </c>
      <c r="F1421" s="187"/>
      <c r="G1421" s="188">
        <f>ROUND(E1421*F1421,2)</f>
        <v>0</v>
      </c>
      <c r="H1421" s="187"/>
      <c r="I1421" s="188">
        <f>ROUND(E1421*H1421,2)</f>
        <v>0</v>
      </c>
      <c r="J1421" s="187"/>
      <c r="K1421" s="188">
        <f>ROUND(E1421*J1421,2)</f>
        <v>0</v>
      </c>
      <c r="L1421" s="188">
        <v>21</v>
      </c>
      <c r="M1421" s="188">
        <f>G1421*(1+L1421/100)</f>
        <v>0</v>
      </c>
      <c r="N1421" s="188">
        <v>0</v>
      </c>
      <c r="O1421" s="188">
        <f>ROUND(E1421*N1421,2)</f>
        <v>0</v>
      </c>
      <c r="P1421" s="188">
        <v>0</v>
      </c>
      <c r="Q1421" s="188">
        <f>ROUND(E1421*P1421,2)</f>
        <v>0</v>
      </c>
      <c r="R1421" s="188" t="s">
        <v>1923</v>
      </c>
      <c r="S1421" s="188" t="s">
        <v>244</v>
      </c>
      <c r="T1421" s="189" t="s">
        <v>1030</v>
      </c>
      <c r="U1421" s="159">
        <v>0.1</v>
      </c>
      <c r="V1421" s="159">
        <f>ROUND(E1421*U1421,2)</f>
        <v>22.64</v>
      </c>
      <c r="W1421" s="159"/>
      <c r="X1421" s="159" t="s">
        <v>246</v>
      </c>
      <c r="Y1421" s="149"/>
      <c r="Z1421" s="149"/>
      <c r="AA1421" s="149"/>
      <c r="AB1421" s="149"/>
      <c r="AC1421" s="149"/>
      <c r="AD1421" s="149"/>
      <c r="AE1421" s="149"/>
      <c r="AF1421" s="149"/>
      <c r="AG1421" s="149" t="s">
        <v>289</v>
      </c>
      <c r="AH1421" s="149"/>
      <c r="AI1421" s="149"/>
      <c r="AJ1421" s="149"/>
      <c r="AK1421" s="149"/>
      <c r="AL1421" s="149"/>
      <c r="AM1421" s="149"/>
      <c r="AN1421" s="149"/>
      <c r="AO1421" s="149"/>
      <c r="AP1421" s="149"/>
      <c r="AQ1421" s="149"/>
      <c r="AR1421" s="149"/>
      <c r="AS1421" s="149"/>
      <c r="AT1421" s="149"/>
      <c r="AU1421" s="149"/>
      <c r="AV1421" s="149"/>
      <c r="AW1421" s="149"/>
      <c r="AX1421" s="149"/>
      <c r="AY1421" s="149"/>
      <c r="AZ1421" s="149"/>
      <c r="BA1421" s="149"/>
      <c r="BB1421" s="149"/>
      <c r="BC1421" s="149"/>
      <c r="BD1421" s="149"/>
      <c r="BE1421" s="149"/>
      <c r="BF1421" s="149"/>
      <c r="BG1421" s="149"/>
      <c r="BH1421" s="149"/>
    </row>
    <row r="1422" spans="1:60" ht="20.399999999999999" outlineLevel="1" x14ac:dyDescent="0.25">
      <c r="A1422" s="175">
        <v>206</v>
      </c>
      <c r="B1422" s="176" t="s">
        <v>2023</v>
      </c>
      <c r="C1422" s="193" t="s">
        <v>2024</v>
      </c>
      <c r="D1422" s="177" t="s">
        <v>242</v>
      </c>
      <c r="E1422" s="178">
        <v>130.80500000000001</v>
      </c>
      <c r="F1422" s="179"/>
      <c r="G1422" s="180">
        <f>ROUND(E1422*F1422,2)</f>
        <v>0</v>
      </c>
      <c r="H1422" s="179"/>
      <c r="I1422" s="180">
        <f>ROUND(E1422*H1422,2)</f>
        <v>0</v>
      </c>
      <c r="J1422" s="179"/>
      <c r="K1422" s="180">
        <f>ROUND(E1422*J1422,2)</f>
        <v>0</v>
      </c>
      <c r="L1422" s="180">
        <v>21</v>
      </c>
      <c r="M1422" s="180">
        <f>G1422*(1+L1422/100)</f>
        <v>0</v>
      </c>
      <c r="N1422" s="180">
        <v>5.3499999999999997E-3</v>
      </c>
      <c r="O1422" s="180">
        <f>ROUND(E1422*N1422,2)</f>
        <v>0.7</v>
      </c>
      <c r="P1422" s="180">
        <v>0</v>
      </c>
      <c r="Q1422" s="180">
        <f>ROUND(E1422*P1422,2)</f>
        <v>0</v>
      </c>
      <c r="R1422" s="180" t="s">
        <v>1923</v>
      </c>
      <c r="S1422" s="180" t="s">
        <v>244</v>
      </c>
      <c r="T1422" s="181" t="s">
        <v>1030</v>
      </c>
      <c r="U1422" s="159">
        <v>1.288</v>
      </c>
      <c r="V1422" s="159">
        <f>ROUND(E1422*U1422,2)</f>
        <v>168.48</v>
      </c>
      <c r="W1422" s="159"/>
      <c r="X1422" s="159" t="s">
        <v>246</v>
      </c>
      <c r="Y1422" s="149"/>
      <c r="Z1422" s="149"/>
      <c r="AA1422" s="149"/>
      <c r="AB1422" s="149"/>
      <c r="AC1422" s="149"/>
      <c r="AD1422" s="149"/>
      <c r="AE1422" s="149"/>
      <c r="AF1422" s="149"/>
      <c r="AG1422" s="149" t="s">
        <v>289</v>
      </c>
      <c r="AH1422" s="149"/>
      <c r="AI1422" s="149"/>
      <c r="AJ1422" s="149"/>
      <c r="AK1422" s="149"/>
      <c r="AL1422" s="149"/>
      <c r="AM1422" s="149"/>
      <c r="AN1422" s="149"/>
      <c r="AO1422" s="149"/>
      <c r="AP1422" s="149"/>
      <c r="AQ1422" s="149"/>
      <c r="AR1422" s="149"/>
      <c r="AS1422" s="149"/>
      <c r="AT1422" s="149"/>
      <c r="AU1422" s="149"/>
      <c r="AV1422" s="149"/>
      <c r="AW1422" s="149"/>
      <c r="AX1422" s="149"/>
      <c r="AY1422" s="149"/>
      <c r="AZ1422" s="149"/>
      <c r="BA1422" s="149"/>
      <c r="BB1422" s="149"/>
      <c r="BC1422" s="149"/>
      <c r="BD1422" s="149"/>
      <c r="BE1422" s="149"/>
      <c r="BF1422" s="149"/>
      <c r="BG1422" s="149"/>
      <c r="BH1422" s="149"/>
    </row>
    <row r="1423" spans="1:60" outlineLevel="1" x14ac:dyDescent="0.25">
      <c r="A1423" s="156"/>
      <c r="B1423" s="157"/>
      <c r="C1423" s="194" t="s">
        <v>1216</v>
      </c>
      <c r="D1423" s="161"/>
      <c r="E1423" s="162"/>
      <c r="F1423" s="159"/>
      <c r="G1423" s="159"/>
      <c r="H1423" s="159"/>
      <c r="I1423" s="159"/>
      <c r="J1423" s="159"/>
      <c r="K1423" s="159"/>
      <c r="L1423" s="159"/>
      <c r="M1423" s="159"/>
      <c r="N1423" s="159"/>
      <c r="O1423" s="159"/>
      <c r="P1423" s="159"/>
      <c r="Q1423" s="159"/>
      <c r="R1423" s="159"/>
      <c r="S1423" s="159"/>
      <c r="T1423" s="159"/>
      <c r="U1423" s="159"/>
      <c r="V1423" s="159"/>
      <c r="W1423" s="159"/>
      <c r="X1423" s="159"/>
      <c r="Y1423" s="149"/>
      <c r="Z1423" s="149"/>
      <c r="AA1423" s="149"/>
      <c r="AB1423" s="149"/>
      <c r="AC1423" s="149"/>
      <c r="AD1423" s="149"/>
      <c r="AE1423" s="149"/>
      <c r="AF1423" s="149"/>
      <c r="AG1423" s="149" t="s">
        <v>249</v>
      </c>
      <c r="AH1423" s="149">
        <v>0</v>
      </c>
      <c r="AI1423" s="149"/>
      <c r="AJ1423" s="149"/>
      <c r="AK1423" s="149"/>
      <c r="AL1423" s="149"/>
      <c r="AM1423" s="149"/>
      <c r="AN1423" s="149"/>
      <c r="AO1423" s="149"/>
      <c r="AP1423" s="149"/>
      <c r="AQ1423" s="149"/>
      <c r="AR1423" s="149"/>
      <c r="AS1423" s="149"/>
      <c r="AT1423" s="149"/>
      <c r="AU1423" s="149"/>
      <c r="AV1423" s="149"/>
      <c r="AW1423" s="149"/>
      <c r="AX1423" s="149"/>
      <c r="AY1423" s="149"/>
      <c r="AZ1423" s="149"/>
      <c r="BA1423" s="149"/>
      <c r="BB1423" s="149"/>
      <c r="BC1423" s="149"/>
      <c r="BD1423" s="149"/>
      <c r="BE1423" s="149"/>
      <c r="BF1423" s="149"/>
      <c r="BG1423" s="149"/>
      <c r="BH1423" s="149"/>
    </row>
    <row r="1424" spans="1:60" outlineLevel="1" x14ac:dyDescent="0.25">
      <c r="A1424" s="156"/>
      <c r="B1424" s="157"/>
      <c r="C1424" s="194" t="s">
        <v>2001</v>
      </c>
      <c r="D1424" s="161"/>
      <c r="E1424" s="162">
        <v>19.579999999999998</v>
      </c>
      <c r="F1424" s="159"/>
      <c r="G1424" s="159"/>
      <c r="H1424" s="159"/>
      <c r="I1424" s="159"/>
      <c r="J1424" s="159"/>
      <c r="K1424" s="159"/>
      <c r="L1424" s="159"/>
      <c r="M1424" s="159"/>
      <c r="N1424" s="159"/>
      <c r="O1424" s="159"/>
      <c r="P1424" s="159"/>
      <c r="Q1424" s="159"/>
      <c r="R1424" s="159"/>
      <c r="S1424" s="159"/>
      <c r="T1424" s="159"/>
      <c r="U1424" s="159"/>
      <c r="V1424" s="159"/>
      <c r="W1424" s="159"/>
      <c r="X1424" s="159"/>
      <c r="Y1424" s="149"/>
      <c r="Z1424" s="149"/>
      <c r="AA1424" s="149"/>
      <c r="AB1424" s="149"/>
      <c r="AC1424" s="149"/>
      <c r="AD1424" s="149"/>
      <c r="AE1424" s="149"/>
      <c r="AF1424" s="149"/>
      <c r="AG1424" s="149" t="s">
        <v>249</v>
      </c>
      <c r="AH1424" s="149">
        <v>0</v>
      </c>
      <c r="AI1424" s="149"/>
      <c r="AJ1424" s="149"/>
      <c r="AK1424" s="149"/>
      <c r="AL1424" s="149"/>
      <c r="AM1424" s="149"/>
      <c r="AN1424" s="149"/>
      <c r="AO1424" s="149"/>
      <c r="AP1424" s="149"/>
      <c r="AQ1424" s="149"/>
      <c r="AR1424" s="149"/>
      <c r="AS1424" s="149"/>
      <c r="AT1424" s="149"/>
      <c r="AU1424" s="149"/>
      <c r="AV1424" s="149"/>
      <c r="AW1424" s="149"/>
      <c r="AX1424" s="149"/>
      <c r="AY1424" s="149"/>
      <c r="AZ1424" s="149"/>
      <c r="BA1424" s="149"/>
      <c r="BB1424" s="149"/>
      <c r="BC1424" s="149"/>
      <c r="BD1424" s="149"/>
      <c r="BE1424" s="149"/>
      <c r="BF1424" s="149"/>
      <c r="BG1424" s="149"/>
      <c r="BH1424" s="149"/>
    </row>
    <row r="1425" spans="1:60" outlineLevel="1" x14ac:dyDescent="0.25">
      <c r="A1425" s="156"/>
      <c r="B1425" s="157"/>
      <c r="C1425" s="194" t="s">
        <v>2002</v>
      </c>
      <c r="D1425" s="161"/>
      <c r="E1425" s="162">
        <v>-6.45</v>
      </c>
      <c r="F1425" s="159"/>
      <c r="G1425" s="159"/>
      <c r="H1425" s="159"/>
      <c r="I1425" s="159"/>
      <c r="J1425" s="159"/>
      <c r="K1425" s="159"/>
      <c r="L1425" s="159"/>
      <c r="M1425" s="159"/>
      <c r="N1425" s="159"/>
      <c r="O1425" s="159"/>
      <c r="P1425" s="159"/>
      <c r="Q1425" s="159"/>
      <c r="R1425" s="159"/>
      <c r="S1425" s="159"/>
      <c r="T1425" s="159"/>
      <c r="U1425" s="159"/>
      <c r="V1425" s="159"/>
      <c r="W1425" s="159"/>
      <c r="X1425" s="159"/>
      <c r="Y1425" s="149"/>
      <c r="Z1425" s="149"/>
      <c r="AA1425" s="149"/>
      <c r="AB1425" s="149"/>
      <c r="AC1425" s="149"/>
      <c r="AD1425" s="149"/>
      <c r="AE1425" s="149"/>
      <c r="AF1425" s="149"/>
      <c r="AG1425" s="149" t="s">
        <v>249</v>
      </c>
      <c r="AH1425" s="149">
        <v>0</v>
      </c>
      <c r="AI1425" s="149"/>
      <c r="AJ1425" s="149"/>
      <c r="AK1425" s="149"/>
      <c r="AL1425" s="149"/>
      <c r="AM1425" s="149"/>
      <c r="AN1425" s="149"/>
      <c r="AO1425" s="149"/>
      <c r="AP1425" s="149"/>
      <c r="AQ1425" s="149"/>
      <c r="AR1425" s="149"/>
      <c r="AS1425" s="149"/>
      <c r="AT1425" s="149"/>
      <c r="AU1425" s="149"/>
      <c r="AV1425" s="149"/>
      <c r="AW1425" s="149"/>
      <c r="AX1425" s="149"/>
      <c r="AY1425" s="149"/>
      <c r="AZ1425" s="149"/>
      <c r="BA1425" s="149"/>
      <c r="BB1425" s="149"/>
      <c r="BC1425" s="149"/>
      <c r="BD1425" s="149"/>
      <c r="BE1425" s="149"/>
      <c r="BF1425" s="149"/>
      <c r="BG1425" s="149"/>
      <c r="BH1425" s="149"/>
    </row>
    <row r="1426" spans="1:60" outlineLevel="1" x14ac:dyDescent="0.25">
      <c r="A1426" s="156"/>
      <c r="B1426" s="157"/>
      <c r="C1426" s="194" t="s">
        <v>2003</v>
      </c>
      <c r="D1426" s="161"/>
      <c r="E1426" s="162">
        <v>33</v>
      </c>
      <c r="F1426" s="159"/>
      <c r="G1426" s="159"/>
      <c r="H1426" s="159"/>
      <c r="I1426" s="159"/>
      <c r="J1426" s="159"/>
      <c r="K1426" s="159"/>
      <c r="L1426" s="159"/>
      <c r="M1426" s="159"/>
      <c r="N1426" s="159"/>
      <c r="O1426" s="159"/>
      <c r="P1426" s="159"/>
      <c r="Q1426" s="159"/>
      <c r="R1426" s="159"/>
      <c r="S1426" s="159"/>
      <c r="T1426" s="159"/>
      <c r="U1426" s="159"/>
      <c r="V1426" s="159"/>
      <c r="W1426" s="159"/>
      <c r="X1426" s="159"/>
      <c r="Y1426" s="149"/>
      <c r="Z1426" s="149"/>
      <c r="AA1426" s="149"/>
      <c r="AB1426" s="149"/>
      <c r="AC1426" s="149"/>
      <c r="AD1426" s="149"/>
      <c r="AE1426" s="149"/>
      <c r="AF1426" s="149"/>
      <c r="AG1426" s="149" t="s">
        <v>249</v>
      </c>
      <c r="AH1426" s="149">
        <v>0</v>
      </c>
      <c r="AI1426" s="149"/>
      <c r="AJ1426" s="149"/>
      <c r="AK1426" s="149"/>
      <c r="AL1426" s="149"/>
      <c r="AM1426" s="149"/>
      <c r="AN1426" s="149"/>
      <c r="AO1426" s="149"/>
      <c r="AP1426" s="149"/>
      <c r="AQ1426" s="149"/>
      <c r="AR1426" s="149"/>
      <c r="AS1426" s="149"/>
      <c r="AT1426" s="149"/>
      <c r="AU1426" s="149"/>
      <c r="AV1426" s="149"/>
      <c r="AW1426" s="149"/>
      <c r="AX1426" s="149"/>
      <c r="AY1426" s="149"/>
      <c r="AZ1426" s="149"/>
      <c r="BA1426" s="149"/>
      <c r="BB1426" s="149"/>
      <c r="BC1426" s="149"/>
      <c r="BD1426" s="149"/>
      <c r="BE1426" s="149"/>
      <c r="BF1426" s="149"/>
      <c r="BG1426" s="149"/>
      <c r="BH1426" s="149"/>
    </row>
    <row r="1427" spans="1:60" outlineLevel="1" x14ac:dyDescent="0.25">
      <c r="A1427" s="156"/>
      <c r="B1427" s="157"/>
      <c r="C1427" s="194" t="s">
        <v>1165</v>
      </c>
      <c r="D1427" s="161"/>
      <c r="E1427" s="162">
        <v>-1.9350000000000001</v>
      </c>
      <c r="F1427" s="159"/>
      <c r="G1427" s="159"/>
      <c r="H1427" s="159"/>
      <c r="I1427" s="159"/>
      <c r="J1427" s="159"/>
      <c r="K1427" s="159"/>
      <c r="L1427" s="159"/>
      <c r="M1427" s="159"/>
      <c r="N1427" s="159"/>
      <c r="O1427" s="159"/>
      <c r="P1427" s="159"/>
      <c r="Q1427" s="159"/>
      <c r="R1427" s="159"/>
      <c r="S1427" s="159"/>
      <c r="T1427" s="159"/>
      <c r="U1427" s="159"/>
      <c r="V1427" s="159"/>
      <c r="W1427" s="159"/>
      <c r="X1427" s="159"/>
      <c r="Y1427" s="149"/>
      <c r="Z1427" s="149"/>
      <c r="AA1427" s="149"/>
      <c r="AB1427" s="149"/>
      <c r="AC1427" s="149"/>
      <c r="AD1427" s="149"/>
      <c r="AE1427" s="149"/>
      <c r="AF1427" s="149"/>
      <c r="AG1427" s="149" t="s">
        <v>249</v>
      </c>
      <c r="AH1427" s="149">
        <v>0</v>
      </c>
      <c r="AI1427" s="149"/>
      <c r="AJ1427" s="149"/>
      <c r="AK1427" s="149"/>
      <c r="AL1427" s="149"/>
      <c r="AM1427" s="149"/>
      <c r="AN1427" s="149"/>
      <c r="AO1427" s="149"/>
      <c r="AP1427" s="149"/>
      <c r="AQ1427" s="149"/>
      <c r="AR1427" s="149"/>
      <c r="AS1427" s="149"/>
      <c r="AT1427" s="149"/>
      <c r="AU1427" s="149"/>
      <c r="AV1427" s="149"/>
      <c r="AW1427" s="149"/>
      <c r="AX1427" s="149"/>
      <c r="AY1427" s="149"/>
      <c r="AZ1427" s="149"/>
      <c r="BA1427" s="149"/>
      <c r="BB1427" s="149"/>
      <c r="BC1427" s="149"/>
      <c r="BD1427" s="149"/>
      <c r="BE1427" s="149"/>
      <c r="BF1427" s="149"/>
      <c r="BG1427" s="149"/>
      <c r="BH1427" s="149"/>
    </row>
    <row r="1428" spans="1:60" outlineLevel="1" x14ac:dyDescent="0.25">
      <c r="A1428" s="156"/>
      <c r="B1428" s="157"/>
      <c r="C1428" s="194" t="s">
        <v>1185</v>
      </c>
      <c r="D1428" s="161"/>
      <c r="E1428" s="162">
        <v>-1.72</v>
      </c>
      <c r="F1428" s="159"/>
      <c r="G1428" s="159"/>
      <c r="H1428" s="159"/>
      <c r="I1428" s="159"/>
      <c r="J1428" s="159"/>
      <c r="K1428" s="159"/>
      <c r="L1428" s="159"/>
      <c r="M1428" s="159"/>
      <c r="N1428" s="159"/>
      <c r="O1428" s="159"/>
      <c r="P1428" s="159"/>
      <c r="Q1428" s="159"/>
      <c r="R1428" s="159"/>
      <c r="S1428" s="159"/>
      <c r="T1428" s="159"/>
      <c r="U1428" s="159"/>
      <c r="V1428" s="159"/>
      <c r="W1428" s="159"/>
      <c r="X1428" s="159"/>
      <c r="Y1428" s="149"/>
      <c r="Z1428" s="149"/>
      <c r="AA1428" s="149"/>
      <c r="AB1428" s="149"/>
      <c r="AC1428" s="149"/>
      <c r="AD1428" s="149"/>
      <c r="AE1428" s="149"/>
      <c r="AF1428" s="149"/>
      <c r="AG1428" s="149" t="s">
        <v>249</v>
      </c>
      <c r="AH1428" s="149">
        <v>0</v>
      </c>
      <c r="AI1428" s="149"/>
      <c r="AJ1428" s="149"/>
      <c r="AK1428" s="149"/>
      <c r="AL1428" s="149"/>
      <c r="AM1428" s="149"/>
      <c r="AN1428" s="149"/>
      <c r="AO1428" s="149"/>
      <c r="AP1428" s="149"/>
      <c r="AQ1428" s="149"/>
      <c r="AR1428" s="149"/>
      <c r="AS1428" s="149"/>
      <c r="AT1428" s="149"/>
      <c r="AU1428" s="149"/>
      <c r="AV1428" s="149"/>
      <c r="AW1428" s="149"/>
      <c r="AX1428" s="149"/>
      <c r="AY1428" s="149"/>
      <c r="AZ1428" s="149"/>
      <c r="BA1428" s="149"/>
      <c r="BB1428" s="149"/>
      <c r="BC1428" s="149"/>
      <c r="BD1428" s="149"/>
      <c r="BE1428" s="149"/>
      <c r="BF1428" s="149"/>
      <c r="BG1428" s="149"/>
      <c r="BH1428" s="149"/>
    </row>
    <row r="1429" spans="1:60" outlineLevel="1" x14ac:dyDescent="0.25">
      <c r="A1429" s="156"/>
      <c r="B1429" s="157"/>
      <c r="C1429" s="194" t="s">
        <v>2004</v>
      </c>
      <c r="D1429" s="161"/>
      <c r="E1429" s="162">
        <v>12.76</v>
      </c>
      <c r="F1429" s="159"/>
      <c r="G1429" s="159"/>
      <c r="H1429" s="159"/>
      <c r="I1429" s="159"/>
      <c r="J1429" s="159"/>
      <c r="K1429" s="159"/>
      <c r="L1429" s="159"/>
      <c r="M1429" s="159"/>
      <c r="N1429" s="159"/>
      <c r="O1429" s="159"/>
      <c r="P1429" s="159"/>
      <c r="Q1429" s="159"/>
      <c r="R1429" s="159"/>
      <c r="S1429" s="159"/>
      <c r="T1429" s="159"/>
      <c r="U1429" s="159"/>
      <c r="V1429" s="159"/>
      <c r="W1429" s="159"/>
      <c r="X1429" s="159"/>
      <c r="Y1429" s="149"/>
      <c r="Z1429" s="149"/>
      <c r="AA1429" s="149"/>
      <c r="AB1429" s="149"/>
      <c r="AC1429" s="149"/>
      <c r="AD1429" s="149"/>
      <c r="AE1429" s="149"/>
      <c r="AF1429" s="149"/>
      <c r="AG1429" s="149" t="s">
        <v>249</v>
      </c>
      <c r="AH1429" s="149">
        <v>0</v>
      </c>
      <c r="AI1429" s="149"/>
      <c r="AJ1429" s="149"/>
      <c r="AK1429" s="149"/>
      <c r="AL1429" s="149"/>
      <c r="AM1429" s="149"/>
      <c r="AN1429" s="149"/>
      <c r="AO1429" s="149"/>
      <c r="AP1429" s="149"/>
      <c r="AQ1429" s="149"/>
      <c r="AR1429" s="149"/>
      <c r="AS1429" s="149"/>
      <c r="AT1429" s="149"/>
      <c r="AU1429" s="149"/>
      <c r="AV1429" s="149"/>
      <c r="AW1429" s="149"/>
      <c r="AX1429" s="149"/>
      <c r="AY1429" s="149"/>
      <c r="AZ1429" s="149"/>
      <c r="BA1429" s="149"/>
      <c r="BB1429" s="149"/>
      <c r="BC1429" s="149"/>
      <c r="BD1429" s="149"/>
      <c r="BE1429" s="149"/>
      <c r="BF1429" s="149"/>
      <c r="BG1429" s="149"/>
      <c r="BH1429" s="149"/>
    </row>
    <row r="1430" spans="1:60" outlineLevel="1" x14ac:dyDescent="0.25">
      <c r="A1430" s="156"/>
      <c r="B1430" s="157"/>
      <c r="C1430" s="194" t="s">
        <v>1157</v>
      </c>
      <c r="D1430" s="161"/>
      <c r="E1430" s="162">
        <v>-1.72</v>
      </c>
      <c r="F1430" s="159"/>
      <c r="G1430" s="159"/>
      <c r="H1430" s="159"/>
      <c r="I1430" s="159"/>
      <c r="J1430" s="159"/>
      <c r="K1430" s="159"/>
      <c r="L1430" s="159"/>
      <c r="M1430" s="159"/>
      <c r="N1430" s="159"/>
      <c r="O1430" s="159"/>
      <c r="P1430" s="159"/>
      <c r="Q1430" s="159"/>
      <c r="R1430" s="159"/>
      <c r="S1430" s="159"/>
      <c r="T1430" s="159"/>
      <c r="U1430" s="159"/>
      <c r="V1430" s="159"/>
      <c r="W1430" s="159"/>
      <c r="X1430" s="159"/>
      <c r="Y1430" s="149"/>
      <c r="Z1430" s="149"/>
      <c r="AA1430" s="149"/>
      <c r="AB1430" s="149"/>
      <c r="AC1430" s="149"/>
      <c r="AD1430" s="149"/>
      <c r="AE1430" s="149"/>
      <c r="AF1430" s="149"/>
      <c r="AG1430" s="149" t="s">
        <v>249</v>
      </c>
      <c r="AH1430" s="149">
        <v>0</v>
      </c>
      <c r="AI1430" s="149"/>
      <c r="AJ1430" s="149"/>
      <c r="AK1430" s="149"/>
      <c r="AL1430" s="149"/>
      <c r="AM1430" s="149"/>
      <c r="AN1430" s="149"/>
      <c r="AO1430" s="149"/>
      <c r="AP1430" s="149"/>
      <c r="AQ1430" s="149"/>
      <c r="AR1430" s="149"/>
      <c r="AS1430" s="149"/>
      <c r="AT1430" s="149"/>
      <c r="AU1430" s="149"/>
      <c r="AV1430" s="149"/>
      <c r="AW1430" s="149"/>
      <c r="AX1430" s="149"/>
      <c r="AY1430" s="149"/>
      <c r="AZ1430" s="149"/>
      <c r="BA1430" s="149"/>
      <c r="BB1430" s="149"/>
      <c r="BC1430" s="149"/>
      <c r="BD1430" s="149"/>
      <c r="BE1430" s="149"/>
      <c r="BF1430" s="149"/>
      <c r="BG1430" s="149"/>
      <c r="BH1430" s="149"/>
    </row>
    <row r="1431" spans="1:60" outlineLevel="1" x14ac:dyDescent="0.25">
      <c r="A1431" s="156"/>
      <c r="B1431" s="157"/>
      <c r="C1431" s="194" t="s">
        <v>2005</v>
      </c>
      <c r="D1431" s="161"/>
      <c r="E1431" s="162">
        <v>20.46</v>
      </c>
      <c r="F1431" s="159"/>
      <c r="G1431" s="159"/>
      <c r="H1431" s="159"/>
      <c r="I1431" s="159"/>
      <c r="J1431" s="159"/>
      <c r="K1431" s="159"/>
      <c r="L1431" s="159"/>
      <c r="M1431" s="159"/>
      <c r="N1431" s="159"/>
      <c r="O1431" s="159"/>
      <c r="P1431" s="159"/>
      <c r="Q1431" s="159"/>
      <c r="R1431" s="159"/>
      <c r="S1431" s="159"/>
      <c r="T1431" s="159"/>
      <c r="U1431" s="159"/>
      <c r="V1431" s="159"/>
      <c r="W1431" s="159"/>
      <c r="X1431" s="159"/>
      <c r="Y1431" s="149"/>
      <c r="Z1431" s="149"/>
      <c r="AA1431" s="149"/>
      <c r="AB1431" s="149"/>
      <c r="AC1431" s="149"/>
      <c r="AD1431" s="149"/>
      <c r="AE1431" s="149"/>
      <c r="AF1431" s="149"/>
      <c r="AG1431" s="149" t="s">
        <v>249</v>
      </c>
      <c r="AH1431" s="149">
        <v>0</v>
      </c>
      <c r="AI1431" s="149"/>
      <c r="AJ1431" s="149"/>
      <c r="AK1431" s="149"/>
      <c r="AL1431" s="149"/>
      <c r="AM1431" s="149"/>
      <c r="AN1431" s="149"/>
      <c r="AO1431" s="149"/>
      <c r="AP1431" s="149"/>
      <c r="AQ1431" s="149"/>
      <c r="AR1431" s="149"/>
      <c r="AS1431" s="149"/>
      <c r="AT1431" s="149"/>
      <c r="AU1431" s="149"/>
      <c r="AV1431" s="149"/>
      <c r="AW1431" s="149"/>
      <c r="AX1431" s="149"/>
      <c r="AY1431" s="149"/>
      <c r="AZ1431" s="149"/>
      <c r="BA1431" s="149"/>
      <c r="BB1431" s="149"/>
      <c r="BC1431" s="149"/>
      <c r="BD1431" s="149"/>
      <c r="BE1431" s="149"/>
      <c r="BF1431" s="149"/>
      <c r="BG1431" s="149"/>
      <c r="BH1431" s="149"/>
    </row>
    <row r="1432" spans="1:60" outlineLevel="1" x14ac:dyDescent="0.25">
      <c r="A1432" s="156"/>
      <c r="B1432" s="157"/>
      <c r="C1432" s="194" t="s">
        <v>1208</v>
      </c>
      <c r="D1432" s="161"/>
      <c r="E1432" s="162">
        <v>-2.15</v>
      </c>
      <c r="F1432" s="159"/>
      <c r="G1432" s="159"/>
      <c r="H1432" s="159"/>
      <c r="I1432" s="159"/>
      <c r="J1432" s="159"/>
      <c r="K1432" s="159"/>
      <c r="L1432" s="159"/>
      <c r="M1432" s="159"/>
      <c r="N1432" s="159"/>
      <c r="O1432" s="159"/>
      <c r="P1432" s="159"/>
      <c r="Q1432" s="159"/>
      <c r="R1432" s="159"/>
      <c r="S1432" s="159"/>
      <c r="T1432" s="159"/>
      <c r="U1432" s="159"/>
      <c r="V1432" s="159"/>
      <c r="W1432" s="159"/>
      <c r="X1432" s="159"/>
      <c r="Y1432" s="149"/>
      <c r="Z1432" s="149"/>
      <c r="AA1432" s="149"/>
      <c r="AB1432" s="149"/>
      <c r="AC1432" s="149"/>
      <c r="AD1432" s="149"/>
      <c r="AE1432" s="149"/>
      <c r="AF1432" s="149"/>
      <c r="AG1432" s="149" t="s">
        <v>249</v>
      </c>
      <c r="AH1432" s="149">
        <v>0</v>
      </c>
      <c r="AI1432" s="149"/>
      <c r="AJ1432" s="149"/>
      <c r="AK1432" s="149"/>
      <c r="AL1432" s="149"/>
      <c r="AM1432" s="149"/>
      <c r="AN1432" s="149"/>
      <c r="AO1432" s="149"/>
      <c r="AP1432" s="149"/>
      <c r="AQ1432" s="149"/>
      <c r="AR1432" s="149"/>
      <c r="AS1432" s="149"/>
      <c r="AT1432" s="149"/>
      <c r="AU1432" s="149"/>
      <c r="AV1432" s="149"/>
      <c r="AW1432" s="149"/>
      <c r="AX1432" s="149"/>
      <c r="AY1432" s="149"/>
      <c r="AZ1432" s="149"/>
      <c r="BA1432" s="149"/>
      <c r="BB1432" s="149"/>
      <c r="BC1432" s="149"/>
      <c r="BD1432" s="149"/>
      <c r="BE1432" s="149"/>
      <c r="BF1432" s="149"/>
      <c r="BG1432" s="149"/>
      <c r="BH1432" s="149"/>
    </row>
    <row r="1433" spans="1:60" outlineLevel="1" x14ac:dyDescent="0.25">
      <c r="A1433" s="156"/>
      <c r="B1433" s="157"/>
      <c r="C1433" s="194" t="s">
        <v>2006</v>
      </c>
      <c r="D1433" s="161"/>
      <c r="E1433" s="162">
        <v>18.260000000000002</v>
      </c>
      <c r="F1433" s="159"/>
      <c r="G1433" s="159"/>
      <c r="H1433" s="159"/>
      <c r="I1433" s="159"/>
      <c r="J1433" s="159"/>
      <c r="K1433" s="159"/>
      <c r="L1433" s="159"/>
      <c r="M1433" s="159"/>
      <c r="N1433" s="159"/>
      <c r="O1433" s="159"/>
      <c r="P1433" s="159"/>
      <c r="Q1433" s="159"/>
      <c r="R1433" s="159"/>
      <c r="S1433" s="159"/>
      <c r="T1433" s="159"/>
      <c r="U1433" s="159"/>
      <c r="V1433" s="159"/>
      <c r="W1433" s="159"/>
      <c r="X1433" s="159"/>
      <c r="Y1433" s="149"/>
      <c r="Z1433" s="149"/>
      <c r="AA1433" s="149"/>
      <c r="AB1433" s="149"/>
      <c r="AC1433" s="149"/>
      <c r="AD1433" s="149"/>
      <c r="AE1433" s="149"/>
      <c r="AF1433" s="149"/>
      <c r="AG1433" s="149" t="s">
        <v>249</v>
      </c>
      <c r="AH1433" s="149">
        <v>0</v>
      </c>
      <c r="AI1433" s="149"/>
      <c r="AJ1433" s="149"/>
      <c r="AK1433" s="149"/>
      <c r="AL1433" s="149"/>
      <c r="AM1433" s="149"/>
      <c r="AN1433" s="149"/>
      <c r="AO1433" s="149"/>
      <c r="AP1433" s="149"/>
      <c r="AQ1433" s="149"/>
      <c r="AR1433" s="149"/>
      <c r="AS1433" s="149"/>
      <c r="AT1433" s="149"/>
      <c r="AU1433" s="149"/>
      <c r="AV1433" s="149"/>
      <c r="AW1433" s="149"/>
      <c r="AX1433" s="149"/>
      <c r="AY1433" s="149"/>
      <c r="AZ1433" s="149"/>
      <c r="BA1433" s="149"/>
      <c r="BB1433" s="149"/>
      <c r="BC1433" s="149"/>
      <c r="BD1433" s="149"/>
      <c r="BE1433" s="149"/>
      <c r="BF1433" s="149"/>
      <c r="BG1433" s="149"/>
      <c r="BH1433" s="149"/>
    </row>
    <row r="1434" spans="1:60" outlineLevel="1" x14ac:dyDescent="0.25">
      <c r="A1434" s="156"/>
      <c r="B1434" s="157"/>
      <c r="C1434" s="194" t="s">
        <v>2007</v>
      </c>
      <c r="D1434" s="161"/>
      <c r="E1434" s="162">
        <v>-4.3</v>
      </c>
      <c r="F1434" s="159"/>
      <c r="G1434" s="159"/>
      <c r="H1434" s="159"/>
      <c r="I1434" s="159"/>
      <c r="J1434" s="159"/>
      <c r="K1434" s="159"/>
      <c r="L1434" s="159"/>
      <c r="M1434" s="159"/>
      <c r="N1434" s="159"/>
      <c r="O1434" s="159"/>
      <c r="P1434" s="159"/>
      <c r="Q1434" s="159"/>
      <c r="R1434" s="159"/>
      <c r="S1434" s="159"/>
      <c r="T1434" s="159"/>
      <c r="U1434" s="159"/>
      <c r="V1434" s="159"/>
      <c r="W1434" s="159"/>
      <c r="X1434" s="159"/>
      <c r="Y1434" s="149"/>
      <c r="Z1434" s="149"/>
      <c r="AA1434" s="149"/>
      <c r="AB1434" s="149"/>
      <c r="AC1434" s="149"/>
      <c r="AD1434" s="149"/>
      <c r="AE1434" s="149"/>
      <c r="AF1434" s="149"/>
      <c r="AG1434" s="149" t="s">
        <v>249</v>
      </c>
      <c r="AH1434" s="149">
        <v>0</v>
      </c>
      <c r="AI1434" s="149"/>
      <c r="AJ1434" s="149"/>
      <c r="AK1434" s="149"/>
      <c r="AL1434" s="149"/>
      <c r="AM1434" s="149"/>
      <c r="AN1434" s="149"/>
      <c r="AO1434" s="149"/>
      <c r="AP1434" s="149"/>
      <c r="AQ1434" s="149"/>
      <c r="AR1434" s="149"/>
      <c r="AS1434" s="149"/>
      <c r="AT1434" s="149"/>
      <c r="AU1434" s="149"/>
      <c r="AV1434" s="149"/>
      <c r="AW1434" s="149"/>
      <c r="AX1434" s="149"/>
      <c r="AY1434" s="149"/>
      <c r="AZ1434" s="149"/>
      <c r="BA1434" s="149"/>
      <c r="BB1434" s="149"/>
      <c r="BC1434" s="149"/>
      <c r="BD1434" s="149"/>
      <c r="BE1434" s="149"/>
      <c r="BF1434" s="149"/>
      <c r="BG1434" s="149"/>
      <c r="BH1434" s="149"/>
    </row>
    <row r="1435" spans="1:60" outlineLevel="1" x14ac:dyDescent="0.25">
      <c r="A1435" s="156"/>
      <c r="B1435" s="157"/>
      <c r="C1435" s="194" t="s">
        <v>1186</v>
      </c>
      <c r="D1435" s="161"/>
      <c r="E1435" s="162">
        <v>-1.9350000000000001</v>
      </c>
      <c r="F1435" s="159"/>
      <c r="G1435" s="159"/>
      <c r="H1435" s="159"/>
      <c r="I1435" s="159"/>
      <c r="J1435" s="159"/>
      <c r="K1435" s="159"/>
      <c r="L1435" s="159"/>
      <c r="M1435" s="159"/>
      <c r="N1435" s="159"/>
      <c r="O1435" s="159"/>
      <c r="P1435" s="159"/>
      <c r="Q1435" s="159"/>
      <c r="R1435" s="159"/>
      <c r="S1435" s="159"/>
      <c r="T1435" s="159"/>
      <c r="U1435" s="159"/>
      <c r="V1435" s="159"/>
      <c r="W1435" s="159"/>
      <c r="X1435" s="159"/>
      <c r="Y1435" s="149"/>
      <c r="Z1435" s="149"/>
      <c r="AA1435" s="149"/>
      <c r="AB1435" s="149"/>
      <c r="AC1435" s="149"/>
      <c r="AD1435" s="149"/>
      <c r="AE1435" s="149"/>
      <c r="AF1435" s="149"/>
      <c r="AG1435" s="149" t="s">
        <v>249</v>
      </c>
      <c r="AH1435" s="149">
        <v>0</v>
      </c>
      <c r="AI1435" s="149"/>
      <c r="AJ1435" s="149"/>
      <c r="AK1435" s="149"/>
      <c r="AL1435" s="149"/>
      <c r="AM1435" s="149"/>
      <c r="AN1435" s="149"/>
      <c r="AO1435" s="149"/>
      <c r="AP1435" s="149"/>
      <c r="AQ1435" s="149"/>
      <c r="AR1435" s="149"/>
      <c r="AS1435" s="149"/>
      <c r="AT1435" s="149"/>
      <c r="AU1435" s="149"/>
      <c r="AV1435" s="149"/>
      <c r="AW1435" s="149"/>
      <c r="AX1435" s="149"/>
      <c r="AY1435" s="149"/>
      <c r="AZ1435" s="149"/>
      <c r="BA1435" s="149"/>
      <c r="BB1435" s="149"/>
      <c r="BC1435" s="149"/>
      <c r="BD1435" s="149"/>
      <c r="BE1435" s="149"/>
      <c r="BF1435" s="149"/>
      <c r="BG1435" s="149"/>
      <c r="BH1435" s="149"/>
    </row>
    <row r="1436" spans="1:60" outlineLevel="1" x14ac:dyDescent="0.25">
      <c r="A1436" s="156"/>
      <c r="B1436" s="157"/>
      <c r="C1436" s="194" t="s">
        <v>2008</v>
      </c>
      <c r="D1436" s="161"/>
      <c r="E1436" s="162">
        <v>31.02</v>
      </c>
      <c r="F1436" s="159"/>
      <c r="G1436" s="159"/>
      <c r="H1436" s="159"/>
      <c r="I1436" s="159"/>
      <c r="J1436" s="159"/>
      <c r="K1436" s="159"/>
      <c r="L1436" s="159"/>
      <c r="M1436" s="159"/>
      <c r="N1436" s="159"/>
      <c r="O1436" s="159"/>
      <c r="P1436" s="159"/>
      <c r="Q1436" s="159"/>
      <c r="R1436" s="159"/>
      <c r="S1436" s="159"/>
      <c r="T1436" s="159"/>
      <c r="U1436" s="159"/>
      <c r="V1436" s="159"/>
      <c r="W1436" s="159"/>
      <c r="X1436" s="159"/>
      <c r="Y1436" s="149"/>
      <c r="Z1436" s="149"/>
      <c r="AA1436" s="149"/>
      <c r="AB1436" s="149"/>
      <c r="AC1436" s="149"/>
      <c r="AD1436" s="149"/>
      <c r="AE1436" s="149"/>
      <c r="AF1436" s="149"/>
      <c r="AG1436" s="149" t="s">
        <v>249</v>
      </c>
      <c r="AH1436" s="149">
        <v>0</v>
      </c>
      <c r="AI1436" s="149"/>
      <c r="AJ1436" s="149"/>
      <c r="AK1436" s="149"/>
      <c r="AL1436" s="149"/>
      <c r="AM1436" s="149"/>
      <c r="AN1436" s="149"/>
      <c r="AO1436" s="149"/>
      <c r="AP1436" s="149"/>
      <c r="AQ1436" s="149"/>
      <c r="AR1436" s="149"/>
      <c r="AS1436" s="149"/>
      <c r="AT1436" s="149"/>
      <c r="AU1436" s="149"/>
      <c r="AV1436" s="149"/>
      <c r="AW1436" s="149"/>
      <c r="AX1436" s="149"/>
      <c r="AY1436" s="149"/>
      <c r="AZ1436" s="149"/>
      <c r="BA1436" s="149"/>
      <c r="BB1436" s="149"/>
      <c r="BC1436" s="149"/>
      <c r="BD1436" s="149"/>
      <c r="BE1436" s="149"/>
      <c r="BF1436" s="149"/>
      <c r="BG1436" s="149"/>
      <c r="BH1436" s="149"/>
    </row>
    <row r="1437" spans="1:60" outlineLevel="1" x14ac:dyDescent="0.25">
      <c r="A1437" s="156"/>
      <c r="B1437" s="157"/>
      <c r="C1437" s="194" t="s">
        <v>1165</v>
      </c>
      <c r="D1437" s="161"/>
      <c r="E1437" s="162">
        <v>-1.9350000000000001</v>
      </c>
      <c r="F1437" s="159"/>
      <c r="G1437" s="159"/>
      <c r="H1437" s="159"/>
      <c r="I1437" s="159"/>
      <c r="J1437" s="159"/>
      <c r="K1437" s="159"/>
      <c r="L1437" s="159"/>
      <c r="M1437" s="159"/>
      <c r="N1437" s="159"/>
      <c r="O1437" s="159"/>
      <c r="P1437" s="159"/>
      <c r="Q1437" s="159"/>
      <c r="R1437" s="159"/>
      <c r="S1437" s="159"/>
      <c r="T1437" s="159"/>
      <c r="U1437" s="159"/>
      <c r="V1437" s="159"/>
      <c r="W1437" s="159"/>
      <c r="X1437" s="159"/>
      <c r="Y1437" s="149"/>
      <c r="Z1437" s="149"/>
      <c r="AA1437" s="149"/>
      <c r="AB1437" s="149"/>
      <c r="AC1437" s="149"/>
      <c r="AD1437" s="149"/>
      <c r="AE1437" s="149"/>
      <c r="AF1437" s="149"/>
      <c r="AG1437" s="149" t="s">
        <v>249</v>
      </c>
      <c r="AH1437" s="149">
        <v>0</v>
      </c>
      <c r="AI1437" s="149"/>
      <c r="AJ1437" s="149"/>
      <c r="AK1437" s="149"/>
      <c r="AL1437" s="149"/>
      <c r="AM1437" s="149"/>
      <c r="AN1437" s="149"/>
      <c r="AO1437" s="149"/>
      <c r="AP1437" s="149"/>
      <c r="AQ1437" s="149"/>
      <c r="AR1437" s="149"/>
      <c r="AS1437" s="149"/>
      <c r="AT1437" s="149"/>
      <c r="AU1437" s="149"/>
      <c r="AV1437" s="149"/>
      <c r="AW1437" s="149"/>
      <c r="AX1437" s="149"/>
      <c r="AY1437" s="149"/>
      <c r="AZ1437" s="149"/>
      <c r="BA1437" s="149"/>
      <c r="BB1437" s="149"/>
      <c r="BC1437" s="149"/>
      <c r="BD1437" s="149"/>
      <c r="BE1437" s="149"/>
      <c r="BF1437" s="149"/>
      <c r="BG1437" s="149"/>
      <c r="BH1437" s="149"/>
    </row>
    <row r="1438" spans="1:60" outlineLevel="1" x14ac:dyDescent="0.25">
      <c r="A1438" s="156"/>
      <c r="B1438" s="157"/>
      <c r="C1438" s="194" t="s">
        <v>2009</v>
      </c>
      <c r="D1438" s="161"/>
      <c r="E1438" s="162">
        <v>20.02</v>
      </c>
      <c r="F1438" s="159"/>
      <c r="G1438" s="159"/>
      <c r="H1438" s="159"/>
      <c r="I1438" s="159"/>
      <c r="J1438" s="159"/>
      <c r="K1438" s="159"/>
      <c r="L1438" s="159"/>
      <c r="M1438" s="159"/>
      <c r="N1438" s="159"/>
      <c r="O1438" s="159"/>
      <c r="P1438" s="159"/>
      <c r="Q1438" s="159"/>
      <c r="R1438" s="159"/>
      <c r="S1438" s="159"/>
      <c r="T1438" s="159"/>
      <c r="U1438" s="159"/>
      <c r="V1438" s="159"/>
      <c r="W1438" s="159"/>
      <c r="X1438" s="159"/>
      <c r="Y1438" s="149"/>
      <c r="Z1438" s="149"/>
      <c r="AA1438" s="149"/>
      <c r="AB1438" s="149"/>
      <c r="AC1438" s="149"/>
      <c r="AD1438" s="149"/>
      <c r="AE1438" s="149"/>
      <c r="AF1438" s="149"/>
      <c r="AG1438" s="149" t="s">
        <v>249</v>
      </c>
      <c r="AH1438" s="149">
        <v>0</v>
      </c>
      <c r="AI1438" s="149"/>
      <c r="AJ1438" s="149"/>
      <c r="AK1438" s="149"/>
      <c r="AL1438" s="149"/>
      <c r="AM1438" s="149"/>
      <c r="AN1438" s="149"/>
      <c r="AO1438" s="149"/>
      <c r="AP1438" s="149"/>
      <c r="AQ1438" s="149"/>
      <c r="AR1438" s="149"/>
      <c r="AS1438" s="149"/>
      <c r="AT1438" s="149"/>
      <c r="AU1438" s="149"/>
      <c r="AV1438" s="149"/>
      <c r="AW1438" s="149"/>
      <c r="AX1438" s="149"/>
      <c r="AY1438" s="149"/>
      <c r="AZ1438" s="149"/>
      <c r="BA1438" s="149"/>
      <c r="BB1438" s="149"/>
      <c r="BC1438" s="149"/>
      <c r="BD1438" s="149"/>
      <c r="BE1438" s="149"/>
      <c r="BF1438" s="149"/>
      <c r="BG1438" s="149"/>
      <c r="BH1438" s="149"/>
    </row>
    <row r="1439" spans="1:60" outlineLevel="1" x14ac:dyDescent="0.25">
      <c r="A1439" s="156"/>
      <c r="B1439" s="157"/>
      <c r="C1439" s="194" t="s">
        <v>1208</v>
      </c>
      <c r="D1439" s="161"/>
      <c r="E1439" s="162">
        <v>-2.15</v>
      </c>
      <c r="F1439" s="159"/>
      <c r="G1439" s="159"/>
      <c r="H1439" s="159"/>
      <c r="I1439" s="159"/>
      <c r="J1439" s="159"/>
      <c r="K1439" s="159"/>
      <c r="L1439" s="159"/>
      <c r="M1439" s="159"/>
      <c r="N1439" s="159"/>
      <c r="O1439" s="159"/>
      <c r="P1439" s="159"/>
      <c r="Q1439" s="159"/>
      <c r="R1439" s="159"/>
      <c r="S1439" s="159"/>
      <c r="T1439" s="159"/>
      <c r="U1439" s="159"/>
      <c r="V1439" s="159"/>
      <c r="W1439" s="159"/>
      <c r="X1439" s="159"/>
      <c r="Y1439" s="149"/>
      <c r="Z1439" s="149"/>
      <c r="AA1439" s="149"/>
      <c r="AB1439" s="149"/>
      <c r="AC1439" s="149"/>
      <c r="AD1439" s="149"/>
      <c r="AE1439" s="149"/>
      <c r="AF1439" s="149"/>
      <c r="AG1439" s="149" t="s">
        <v>249</v>
      </c>
      <c r="AH1439" s="149">
        <v>0</v>
      </c>
      <c r="AI1439" s="149"/>
      <c r="AJ1439" s="149"/>
      <c r="AK1439" s="149"/>
      <c r="AL1439" s="149"/>
      <c r="AM1439" s="149"/>
      <c r="AN1439" s="149"/>
      <c r="AO1439" s="149"/>
      <c r="AP1439" s="149"/>
      <c r="AQ1439" s="149"/>
      <c r="AR1439" s="149"/>
      <c r="AS1439" s="149"/>
      <c r="AT1439" s="149"/>
      <c r="AU1439" s="149"/>
      <c r="AV1439" s="149"/>
      <c r="AW1439" s="149"/>
      <c r="AX1439" s="149"/>
      <c r="AY1439" s="149"/>
      <c r="AZ1439" s="149"/>
      <c r="BA1439" s="149"/>
      <c r="BB1439" s="149"/>
      <c r="BC1439" s="149"/>
      <c r="BD1439" s="149"/>
      <c r="BE1439" s="149"/>
      <c r="BF1439" s="149"/>
      <c r="BG1439" s="149"/>
      <c r="BH1439" s="149"/>
    </row>
    <row r="1440" spans="1:60" outlineLevel="1" x14ac:dyDescent="0.25">
      <c r="A1440" s="175">
        <v>207</v>
      </c>
      <c r="B1440" s="176" t="s">
        <v>2025</v>
      </c>
      <c r="C1440" s="193" t="s">
        <v>2026</v>
      </c>
      <c r="D1440" s="177" t="s">
        <v>242</v>
      </c>
      <c r="E1440" s="178">
        <v>145.33750000000001</v>
      </c>
      <c r="F1440" s="179"/>
      <c r="G1440" s="180">
        <f>ROUND(E1440*F1440,2)</f>
        <v>0</v>
      </c>
      <c r="H1440" s="179"/>
      <c r="I1440" s="180">
        <f>ROUND(E1440*H1440,2)</f>
        <v>0</v>
      </c>
      <c r="J1440" s="179"/>
      <c r="K1440" s="180">
        <f>ROUND(E1440*J1440,2)</f>
        <v>0</v>
      </c>
      <c r="L1440" s="180">
        <v>21</v>
      </c>
      <c r="M1440" s="180">
        <f>G1440*(1+L1440/100)</f>
        <v>0</v>
      </c>
      <c r="N1440" s="180">
        <v>1.9199999999999998E-2</v>
      </c>
      <c r="O1440" s="180">
        <f>ROUND(E1440*N1440,2)</f>
        <v>2.79</v>
      </c>
      <c r="P1440" s="180">
        <v>0</v>
      </c>
      <c r="Q1440" s="180">
        <f>ROUND(E1440*P1440,2)</f>
        <v>0</v>
      </c>
      <c r="R1440" s="180" t="s">
        <v>407</v>
      </c>
      <c r="S1440" s="180" t="s">
        <v>244</v>
      </c>
      <c r="T1440" s="181" t="s">
        <v>1030</v>
      </c>
      <c r="U1440" s="159">
        <v>0</v>
      </c>
      <c r="V1440" s="159">
        <f>ROUND(E1440*U1440,2)</f>
        <v>0</v>
      </c>
      <c r="W1440" s="159"/>
      <c r="X1440" s="159" t="s">
        <v>328</v>
      </c>
      <c r="Y1440" s="149"/>
      <c r="Z1440" s="149"/>
      <c r="AA1440" s="149"/>
      <c r="AB1440" s="149"/>
      <c r="AC1440" s="149"/>
      <c r="AD1440" s="149"/>
      <c r="AE1440" s="149"/>
      <c r="AF1440" s="149"/>
      <c r="AG1440" s="149" t="s">
        <v>415</v>
      </c>
      <c r="AH1440" s="149"/>
      <c r="AI1440" s="149"/>
      <c r="AJ1440" s="149"/>
      <c r="AK1440" s="149"/>
      <c r="AL1440" s="149"/>
      <c r="AM1440" s="149"/>
      <c r="AN1440" s="149"/>
      <c r="AO1440" s="149"/>
      <c r="AP1440" s="149"/>
      <c r="AQ1440" s="149"/>
      <c r="AR1440" s="149"/>
      <c r="AS1440" s="149"/>
      <c r="AT1440" s="149"/>
      <c r="AU1440" s="149"/>
      <c r="AV1440" s="149"/>
      <c r="AW1440" s="149"/>
      <c r="AX1440" s="149"/>
      <c r="AY1440" s="149"/>
      <c r="AZ1440" s="149"/>
      <c r="BA1440" s="149"/>
      <c r="BB1440" s="149"/>
      <c r="BC1440" s="149"/>
      <c r="BD1440" s="149"/>
      <c r="BE1440" s="149"/>
      <c r="BF1440" s="149"/>
      <c r="BG1440" s="149"/>
      <c r="BH1440" s="149"/>
    </row>
    <row r="1441" spans="1:60" outlineLevel="1" x14ac:dyDescent="0.25">
      <c r="A1441" s="156"/>
      <c r="B1441" s="157"/>
      <c r="C1441" s="194" t="s">
        <v>1216</v>
      </c>
      <c r="D1441" s="161"/>
      <c r="E1441" s="162"/>
      <c r="F1441" s="159"/>
      <c r="G1441" s="159"/>
      <c r="H1441" s="159"/>
      <c r="I1441" s="159"/>
      <c r="J1441" s="159"/>
      <c r="K1441" s="159"/>
      <c r="L1441" s="159"/>
      <c r="M1441" s="159"/>
      <c r="N1441" s="159"/>
      <c r="O1441" s="159"/>
      <c r="P1441" s="159"/>
      <c r="Q1441" s="159"/>
      <c r="R1441" s="159"/>
      <c r="S1441" s="159"/>
      <c r="T1441" s="159"/>
      <c r="U1441" s="159"/>
      <c r="V1441" s="159"/>
      <c r="W1441" s="159"/>
      <c r="X1441" s="159"/>
      <c r="Y1441" s="149"/>
      <c r="Z1441" s="149"/>
      <c r="AA1441" s="149"/>
      <c r="AB1441" s="149"/>
      <c r="AC1441" s="149"/>
      <c r="AD1441" s="149"/>
      <c r="AE1441" s="149"/>
      <c r="AF1441" s="149"/>
      <c r="AG1441" s="149" t="s">
        <v>249</v>
      </c>
      <c r="AH1441" s="149">
        <v>0</v>
      </c>
      <c r="AI1441" s="149"/>
      <c r="AJ1441" s="149"/>
      <c r="AK1441" s="149"/>
      <c r="AL1441" s="149"/>
      <c r="AM1441" s="149"/>
      <c r="AN1441" s="149"/>
      <c r="AO1441" s="149"/>
      <c r="AP1441" s="149"/>
      <c r="AQ1441" s="149"/>
      <c r="AR1441" s="149"/>
      <c r="AS1441" s="149"/>
      <c r="AT1441" s="149"/>
      <c r="AU1441" s="149"/>
      <c r="AV1441" s="149"/>
      <c r="AW1441" s="149"/>
      <c r="AX1441" s="149"/>
      <c r="AY1441" s="149"/>
      <c r="AZ1441" s="149"/>
      <c r="BA1441" s="149"/>
      <c r="BB1441" s="149"/>
      <c r="BC1441" s="149"/>
      <c r="BD1441" s="149"/>
      <c r="BE1441" s="149"/>
      <c r="BF1441" s="149"/>
      <c r="BG1441" s="149"/>
      <c r="BH1441" s="149"/>
    </row>
    <row r="1442" spans="1:60" outlineLevel="1" x14ac:dyDescent="0.25">
      <c r="A1442" s="156"/>
      <c r="B1442" s="157"/>
      <c r="C1442" s="194" t="s">
        <v>2001</v>
      </c>
      <c r="D1442" s="161"/>
      <c r="E1442" s="162">
        <v>19.579999999999998</v>
      </c>
      <c r="F1442" s="159"/>
      <c r="G1442" s="159"/>
      <c r="H1442" s="159"/>
      <c r="I1442" s="159"/>
      <c r="J1442" s="159"/>
      <c r="K1442" s="159"/>
      <c r="L1442" s="159"/>
      <c r="M1442" s="159"/>
      <c r="N1442" s="159"/>
      <c r="O1442" s="159"/>
      <c r="P1442" s="159"/>
      <c r="Q1442" s="159"/>
      <c r="R1442" s="159"/>
      <c r="S1442" s="159"/>
      <c r="T1442" s="159"/>
      <c r="U1442" s="159"/>
      <c r="V1442" s="159"/>
      <c r="W1442" s="159"/>
      <c r="X1442" s="159"/>
      <c r="Y1442" s="149"/>
      <c r="Z1442" s="149"/>
      <c r="AA1442" s="149"/>
      <c r="AB1442" s="149"/>
      <c r="AC1442" s="149"/>
      <c r="AD1442" s="149"/>
      <c r="AE1442" s="149"/>
      <c r="AF1442" s="149"/>
      <c r="AG1442" s="149" t="s">
        <v>249</v>
      </c>
      <c r="AH1442" s="149">
        <v>0</v>
      </c>
      <c r="AI1442" s="149"/>
      <c r="AJ1442" s="149"/>
      <c r="AK1442" s="149"/>
      <c r="AL1442" s="149"/>
      <c r="AM1442" s="149"/>
      <c r="AN1442" s="149"/>
      <c r="AO1442" s="149"/>
      <c r="AP1442" s="149"/>
      <c r="AQ1442" s="149"/>
      <c r="AR1442" s="149"/>
      <c r="AS1442" s="149"/>
      <c r="AT1442" s="149"/>
      <c r="AU1442" s="149"/>
      <c r="AV1442" s="149"/>
      <c r="AW1442" s="149"/>
      <c r="AX1442" s="149"/>
      <c r="AY1442" s="149"/>
      <c r="AZ1442" s="149"/>
      <c r="BA1442" s="149"/>
      <c r="BB1442" s="149"/>
      <c r="BC1442" s="149"/>
      <c r="BD1442" s="149"/>
      <c r="BE1442" s="149"/>
      <c r="BF1442" s="149"/>
      <c r="BG1442" s="149"/>
      <c r="BH1442" s="149"/>
    </row>
    <row r="1443" spans="1:60" outlineLevel="1" x14ac:dyDescent="0.25">
      <c r="A1443" s="156"/>
      <c r="B1443" s="157"/>
      <c r="C1443" s="194" t="s">
        <v>2002</v>
      </c>
      <c r="D1443" s="161"/>
      <c r="E1443" s="162">
        <v>-6.45</v>
      </c>
      <c r="F1443" s="159"/>
      <c r="G1443" s="159"/>
      <c r="H1443" s="159"/>
      <c r="I1443" s="159"/>
      <c r="J1443" s="159"/>
      <c r="K1443" s="159"/>
      <c r="L1443" s="159"/>
      <c r="M1443" s="159"/>
      <c r="N1443" s="159"/>
      <c r="O1443" s="159"/>
      <c r="P1443" s="159"/>
      <c r="Q1443" s="159"/>
      <c r="R1443" s="159"/>
      <c r="S1443" s="159"/>
      <c r="T1443" s="159"/>
      <c r="U1443" s="159"/>
      <c r="V1443" s="159"/>
      <c r="W1443" s="159"/>
      <c r="X1443" s="159"/>
      <c r="Y1443" s="149"/>
      <c r="Z1443" s="149"/>
      <c r="AA1443" s="149"/>
      <c r="AB1443" s="149"/>
      <c r="AC1443" s="149"/>
      <c r="AD1443" s="149"/>
      <c r="AE1443" s="149"/>
      <c r="AF1443" s="149"/>
      <c r="AG1443" s="149" t="s">
        <v>249</v>
      </c>
      <c r="AH1443" s="149">
        <v>0</v>
      </c>
      <c r="AI1443" s="149"/>
      <c r="AJ1443" s="149"/>
      <c r="AK1443" s="149"/>
      <c r="AL1443" s="149"/>
      <c r="AM1443" s="149"/>
      <c r="AN1443" s="149"/>
      <c r="AO1443" s="149"/>
      <c r="AP1443" s="149"/>
      <c r="AQ1443" s="149"/>
      <c r="AR1443" s="149"/>
      <c r="AS1443" s="149"/>
      <c r="AT1443" s="149"/>
      <c r="AU1443" s="149"/>
      <c r="AV1443" s="149"/>
      <c r="AW1443" s="149"/>
      <c r="AX1443" s="149"/>
      <c r="AY1443" s="149"/>
      <c r="AZ1443" s="149"/>
      <c r="BA1443" s="149"/>
      <c r="BB1443" s="149"/>
      <c r="BC1443" s="149"/>
      <c r="BD1443" s="149"/>
      <c r="BE1443" s="149"/>
      <c r="BF1443" s="149"/>
      <c r="BG1443" s="149"/>
      <c r="BH1443" s="149"/>
    </row>
    <row r="1444" spans="1:60" outlineLevel="1" x14ac:dyDescent="0.25">
      <c r="A1444" s="156"/>
      <c r="B1444" s="157"/>
      <c r="C1444" s="194" t="s">
        <v>2003</v>
      </c>
      <c r="D1444" s="161"/>
      <c r="E1444" s="162">
        <v>33</v>
      </c>
      <c r="F1444" s="159"/>
      <c r="G1444" s="159"/>
      <c r="H1444" s="159"/>
      <c r="I1444" s="159"/>
      <c r="J1444" s="159"/>
      <c r="K1444" s="159"/>
      <c r="L1444" s="159"/>
      <c r="M1444" s="159"/>
      <c r="N1444" s="159"/>
      <c r="O1444" s="159"/>
      <c r="P1444" s="159"/>
      <c r="Q1444" s="159"/>
      <c r="R1444" s="159"/>
      <c r="S1444" s="159"/>
      <c r="T1444" s="159"/>
      <c r="U1444" s="159"/>
      <c r="V1444" s="159"/>
      <c r="W1444" s="159"/>
      <c r="X1444" s="159"/>
      <c r="Y1444" s="149"/>
      <c r="Z1444" s="149"/>
      <c r="AA1444" s="149"/>
      <c r="AB1444" s="149"/>
      <c r="AC1444" s="149"/>
      <c r="AD1444" s="149"/>
      <c r="AE1444" s="149"/>
      <c r="AF1444" s="149"/>
      <c r="AG1444" s="149" t="s">
        <v>249</v>
      </c>
      <c r="AH1444" s="149">
        <v>0</v>
      </c>
      <c r="AI1444" s="149"/>
      <c r="AJ1444" s="149"/>
      <c r="AK1444" s="149"/>
      <c r="AL1444" s="149"/>
      <c r="AM1444" s="149"/>
      <c r="AN1444" s="149"/>
      <c r="AO1444" s="149"/>
      <c r="AP1444" s="149"/>
      <c r="AQ1444" s="149"/>
      <c r="AR1444" s="149"/>
      <c r="AS1444" s="149"/>
      <c r="AT1444" s="149"/>
      <c r="AU1444" s="149"/>
      <c r="AV1444" s="149"/>
      <c r="AW1444" s="149"/>
      <c r="AX1444" s="149"/>
      <c r="AY1444" s="149"/>
      <c r="AZ1444" s="149"/>
      <c r="BA1444" s="149"/>
      <c r="BB1444" s="149"/>
      <c r="BC1444" s="149"/>
      <c r="BD1444" s="149"/>
      <c r="BE1444" s="149"/>
      <c r="BF1444" s="149"/>
      <c r="BG1444" s="149"/>
      <c r="BH1444" s="149"/>
    </row>
    <row r="1445" spans="1:60" outlineLevel="1" x14ac:dyDescent="0.25">
      <c r="A1445" s="156"/>
      <c r="B1445" s="157"/>
      <c r="C1445" s="194" t="s">
        <v>1165</v>
      </c>
      <c r="D1445" s="161"/>
      <c r="E1445" s="162">
        <v>-1.9350000000000001</v>
      </c>
      <c r="F1445" s="159"/>
      <c r="G1445" s="159"/>
      <c r="H1445" s="159"/>
      <c r="I1445" s="159"/>
      <c r="J1445" s="159"/>
      <c r="K1445" s="159"/>
      <c r="L1445" s="159"/>
      <c r="M1445" s="159"/>
      <c r="N1445" s="159"/>
      <c r="O1445" s="159"/>
      <c r="P1445" s="159"/>
      <c r="Q1445" s="159"/>
      <c r="R1445" s="159"/>
      <c r="S1445" s="159"/>
      <c r="T1445" s="159"/>
      <c r="U1445" s="159"/>
      <c r="V1445" s="159"/>
      <c r="W1445" s="159"/>
      <c r="X1445" s="159"/>
      <c r="Y1445" s="149"/>
      <c r="Z1445" s="149"/>
      <c r="AA1445" s="149"/>
      <c r="AB1445" s="149"/>
      <c r="AC1445" s="149"/>
      <c r="AD1445" s="149"/>
      <c r="AE1445" s="149"/>
      <c r="AF1445" s="149"/>
      <c r="AG1445" s="149" t="s">
        <v>249</v>
      </c>
      <c r="AH1445" s="149">
        <v>0</v>
      </c>
      <c r="AI1445" s="149"/>
      <c r="AJ1445" s="149"/>
      <c r="AK1445" s="149"/>
      <c r="AL1445" s="149"/>
      <c r="AM1445" s="149"/>
      <c r="AN1445" s="149"/>
      <c r="AO1445" s="149"/>
      <c r="AP1445" s="149"/>
      <c r="AQ1445" s="149"/>
      <c r="AR1445" s="149"/>
      <c r="AS1445" s="149"/>
      <c r="AT1445" s="149"/>
      <c r="AU1445" s="149"/>
      <c r="AV1445" s="149"/>
      <c r="AW1445" s="149"/>
      <c r="AX1445" s="149"/>
      <c r="AY1445" s="149"/>
      <c r="AZ1445" s="149"/>
      <c r="BA1445" s="149"/>
      <c r="BB1445" s="149"/>
      <c r="BC1445" s="149"/>
      <c r="BD1445" s="149"/>
      <c r="BE1445" s="149"/>
      <c r="BF1445" s="149"/>
      <c r="BG1445" s="149"/>
      <c r="BH1445" s="149"/>
    </row>
    <row r="1446" spans="1:60" outlineLevel="1" x14ac:dyDescent="0.25">
      <c r="A1446" s="156"/>
      <c r="B1446" s="157"/>
      <c r="C1446" s="194" t="s">
        <v>1185</v>
      </c>
      <c r="D1446" s="161"/>
      <c r="E1446" s="162">
        <v>-1.72</v>
      </c>
      <c r="F1446" s="159"/>
      <c r="G1446" s="159"/>
      <c r="H1446" s="159"/>
      <c r="I1446" s="159"/>
      <c r="J1446" s="159"/>
      <c r="K1446" s="159"/>
      <c r="L1446" s="159"/>
      <c r="M1446" s="159"/>
      <c r="N1446" s="159"/>
      <c r="O1446" s="159"/>
      <c r="P1446" s="159"/>
      <c r="Q1446" s="159"/>
      <c r="R1446" s="159"/>
      <c r="S1446" s="159"/>
      <c r="T1446" s="159"/>
      <c r="U1446" s="159"/>
      <c r="V1446" s="159"/>
      <c r="W1446" s="159"/>
      <c r="X1446" s="159"/>
      <c r="Y1446" s="149"/>
      <c r="Z1446" s="149"/>
      <c r="AA1446" s="149"/>
      <c r="AB1446" s="149"/>
      <c r="AC1446" s="149"/>
      <c r="AD1446" s="149"/>
      <c r="AE1446" s="149"/>
      <c r="AF1446" s="149"/>
      <c r="AG1446" s="149" t="s">
        <v>249</v>
      </c>
      <c r="AH1446" s="149">
        <v>0</v>
      </c>
      <c r="AI1446" s="149"/>
      <c r="AJ1446" s="149"/>
      <c r="AK1446" s="149"/>
      <c r="AL1446" s="149"/>
      <c r="AM1446" s="149"/>
      <c r="AN1446" s="149"/>
      <c r="AO1446" s="149"/>
      <c r="AP1446" s="149"/>
      <c r="AQ1446" s="149"/>
      <c r="AR1446" s="149"/>
      <c r="AS1446" s="149"/>
      <c r="AT1446" s="149"/>
      <c r="AU1446" s="149"/>
      <c r="AV1446" s="149"/>
      <c r="AW1446" s="149"/>
      <c r="AX1446" s="149"/>
      <c r="AY1446" s="149"/>
      <c r="AZ1446" s="149"/>
      <c r="BA1446" s="149"/>
      <c r="BB1446" s="149"/>
      <c r="BC1446" s="149"/>
      <c r="BD1446" s="149"/>
      <c r="BE1446" s="149"/>
      <c r="BF1446" s="149"/>
      <c r="BG1446" s="149"/>
      <c r="BH1446" s="149"/>
    </row>
    <row r="1447" spans="1:60" outlineLevel="1" x14ac:dyDescent="0.25">
      <c r="A1447" s="156"/>
      <c r="B1447" s="157"/>
      <c r="C1447" s="194" t="s">
        <v>2004</v>
      </c>
      <c r="D1447" s="161"/>
      <c r="E1447" s="162">
        <v>12.76</v>
      </c>
      <c r="F1447" s="159"/>
      <c r="G1447" s="159"/>
      <c r="H1447" s="159"/>
      <c r="I1447" s="159"/>
      <c r="J1447" s="159"/>
      <c r="K1447" s="159"/>
      <c r="L1447" s="159"/>
      <c r="M1447" s="159"/>
      <c r="N1447" s="159"/>
      <c r="O1447" s="159"/>
      <c r="P1447" s="159"/>
      <c r="Q1447" s="159"/>
      <c r="R1447" s="159"/>
      <c r="S1447" s="159"/>
      <c r="T1447" s="159"/>
      <c r="U1447" s="159"/>
      <c r="V1447" s="159"/>
      <c r="W1447" s="159"/>
      <c r="X1447" s="159"/>
      <c r="Y1447" s="149"/>
      <c r="Z1447" s="149"/>
      <c r="AA1447" s="149"/>
      <c r="AB1447" s="149"/>
      <c r="AC1447" s="149"/>
      <c r="AD1447" s="149"/>
      <c r="AE1447" s="149"/>
      <c r="AF1447" s="149"/>
      <c r="AG1447" s="149" t="s">
        <v>249</v>
      </c>
      <c r="AH1447" s="149">
        <v>0</v>
      </c>
      <c r="AI1447" s="149"/>
      <c r="AJ1447" s="149"/>
      <c r="AK1447" s="149"/>
      <c r="AL1447" s="149"/>
      <c r="AM1447" s="149"/>
      <c r="AN1447" s="149"/>
      <c r="AO1447" s="149"/>
      <c r="AP1447" s="149"/>
      <c r="AQ1447" s="149"/>
      <c r="AR1447" s="149"/>
      <c r="AS1447" s="149"/>
      <c r="AT1447" s="149"/>
      <c r="AU1447" s="149"/>
      <c r="AV1447" s="149"/>
      <c r="AW1447" s="149"/>
      <c r="AX1447" s="149"/>
      <c r="AY1447" s="149"/>
      <c r="AZ1447" s="149"/>
      <c r="BA1447" s="149"/>
      <c r="BB1447" s="149"/>
      <c r="BC1447" s="149"/>
      <c r="BD1447" s="149"/>
      <c r="BE1447" s="149"/>
      <c r="BF1447" s="149"/>
      <c r="BG1447" s="149"/>
      <c r="BH1447" s="149"/>
    </row>
    <row r="1448" spans="1:60" outlineLevel="1" x14ac:dyDescent="0.25">
      <c r="A1448" s="156"/>
      <c r="B1448" s="157"/>
      <c r="C1448" s="194" t="s">
        <v>1157</v>
      </c>
      <c r="D1448" s="161"/>
      <c r="E1448" s="162">
        <v>-1.72</v>
      </c>
      <c r="F1448" s="159"/>
      <c r="G1448" s="159"/>
      <c r="H1448" s="159"/>
      <c r="I1448" s="159"/>
      <c r="J1448" s="159"/>
      <c r="K1448" s="159"/>
      <c r="L1448" s="159"/>
      <c r="M1448" s="159"/>
      <c r="N1448" s="159"/>
      <c r="O1448" s="159"/>
      <c r="P1448" s="159"/>
      <c r="Q1448" s="159"/>
      <c r="R1448" s="159"/>
      <c r="S1448" s="159"/>
      <c r="T1448" s="159"/>
      <c r="U1448" s="159"/>
      <c r="V1448" s="159"/>
      <c r="W1448" s="159"/>
      <c r="X1448" s="159"/>
      <c r="Y1448" s="149"/>
      <c r="Z1448" s="149"/>
      <c r="AA1448" s="149"/>
      <c r="AB1448" s="149"/>
      <c r="AC1448" s="149"/>
      <c r="AD1448" s="149"/>
      <c r="AE1448" s="149"/>
      <c r="AF1448" s="149"/>
      <c r="AG1448" s="149" t="s">
        <v>249</v>
      </c>
      <c r="AH1448" s="149">
        <v>0</v>
      </c>
      <c r="AI1448" s="149"/>
      <c r="AJ1448" s="149"/>
      <c r="AK1448" s="149"/>
      <c r="AL1448" s="149"/>
      <c r="AM1448" s="149"/>
      <c r="AN1448" s="149"/>
      <c r="AO1448" s="149"/>
      <c r="AP1448" s="149"/>
      <c r="AQ1448" s="149"/>
      <c r="AR1448" s="149"/>
      <c r="AS1448" s="149"/>
      <c r="AT1448" s="149"/>
      <c r="AU1448" s="149"/>
      <c r="AV1448" s="149"/>
      <c r="AW1448" s="149"/>
      <c r="AX1448" s="149"/>
      <c r="AY1448" s="149"/>
      <c r="AZ1448" s="149"/>
      <c r="BA1448" s="149"/>
      <c r="BB1448" s="149"/>
      <c r="BC1448" s="149"/>
      <c r="BD1448" s="149"/>
      <c r="BE1448" s="149"/>
      <c r="BF1448" s="149"/>
      <c r="BG1448" s="149"/>
      <c r="BH1448" s="149"/>
    </row>
    <row r="1449" spans="1:60" outlineLevel="1" x14ac:dyDescent="0.25">
      <c r="A1449" s="156"/>
      <c r="B1449" s="157"/>
      <c r="C1449" s="194" t="s">
        <v>2005</v>
      </c>
      <c r="D1449" s="161"/>
      <c r="E1449" s="162">
        <v>20.46</v>
      </c>
      <c r="F1449" s="159"/>
      <c r="G1449" s="159"/>
      <c r="H1449" s="159"/>
      <c r="I1449" s="159"/>
      <c r="J1449" s="159"/>
      <c r="K1449" s="159"/>
      <c r="L1449" s="159"/>
      <c r="M1449" s="159"/>
      <c r="N1449" s="159"/>
      <c r="O1449" s="159"/>
      <c r="P1449" s="159"/>
      <c r="Q1449" s="159"/>
      <c r="R1449" s="159"/>
      <c r="S1449" s="159"/>
      <c r="T1449" s="159"/>
      <c r="U1449" s="159"/>
      <c r="V1449" s="159"/>
      <c r="W1449" s="159"/>
      <c r="X1449" s="159"/>
      <c r="Y1449" s="149"/>
      <c r="Z1449" s="149"/>
      <c r="AA1449" s="149"/>
      <c r="AB1449" s="149"/>
      <c r="AC1449" s="149"/>
      <c r="AD1449" s="149"/>
      <c r="AE1449" s="149"/>
      <c r="AF1449" s="149"/>
      <c r="AG1449" s="149" t="s">
        <v>249</v>
      </c>
      <c r="AH1449" s="149">
        <v>0</v>
      </c>
      <c r="AI1449" s="149"/>
      <c r="AJ1449" s="149"/>
      <c r="AK1449" s="149"/>
      <c r="AL1449" s="149"/>
      <c r="AM1449" s="149"/>
      <c r="AN1449" s="149"/>
      <c r="AO1449" s="149"/>
      <c r="AP1449" s="149"/>
      <c r="AQ1449" s="149"/>
      <c r="AR1449" s="149"/>
      <c r="AS1449" s="149"/>
      <c r="AT1449" s="149"/>
      <c r="AU1449" s="149"/>
      <c r="AV1449" s="149"/>
      <c r="AW1449" s="149"/>
      <c r="AX1449" s="149"/>
      <c r="AY1449" s="149"/>
      <c r="AZ1449" s="149"/>
      <c r="BA1449" s="149"/>
      <c r="BB1449" s="149"/>
      <c r="BC1449" s="149"/>
      <c r="BD1449" s="149"/>
      <c r="BE1449" s="149"/>
      <c r="BF1449" s="149"/>
      <c r="BG1449" s="149"/>
      <c r="BH1449" s="149"/>
    </row>
    <row r="1450" spans="1:60" outlineLevel="1" x14ac:dyDescent="0.25">
      <c r="A1450" s="156"/>
      <c r="B1450" s="157"/>
      <c r="C1450" s="194" t="s">
        <v>1208</v>
      </c>
      <c r="D1450" s="161"/>
      <c r="E1450" s="162">
        <v>-2.15</v>
      </c>
      <c r="F1450" s="159"/>
      <c r="G1450" s="159"/>
      <c r="H1450" s="159"/>
      <c r="I1450" s="159"/>
      <c r="J1450" s="159"/>
      <c r="K1450" s="159"/>
      <c r="L1450" s="159"/>
      <c r="M1450" s="159"/>
      <c r="N1450" s="159"/>
      <c r="O1450" s="159"/>
      <c r="P1450" s="159"/>
      <c r="Q1450" s="159"/>
      <c r="R1450" s="159"/>
      <c r="S1450" s="159"/>
      <c r="T1450" s="159"/>
      <c r="U1450" s="159"/>
      <c r="V1450" s="159"/>
      <c r="W1450" s="159"/>
      <c r="X1450" s="159"/>
      <c r="Y1450" s="149"/>
      <c r="Z1450" s="149"/>
      <c r="AA1450" s="149"/>
      <c r="AB1450" s="149"/>
      <c r="AC1450" s="149"/>
      <c r="AD1450" s="149"/>
      <c r="AE1450" s="149"/>
      <c r="AF1450" s="149"/>
      <c r="AG1450" s="149" t="s">
        <v>249</v>
      </c>
      <c r="AH1450" s="149">
        <v>0</v>
      </c>
      <c r="AI1450" s="149"/>
      <c r="AJ1450" s="149"/>
      <c r="AK1450" s="149"/>
      <c r="AL1450" s="149"/>
      <c r="AM1450" s="149"/>
      <c r="AN1450" s="149"/>
      <c r="AO1450" s="149"/>
      <c r="AP1450" s="149"/>
      <c r="AQ1450" s="149"/>
      <c r="AR1450" s="149"/>
      <c r="AS1450" s="149"/>
      <c r="AT1450" s="149"/>
      <c r="AU1450" s="149"/>
      <c r="AV1450" s="149"/>
      <c r="AW1450" s="149"/>
      <c r="AX1450" s="149"/>
      <c r="AY1450" s="149"/>
      <c r="AZ1450" s="149"/>
      <c r="BA1450" s="149"/>
      <c r="BB1450" s="149"/>
      <c r="BC1450" s="149"/>
      <c r="BD1450" s="149"/>
      <c r="BE1450" s="149"/>
      <c r="BF1450" s="149"/>
      <c r="BG1450" s="149"/>
      <c r="BH1450" s="149"/>
    </row>
    <row r="1451" spans="1:60" outlineLevel="1" x14ac:dyDescent="0.25">
      <c r="A1451" s="156"/>
      <c r="B1451" s="157"/>
      <c r="C1451" s="194" t="s">
        <v>2006</v>
      </c>
      <c r="D1451" s="161"/>
      <c r="E1451" s="162">
        <v>18.260000000000002</v>
      </c>
      <c r="F1451" s="159"/>
      <c r="G1451" s="159"/>
      <c r="H1451" s="159"/>
      <c r="I1451" s="159"/>
      <c r="J1451" s="159"/>
      <c r="K1451" s="159"/>
      <c r="L1451" s="159"/>
      <c r="M1451" s="159"/>
      <c r="N1451" s="159"/>
      <c r="O1451" s="159"/>
      <c r="P1451" s="159"/>
      <c r="Q1451" s="159"/>
      <c r="R1451" s="159"/>
      <c r="S1451" s="159"/>
      <c r="T1451" s="159"/>
      <c r="U1451" s="159"/>
      <c r="V1451" s="159"/>
      <c r="W1451" s="159"/>
      <c r="X1451" s="159"/>
      <c r="Y1451" s="149"/>
      <c r="Z1451" s="149"/>
      <c r="AA1451" s="149"/>
      <c r="AB1451" s="149"/>
      <c r="AC1451" s="149"/>
      <c r="AD1451" s="149"/>
      <c r="AE1451" s="149"/>
      <c r="AF1451" s="149"/>
      <c r="AG1451" s="149" t="s">
        <v>249</v>
      </c>
      <c r="AH1451" s="149">
        <v>0</v>
      </c>
      <c r="AI1451" s="149"/>
      <c r="AJ1451" s="149"/>
      <c r="AK1451" s="149"/>
      <c r="AL1451" s="149"/>
      <c r="AM1451" s="149"/>
      <c r="AN1451" s="149"/>
      <c r="AO1451" s="149"/>
      <c r="AP1451" s="149"/>
      <c r="AQ1451" s="149"/>
      <c r="AR1451" s="149"/>
      <c r="AS1451" s="149"/>
      <c r="AT1451" s="149"/>
      <c r="AU1451" s="149"/>
      <c r="AV1451" s="149"/>
      <c r="AW1451" s="149"/>
      <c r="AX1451" s="149"/>
      <c r="AY1451" s="149"/>
      <c r="AZ1451" s="149"/>
      <c r="BA1451" s="149"/>
      <c r="BB1451" s="149"/>
      <c r="BC1451" s="149"/>
      <c r="BD1451" s="149"/>
      <c r="BE1451" s="149"/>
      <c r="BF1451" s="149"/>
      <c r="BG1451" s="149"/>
      <c r="BH1451" s="149"/>
    </row>
    <row r="1452" spans="1:60" outlineLevel="1" x14ac:dyDescent="0.25">
      <c r="A1452" s="156"/>
      <c r="B1452" s="157"/>
      <c r="C1452" s="194" t="s">
        <v>2007</v>
      </c>
      <c r="D1452" s="161"/>
      <c r="E1452" s="162">
        <v>-4.3</v>
      </c>
      <c r="F1452" s="159"/>
      <c r="G1452" s="159"/>
      <c r="H1452" s="159"/>
      <c r="I1452" s="159"/>
      <c r="J1452" s="159"/>
      <c r="K1452" s="159"/>
      <c r="L1452" s="159"/>
      <c r="M1452" s="159"/>
      <c r="N1452" s="159"/>
      <c r="O1452" s="159"/>
      <c r="P1452" s="159"/>
      <c r="Q1452" s="159"/>
      <c r="R1452" s="159"/>
      <c r="S1452" s="159"/>
      <c r="T1452" s="159"/>
      <c r="U1452" s="159"/>
      <c r="V1452" s="159"/>
      <c r="W1452" s="159"/>
      <c r="X1452" s="159"/>
      <c r="Y1452" s="149"/>
      <c r="Z1452" s="149"/>
      <c r="AA1452" s="149"/>
      <c r="AB1452" s="149"/>
      <c r="AC1452" s="149"/>
      <c r="AD1452" s="149"/>
      <c r="AE1452" s="149"/>
      <c r="AF1452" s="149"/>
      <c r="AG1452" s="149" t="s">
        <v>249</v>
      </c>
      <c r="AH1452" s="149">
        <v>0</v>
      </c>
      <c r="AI1452" s="149"/>
      <c r="AJ1452" s="149"/>
      <c r="AK1452" s="149"/>
      <c r="AL1452" s="149"/>
      <c r="AM1452" s="149"/>
      <c r="AN1452" s="149"/>
      <c r="AO1452" s="149"/>
      <c r="AP1452" s="149"/>
      <c r="AQ1452" s="149"/>
      <c r="AR1452" s="149"/>
      <c r="AS1452" s="149"/>
      <c r="AT1452" s="149"/>
      <c r="AU1452" s="149"/>
      <c r="AV1452" s="149"/>
      <c r="AW1452" s="149"/>
      <c r="AX1452" s="149"/>
      <c r="AY1452" s="149"/>
      <c r="AZ1452" s="149"/>
      <c r="BA1452" s="149"/>
      <c r="BB1452" s="149"/>
      <c r="BC1452" s="149"/>
      <c r="BD1452" s="149"/>
      <c r="BE1452" s="149"/>
      <c r="BF1452" s="149"/>
      <c r="BG1452" s="149"/>
      <c r="BH1452" s="149"/>
    </row>
    <row r="1453" spans="1:60" outlineLevel="1" x14ac:dyDescent="0.25">
      <c r="A1453" s="156"/>
      <c r="B1453" s="157"/>
      <c r="C1453" s="194" t="s">
        <v>1186</v>
      </c>
      <c r="D1453" s="161"/>
      <c r="E1453" s="162">
        <v>-1.9350000000000001</v>
      </c>
      <c r="F1453" s="159"/>
      <c r="G1453" s="159"/>
      <c r="H1453" s="159"/>
      <c r="I1453" s="159"/>
      <c r="J1453" s="159"/>
      <c r="K1453" s="159"/>
      <c r="L1453" s="159"/>
      <c r="M1453" s="159"/>
      <c r="N1453" s="159"/>
      <c r="O1453" s="159"/>
      <c r="P1453" s="159"/>
      <c r="Q1453" s="159"/>
      <c r="R1453" s="159"/>
      <c r="S1453" s="159"/>
      <c r="T1453" s="159"/>
      <c r="U1453" s="159"/>
      <c r="V1453" s="159"/>
      <c r="W1453" s="159"/>
      <c r="X1453" s="159"/>
      <c r="Y1453" s="149"/>
      <c r="Z1453" s="149"/>
      <c r="AA1453" s="149"/>
      <c r="AB1453" s="149"/>
      <c r="AC1453" s="149"/>
      <c r="AD1453" s="149"/>
      <c r="AE1453" s="149"/>
      <c r="AF1453" s="149"/>
      <c r="AG1453" s="149" t="s">
        <v>249</v>
      </c>
      <c r="AH1453" s="149">
        <v>0</v>
      </c>
      <c r="AI1453" s="149"/>
      <c r="AJ1453" s="149"/>
      <c r="AK1453" s="149"/>
      <c r="AL1453" s="149"/>
      <c r="AM1453" s="149"/>
      <c r="AN1453" s="149"/>
      <c r="AO1453" s="149"/>
      <c r="AP1453" s="149"/>
      <c r="AQ1453" s="149"/>
      <c r="AR1453" s="149"/>
      <c r="AS1453" s="149"/>
      <c r="AT1453" s="149"/>
      <c r="AU1453" s="149"/>
      <c r="AV1453" s="149"/>
      <c r="AW1453" s="149"/>
      <c r="AX1453" s="149"/>
      <c r="AY1453" s="149"/>
      <c r="AZ1453" s="149"/>
      <c r="BA1453" s="149"/>
      <c r="BB1453" s="149"/>
      <c r="BC1453" s="149"/>
      <c r="BD1453" s="149"/>
      <c r="BE1453" s="149"/>
      <c r="BF1453" s="149"/>
      <c r="BG1453" s="149"/>
      <c r="BH1453" s="149"/>
    </row>
    <row r="1454" spans="1:60" outlineLevel="1" x14ac:dyDescent="0.25">
      <c r="A1454" s="156"/>
      <c r="B1454" s="157"/>
      <c r="C1454" s="194" t="s">
        <v>2027</v>
      </c>
      <c r="D1454" s="161"/>
      <c r="E1454" s="162">
        <v>32.340000000000003</v>
      </c>
      <c r="F1454" s="159"/>
      <c r="G1454" s="159"/>
      <c r="H1454" s="159"/>
      <c r="I1454" s="159"/>
      <c r="J1454" s="159"/>
      <c r="K1454" s="159"/>
      <c r="L1454" s="159"/>
      <c r="M1454" s="159"/>
      <c r="N1454" s="159"/>
      <c r="O1454" s="159"/>
      <c r="P1454" s="159"/>
      <c r="Q1454" s="159"/>
      <c r="R1454" s="159"/>
      <c r="S1454" s="159"/>
      <c r="T1454" s="159"/>
      <c r="U1454" s="159"/>
      <c r="V1454" s="159"/>
      <c r="W1454" s="159"/>
      <c r="X1454" s="159"/>
      <c r="Y1454" s="149"/>
      <c r="Z1454" s="149"/>
      <c r="AA1454" s="149"/>
      <c r="AB1454" s="149"/>
      <c r="AC1454" s="149"/>
      <c r="AD1454" s="149"/>
      <c r="AE1454" s="149"/>
      <c r="AF1454" s="149"/>
      <c r="AG1454" s="149" t="s">
        <v>249</v>
      </c>
      <c r="AH1454" s="149">
        <v>0</v>
      </c>
      <c r="AI1454" s="149"/>
      <c r="AJ1454" s="149"/>
      <c r="AK1454" s="149"/>
      <c r="AL1454" s="149"/>
      <c r="AM1454" s="149"/>
      <c r="AN1454" s="149"/>
      <c r="AO1454" s="149"/>
      <c r="AP1454" s="149"/>
      <c r="AQ1454" s="149"/>
      <c r="AR1454" s="149"/>
      <c r="AS1454" s="149"/>
      <c r="AT1454" s="149"/>
      <c r="AU1454" s="149"/>
      <c r="AV1454" s="149"/>
      <c r="AW1454" s="149"/>
      <c r="AX1454" s="149"/>
      <c r="AY1454" s="149"/>
      <c r="AZ1454" s="149"/>
      <c r="BA1454" s="149"/>
      <c r="BB1454" s="149"/>
      <c r="BC1454" s="149"/>
      <c r="BD1454" s="149"/>
      <c r="BE1454" s="149"/>
      <c r="BF1454" s="149"/>
      <c r="BG1454" s="149"/>
      <c r="BH1454" s="149"/>
    </row>
    <row r="1455" spans="1:60" outlineLevel="1" x14ac:dyDescent="0.25">
      <c r="A1455" s="156"/>
      <c r="B1455" s="157"/>
      <c r="C1455" s="194" t="s">
        <v>1165</v>
      </c>
      <c r="D1455" s="161"/>
      <c r="E1455" s="162">
        <v>-1.9350000000000001</v>
      </c>
      <c r="F1455" s="159"/>
      <c r="G1455" s="159"/>
      <c r="H1455" s="159"/>
      <c r="I1455" s="159"/>
      <c r="J1455" s="159"/>
      <c r="K1455" s="159"/>
      <c r="L1455" s="159"/>
      <c r="M1455" s="159"/>
      <c r="N1455" s="159"/>
      <c r="O1455" s="159"/>
      <c r="P1455" s="159"/>
      <c r="Q1455" s="159"/>
      <c r="R1455" s="159"/>
      <c r="S1455" s="159"/>
      <c r="T1455" s="159"/>
      <c r="U1455" s="159"/>
      <c r="V1455" s="159"/>
      <c r="W1455" s="159"/>
      <c r="X1455" s="159"/>
      <c r="Y1455" s="149"/>
      <c r="Z1455" s="149"/>
      <c r="AA1455" s="149"/>
      <c r="AB1455" s="149"/>
      <c r="AC1455" s="149"/>
      <c r="AD1455" s="149"/>
      <c r="AE1455" s="149"/>
      <c r="AF1455" s="149"/>
      <c r="AG1455" s="149" t="s">
        <v>249</v>
      </c>
      <c r="AH1455" s="149">
        <v>0</v>
      </c>
      <c r="AI1455" s="149"/>
      <c r="AJ1455" s="149"/>
      <c r="AK1455" s="149"/>
      <c r="AL1455" s="149"/>
      <c r="AM1455" s="149"/>
      <c r="AN1455" s="149"/>
      <c r="AO1455" s="149"/>
      <c r="AP1455" s="149"/>
      <c r="AQ1455" s="149"/>
      <c r="AR1455" s="149"/>
      <c r="AS1455" s="149"/>
      <c r="AT1455" s="149"/>
      <c r="AU1455" s="149"/>
      <c r="AV1455" s="149"/>
      <c r="AW1455" s="149"/>
      <c r="AX1455" s="149"/>
      <c r="AY1455" s="149"/>
      <c r="AZ1455" s="149"/>
      <c r="BA1455" s="149"/>
      <c r="BB1455" s="149"/>
      <c r="BC1455" s="149"/>
      <c r="BD1455" s="149"/>
      <c r="BE1455" s="149"/>
      <c r="BF1455" s="149"/>
      <c r="BG1455" s="149"/>
      <c r="BH1455" s="149"/>
    </row>
    <row r="1456" spans="1:60" outlineLevel="1" x14ac:dyDescent="0.25">
      <c r="A1456" s="156"/>
      <c r="B1456" s="157"/>
      <c r="C1456" s="194" t="s">
        <v>2009</v>
      </c>
      <c r="D1456" s="161"/>
      <c r="E1456" s="162">
        <v>20.02</v>
      </c>
      <c r="F1456" s="159"/>
      <c r="G1456" s="159"/>
      <c r="H1456" s="159"/>
      <c r="I1456" s="159"/>
      <c r="J1456" s="159"/>
      <c r="K1456" s="159"/>
      <c r="L1456" s="159"/>
      <c r="M1456" s="159"/>
      <c r="N1456" s="159"/>
      <c r="O1456" s="159"/>
      <c r="P1456" s="159"/>
      <c r="Q1456" s="159"/>
      <c r="R1456" s="159"/>
      <c r="S1456" s="159"/>
      <c r="T1456" s="159"/>
      <c r="U1456" s="159"/>
      <c r="V1456" s="159"/>
      <c r="W1456" s="159"/>
      <c r="X1456" s="159"/>
      <c r="Y1456" s="149"/>
      <c r="Z1456" s="149"/>
      <c r="AA1456" s="149"/>
      <c r="AB1456" s="149"/>
      <c r="AC1456" s="149"/>
      <c r="AD1456" s="149"/>
      <c r="AE1456" s="149"/>
      <c r="AF1456" s="149"/>
      <c r="AG1456" s="149" t="s">
        <v>249</v>
      </c>
      <c r="AH1456" s="149">
        <v>0</v>
      </c>
      <c r="AI1456" s="149"/>
      <c r="AJ1456" s="149"/>
      <c r="AK1456" s="149"/>
      <c r="AL1456" s="149"/>
      <c r="AM1456" s="149"/>
      <c r="AN1456" s="149"/>
      <c r="AO1456" s="149"/>
      <c r="AP1456" s="149"/>
      <c r="AQ1456" s="149"/>
      <c r="AR1456" s="149"/>
      <c r="AS1456" s="149"/>
      <c r="AT1456" s="149"/>
      <c r="AU1456" s="149"/>
      <c r="AV1456" s="149"/>
      <c r="AW1456" s="149"/>
      <c r="AX1456" s="149"/>
      <c r="AY1456" s="149"/>
      <c r="AZ1456" s="149"/>
      <c r="BA1456" s="149"/>
      <c r="BB1456" s="149"/>
      <c r="BC1456" s="149"/>
      <c r="BD1456" s="149"/>
      <c r="BE1456" s="149"/>
      <c r="BF1456" s="149"/>
      <c r="BG1456" s="149"/>
      <c r="BH1456" s="149"/>
    </row>
    <row r="1457" spans="1:60" outlineLevel="1" x14ac:dyDescent="0.25">
      <c r="A1457" s="156"/>
      <c r="B1457" s="157"/>
      <c r="C1457" s="194" t="s">
        <v>1208</v>
      </c>
      <c r="D1457" s="161"/>
      <c r="E1457" s="162">
        <v>-2.15</v>
      </c>
      <c r="F1457" s="159"/>
      <c r="G1457" s="159"/>
      <c r="H1457" s="159"/>
      <c r="I1457" s="159"/>
      <c r="J1457" s="159"/>
      <c r="K1457" s="159"/>
      <c r="L1457" s="159"/>
      <c r="M1457" s="159"/>
      <c r="N1457" s="159"/>
      <c r="O1457" s="159"/>
      <c r="P1457" s="159"/>
      <c r="Q1457" s="159"/>
      <c r="R1457" s="159"/>
      <c r="S1457" s="159"/>
      <c r="T1457" s="159"/>
      <c r="U1457" s="159"/>
      <c r="V1457" s="159"/>
      <c r="W1457" s="159"/>
      <c r="X1457" s="159"/>
      <c r="Y1457" s="149"/>
      <c r="Z1457" s="149"/>
      <c r="AA1457" s="149"/>
      <c r="AB1457" s="149"/>
      <c r="AC1457" s="149"/>
      <c r="AD1457" s="149"/>
      <c r="AE1457" s="149"/>
      <c r="AF1457" s="149"/>
      <c r="AG1457" s="149" t="s">
        <v>249</v>
      </c>
      <c r="AH1457" s="149">
        <v>0</v>
      </c>
      <c r="AI1457" s="149"/>
      <c r="AJ1457" s="149"/>
      <c r="AK1457" s="149"/>
      <c r="AL1457" s="149"/>
      <c r="AM1457" s="149"/>
      <c r="AN1457" s="149"/>
      <c r="AO1457" s="149"/>
      <c r="AP1457" s="149"/>
      <c r="AQ1457" s="149"/>
      <c r="AR1457" s="149"/>
      <c r="AS1457" s="149"/>
      <c r="AT1457" s="149"/>
      <c r="AU1457" s="149"/>
      <c r="AV1457" s="149"/>
      <c r="AW1457" s="149"/>
      <c r="AX1457" s="149"/>
      <c r="AY1457" s="149"/>
      <c r="AZ1457" s="149"/>
      <c r="BA1457" s="149"/>
      <c r="BB1457" s="149"/>
      <c r="BC1457" s="149"/>
      <c r="BD1457" s="149"/>
      <c r="BE1457" s="149"/>
      <c r="BF1457" s="149"/>
      <c r="BG1457" s="149"/>
      <c r="BH1457" s="149"/>
    </row>
    <row r="1458" spans="1:60" outlineLevel="1" x14ac:dyDescent="0.25">
      <c r="A1458" s="156"/>
      <c r="B1458" s="157"/>
      <c r="C1458" s="196" t="s">
        <v>598</v>
      </c>
      <c r="D1458" s="163"/>
      <c r="E1458" s="164">
        <v>13.2125</v>
      </c>
      <c r="F1458" s="159"/>
      <c r="G1458" s="159"/>
      <c r="H1458" s="159"/>
      <c r="I1458" s="159"/>
      <c r="J1458" s="159"/>
      <c r="K1458" s="159"/>
      <c r="L1458" s="159"/>
      <c r="M1458" s="159"/>
      <c r="N1458" s="159"/>
      <c r="O1458" s="159"/>
      <c r="P1458" s="159"/>
      <c r="Q1458" s="159"/>
      <c r="R1458" s="159"/>
      <c r="S1458" s="159"/>
      <c r="T1458" s="159"/>
      <c r="U1458" s="159"/>
      <c r="V1458" s="159"/>
      <c r="W1458" s="159"/>
      <c r="X1458" s="159"/>
      <c r="Y1458" s="149"/>
      <c r="Z1458" s="149"/>
      <c r="AA1458" s="149"/>
      <c r="AB1458" s="149"/>
      <c r="AC1458" s="149"/>
      <c r="AD1458" s="149"/>
      <c r="AE1458" s="149"/>
      <c r="AF1458" s="149"/>
      <c r="AG1458" s="149" t="s">
        <v>249</v>
      </c>
      <c r="AH1458" s="149">
        <v>4</v>
      </c>
      <c r="AI1458" s="149"/>
      <c r="AJ1458" s="149"/>
      <c r="AK1458" s="149"/>
      <c r="AL1458" s="149"/>
      <c r="AM1458" s="149"/>
      <c r="AN1458" s="149"/>
      <c r="AO1458" s="149"/>
      <c r="AP1458" s="149"/>
      <c r="AQ1458" s="149"/>
      <c r="AR1458" s="149"/>
      <c r="AS1458" s="149"/>
      <c r="AT1458" s="149"/>
      <c r="AU1458" s="149"/>
      <c r="AV1458" s="149"/>
      <c r="AW1458" s="149"/>
      <c r="AX1458" s="149"/>
      <c r="AY1458" s="149"/>
      <c r="AZ1458" s="149"/>
      <c r="BA1458" s="149"/>
      <c r="BB1458" s="149"/>
      <c r="BC1458" s="149"/>
      <c r="BD1458" s="149"/>
      <c r="BE1458" s="149"/>
      <c r="BF1458" s="149"/>
      <c r="BG1458" s="149"/>
      <c r="BH1458" s="149"/>
    </row>
    <row r="1459" spans="1:60" outlineLevel="1" x14ac:dyDescent="0.25">
      <c r="A1459" s="175">
        <v>208</v>
      </c>
      <c r="B1459" s="176" t="s">
        <v>2028</v>
      </c>
      <c r="C1459" s="193" t="s">
        <v>2029</v>
      </c>
      <c r="D1459" s="177" t="s">
        <v>242</v>
      </c>
      <c r="E1459" s="178">
        <v>84.716499999999996</v>
      </c>
      <c r="F1459" s="179"/>
      <c r="G1459" s="180">
        <f>ROUND(E1459*F1459,2)</f>
        <v>0</v>
      </c>
      <c r="H1459" s="179"/>
      <c r="I1459" s="180">
        <f>ROUND(E1459*H1459,2)</f>
        <v>0</v>
      </c>
      <c r="J1459" s="179"/>
      <c r="K1459" s="180">
        <f>ROUND(E1459*J1459,2)</f>
        <v>0</v>
      </c>
      <c r="L1459" s="180">
        <v>21</v>
      </c>
      <c r="M1459" s="180">
        <f>G1459*(1+L1459/100)</f>
        <v>0</v>
      </c>
      <c r="N1459" s="180">
        <v>1.0500000000000001E-2</v>
      </c>
      <c r="O1459" s="180">
        <f>ROUND(E1459*N1459,2)</f>
        <v>0.89</v>
      </c>
      <c r="P1459" s="180">
        <v>0</v>
      </c>
      <c r="Q1459" s="180">
        <f>ROUND(E1459*P1459,2)</f>
        <v>0</v>
      </c>
      <c r="R1459" s="180" t="s">
        <v>407</v>
      </c>
      <c r="S1459" s="180" t="s">
        <v>244</v>
      </c>
      <c r="T1459" s="181" t="s">
        <v>1030</v>
      </c>
      <c r="U1459" s="159">
        <v>0</v>
      </c>
      <c r="V1459" s="159">
        <f>ROUND(E1459*U1459,2)</f>
        <v>0</v>
      </c>
      <c r="W1459" s="159"/>
      <c r="X1459" s="159" t="s">
        <v>328</v>
      </c>
      <c r="Y1459" s="149"/>
      <c r="Z1459" s="149"/>
      <c r="AA1459" s="149"/>
      <c r="AB1459" s="149"/>
      <c r="AC1459" s="149"/>
      <c r="AD1459" s="149"/>
      <c r="AE1459" s="149"/>
      <c r="AF1459" s="149"/>
      <c r="AG1459" s="149" t="s">
        <v>415</v>
      </c>
      <c r="AH1459" s="149"/>
      <c r="AI1459" s="149"/>
      <c r="AJ1459" s="149"/>
      <c r="AK1459" s="149"/>
      <c r="AL1459" s="149"/>
      <c r="AM1459" s="149"/>
      <c r="AN1459" s="149"/>
      <c r="AO1459" s="149"/>
      <c r="AP1459" s="149"/>
      <c r="AQ1459" s="149"/>
      <c r="AR1459" s="149"/>
      <c r="AS1459" s="149"/>
      <c r="AT1459" s="149"/>
      <c r="AU1459" s="149"/>
      <c r="AV1459" s="149"/>
      <c r="AW1459" s="149"/>
      <c r="AX1459" s="149"/>
      <c r="AY1459" s="149"/>
      <c r="AZ1459" s="149"/>
      <c r="BA1459" s="149"/>
      <c r="BB1459" s="149"/>
      <c r="BC1459" s="149"/>
      <c r="BD1459" s="149"/>
      <c r="BE1459" s="149"/>
      <c r="BF1459" s="149"/>
      <c r="BG1459" s="149"/>
      <c r="BH1459" s="149"/>
    </row>
    <row r="1460" spans="1:60" outlineLevel="1" x14ac:dyDescent="0.25">
      <c r="A1460" s="156"/>
      <c r="B1460" s="157"/>
      <c r="C1460" s="194" t="s">
        <v>1216</v>
      </c>
      <c r="D1460" s="161"/>
      <c r="E1460" s="162"/>
      <c r="F1460" s="159"/>
      <c r="G1460" s="159"/>
      <c r="H1460" s="159"/>
      <c r="I1460" s="159"/>
      <c r="J1460" s="159"/>
      <c r="K1460" s="159"/>
      <c r="L1460" s="159"/>
      <c r="M1460" s="159"/>
      <c r="N1460" s="159"/>
      <c r="O1460" s="159"/>
      <c r="P1460" s="159"/>
      <c r="Q1460" s="159"/>
      <c r="R1460" s="159"/>
      <c r="S1460" s="159"/>
      <c r="T1460" s="159"/>
      <c r="U1460" s="159"/>
      <c r="V1460" s="159"/>
      <c r="W1460" s="159"/>
      <c r="X1460" s="159"/>
      <c r="Y1460" s="149"/>
      <c r="Z1460" s="149"/>
      <c r="AA1460" s="149"/>
      <c r="AB1460" s="149"/>
      <c r="AC1460" s="149"/>
      <c r="AD1460" s="149"/>
      <c r="AE1460" s="149"/>
      <c r="AF1460" s="149"/>
      <c r="AG1460" s="149" t="s">
        <v>249</v>
      </c>
      <c r="AH1460" s="149">
        <v>0</v>
      </c>
      <c r="AI1460" s="149"/>
      <c r="AJ1460" s="149"/>
      <c r="AK1460" s="149"/>
      <c r="AL1460" s="149"/>
      <c r="AM1460" s="149"/>
      <c r="AN1460" s="149"/>
      <c r="AO1460" s="149"/>
      <c r="AP1460" s="149"/>
      <c r="AQ1460" s="149"/>
      <c r="AR1460" s="149"/>
      <c r="AS1460" s="149"/>
      <c r="AT1460" s="149"/>
      <c r="AU1460" s="149"/>
      <c r="AV1460" s="149"/>
      <c r="AW1460" s="149"/>
      <c r="AX1460" s="149"/>
      <c r="AY1460" s="149"/>
      <c r="AZ1460" s="149"/>
      <c r="BA1460" s="149"/>
      <c r="BB1460" s="149"/>
      <c r="BC1460" s="149"/>
      <c r="BD1460" s="149"/>
      <c r="BE1460" s="149"/>
      <c r="BF1460" s="149"/>
      <c r="BG1460" s="149"/>
      <c r="BH1460" s="149"/>
    </row>
    <row r="1461" spans="1:60" outlineLevel="1" x14ac:dyDescent="0.25">
      <c r="A1461" s="156"/>
      <c r="B1461" s="157"/>
      <c r="C1461" s="194" t="s">
        <v>2020</v>
      </c>
      <c r="D1461" s="161"/>
      <c r="E1461" s="162">
        <v>1.65</v>
      </c>
      <c r="F1461" s="159"/>
      <c r="G1461" s="159"/>
      <c r="H1461" s="159"/>
      <c r="I1461" s="159"/>
      <c r="J1461" s="159"/>
      <c r="K1461" s="159"/>
      <c r="L1461" s="159"/>
      <c r="M1461" s="159"/>
      <c r="N1461" s="159"/>
      <c r="O1461" s="159"/>
      <c r="P1461" s="159"/>
      <c r="Q1461" s="159"/>
      <c r="R1461" s="159"/>
      <c r="S1461" s="159"/>
      <c r="T1461" s="159"/>
      <c r="U1461" s="159"/>
      <c r="V1461" s="159"/>
      <c r="W1461" s="159"/>
      <c r="X1461" s="159"/>
      <c r="Y1461" s="149"/>
      <c r="Z1461" s="149"/>
      <c r="AA1461" s="149"/>
      <c r="AB1461" s="149"/>
      <c r="AC1461" s="149"/>
      <c r="AD1461" s="149"/>
      <c r="AE1461" s="149"/>
      <c r="AF1461" s="149"/>
      <c r="AG1461" s="149" t="s">
        <v>249</v>
      </c>
      <c r="AH1461" s="149">
        <v>0</v>
      </c>
      <c r="AI1461" s="149"/>
      <c r="AJ1461" s="149"/>
      <c r="AK1461" s="149"/>
      <c r="AL1461" s="149"/>
      <c r="AM1461" s="149"/>
      <c r="AN1461" s="149"/>
      <c r="AO1461" s="149"/>
      <c r="AP1461" s="149"/>
      <c r="AQ1461" s="149"/>
      <c r="AR1461" s="149"/>
      <c r="AS1461" s="149"/>
      <c r="AT1461" s="149"/>
      <c r="AU1461" s="149"/>
      <c r="AV1461" s="149"/>
      <c r="AW1461" s="149"/>
      <c r="AX1461" s="149"/>
      <c r="AY1461" s="149"/>
      <c r="AZ1461" s="149"/>
      <c r="BA1461" s="149"/>
      <c r="BB1461" s="149"/>
      <c r="BC1461" s="149"/>
      <c r="BD1461" s="149"/>
      <c r="BE1461" s="149"/>
      <c r="BF1461" s="149"/>
      <c r="BG1461" s="149"/>
      <c r="BH1461" s="149"/>
    </row>
    <row r="1462" spans="1:60" outlineLevel="1" x14ac:dyDescent="0.25">
      <c r="A1462" s="156"/>
      <c r="B1462" s="157"/>
      <c r="C1462" s="194" t="s">
        <v>1997</v>
      </c>
      <c r="D1462" s="161"/>
      <c r="E1462" s="162">
        <v>13.86</v>
      </c>
      <c r="F1462" s="159"/>
      <c r="G1462" s="159"/>
      <c r="H1462" s="159"/>
      <c r="I1462" s="159"/>
      <c r="J1462" s="159"/>
      <c r="K1462" s="159"/>
      <c r="L1462" s="159"/>
      <c r="M1462" s="159"/>
      <c r="N1462" s="159"/>
      <c r="O1462" s="159"/>
      <c r="P1462" s="159"/>
      <c r="Q1462" s="159"/>
      <c r="R1462" s="159"/>
      <c r="S1462" s="159"/>
      <c r="T1462" s="159"/>
      <c r="U1462" s="159"/>
      <c r="V1462" s="159"/>
      <c r="W1462" s="159"/>
      <c r="X1462" s="159"/>
      <c r="Y1462" s="149"/>
      <c r="Z1462" s="149"/>
      <c r="AA1462" s="149"/>
      <c r="AB1462" s="149"/>
      <c r="AC1462" s="149"/>
      <c r="AD1462" s="149"/>
      <c r="AE1462" s="149"/>
      <c r="AF1462" s="149"/>
      <c r="AG1462" s="149" t="s">
        <v>249</v>
      </c>
      <c r="AH1462" s="149">
        <v>0</v>
      </c>
      <c r="AI1462" s="149"/>
      <c r="AJ1462" s="149"/>
      <c r="AK1462" s="149"/>
      <c r="AL1462" s="149"/>
      <c r="AM1462" s="149"/>
      <c r="AN1462" s="149"/>
      <c r="AO1462" s="149"/>
      <c r="AP1462" s="149"/>
      <c r="AQ1462" s="149"/>
      <c r="AR1462" s="149"/>
      <c r="AS1462" s="149"/>
      <c r="AT1462" s="149"/>
      <c r="AU1462" s="149"/>
      <c r="AV1462" s="149"/>
      <c r="AW1462" s="149"/>
      <c r="AX1462" s="149"/>
      <c r="AY1462" s="149"/>
      <c r="AZ1462" s="149"/>
      <c r="BA1462" s="149"/>
      <c r="BB1462" s="149"/>
      <c r="BC1462" s="149"/>
      <c r="BD1462" s="149"/>
      <c r="BE1462" s="149"/>
      <c r="BF1462" s="149"/>
      <c r="BG1462" s="149"/>
      <c r="BH1462" s="149"/>
    </row>
    <row r="1463" spans="1:60" outlineLevel="1" x14ac:dyDescent="0.25">
      <c r="A1463" s="156"/>
      <c r="B1463" s="157"/>
      <c r="C1463" s="194" t="s">
        <v>1220</v>
      </c>
      <c r="D1463" s="161"/>
      <c r="E1463" s="162">
        <v>-3.44</v>
      </c>
      <c r="F1463" s="159"/>
      <c r="G1463" s="159"/>
      <c r="H1463" s="159"/>
      <c r="I1463" s="159"/>
      <c r="J1463" s="159"/>
      <c r="K1463" s="159"/>
      <c r="L1463" s="159"/>
      <c r="M1463" s="159"/>
      <c r="N1463" s="159"/>
      <c r="O1463" s="159"/>
      <c r="P1463" s="159"/>
      <c r="Q1463" s="159"/>
      <c r="R1463" s="159"/>
      <c r="S1463" s="159"/>
      <c r="T1463" s="159"/>
      <c r="U1463" s="159"/>
      <c r="V1463" s="159"/>
      <c r="W1463" s="159"/>
      <c r="X1463" s="159"/>
      <c r="Y1463" s="149"/>
      <c r="Z1463" s="149"/>
      <c r="AA1463" s="149"/>
      <c r="AB1463" s="149"/>
      <c r="AC1463" s="149"/>
      <c r="AD1463" s="149"/>
      <c r="AE1463" s="149"/>
      <c r="AF1463" s="149"/>
      <c r="AG1463" s="149" t="s">
        <v>249</v>
      </c>
      <c r="AH1463" s="149">
        <v>0</v>
      </c>
      <c r="AI1463" s="149"/>
      <c r="AJ1463" s="149"/>
      <c r="AK1463" s="149"/>
      <c r="AL1463" s="149"/>
      <c r="AM1463" s="149"/>
      <c r="AN1463" s="149"/>
      <c r="AO1463" s="149"/>
      <c r="AP1463" s="149"/>
      <c r="AQ1463" s="149"/>
      <c r="AR1463" s="149"/>
      <c r="AS1463" s="149"/>
      <c r="AT1463" s="149"/>
      <c r="AU1463" s="149"/>
      <c r="AV1463" s="149"/>
      <c r="AW1463" s="149"/>
      <c r="AX1463" s="149"/>
      <c r="AY1463" s="149"/>
      <c r="AZ1463" s="149"/>
      <c r="BA1463" s="149"/>
      <c r="BB1463" s="149"/>
      <c r="BC1463" s="149"/>
      <c r="BD1463" s="149"/>
      <c r="BE1463" s="149"/>
      <c r="BF1463" s="149"/>
      <c r="BG1463" s="149"/>
      <c r="BH1463" s="149"/>
    </row>
    <row r="1464" spans="1:60" outlineLevel="1" x14ac:dyDescent="0.25">
      <c r="A1464" s="156"/>
      <c r="B1464" s="157"/>
      <c r="C1464" s="194" t="s">
        <v>1998</v>
      </c>
      <c r="D1464" s="161"/>
      <c r="E1464" s="162">
        <v>11</v>
      </c>
      <c r="F1464" s="159"/>
      <c r="G1464" s="159"/>
      <c r="H1464" s="159"/>
      <c r="I1464" s="159"/>
      <c r="J1464" s="159"/>
      <c r="K1464" s="159"/>
      <c r="L1464" s="159"/>
      <c r="M1464" s="159"/>
      <c r="N1464" s="159"/>
      <c r="O1464" s="159"/>
      <c r="P1464" s="159"/>
      <c r="Q1464" s="159"/>
      <c r="R1464" s="159"/>
      <c r="S1464" s="159"/>
      <c r="T1464" s="159"/>
      <c r="U1464" s="159"/>
      <c r="V1464" s="159"/>
      <c r="W1464" s="159"/>
      <c r="X1464" s="159"/>
      <c r="Y1464" s="149"/>
      <c r="Z1464" s="149"/>
      <c r="AA1464" s="149"/>
      <c r="AB1464" s="149"/>
      <c r="AC1464" s="149"/>
      <c r="AD1464" s="149"/>
      <c r="AE1464" s="149"/>
      <c r="AF1464" s="149"/>
      <c r="AG1464" s="149" t="s">
        <v>249</v>
      </c>
      <c r="AH1464" s="149">
        <v>0</v>
      </c>
      <c r="AI1464" s="149"/>
      <c r="AJ1464" s="149"/>
      <c r="AK1464" s="149"/>
      <c r="AL1464" s="149"/>
      <c r="AM1464" s="149"/>
      <c r="AN1464" s="149"/>
      <c r="AO1464" s="149"/>
      <c r="AP1464" s="149"/>
      <c r="AQ1464" s="149"/>
      <c r="AR1464" s="149"/>
      <c r="AS1464" s="149"/>
      <c r="AT1464" s="149"/>
      <c r="AU1464" s="149"/>
      <c r="AV1464" s="149"/>
      <c r="AW1464" s="149"/>
      <c r="AX1464" s="149"/>
      <c r="AY1464" s="149"/>
      <c r="AZ1464" s="149"/>
      <c r="BA1464" s="149"/>
      <c r="BB1464" s="149"/>
      <c r="BC1464" s="149"/>
      <c r="BD1464" s="149"/>
      <c r="BE1464" s="149"/>
      <c r="BF1464" s="149"/>
      <c r="BG1464" s="149"/>
      <c r="BH1464" s="149"/>
    </row>
    <row r="1465" spans="1:60" outlineLevel="1" x14ac:dyDescent="0.25">
      <c r="A1465" s="156"/>
      <c r="B1465" s="157"/>
      <c r="C1465" s="194" t="s">
        <v>1157</v>
      </c>
      <c r="D1465" s="161"/>
      <c r="E1465" s="162">
        <v>-1.72</v>
      </c>
      <c r="F1465" s="159"/>
      <c r="G1465" s="159"/>
      <c r="H1465" s="159"/>
      <c r="I1465" s="159"/>
      <c r="J1465" s="159"/>
      <c r="K1465" s="159"/>
      <c r="L1465" s="159"/>
      <c r="M1465" s="159"/>
      <c r="N1465" s="159"/>
      <c r="O1465" s="159"/>
      <c r="P1465" s="159"/>
      <c r="Q1465" s="159"/>
      <c r="R1465" s="159"/>
      <c r="S1465" s="159"/>
      <c r="T1465" s="159"/>
      <c r="U1465" s="159"/>
      <c r="V1465" s="159"/>
      <c r="W1465" s="159"/>
      <c r="X1465" s="159"/>
      <c r="Y1465" s="149"/>
      <c r="Z1465" s="149"/>
      <c r="AA1465" s="149"/>
      <c r="AB1465" s="149"/>
      <c r="AC1465" s="149"/>
      <c r="AD1465" s="149"/>
      <c r="AE1465" s="149"/>
      <c r="AF1465" s="149"/>
      <c r="AG1465" s="149" t="s">
        <v>249</v>
      </c>
      <c r="AH1465" s="149">
        <v>0</v>
      </c>
      <c r="AI1465" s="149"/>
      <c r="AJ1465" s="149"/>
      <c r="AK1465" s="149"/>
      <c r="AL1465" s="149"/>
      <c r="AM1465" s="149"/>
      <c r="AN1465" s="149"/>
      <c r="AO1465" s="149"/>
      <c r="AP1465" s="149"/>
      <c r="AQ1465" s="149"/>
      <c r="AR1465" s="149"/>
      <c r="AS1465" s="149"/>
      <c r="AT1465" s="149"/>
      <c r="AU1465" s="149"/>
      <c r="AV1465" s="149"/>
      <c r="AW1465" s="149"/>
      <c r="AX1465" s="149"/>
      <c r="AY1465" s="149"/>
      <c r="AZ1465" s="149"/>
      <c r="BA1465" s="149"/>
      <c r="BB1465" s="149"/>
      <c r="BC1465" s="149"/>
      <c r="BD1465" s="149"/>
      <c r="BE1465" s="149"/>
      <c r="BF1465" s="149"/>
      <c r="BG1465" s="149"/>
      <c r="BH1465" s="149"/>
    </row>
    <row r="1466" spans="1:60" outlineLevel="1" x14ac:dyDescent="0.25">
      <c r="A1466" s="156"/>
      <c r="B1466" s="157"/>
      <c r="C1466" s="194" t="s">
        <v>1999</v>
      </c>
      <c r="D1466" s="161"/>
      <c r="E1466" s="162">
        <v>11.88</v>
      </c>
      <c r="F1466" s="159"/>
      <c r="G1466" s="159"/>
      <c r="H1466" s="159"/>
      <c r="I1466" s="159"/>
      <c r="J1466" s="159"/>
      <c r="K1466" s="159"/>
      <c r="L1466" s="159"/>
      <c r="M1466" s="159"/>
      <c r="N1466" s="159"/>
      <c r="O1466" s="159"/>
      <c r="P1466" s="159"/>
      <c r="Q1466" s="159"/>
      <c r="R1466" s="159"/>
      <c r="S1466" s="159"/>
      <c r="T1466" s="159"/>
      <c r="U1466" s="159"/>
      <c r="V1466" s="159"/>
      <c r="W1466" s="159"/>
      <c r="X1466" s="159"/>
      <c r="Y1466" s="149"/>
      <c r="Z1466" s="149"/>
      <c r="AA1466" s="149"/>
      <c r="AB1466" s="149"/>
      <c r="AC1466" s="149"/>
      <c r="AD1466" s="149"/>
      <c r="AE1466" s="149"/>
      <c r="AF1466" s="149"/>
      <c r="AG1466" s="149" t="s">
        <v>249</v>
      </c>
      <c r="AH1466" s="149">
        <v>0</v>
      </c>
      <c r="AI1466" s="149"/>
      <c r="AJ1466" s="149"/>
      <c r="AK1466" s="149"/>
      <c r="AL1466" s="149"/>
      <c r="AM1466" s="149"/>
      <c r="AN1466" s="149"/>
      <c r="AO1466" s="149"/>
      <c r="AP1466" s="149"/>
      <c r="AQ1466" s="149"/>
      <c r="AR1466" s="149"/>
      <c r="AS1466" s="149"/>
      <c r="AT1466" s="149"/>
      <c r="AU1466" s="149"/>
      <c r="AV1466" s="149"/>
      <c r="AW1466" s="149"/>
      <c r="AX1466" s="149"/>
      <c r="AY1466" s="149"/>
      <c r="AZ1466" s="149"/>
      <c r="BA1466" s="149"/>
      <c r="BB1466" s="149"/>
      <c r="BC1466" s="149"/>
      <c r="BD1466" s="149"/>
      <c r="BE1466" s="149"/>
      <c r="BF1466" s="149"/>
      <c r="BG1466" s="149"/>
      <c r="BH1466" s="149"/>
    </row>
    <row r="1467" spans="1:60" outlineLevel="1" x14ac:dyDescent="0.25">
      <c r="A1467" s="156"/>
      <c r="B1467" s="157"/>
      <c r="C1467" s="194" t="s">
        <v>1157</v>
      </c>
      <c r="D1467" s="161"/>
      <c r="E1467" s="162">
        <v>-1.72</v>
      </c>
      <c r="F1467" s="159"/>
      <c r="G1467" s="159"/>
      <c r="H1467" s="159"/>
      <c r="I1467" s="159"/>
      <c r="J1467" s="159"/>
      <c r="K1467" s="159"/>
      <c r="L1467" s="159"/>
      <c r="M1467" s="159"/>
      <c r="N1467" s="159"/>
      <c r="O1467" s="159"/>
      <c r="P1467" s="159"/>
      <c r="Q1467" s="159"/>
      <c r="R1467" s="159"/>
      <c r="S1467" s="159"/>
      <c r="T1467" s="159"/>
      <c r="U1467" s="159"/>
      <c r="V1467" s="159"/>
      <c r="W1467" s="159"/>
      <c r="X1467" s="159"/>
      <c r="Y1467" s="149"/>
      <c r="Z1467" s="149"/>
      <c r="AA1467" s="149"/>
      <c r="AB1467" s="149"/>
      <c r="AC1467" s="149"/>
      <c r="AD1467" s="149"/>
      <c r="AE1467" s="149"/>
      <c r="AF1467" s="149"/>
      <c r="AG1467" s="149" t="s">
        <v>249</v>
      </c>
      <c r="AH1467" s="149">
        <v>0</v>
      </c>
      <c r="AI1467" s="149"/>
      <c r="AJ1467" s="149"/>
      <c r="AK1467" s="149"/>
      <c r="AL1467" s="149"/>
      <c r="AM1467" s="149"/>
      <c r="AN1467" s="149"/>
      <c r="AO1467" s="149"/>
      <c r="AP1467" s="149"/>
      <c r="AQ1467" s="149"/>
      <c r="AR1467" s="149"/>
      <c r="AS1467" s="149"/>
      <c r="AT1467" s="149"/>
      <c r="AU1467" s="149"/>
      <c r="AV1467" s="149"/>
      <c r="AW1467" s="149"/>
      <c r="AX1467" s="149"/>
      <c r="AY1467" s="149"/>
      <c r="AZ1467" s="149"/>
      <c r="BA1467" s="149"/>
      <c r="BB1467" s="149"/>
      <c r="BC1467" s="149"/>
      <c r="BD1467" s="149"/>
      <c r="BE1467" s="149"/>
      <c r="BF1467" s="149"/>
      <c r="BG1467" s="149"/>
      <c r="BH1467" s="149"/>
    </row>
    <row r="1468" spans="1:60" outlineLevel="1" x14ac:dyDescent="0.25">
      <c r="A1468" s="156"/>
      <c r="B1468" s="157"/>
      <c r="C1468" s="194" t="s">
        <v>1186</v>
      </c>
      <c r="D1468" s="161"/>
      <c r="E1468" s="162">
        <v>-1.9350000000000001</v>
      </c>
      <c r="F1468" s="159"/>
      <c r="G1468" s="159"/>
      <c r="H1468" s="159"/>
      <c r="I1468" s="159"/>
      <c r="J1468" s="159"/>
      <c r="K1468" s="159"/>
      <c r="L1468" s="159"/>
      <c r="M1468" s="159"/>
      <c r="N1468" s="159"/>
      <c r="O1468" s="159"/>
      <c r="P1468" s="159"/>
      <c r="Q1468" s="159"/>
      <c r="R1468" s="159"/>
      <c r="S1468" s="159"/>
      <c r="T1468" s="159"/>
      <c r="U1468" s="159"/>
      <c r="V1468" s="159"/>
      <c r="W1468" s="159"/>
      <c r="X1468" s="159"/>
      <c r="Y1468" s="149"/>
      <c r="Z1468" s="149"/>
      <c r="AA1468" s="149"/>
      <c r="AB1468" s="149"/>
      <c r="AC1468" s="149"/>
      <c r="AD1468" s="149"/>
      <c r="AE1468" s="149"/>
      <c r="AF1468" s="149"/>
      <c r="AG1468" s="149" t="s">
        <v>249</v>
      </c>
      <c r="AH1468" s="149">
        <v>0</v>
      </c>
      <c r="AI1468" s="149"/>
      <c r="AJ1468" s="149"/>
      <c r="AK1468" s="149"/>
      <c r="AL1468" s="149"/>
      <c r="AM1468" s="149"/>
      <c r="AN1468" s="149"/>
      <c r="AO1468" s="149"/>
      <c r="AP1468" s="149"/>
      <c r="AQ1468" s="149"/>
      <c r="AR1468" s="149"/>
      <c r="AS1468" s="149"/>
      <c r="AT1468" s="149"/>
      <c r="AU1468" s="149"/>
      <c r="AV1468" s="149"/>
      <c r="AW1468" s="149"/>
      <c r="AX1468" s="149"/>
      <c r="AY1468" s="149"/>
      <c r="AZ1468" s="149"/>
      <c r="BA1468" s="149"/>
      <c r="BB1468" s="149"/>
      <c r="BC1468" s="149"/>
      <c r="BD1468" s="149"/>
      <c r="BE1468" s="149"/>
      <c r="BF1468" s="149"/>
      <c r="BG1468" s="149"/>
      <c r="BH1468" s="149"/>
    </row>
    <row r="1469" spans="1:60" outlineLevel="1" x14ac:dyDescent="0.25">
      <c r="A1469" s="156"/>
      <c r="B1469" s="157"/>
      <c r="C1469" s="194" t="s">
        <v>2000</v>
      </c>
      <c r="D1469" s="161"/>
      <c r="E1469" s="162">
        <v>11</v>
      </c>
      <c r="F1469" s="159"/>
      <c r="G1469" s="159"/>
      <c r="H1469" s="159"/>
      <c r="I1469" s="159"/>
      <c r="J1469" s="159"/>
      <c r="K1469" s="159"/>
      <c r="L1469" s="159"/>
      <c r="M1469" s="159"/>
      <c r="N1469" s="159"/>
      <c r="O1469" s="159"/>
      <c r="P1469" s="159"/>
      <c r="Q1469" s="159"/>
      <c r="R1469" s="159"/>
      <c r="S1469" s="159"/>
      <c r="T1469" s="159"/>
      <c r="U1469" s="159"/>
      <c r="V1469" s="159"/>
      <c r="W1469" s="159"/>
      <c r="X1469" s="159"/>
      <c r="Y1469" s="149"/>
      <c r="Z1469" s="149"/>
      <c r="AA1469" s="149"/>
      <c r="AB1469" s="149"/>
      <c r="AC1469" s="149"/>
      <c r="AD1469" s="149"/>
      <c r="AE1469" s="149"/>
      <c r="AF1469" s="149"/>
      <c r="AG1469" s="149" t="s">
        <v>249</v>
      </c>
      <c r="AH1469" s="149">
        <v>0</v>
      </c>
      <c r="AI1469" s="149"/>
      <c r="AJ1469" s="149"/>
      <c r="AK1469" s="149"/>
      <c r="AL1469" s="149"/>
      <c r="AM1469" s="149"/>
      <c r="AN1469" s="149"/>
      <c r="AO1469" s="149"/>
      <c r="AP1469" s="149"/>
      <c r="AQ1469" s="149"/>
      <c r="AR1469" s="149"/>
      <c r="AS1469" s="149"/>
      <c r="AT1469" s="149"/>
      <c r="AU1469" s="149"/>
      <c r="AV1469" s="149"/>
      <c r="AW1469" s="149"/>
      <c r="AX1469" s="149"/>
      <c r="AY1469" s="149"/>
      <c r="AZ1469" s="149"/>
      <c r="BA1469" s="149"/>
      <c r="BB1469" s="149"/>
      <c r="BC1469" s="149"/>
      <c r="BD1469" s="149"/>
      <c r="BE1469" s="149"/>
      <c r="BF1469" s="149"/>
      <c r="BG1469" s="149"/>
      <c r="BH1469" s="149"/>
    </row>
    <row r="1470" spans="1:60" outlineLevel="1" x14ac:dyDescent="0.25">
      <c r="A1470" s="156"/>
      <c r="B1470" s="157"/>
      <c r="C1470" s="194" t="s">
        <v>1157</v>
      </c>
      <c r="D1470" s="161"/>
      <c r="E1470" s="162">
        <v>-1.72</v>
      </c>
      <c r="F1470" s="159"/>
      <c r="G1470" s="159"/>
      <c r="H1470" s="159"/>
      <c r="I1470" s="159"/>
      <c r="J1470" s="159"/>
      <c r="K1470" s="159"/>
      <c r="L1470" s="159"/>
      <c r="M1470" s="159"/>
      <c r="N1470" s="159"/>
      <c r="O1470" s="159"/>
      <c r="P1470" s="159"/>
      <c r="Q1470" s="159"/>
      <c r="R1470" s="159"/>
      <c r="S1470" s="159"/>
      <c r="T1470" s="159"/>
      <c r="U1470" s="159"/>
      <c r="V1470" s="159"/>
      <c r="W1470" s="159"/>
      <c r="X1470" s="159"/>
      <c r="Y1470" s="149"/>
      <c r="Z1470" s="149"/>
      <c r="AA1470" s="149"/>
      <c r="AB1470" s="149"/>
      <c r="AC1470" s="149"/>
      <c r="AD1470" s="149"/>
      <c r="AE1470" s="149"/>
      <c r="AF1470" s="149"/>
      <c r="AG1470" s="149" t="s">
        <v>249</v>
      </c>
      <c r="AH1470" s="149">
        <v>0</v>
      </c>
      <c r="AI1470" s="149"/>
      <c r="AJ1470" s="149"/>
      <c r="AK1470" s="149"/>
      <c r="AL1470" s="149"/>
      <c r="AM1470" s="149"/>
      <c r="AN1470" s="149"/>
      <c r="AO1470" s="149"/>
      <c r="AP1470" s="149"/>
      <c r="AQ1470" s="149"/>
      <c r="AR1470" s="149"/>
      <c r="AS1470" s="149"/>
      <c r="AT1470" s="149"/>
      <c r="AU1470" s="149"/>
      <c r="AV1470" s="149"/>
      <c r="AW1470" s="149"/>
      <c r="AX1470" s="149"/>
      <c r="AY1470" s="149"/>
      <c r="AZ1470" s="149"/>
      <c r="BA1470" s="149"/>
      <c r="BB1470" s="149"/>
      <c r="BC1470" s="149"/>
      <c r="BD1470" s="149"/>
      <c r="BE1470" s="149"/>
      <c r="BF1470" s="149"/>
      <c r="BG1470" s="149"/>
      <c r="BH1470" s="149"/>
    </row>
    <row r="1471" spans="1:60" outlineLevel="1" x14ac:dyDescent="0.25">
      <c r="A1471" s="156"/>
      <c r="B1471" s="157"/>
      <c r="C1471" s="194" t="s">
        <v>1208</v>
      </c>
      <c r="D1471" s="161"/>
      <c r="E1471" s="162">
        <v>-2.15</v>
      </c>
      <c r="F1471" s="159"/>
      <c r="G1471" s="159"/>
      <c r="H1471" s="159"/>
      <c r="I1471" s="159"/>
      <c r="J1471" s="159"/>
      <c r="K1471" s="159"/>
      <c r="L1471" s="159"/>
      <c r="M1471" s="159"/>
      <c r="N1471" s="159"/>
      <c r="O1471" s="159"/>
      <c r="P1471" s="159"/>
      <c r="Q1471" s="159"/>
      <c r="R1471" s="159"/>
      <c r="S1471" s="159"/>
      <c r="T1471" s="159"/>
      <c r="U1471" s="159"/>
      <c r="V1471" s="159"/>
      <c r="W1471" s="159"/>
      <c r="X1471" s="159"/>
      <c r="Y1471" s="149"/>
      <c r="Z1471" s="149"/>
      <c r="AA1471" s="149"/>
      <c r="AB1471" s="149"/>
      <c r="AC1471" s="149"/>
      <c r="AD1471" s="149"/>
      <c r="AE1471" s="149"/>
      <c r="AF1471" s="149"/>
      <c r="AG1471" s="149" t="s">
        <v>249</v>
      </c>
      <c r="AH1471" s="149">
        <v>0</v>
      </c>
      <c r="AI1471" s="149"/>
      <c r="AJ1471" s="149"/>
      <c r="AK1471" s="149"/>
      <c r="AL1471" s="149"/>
      <c r="AM1471" s="149"/>
      <c r="AN1471" s="149"/>
      <c r="AO1471" s="149"/>
      <c r="AP1471" s="149"/>
      <c r="AQ1471" s="149"/>
      <c r="AR1471" s="149"/>
      <c r="AS1471" s="149"/>
      <c r="AT1471" s="149"/>
      <c r="AU1471" s="149"/>
      <c r="AV1471" s="149"/>
      <c r="AW1471" s="149"/>
      <c r="AX1471" s="149"/>
      <c r="AY1471" s="149"/>
      <c r="AZ1471" s="149"/>
      <c r="BA1471" s="149"/>
      <c r="BB1471" s="149"/>
      <c r="BC1471" s="149"/>
      <c r="BD1471" s="149"/>
      <c r="BE1471" s="149"/>
      <c r="BF1471" s="149"/>
      <c r="BG1471" s="149"/>
      <c r="BH1471" s="149"/>
    </row>
    <row r="1472" spans="1:60" outlineLevel="1" x14ac:dyDescent="0.25">
      <c r="A1472" s="156"/>
      <c r="B1472" s="157"/>
      <c r="C1472" s="194" t="s">
        <v>2010</v>
      </c>
      <c r="D1472" s="161"/>
      <c r="E1472" s="162">
        <v>12.98</v>
      </c>
      <c r="F1472" s="159"/>
      <c r="G1472" s="159"/>
      <c r="H1472" s="159"/>
      <c r="I1472" s="159"/>
      <c r="J1472" s="159"/>
      <c r="K1472" s="159"/>
      <c r="L1472" s="159"/>
      <c r="M1472" s="159"/>
      <c r="N1472" s="159"/>
      <c r="O1472" s="159"/>
      <c r="P1472" s="159"/>
      <c r="Q1472" s="159"/>
      <c r="R1472" s="159"/>
      <c r="S1472" s="159"/>
      <c r="T1472" s="159"/>
      <c r="U1472" s="159"/>
      <c r="V1472" s="159"/>
      <c r="W1472" s="159"/>
      <c r="X1472" s="159"/>
      <c r="Y1472" s="149"/>
      <c r="Z1472" s="149"/>
      <c r="AA1472" s="149"/>
      <c r="AB1472" s="149"/>
      <c r="AC1472" s="149"/>
      <c r="AD1472" s="149"/>
      <c r="AE1472" s="149"/>
      <c r="AF1472" s="149"/>
      <c r="AG1472" s="149" t="s">
        <v>249</v>
      </c>
      <c r="AH1472" s="149">
        <v>0</v>
      </c>
      <c r="AI1472" s="149"/>
      <c r="AJ1472" s="149"/>
      <c r="AK1472" s="149"/>
      <c r="AL1472" s="149"/>
      <c r="AM1472" s="149"/>
      <c r="AN1472" s="149"/>
      <c r="AO1472" s="149"/>
      <c r="AP1472" s="149"/>
      <c r="AQ1472" s="149"/>
      <c r="AR1472" s="149"/>
      <c r="AS1472" s="149"/>
      <c r="AT1472" s="149"/>
      <c r="AU1472" s="149"/>
      <c r="AV1472" s="149"/>
      <c r="AW1472" s="149"/>
      <c r="AX1472" s="149"/>
      <c r="AY1472" s="149"/>
      <c r="AZ1472" s="149"/>
      <c r="BA1472" s="149"/>
      <c r="BB1472" s="149"/>
      <c r="BC1472" s="149"/>
      <c r="BD1472" s="149"/>
      <c r="BE1472" s="149"/>
      <c r="BF1472" s="149"/>
      <c r="BG1472" s="149"/>
      <c r="BH1472" s="149"/>
    </row>
    <row r="1473" spans="1:60" outlineLevel="1" x14ac:dyDescent="0.25">
      <c r="A1473" s="156"/>
      <c r="B1473" s="157"/>
      <c r="C1473" s="194" t="s">
        <v>1157</v>
      </c>
      <c r="D1473" s="161"/>
      <c r="E1473" s="162">
        <v>-1.72</v>
      </c>
      <c r="F1473" s="159"/>
      <c r="G1473" s="159"/>
      <c r="H1473" s="159"/>
      <c r="I1473" s="159"/>
      <c r="J1473" s="159"/>
      <c r="K1473" s="159"/>
      <c r="L1473" s="159"/>
      <c r="M1473" s="159"/>
      <c r="N1473" s="159"/>
      <c r="O1473" s="159"/>
      <c r="P1473" s="159"/>
      <c r="Q1473" s="159"/>
      <c r="R1473" s="159"/>
      <c r="S1473" s="159"/>
      <c r="T1473" s="159"/>
      <c r="U1473" s="159"/>
      <c r="V1473" s="159"/>
      <c r="W1473" s="159"/>
      <c r="X1473" s="159"/>
      <c r="Y1473" s="149"/>
      <c r="Z1473" s="149"/>
      <c r="AA1473" s="149"/>
      <c r="AB1473" s="149"/>
      <c r="AC1473" s="149"/>
      <c r="AD1473" s="149"/>
      <c r="AE1473" s="149"/>
      <c r="AF1473" s="149"/>
      <c r="AG1473" s="149" t="s">
        <v>249</v>
      </c>
      <c r="AH1473" s="149">
        <v>0</v>
      </c>
      <c r="AI1473" s="149"/>
      <c r="AJ1473" s="149"/>
      <c r="AK1473" s="149"/>
      <c r="AL1473" s="149"/>
      <c r="AM1473" s="149"/>
      <c r="AN1473" s="149"/>
      <c r="AO1473" s="149"/>
      <c r="AP1473" s="149"/>
      <c r="AQ1473" s="149"/>
      <c r="AR1473" s="149"/>
      <c r="AS1473" s="149"/>
      <c r="AT1473" s="149"/>
      <c r="AU1473" s="149"/>
      <c r="AV1473" s="149"/>
      <c r="AW1473" s="149"/>
      <c r="AX1473" s="149"/>
      <c r="AY1473" s="149"/>
      <c r="AZ1473" s="149"/>
      <c r="BA1473" s="149"/>
      <c r="BB1473" s="149"/>
      <c r="BC1473" s="149"/>
      <c r="BD1473" s="149"/>
      <c r="BE1473" s="149"/>
      <c r="BF1473" s="149"/>
      <c r="BG1473" s="149"/>
      <c r="BH1473" s="149"/>
    </row>
    <row r="1474" spans="1:60" outlineLevel="1" x14ac:dyDescent="0.25">
      <c r="A1474" s="156"/>
      <c r="B1474" s="157"/>
      <c r="C1474" s="194" t="s">
        <v>2011</v>
      </c>
      <c r="D1474" s="161"/>
      <c r="E1474" s="162">
        <v>12.1</v>
      </c>
      <c r="F1474" s="159"/>
      <c r="G1474" s="159"/>
      <c r="H1474" s="159"/>
      <c r="I1474" s="159"/>
      <c r="J1474" s="159"/>
      <c r="K1474" s="159"/>
      <c r="L1474" s="159"/>
      <c r="M1474" s="159"/>
      <c r="N1474" s="159"/>
      <c r="O1474" s="159"/>
      <c r="P1474" s="159"/>
      <c r="Q1474" s="159"/>
      <c r="R1474" s="159"/>
      <c r="S1474" s="159"/>
      <c r="T1474" s="159"/>
      <c r="U1474" s="159"/>
      <c r="V1474" s="159"/>
      <c r="W1474" s="159"/>
      <c r="X1474" s="159"/>
      <c r="Y1474" s="149"/>
      <c r="Z1474" s="149"/>
      <c r="AA1474" s="149"/>
      <c r="AB1474" s="149"/>
      <c r="AC1474" s="149"/>
      <c r="AD1474" s="149"/>
      <c r="AE1474" s="149"/>
      <c r="AF1474" s="149"/>
      <c r="AG1474" s="149" t="s">
        <v>249</v>
      </c>
      <c r="AH1474" s="149">
        <v>0</v>
      </c>
      <c r="AI1474" s="149"/>
      <c r="AJ1474" s="149"/>
      <c r="AK1474" s="149"/>
      <c r="AL1474" s="149"/>
      <c r="AM1474" s="149"/>
      <c r="AN1474" s="149"/>
      <c r="AO1474" s="149"/>
      <c r="AP1474" s="149"/>
      <c r="AQ1474" s="149"/>
      <c r="AR1474" s="149"/>
      <c r="AS1474" s="149"/>
      <c r="AT1474" s="149"/>
      <c r="AU1474" s="149"/>
      <c r="AV1474" s="149"/>
      <c r="AW1474" s="149"/>
      <c r="AX1474" s="149"/>
      <c r="AY1474" s="149"/>
      <c r="AZ1474" s="149"/>
      <c r="BA1474" s="149"/>
      <c r="BB1474" s="149"/>
      <c r="BC1474" s="149"/>
      <c r="BD1474" s="149"/>
      <c r="BE1474" s="149"/>
      <c r="BF1474" s="149"/>
      <c r="BG1474" s="149"/>
      <c r="BH1474" s="149"/>
    </row>
    <row r="1475" spans="1:60" outlineLevel="1" x14ac:dyDescent="0.25">
      <c r="A1475" s="156"/>
      <c r="B1475" s="157"/>
      <c r="C1475" s="194" t="s">
        <v>1220</v>
      </c>
      <c r="D1475" s="161"/>
      <c r="E1475" s="162">
        <v>-3.44</v>
      </c>
      <c r="F1475" s="159"/>
      <c r="G1475" s="159"/>
      <c r="H1475" s="159"/>
      <c r="I1475" s="159"/>
      <c r="J1475" s="159"/>
      <c r="K1475" s="159"/>
      <c r="L1475" s="159"/>
      <c r="M1475" s="159"/>
      <c r="N1475" s="159"/>
      <c r="O1475" s="159"/>
      <c r="P1475" s="159"/>
      <c r="Q1475" s="159"/>
      <c r="R1475" s="159"/>
      <c r="S1475" s="159"/>
      <c r="T1475" s="159"/>
      <c r="U1475" s="159"/>
      <c r="V1475" s="159"/>
      <c r="W1475" s="159"/>
      <c r="X1475" s="159"/>
      <c r="Y1475" s="149"/>
      <c r="Z1475" s="149"/>
      <c r="AA1475" s="149"/>
      <c r="AB1475" s="149"/>
      <c r="AC1475" s="149"/>
      <c r="AD1475" s="149"/>
      <c r="AE1475" s="149"/>
      <c r="AF1475" s="149"/>
      <c r="AG1475" s="149" t="s">
        <v>249</v>
      </c>
      <c r="AH1475" s="149">
        <v>0</v>
      </c>
      <c r="AI1475" s="149"/>
      <c r="AJ1475" s="149"/>
      <c r="AK1475" s="149"/>
      <c r="AL1475" s="149"/>
      <c r="AM1475" s="149"/>
      <c r="AN1475" s="149"/>
      <c r="AO1475" s="149"/>
      <c r="AP1475" s="149"/>
      <c r="AQ1475" s="149"/>
      <c r="AR1475" s="149"/>
      <c r="AS1475" s="149"/>
      <c r="AT1475" s="149"/>
      <c r="AU1475" s="149"/>
      <c r="AV1475" s="149"/>
      <c r="AW1475" s="149"/>
      <c r="AX1475" s="149"/>
      <c r="AY1475" s="149"/>
      <c r="AZ1475" s="149"/>
      <c r="BA1475" s="149"/>
      <c r="BB1475" s="149"/>
      <c r="BC1475" s="149"/>
      <c r="BD1475" s="149"/>
      <c r="BE1475" s="149"/>
      <c r="BF1475" s="149"/>
      <c r="BG1475" s="149"/>
      <c r="BH1475" s="149"/>
    </row>
    <row r="1476" spans="1:60" outlineLevel="1" x14ac:dyDescent="0.25">
      <c r="A1476" s="156"/>
      <c r="B1476" s="157"/>
      <c r="C1476" s="194" t="s">
        <v>2012</v>
      </c>
      <c r="D1476" s="161"/>
      <c r="E1476" s="162">
        <v>11.22</v>
      </c>
      <c r="F1476" s="159"/>
      <c r="G1476" s="159"/>
      <c r="H1476" s="159"/>
      <c r="I1476" s="159"/>
      <c r="J1476" s="159"/>
      <c r="K1476" s="159"/>
      <c r="L1476" s="159"/>
      <c r="M1476" s="159"/>
      <c r="N1476" s="159"/>
      <c r="O1476" s="159"/>
      <c r="P1476" s="159"/>
      <c r="Q1476" s="159"/>
      <c r="R1476" s="159"/>
      <c r="S1476" s="159"/>
      <c r="T1476" s="159"/>
      <c r="U1476" s="159"/>
      <c r="V1476" s="159"/>
      <c r="W1476" s="159"/>
      <c r="X1476" s="159"/>
      <c r="Y1476" s="149"/>
      <c r="Z1476" s="149"/>
      <c r="AA1476" s="149"/>
      <c r="AB1476" s="149"/>
      <c r="AC1476" s="149"/>
      <c r="AD1476" s="149"/>
      <c r="AE1476" s="149"/>
      <c r="AF1476" s="149"/>
      <c r="AG1476" s="149" t="s">
        <v>249</v>
      </c>
      <c r="AH1476" s="149">
        <v>0</v>
      </c>
      <c r="AI1476" s="149"/>
      <c r="AJ1476" s="149"/>
      <c r="AK1476" s="149"/>
      <c r="AL1476" s="149"/>
      <c r="AM1476" s="149"/>
      <c r="AN1476" s="149"/>
      <c r="AO1476" s="149"/>
      <c r="AP1476" s="149"/>
      <c r="AQ1476" s="149"/>
      <c r="AR1476" s="149"/>
      <c r="AS1476" s="149"/>
      <c r="AT1476" s="149"/>
      <c r="AU1476" s="149"/>
      <c r="AV1476" s="149"/>
      <c r="AW1476" s="149"/>
      <c r="AX1476" s="149"/>
      <c r="AY1476" s="149"/>
      <c r="AZ1476" s="149"/>
      <c r="BA1476" s="149"/>
      <c r="BB1476" s="149"/>
      <c r="BC1476" s="149"/>
      <c r="BD1476" s="149"/>
      <c r="BE1476" s="149"/>
      <c r="BF1476" s="149"/>
      <c r="BG1476" s="149"/>
      <c r="BH1476" s="149"/>
    </row>
    <row r="1477" spans="1:60" outlineLevel="1" x14ac:dyDescent="0.25">
      <c r="A1477" s="156"/>
      <c r="B1477" s="157"/>
      <c r="C1477" s="194" t="s">
        <v>1157</v>
      </c>
      <c r="D1477" s="161"/>
      <c r="E1477" s="162">
        <v>-1.72</v>
      </c>
      <c r="F1477" s="159"/>
      <c r="G1477" s="159"/>
      <c r="H1477" s="159"/>
      <c r="I1477" s="159"/>
      <c r="J1477" s="159"/>
      <c r="K1477" s="159"/>
      <c r="L1477" s="159"/>
      <c r="M1477" s="159"/>
      <c r="N1477" s="159"/>
      <c r="O1477" s="159"/>
      <c r="P1477" s="159"/>
      <c r="Q1477" s="159"/>
      <c r="R1477" s="159"/>
      <c r="S1477" s="159"/>
      <c r="T1477" s="159"/>
      <c r="U1477" s="159"/>
      <c r="V1477" s="159"/>
      <c r="W1477" s="159"/>
      <c r="X1477" s="159"/>
      <c r="Y1477" s="149"/>
      <c r="Z1477" s="149"/>
      <c r="AA1477" s="149"/>
      <c r="AB1477" s="149"/>
      <c r="AC1477" s="149"/>
      <c r="AD1477" s="149"/>
      <c r="AE1477" s="149"/>
      <c r="AF1477" s="149"/>
      <c r="AG1477" s="149" t="s">
        <v>249</v>
      </c>
      <c r="AH1477" s="149">
        <v>0</v>
      </c>
      <c r="AI1477" s="149"/>
      <c r="AJ1477" s="149"/>
      <c r="AK1477" s="149"/>
      <c r="AL1477" s="149"/>
      <c r="AM1477" s="149"/>
      <c r="AN1477" s="149"/>
      <c r="AO1477" s="149"/>
      <c r="AP1477" s="149"/>
      <c r="AQ1477" s="149"/>
      <c r="AR1477" s="149"/>
      <c r="AS1477" s="149"/>
      <c r="AT1477" s="149"/>
      <c r="AU1477" s="149"/>
      <c r="AV1477" s="149"/>
      <c r="AW1477" s="149"/>
      <c r="AX1477" s="149"/>
      <c r="AY1477" s="149"/>
      <c r="AZ1477" s="149"/>
      <c r="BA1477" s="149"/>
      <c r="BB1477" s="149"/>
      <c r="BC1477" s="149"/>
      <c r="BD1477" s="149"/>
      <c r="BE1477" s="149"/>
      <c r="BF1477" s="149"/>
      <c r="BG1477" s="149"/>
      <c r="BH1477" s="149"/>
    </row>
    <row r="1478" spans="1:60" outlineLevel="1" x14ac:dyDescent="0.25">
      <c r="A1478" s="156"/>
      <c r="B1478" s="157"/>
      <c r="C1478" s="194" t="s">
        <v>2013</v>
      </c>
      <c r="D1478" s="161"/>
      <c r="E1478" s="162">
        <v>14.08</v>
      </c>
      <c r="F1478" s="159"/>
      <c r="G1478" s="159"/>
      <c r="H1478" s="159"/>
      <c r="I1478" s="159"/>
      <c r="J1478" s="159"/>
      <c r="K1478" s="159"/>
      <c r="L1478" s="159"/>
      <c r="M1478" s="159"/>
      <c r="N1478" s="159"/>
      <c r="O1478" s="159"/>
      <c r="P1478" s="159"/>
      <c r="Q1478" s="159"/>
      <c r="R1478" s="159"/>
      <c r="S1478" s="159"/>
      <c r="T1478" s="159"/>
      <c r="U1478" s="159"/>
      <c r="V1478" s="159"/>
      <c r="W1478" s="159"/>
      <c r="X1478" s="159"/>
      <c r="Y1478" s="149"/>
      <c r="Z1478" s="149"/>
      <c r="AA1478" s="149"/>
      <c r="AB1478" s="149"/>
      <c r="AC1478" s="149"/>
      <c r="AD1478" s="149"/>
      <c r="AE1478" s="149"/>
      <c r="AF1478" s="149"/>
      <c r="AG1478" s="149" t="s">
        <v>249</v>
      </c>
      <c r="AH1478" s="149">
        <v>0</v>
      </c>
      <c r="AI1478" s="149"/>
      <c r="AJ1478" s="149"/>
      <c r="AK1478" s="149"/>
      <c r="AL1478" s="149"/>
      <c r="AM1478" s="149"/>
      <c r="AN1478" s="149"/>
      <c r="AO1478" s="149"/>
      <c r="AP1478" s="149"/>
      <c r="AQ1478" s="149"/>
      <c r="AR1478" s="149"/>
      <c r="AS1478" s="149"/>
      <c r="AT1478" s="149"/>
      <c r="AU1478" s="149"/>
      <c r="AV1478" s="149"/>
      <c r="AW1478" s="149"/>
      <c r="AX1478" s="149"/>
      <c r="AY1478" s="149"/>
      <c r="AZ1478" s="149"/>
      <c r="BA1478" s="149"/>
      <c r="BB1478" s="149"/>
      <c r="BC1478" s="149"/>
      <c r="BD1478" s="149"/>
      <c r="BE1478" s="149"/>
      <c r="BF1478" s="149"/>
      <c r="BG1478" s="149"/>
      <c r="BH1478" s="149"/>
    </row>
    <row r="1479" spans="1:60" outlineLevel="1" x14ac:dyDescent="0.25">
      <c r="A1479" s="156"/>
      <c r="B1479" s="157"/>
      <c r="C1479" s="194" t="s">
        <v>1157</v>
      </c>
      <c r="D1479" s="161"/>
      <c r="E1479" s="162">
        <v>-1.72</v>
      </c>
      <c r="F1479" s="159"/>
      <c r="G1479" s="159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  <c r="S1479" s="159"/>
      <c r="T1479" s="159"/>
      <c r="U1479" s="159"/>
      <c r="V1479" s="159"/>
      <c r="W1479" s="159"/>
      <c r="X1479" s="159"/>
      <c r="Y1479" s="149"/>
      <c r="Z1479" s="149"/>
      <c r="AA1479" s="149"/>
      <c r="AB1479" s="149"/>
      <c r="AC1479" s="149"/>
      <c r="AD1479" s="149"/>
      <c r="AE1479" s="149"/>
      <c r="AF1479" s="149"/>
      <c r="AG1479" s="149" t="s">
        <v>249</v>
      </c>
      <c r="AH1479" s="149">
        <v>0</v>
      </c>
      <c r="AI1479" s="149"/>
      <c r="AJ1479" s="149"/>
      <c r="AK1479" s="149"/>
      <c r="AL1479" s="149"/>
      <c r="AM1479" s="149"/>
      <c r="AN1479" s="149"/>
      <c r="AO1479" s="149"/>
      <c r="AP1479" s="149"/>
      <c r="AQ1479" s="149"/>
      <c r="AR1479" s="149"/>
      <c r="AS1479" s="149"/>
      <c r="AT1479" s="149"/>
      <c r="AU1479" s="149"/>
      <c r="AV1479" s="149"/>
      <c r="AW1479" s="149"/>
      <c r="AX1479" s="149"/>
      <c r="AY1479" s="149"/>
      <c r="AZ1479" s="149"/>
      <c r="BA1479" s="149"/>
      <c r="BB1479" s="149"/>
      <c r="BC1479" s="149"/>
      <c r="BD1479" s="149"/>
      <c r="BE1479" s="149"/>
      <c r="BF1479" s="149"/>
      <c r="BG1479" s="149"/>
      <c r="BH1479" s="149"/>
    </row>
    <row r="1480" spans="1:60" outlineLevel="1" x14ac:dyDescent="0.25">
      <c r="A1480" s="156"/>
      <c r="B1480" s="157"/>
      <c r="C1480" s="194" t="s">
        <v>1239</v>
      </c>
      <c r="D1480" s="161"/>
      <c r="E1480" s="162">
        <v>-1.47</v>
      </c>
      <c r="F1480" s="159"/>
      <c r="G1480" s="159"/>
      <c r="H1480" s="159"/>
      <c r="I1480" s="159"/>
      <c r="J1480" s="159"/>
      <c r="K1480" s="159"/>
      <c r="L1480" s="159"/>
      <c r="M1480" s="159"/>
      <c r="N1480" s="159"/>
      <c r="O1480" s="159"/>
      <c r="P1480" s="159"/>
      <c r="Q1480" s="159"/>
      <c r="R1480" s="159"/>
      <c r="S1480" s="159"/>
      <c r="T1480" s="159"/>
      <c r="U1480" s="159"/>
      <c r="V1480" s="159"/>
      <c r="W1480" s="159"/>
      <c r="X1480" s="159"/>
      <c r="Y1480" s="149"/>
      <c r="Z1480" s="149"/>
      <c r="AA1480" s="149"/>
      <c r="AB1480" s="149"/>
      <c r="AC1480" s="149"/>
      <c r="AD1480" s="149"/>
      <c r="AE1480" s="149"/>
      <c r="AF1480" s="149"/>
      <c r="AG1480" s="149" t="s">
        <v>249</v>
      </c>
      <c r="AH1480" s="149">
        <v>0</v>
      </c>
      <c r="AI1480" s="149"/>
      <c r="AJ1480" s="149"/>
      <c r="AK1480" s="149"/>
      <c r="AL1480" s="149"/>
      <c r="AM1480" s="149"/>
      <c r="AN1480" s="149"/>
      <c r="AO1480" s="149"/>
      <c r="AP1480" s="149"/>
      <c r="AQ1480" s="149"/>
      <c r="AR1480" s="149"/>
      <c r="AS1480" s="149"/>
      <c r="AT1480" s="149"/>
      <c r="AU1480" s="149"/>
      <c r="AV1480" s="149"/>
      <c r="AW1480" s="149"/>
      <c r="AX1480" s="149"/>
      <c r="AY1480" s="149"/>
      <c r="AZ1480" s="149"/>
      <c r="BA1480" s="149"/>
      <c r="BB1480" s="149"/>
      <c r="BC1480" s="149"/>
      <c r="BD1480" s="149"/>
      <c r="BE1480" s="149"/>
      <c r="BF1480" s="149"/>
      <c r="BG1480" s="149"/>
      <c r="BH1480" s="149"/>
    </row>
    <row r="1481" spans="1:60" outlineLevel="1" x14ac:dyDescent="0.25">
      <c r="A1481" s="156"/>
      <c r="B1481" s="157"/>
      <c r="C1481" s="196" t="s">
        <v>598</v>
      </c>
      <c r="D1481" s="163"/>
      <c r="E1481" s="164">
        <v>7.7015000000000002</v>
      </c>
      <c r="F1481" s="159"/>
      <c r="G1481" s="159"/>
      <c r="H1481" s="159"/>
      <c r="I1481" s="159"/>
      <c r="J1481" s="159"/>
      <c r="K1481" s="159"/>
      <c r="L1481" s="159"/>
      <c r="M1481" s="159"/>
      <c r="N1481" s="159"/>
      <c r="O1481" s="159"/>
      <c r="P1481" s="159"/>
      <c r="Q1481" s="159"/>
      <c r="R1481" s="159"/>
      <c r="S1481" s="159"/>
      <c r="T1481" s="159"/>
      <c r="U1481" s="159"/>
      <c r="V1481" s="159"/>
      <c r="W1481" s="159"/>
      <c r="X1481" s="159"/>
      <c r="Y1481" s="149"/>
      <c r="Z1481" s="149"/>
      <c r="AA1481" s="149"/>
      <c r="AB1481" s="149"/>
      <c r="AC1481" s="149"/>
      <c r="AD1481" s="149"/>
      <c r="AE1481" s="149"/>
      <c r="AF1481" s="149"/>
      <c r="AG1481" s="149" t="s">
        <v>249</v>
      </c>
      <c r="AH1481" s="149">
        <v>4</v>
      </c>
      <c r="AI1481" s="149"/>
      <c r="AJ1481" s="149"/>
      <c r="AK1481" s="149"/>
      <c r="AL1481" s="149"/>
      <c r="AM1481" s="149"/>
      <c r="AN1481" s="149"/>
      <c r="AO1481" s="149"/>
      <c r="AP1481" s="149"/>
      <c r="AQ1481" s="149"/>
      <c r="AR1481" s="149"/>
      <c r="AS1481" s="149"/>
      <c r="AT1481" s="149"/>
      <c r="AU1481" s="149"/>
      <c r="AV1481" s="149"/>
      <c r="AW1481" s="149"/>
      <c r="AX1481" s="149"/>
      <c r="AY1481" s="149"/>
      <c r="AZ1481" s="149"/>
      <c r="BA1481" s="149"/>
      <c r="BB1481" s="149"/>
      <c r="BC1481" s="149"/>
      <c r="BD1481" s="149"/>
      <c r="BE1481" s="149"/>
      <c r="BF1481" s="149"/>
      <c r="BG1481" s="149"/>
      <c r="BH1481" s="149"/>
    </row>
    <row r="1482" spans="1:60" outlineLevel="1" x14ac:dyDescent="0.25">
      <c r="A1482" s="156">
        <v>209</v>
      </c>
      <c r="B1482" s="157" t="s">
        <v>2030</v>
      </c>
      <c r="C1482" s="197" t="s">
        <v>2031</v>
      </c>
      <c r="D1482" s="158" t="s">
        <v>0</v>
      </c>
      <c r="E1482" s="190"/>
      <c r="F1482" s="160"/>
      <c r="G1482" s="159">
        <f>ROUND(E1482*F1482,2)</f>
        <v>0</v>
      </c>
      <c r="H1482" s="160"/>
      <c r="I1482" s="159">
        <f>ROUND(E1482*H1482,2)</f>
        <v>0</v>
      </c>
      <c r="J1482" s="160"/>
      <c r="K1482" s="159">
        <f>ROUND(E1482*J1482,2)</f>
        <v>0</v>
      </c>
      <c r="L1482" s="159">
        <v>21</v>
      </c>
      <c r="M1482" s="159">
        <f>G1482*(1+L1482/100)</f>
        <v>0</v>
      </c>
      <c r="N1482" s="159">
        <v>0</v>
      </c>
      <c r="O1482" s="159">
        <f>ROUND(E1482*N1482,2)</f>
        <v>0</v>
      </c>
      <c r="P1482" s="159">
        <v>0</v>
      </c>
      <c r="Q1482" s="159">
        <f>ROUND(E1482*P1482,2)</f>
        <v>0</v>
      </c>
      <c r="R1482" s="159" t="s">
        <v>1923</v>
      </c>
      <c r="S1482" s="159" t="s">
        <v>244</v>
      </c>
      <c r="T1482" s="159" t="s">
        <v>1030</v>
      </c>
      <c r="U1482" s="159">
        <v>0</v>
      </c>
      <c r="V1482" s="159">
        <f>ROUND(E1482*U1482,2)</f>
        <v>0</v>
      </c>
      <c r="W1482" s="159"/>
      <c r="X1482" s="159" t="s">
        <v>604</v>
      </c>
      <c r="Y1482" s="149"/>
      <c r="Z1482" s="149"/>
      <c r="AA1482" s="149"/>
      <c r="AB1482" s="149"/>
      <c r="AC1482" s="149"/>
      <c r="AD1482" s="149"/>
      <c r="AE1482" s="149"/>
      <c r="AF1482" s="149"/>
      <c r="AG1482" s="149" t="s">
        <v>605</v>
      </c>
      <c r="AH1482" s="149"/>
      <c r="AI1482" s="149"/>
      <c r="AJ1482" s="149"/>
      <c r="AK1482" s="149"/>
      <c r="AL1482" s="149"/>
      <c r="AM1482" s="149"/>
      <c r="AN1482" s="149"/>
      <c r="AO1482" s="149"/>
      <c r="AP1482" s="149"/>
      <c r="AQ1482" s="149"/>
      <c r="AR1482" s="149"/>
      <c r="AS1482" s="149"/>
      <c r="AT1482" s="149"/>
      <c r="AU1482" s="149"/>
      <c r="AV1482" s="149"/>
      <c r="AW1482" s="149"/>
      <c r="AX1482" s="149"/>
      <c r="AY1482" s="149"/>
      <c r="AZ1482" s="149"/>
      <c r="BA1482" s="149"/>
      <c r="BB1482" s="149"/>
      <c r="BC1482" s="149"/>
      <c r="BD1482" s="149"/>
      <c r="BE1482" s="149"/>
      <c r="BF1482" s="149"/>
      <c r="BG1482" s="149"/>
      <c r="BH1482" s="149"/>
    </row>
    <row r="1483" spans="1:60" x14ac:dyDescent="0.25">
      <c r="A1483" s="169" t="s">
        <v>238</v>
      </c>
      <c r="B1483" s="170" t="s">
        <v>194</v>
      </c>
      <c r="C1483" s="192" t="s">
        <v>195</v>
      </c>
      <c r="D1483" s="171"/>
      <c r="E1483" s="172"/>
      <c r="F1483" s="173"/>
      <c r="G1483" s="173">
        <f>SUMIF(AG1484:AG1531,"&lt;&gt;NOR",G1484:G1531)</f>
        <v>0</v>
      </c>
      <c r="H1483" s="173"/>
      <c r="I1483" s="173">
        <f>SUM(I1484:I1531)</f>
        <v>0</v>
      </c>
      <c r="J1483" s="173"/>
      <c r="K1483" s="173">
        <f>SUM(K1484:K1531)</f>
        <v>0</v>
      </c>
      <c r="L1483" s="173"/>
      <c r="M1483" s="173">
        <f>SUM(M1484:M1531)</f>
        <v>0</v>
      </c>
      <c r="N1483" s="173"/>
      <c r="O1483" s="173">
        <f>SUM(O1484:O1531)</f>
        <v>0.95</v>
      </c>
      <c r="P1483" s="173"/>
      <c r="Q1483" s="173">
        <f>SUM(Q1484:Q1531)</f>
        <v>0</v>
      </c>
      <c r="R1483" s="173"/>
      <c r="S1483" s="173"/>
      <c r="T1483" s="174"/>
      <c r="U1483" s="168"/>
      <c r="V1483" s="168">
        <f>SUM(V1484:V1531)</f>
        <v>360.13</v>
      </c>
      <c r="W1483" s="168"/>
      <c r="X1483" s="168"/>
      <c r="AG1483" t="s">
        <v>239</v>
      </c>
    </row>
    <row r="1484" spans="1:60" ht="20.399999999999999" outlineLevel="1" x14ac:dyDescent="0.25">
      <c r="A1484" s="175">
        <v>210</v>
      </c>
      <c r="B1484" s="176" t="s">
        <v>2032</v>
      </c>
      <c r="C1484" s="193" t="s">
        <v>2033</v>
      </c>
      <c r="D1484" s="177" t="s">
        <v>242</v>
      </c>
      <c r="E1484" s="178">
        <v>941.88400000000001</v>
      </c>
      <c r="F1484" s="179"/>
      <c r="G1484" s="180">
        <f>ROUND(E1484*F1484,2)</f>
        <v>0</v>
      </c>
      <c r="H1484" s="179"/>
      <c r="I1484" s="180">
        <f>ROUND(E1484*H1484,2)</f>
        <v>0</v>
      </c>
      <c r="J1484" s="179"/>
      <c r="K1484" s="180">
        <f>ROUND(E1484*J1484,2)</f>
        <v>0</v>
      </c>
      <c r="L1484" s="180">
        <v>21</v>
      </c>
      <c r="M1484" s="180">
        <f>G1484*(1+L1484/100)</f>
        <v>0</v>
      </c>
      <c r="N1484" s="180">
        <v>5.2999999999999998E-4</v>
      </c>
      <c r="O1484" s="180">
        <f>ROUND(E1484*N1484,2)</f>
        <v>0.5</v>
      </c>
      <c r="P1484" s="180">
        <v>0</v>
      </c>
      <c r="Q1484" s="180">
        <f>ROUND(E1484*P1484,2)</f>
        <v>0</v>
      </c>
      <c r="R1484" s="180" t="s">
        <v>2034</v>
      </c>
      <c r="S1484" s="180" t="s">
        <v>244</v>
      </c>
      <c r="T1484" s="181" t="s">
        <v>1030</v>
      </c>
      <c r="U1484" s="159">
        <v>0.23100000000000001</v>
      </c>
      <c r="V1484" s="159">
        <f>ROUND(E1484*U1484,2)</f>
        <v>217.58</v>
      </c>
      <c r="W1484" s="159"/>
      <c r="X1484" s="159" t="s">
        <v>246</v>
      </c>
      <c r="Y1484" s="149"/>
      <c r="Z1484" s="149"/>
      <c r="AA1484" s="149"/>
      <c r="AB1484" s="149"/>
      <c r="AC1484" s="149"/>
      <c r="AD1484" s="149"/>
      <c r="AE1484" s="149"/>
      <c r="AF1484" s="149"/>
      <c r="AG1484" s="149" t="s">
        <v>289</v>
      </c>
      <c r="AH1484" s="149"/>
      <c r="AI1484" s="149"/>
      <c r="AJ1484" s="149"/>
      <c r="AK1484" s="149"/>
      <c r="AL1484" s="149"/>
      <c r="AM1484" s="149"/>
      <c r="AN1484" s="149"/>
      <c r="AO1484" s="149"/>
      <c r="AP1484" s="149"/>
      <c r="AQ1484" s="149"/>
      <c r="AR1484" s="149"/>
      <c r="AS1484" s="149"/>
      <c r="AT1484" s="149"/>
      <c r="AU1484" s="149"/>
      <c r="AV1484" s="149"/>
      <c r="AW1484" s="149"/>
      <c r="AX1484" s="149"/>
      <c r="AY1484" s="149"/>
      <c r="AZ1484" s="149"/>
      <c r="BA1484" s="149"/>
      <c r="BB1484" s="149"/>
      <c r="BC1484" s="149"/>
      <c r="BD1484" s="149"/>
      <c r="BE1484" s="149"/>
      <c r="BF1484" s="149"/>
      <c r="BG1484" s="149"/>
      <c r="BH1484" s="149"/>
    </row>
    <row r="1485" spans="1:60" outlineLevel="1" x14ac:dyDescent="0.25">
      <c r="A1485" s="156"/>
      <c r="B1485" s="157"/>
      <c r="C1485" s="266" t="s">
        <v>2035</v>
      </c>
      <c r="D1485" s="267"/>
      <c r="E1485" s="267"/>
      <c r="F1485" s="267"/>
      <c r="G1485" s="267"/>
      <c r="H1485" s="159"/>
      <c r="I1485" s="159"/>
      <c r="J1485" s="159"/>
      <c r="K1485" s="159"/>
      <c r="L1485" s="159"/>
      <c r="M1485" s="159"/>
      <c r="N1485" s="159"/>
      <c r="O1485" s="159"/>
      <c r="P1485" s="159"/>
      <c r="Q1485" s="159"/>
      <c r="R1485" s="159"/>
      <c r="S1485" s="159"/>
      <c r="T1485" s="159"/>
      <c r="U1485" s="159"/>
      <c r="V1485" s="159"/>
      <c r="W1485" s="159"/>
      <c r="X1485" s="159"/>
      <c r="Y1485" s="149"/>
      <c r="Z1485" s="149"/>
      <c r="AA1485" s="149"/>
      <c r="AB1485" s="149"/>
      <c r="AC1485" s="149"/>
      <c r="AD1485" s="149"/>
      <c r="AE1485" s="149"/>
      <c r="AF1485" s="149"/>
      <c r="AG1485" s="149" t="s">
        <v>270</v>
      </c>
      <c r="AH1485" s="149"/>
      <c r="AI1485" s="149"/>
      <c r="AJ1485" s="149"/>
      <c r="AK1485" s="149"/>
      <c r="AL1485" s="149"/>
      <c r="AM1485" s="149"/>
      <c r="AN1485" s="149"/>
      <c r="AO1485" s="149"/>
      <c r="AP1485" s="149"/>
      <c r="AQ1485" s="149"/>
      <c r="AR1485" s="149"/>
      <c r="AS1485" s="149"/>
      <c r="AT1485" s="149"/>
      <c r="AU1485" s="149"/>
      <c r="AV1485" s="149"/>
      <c r="AW1485" s="149"/>
      <c r="AX1485" s="149"/>
      <c r="AY1485" s="149"/>
      <c r="AZ1485" s="149"/>
      <c r="BA1485" s="149"/>
      <c r="BB1485" s="149"/>
      <c r="BC1485" s="149"/>
      <c r="BD1485" s="149"/>
      <c r="BE1485" s="149"/>
      <c r="BF1485" s="149"/>
      <c r="BG1485" s="149"/>
      <c r="BH1485" s="149"/>
    </row>
    <row r="1486" spans="1:60" outlineLevel="1" x14ac:dyDescent="0.25">
      <c r="A1486" s="156"/>
      <c r="B1486" s="157"/>
      <c r="C1486" s="194" t="s">
        <v>1093</v>
      </c>
      <c r="D1486" s="161"/>
      <c r="E1486" s="162"/>
      <c r="F1486" s="159"/>
      <c r="G1486" s="159"/>
      <c r="H1486" s="159"/>
      <c r="I1486" s="159"/>
      <c r="J1486" s="159"/>
      <c r="K1486" s="159"/>
      <c r="L1486" s="159"/>
      <c r="M1486" s="159"/>
      <c r="N1486" s="159"/>
      <c r="O1486" s="159"/>
      <c r="P1486" s="159"/>
      <c r="Q1486" s="159"/>
      <c r="R1486" s="159"/>
      <c r="S1486" s="159"/>
      <c r="T1486" s="159"/>
      <c r="U1486" s="159"/>
      <c r="V1486" s="159"/>
      <c r="W1486" s="159"/>
      <c r="X1486" s="159"/>
      <c r="Y1486" s="149"/>
      <c r="Z1486" s="149"/>
      <c r="AA1486" s="149"/>
      <c r="AB1486" s="149"/>
      <c r="AC1486" s="149"/>
      <c r="AD1486" s="149"/>
      <c r="AE1486" s="149"/>
      <c r="AF1486" s="149"/>
      <c r="AG1486" s="149" t="s">
        <v>249</v>
      </c>
      <c r="AH1486" s="149">
        <v>0</v>
      </c>
      <c r="AI1486" s="149"/>
      <c r="AJ1486" s="149"/>
      <c r="AK1486" s="149"/>
      <c r="AL1486" s="149"/>
      <c r="AM1486" s="149"/>
      <c r="AN1486" s="149"/>
      <c r="AO1486" s="149"/>
      <c r="AP1486" s="149"/>
      <c r="AQ1486" s="149"/>
      <c r="AR1486" s="149"/>
      <c r="AS1486" s="149"/>
      <c r="AT1486" s="149"/>
      <c r="AU1486" s="149"/>
      <c r="AV1486" s="149"/>
      <c r="AW1486" s="149"/>
      <c r="AX1486" s="149"/>
      <c r="AY1486" s="149"/>
      <c r="AZ1486" s="149"/>
      <c r="BA1486" s="149"/>
      <c r="BB1486" s="149"/>
      <c r="BC1486" s="149"/>
      <c r="BD1486" s="149"/>
      <c r="BE1486" s="149"/>
      <c r="BF1486" s="149"/>
      <c r="BG1486" s="149"/>
      <c r="BH1486" s="149"/>
    </row>
    <row r="1487" spans="1:60" outlineLevel="1" x14ac:dyDescent="0.25">
      <c r="A1487" s="156"/>
      <c r="B1487" s="157"/>
      <c r="C1487" s="194" t="s">
        <v>2036</v>
      </c>
      <c r="D1487" s="161"/>
      <c r="E1487" s="162">
        <v>202.31200000000001</v>
      </c>
      <c r="F1487" s="159"/>
      <c r="G1487" s="159"/>
      <c r="H1487" s="159"/>
      <c r="I1487" s="159"/>
      <c r="J1487" s="159"/>
      <c r="K1487" s="159"/>
      <c r="L1487" s="159"/>
      <c r="M1487" s="159"/>
      <c r="N1487" s="159"/>
      <c r="O1487" s="159"/>
      <c r="P1487" s="159"/>
      <c r="Q1487" s="159"/>
      <c r="R1487" s="159"/>
      <c r="S1487" s="159"/>
      <c r="T1487" s="159"/>
      <c r="U1487" s="159"/>
      <c r="V1487" s="159"/>
      <c r="W1487" s="159"/>
      <c r="X1487" s="159"/>
      <c r="Y1487" s="149"/>
      <c r="Z1487" s="149"/>
      <c r="AA1487" s="149"/>
      <c r="AB1487" s="149"/>
      <c r="AC1487" s="149"/>
      <c r="AD1487" s="149"/>
      <c r="AE1487" s="149"/>
      <c r="AF1487" s="149"/>
      <c r="AG1487" s="149" t="s">
        <v>249</v>
      </c>
      <c r="AH1487" s="149">
        <v>0</v>
      </c>
      <c r="AI1487" s="149"/>
      <c r="AJ1487" s="149"/>
      <c r="AK1487" s="149"/>
      <c r="AL1487" s="149"/>
      <c r="AM1487" s="149"/>
      <c r="AN1487" s="149"/>
      <c r="AO1487" s="149"/>
      <c r="AP1487" s="149"/>
      <c r="AQ1487" s="149"/>
      <c r="AR1487" s="149"/>
      <c r="AS1487" s="149"/>
      <c r="AT1487" s="149"/>
      <c r="AU1487" s="149"/>
      <c r="AV1487" s="149"/>
      <c r="AW1487" s="149"/>
      <c r="AX1487" s="149"/>
      <c r="AY1487" s="149"/>
      <c r="AZ1487" s="149"/>
      <c r="BA1487" s="149"/>
      <c r="BB1487" s="149"/>
      <c r="BC1487" s="149"/>
      <c r="BD1487" s="149"/>
      <c r="BE1487" s="149"/>
      <c r="BF1487" s="149"/>
      <c r="BG1487" s="149"/>
      <c r="BH1487" s="149"/>
    </row>
    <row r="1488" spans="1:60" outlineLevel="1" x14ac:dyDescent="0.25">
      <c r="A1488" s="156"/>
      <c r="B1488" s="157"/>
      <c r="C1488" s="194" t="s">
        <v>2037</v>
      </c>
      <c r="D1488" s="161"/>
      <c r="E1488" s="162">
        <v>88.507000000000005</v>
      </c>
      <c r="F1488" s="159"/>
      <c r="G1488" s="159"/>
      <c r="H1488" s="159"/>
      <c r="I1488" s="159"/>
      <c r="J1488" s="159"/>
      <c r="K1488" s="159"/>
      <c r="L1488" s="159"/>
      <c r="M1488" s="159"/>
      <c r="N1488" s="159"/>
      <c r="O1488" s="159"/>
      <c r="P1488" s="159"/>
      <c r="Q1488" s="159"/>
      <c r="R1488" s="159"/>
      <c r="S1488" s="159"/>
      <c r="T1488" s="159"/>
      <c r="U1488" s="159"/>
      <c r="V1488" s="159"/>
      <c r="W1488" s="159"/>
      <c r="X1488" s="159"/>
      <c r="Y1488" s="149"/>
      <c r="Z1488" s="149"/>
      <c r="AA1488" s="149"/>
      <c r="AB1488" s="149"/>
      <c r="AC1488" s="149"/>
      <c r="AD1488" s="149"/>
      <c r="AE1488" s="149"/>
      <c r="AF1488" s="149"/>
      <c r="AG1488" s="149" t="s">
        <v>249</v>
      </c>
      <c r="AH1488" s="149">
        <v>0</v>
      </c>
      <c r="AI1488" s="149"/>
      <c r="AJ1488" s="149"/>
      <c r="AK1488" s="149"/>
      <c r="AL1488" s="149"/>
      <c r="AM1488" s="149"/>
      <c r="AN1488" s="149"/>
      <c r="AO1488" s="149"/>
      <c r="AP1488" s="149"/>
      <c r="AQ1488" s="149"/>
      <c r="AR1488" s="149"/>
      <c r="AS1488" s="149"/>
      <c r="AT1488" s="149"/>
      <c r="AU1488" s="149"/>
      <c r="AV1488" s="149"/>
      <c r="AW1488" s="149"/>
      <c r="AX1488" s="149"/>
      <c r="AY1488" s="149"/>
      <c r="AZ1488" s="149"/>
      <c r="BA1488" s="149"/>
      <c r="BB1488" s="149"/>
      <c r="BC1488" s="149"/>
      <c r="BD1488" s="149"/>
      <c r="BE1488" s="149"/>
      <c r="BF1488" s="149"/>
      <c r="BG1488" s="149"/>
      <c r="BH1488" s="149"/>
    </row>
    <row r="1489" spans="1:60" outlineLevel="1" x14ac:dyDescent="0.25">
      <c r="A1489" s="156"/>
      <c r="B1489" s="157"/>
      <c r="C1489" s="194" t="s">
        <v>2038</v>
      </c>
      <c r="D1489" s="161"/>
      <c r="E1489" s="162">
        <v>143.53899999999999</v>
      </c>
      <c r="F1489" s="159"/>
      <c r="G1489" s="159"/>
      <c r="H1489" s="159"/>
      <c r="I1489" s="159"/>
      <c r="J1489" s="159"/>
      <c r="K1489" s="159"/>
      <c r="L1489" s="159"/>
      <c r="M1489" s="159"/>
      <c r="N1489" s="159"/>
      <c r="O1489" s="159"/>
      <c r="P1489" s="159"/>
      <c r="Q1489" s="159"/>
      <c r="R1489" s="159"/>
      <c r="S1489" s="159"/>
      <c r="T1489" s="159"/>
      <c r="U1489" s="159"/>
      <c r="V1489" s="159"/>
      <c r="W1489" s="159"/>
      <c r="X1489" s="159"/>
      <c r="Y1489" s="149"/>
      <c r="Z1489" s="149"/>
      <c r="AA1489" s="149"/>
      <c r="AB1489" s="149"/>
      <c r="AC1489" s="149"/>
      <c r="AD1489" s="149"/>
      <c r="AE1489" s="149"/>
      <c r="AF1489" s="149"/>
      <c r="AG1489" s="149" t="s">
        <v>249</v>
      </c>
      <c r="AH1489" s="149">
        <v>0</v>
      </c>
      <c r="AI1489" s="149"/>
      <c r="AJ1489" s="149"/>
      <c r="AK1489" s="149"/>
      <c r="AL1489" s="149"/>
      <c r="AM1489" s="149"/>
      <c r="AN1489" s="149"/>
      <c r="AO1489" s="149"/>
      <c r="AP1489" s="149"/>
      <c r="AQ1489" s="149"/>
      <c r="AR1489" s="149"/>
      <c r="AS1489" s="149"/>
      <c r="AT1489" s="149"/>
      <c r="AU1489" s="149"/>
      <c r="AV1489" s="149"/>
      <c r="AW1489" s="149"/>
      <c r="AX1489" s="149"/>
      <c r="AY1489" s="149"/>
      <c r="AZ1489" s="149"/>
      <c r="BA1489" s="149"/>
      <c r="BB1489" s="149"/>
      <c r="BC1489" s="149"/>
      <c r="BD1489" s="149"/>
      <c r="BE1489" s="149"/>
      <c r="BF1489" s="149"/>
      <c r="BG1489" s="149"/>
      <c r="BH1489" s="149"/>
    </row>
    <row r="1490" spans="1:60" outlineLevel="1" x14ac:dyDescent="0.25">
      <c r="A1490" s="156"/>
      <c r="B1490" s="157"/>
      <c r="C1490" s="194" t="s">
        <v>2039</v>
      </c>
      <c r="D1490" s="161"/>
      <c r="E1490" s="162">
        <v>64.510000000000005</v>
      </c>
      <c r="F1490" s="159"/>
      <c r="G1490" s="159"/>
      <c r="H1490" s="159"/>
      <c r="I1490" s="159"/>
      <c r="J1490" s="159"/>
      <c r="K1490" s="159"/>
      <c r="L1490" s="159"/>
      <c r="M1490" s="159"/>
      <c r="N1490" s="159"/>
      <c r="O1490" s="159"/>
      <c r="P1490" s="159"/>
      <c r="Q1490" s="159"/>
      <c r="R1490" s="159"/>
      <c r="S1490" s="159"/>
      <c r="T1490" s="159"/>
      <c r="U1490" s="159"/>
      <c r="V1490" s="159"/>
      <c r="W1490" s="159"/>
      <c r="X1490" s="159"/>
      <c r="Y1490" s="149"/>
      <c r="Z1490" s="149"/>
      <c r="AA1490" s="149"/>
      <c r="AB1490" s="149"/>
      <c r="AC1490" s="149"/>
      <c r="AD1490" s="149"/>
      <c r="AE1490" s="149"/>
      <c r="AF1490" s="149"/>
      <c r="AG1490" s="149" t="s">
        <v>249</v>
      </c>
      <c r="AH1490" s="149">
        <v>0</v>
      </c>
      <c r="AI1490" s="149"/>
      <c r="AJ1490" s="149"/>
      <c r="AK1490" s="149"/>
      <c r="AL1490" s="149"/>
      <c r="AM1490" s="149"/>
      <c r="AN1490" s="149"/>
      <c r="AO1490" s="149"/>
      <c r="AP1490" s="149"/>
      <c r="AQ1490" s="149"/>
      <c r="AR1490" s="149"/>
      <c r="AS1490" s="149"/>
      <c r="AT1490" s="149"/>
      <c r="AU1490" s="149"/>
      <c r="AV1490" s="149"/>
      <c r="AW1490" s="149"/>
      <c r="AX1490" s="149"/>
      <c r="AY1490" s="149"/>
      <c r="AZ1490" s="149"/>
      <c r="BA1490" s="149"/>
      <c r="BB1490" s="149"/>
      <c r="BC1490" s="149"/>
      <c r="BD1490" s="149"/>
      <c r="BE1490" s="149"/>
      <c r="BF1490" s="149"/>
      <c r="BG1490" s="149"/>
      <c r="BH1490" s="149"/>
    </row>
    <row r="1491" spans="1:60" outlineLevel="1" x14ac:dyDescent="0.25">
      <c r="A1491" s="156"/>
      <c r="B1491" s="157"/>
      <c r="C1491" s="194" t="s">
        <v>2040</v>
      </c>
      <c r="D1491" s="161"/>
      <c r="E1491" s="162">
        <v>51.328000000000003</v>
      </c>
      <c r="F1491" s="159"/>
      <c r="G1491" s="159"/>
      <c r="H1491" s="159"/>
      <c r="I1491" s="159"/>
      <c r="J1491" s="159"/>
      <c r="K1491" s="159"/>
      <c r="L1491" s="159"/>
      <c r="M1491" s="159"/>
      <c r="N1491" s="159"/>
      <c r="O1491" s="159"/>
      <c r="P1491" s="159"/>
      <c r="Q1491" s="159"/>
      <c r="R1491" s="159"/>
      <c r="S1491" s="159"/>
      <c r="T1491" s="159"/>
      <c r="U1491" s="159"/>
      <c r="V1491" s="159"/>
      <c r="W1491" s="159"/>
      <c r="X1491" s="159"/>
      <c r="Y1491" s="149"/>
      <c r="Z1491" s="149"/>
      <c r="AA1491" s="149"/>
      <c r="AB1491" s="149"/>
      <c r="AC1491" s="149"/>
      <c r="AD1491" s="149"/>
      <c r="AE1491" s="149"/>
      <c r="AF1491" s="149"/>
      <c r="AG1491" s="149" t="s">
        <v>249</v>
      </c>
      <c r="AH1491" s="149">
        <v>0</v>
      </c>
      <c r="AI1491" s="149"/>
      <c r="AJ1491" s="149"/>
      <c r="AK1491" s="149"/>
      <c r="AL1491" s="149"/>
      <c r="AM1491" s="149"/>
      <c r="AN1491" s="149"/>
      <c r="AO1491" s="149"/>
      <c r="AP1491" s="149"/>
      <c r="AQ1491" s="149"/>
      <c r="AR1491" s="149"/>
      <c r="AS1491" s="149"/>
      <c r="AT1491" s="149"/>
      <c r="AU1491" s="149"/>
      <c r="AV1491" s="149"/>
      <c r="AW1491" s="149"/>
      <c r="AX1491" s="149"/>
      <c r="AY1491" s="149"/>
      <c r="AZ1491" s="149"/>
      <c r="BA1491" s="149"/>
      <c r="BB1491" s="149"/>
      <c r="BC1491" s="149"/>
      <c r="BD1491" s="149"/>
      <c r="BE1491" s="149"/>
      <c r="BF1491" s="149"/>
      <c r="BG1491" s="149"/>
      <c r="BH1491" s="149"/>
    </row>
    <row r="1492" spans="1:60" outlineLevel="1" x14ac:dyDescent="0.25">
      <c r="A1492" s="156"/>
      <c r="B1492" s="157"/>
      <c r="C1492" s="194" t="s">
        <v>2041</v>
      </c>
      <c r="D1492" s="161"/>
      <c r="E1492" s="162">
        <v>21.814</v>
      </c>
      <c r="F1492" s="159"/>
      <c r="G1492" s="159"/>
      <c r="H1492" s="159"/>
      <c r="I1492" s="159"/>
      <c r="J1492" s="159"/>
      <c r="K1492" s="159"/>
      <c r="L1492" s="159"/>
      <c r="M1492" s="159"/>
      <c r="N1492" s="159"/>
      <c r="O1492" s="159"/>
      <c r="P1492" s="159"/>
      <c r="Q1492" s="159"/>
      <c r="R1492" s="159"/>
      <c r="S1492" s="159"/>
      <c r="T1492" s="159"/>
      <c r="U1492" s="159"/>
      <c r="V1492" s="159"/>
      <c r="W1492" s="159"/>
      <c r="X1492" s="159"/>
      <c r="Y1492" s="149"/>
      <c r="Z1492" s="149"/>
      <c r="AA1492" s="149"/>
      <c r="AB1492" s="149"/>
      <c r="AC1492" s="149"/>
      <c r="AD1492" s="149"/>
      <c r="AE1492" s="149"/>
      <c r="AF1492" s="149"/>
      <c r="AG1492" s="149" t="s">
        <v>249</v>
      </c>
      <c r="AH1492" s="149">
        <v>0</v>
      </c>
      <c r="AI1492" s="149"/>
      <c r="AJ1492" s="149"/>
      <c r="AK1492" s="149"/>
      <c r="AL1492" s="149"/>
      <c r="AM1492" s="149"/>
      <c r="AN1492" s="149"/>
      <c r="AO1492" s="149"/>
      <c r="AP1492" s="149"/>
      <c r="AQ1492" s="149"/>
      <c r="AR1492" s="149"/>
      <c r="AS1492" s="149"/>
      <c r="AT1492" s="149"/>
      <c r="AU1492" s="149"/>
      <c r="AV1492" s="149"/>
      <c r="AW1492" s="149"/>
      <c r="AX1492" s="149"/>
      <c r="AY1492" s="149"/>
      <c r="AZ1492" s="149"/>
      <c r="BA1492" s="149"/>
      <c r="BB1492" s="149"/>
      <c r="BC1492" s="149"/>
      <c r="BD1492" s="149"/>
      <c r="BE1492" s="149"/>
      <c r="BF1492" s="149"/>
      <c r="BG1492" s="149"/>
      <c r="BH1492" s="149"/>
    </row>
    <row r="1493" spans="1:60" outlineLevel="1" x14ac:dyDescent="0.25">
      <c r="A1493" s="156"/>
      <c r="B1493" s="157"/>
      <c r="C1493" s="194" t="s">
        <v>2042</v>
      </c>
      <c r="D1493" s="161"/>
      <c r="E1493" s="162">
        <v>99.587999999999994</v>
      </c>
      <c r="F1493" s="159"/>
      <c r="G1493" s="159"/>
      <c r="H1493" s="159"/>
      <c r="I1493" s="159"/>
      <c r="J1493" s="159"/>
      <c r="K1493" s="159"/>
      <c r="L1493" s="159"/>
      <c r="M1493" s="159"/>
      <c r="N1493" s="159"/>
      <c r="O1493" s="159"/>
      <c r="P1493" s="159"/>
      <c r="Q1493" s="159"/>
      <c r="R1493" s="159"/>
      <c r="S1493" s="159"/>
      <c r="T1493" s="159"/>
      <c r="U1493" s="159"/>
      <c r="V1493" s="159"/>
      <c r="W1493" s="159"/>
      <c r="X1493" s="159"/>
      <c r="Y1493" s="149"/>
      <c r="Z1493" s="149"/>
      <c r="AA1493" s="149"/>
      <c r="AB1493" s="149"/>
      <c r="AC1493" s="149"/>
      <c r="AD1493" s="149"/>
      <c r="AE1493" s="149"/>
      <c r="AF1493" s="149"/>
      <c r="AG1493" s="149" t="s">
        <v>249</v>
      </c>
      <c r="AH1493" s="149">
        <v>0</v>
      </c>
      <c r="AI1493" s="149"/>
      <c r="AJ1493" s="149"/>
      <c r="AK1493" s="149"/>
      <c r="AL1493" s="149"/>
      <c r="AM1493" s="149"/>
      <c r="AN1493" s="149"/>
      <c r="AO1493" s="149"/>
      <c r="AP1493" s="149"/>
      <c r="AQ1493" s="149"/>
      <c r="AR1493" s="149"/>
      <c r="AS1493" s="149"/>
      <c r="AT1493" s="149"/>
      <c r="AU1493" s="149"/>
      <c r="AV1493" s="149"/>
      <c r="AW1493" s="149"/>
      <c r="AX1493" s="149"/>
      <c r="AY1493" s="149"/>
      <c r="AZ1493" s="149"/>
      <c r="BA1493" s="149"/>
      <c r="BB1493" s="149"/>
      <c r="BC1493" s="149"/>
      <c r="BD1493" s="149"/>
      <c r="BE1493" s="149"/>
      <c r="BF1493" s="149"/>
      <c r="BG1493" s="149"/>
      <c r="BH1493" s="149"/>
    </row>
    <row r="1494" spans="1:60" outlineLevel="1" x14ac:dyDescent="0.25">
      <c r="A1494" s="156"/>
      <c r="B1494" s="157"/>
      <c r="C1494" s="194" t="s">
        <v>2043</v>
      </c>
      <c r="D1494" s="161"/>
      <c r="E1494" s="162">
        <v>1.7709999999999999</v>
      </c>
      <c r="F1494" s="159"/>
      <c r="G1494" s="159"/>
      <c r="H1494" s="159"/>
      <c r="I1494" s="159"/>
      <c r="J1494" s="159"/>
      <c r="K1494" s="159"/>
      <c r="L1494" s="159"/>
      <c r="M1494" s="159"/>
      <c r="N1494" s="159"/>
      <c r="O1494" s="159"/>
      <c r="P1494" s="159"/>
      <c r="Q1494" s="159"/>
      <c r="R1494" s="159"/>
      <c r="S1494" s="159"/>
      <c r="T1494" s="159"/>
      <c r="U1494" s="159"/>
      <c r="V1494" s="159"/>
      <c r="W1494" s="159"/>
      <c r="X1494" s="159"/>
      <c r="Y1494" s="149"/>
      <c r="Z1494" s="149"/>
      <c r="AA1494" s="149"/>
      <c r="AB1494" s="149"/>
      <c r="AC1494" s="149"/>
      <c r="AD1494" s="149"/>
      <c r="AE1494" s="149"/>
      <c r="AF1494" s="149"/>
      <c r="AG1494" s="149" t="s">
        <v>249</v>
      </c>
      <c r="AH1494" s="149">
        <v>0</v>
      </c>
      <c r="AI1494" s="149"/>
      <c r="AJ1494" s="149"/>
      <c r="AK1494" s="149"/>
      <c r="AL1494" s="149"/>
      <c r="AM1494" s="149"/>
      <c r="AN1494" s="149"/>
      <c r="AO1494" s="149"/>
      <c r="AP1494" s="149"/>
      <c r="AQ1494" s="149"/>
      <c r="AR1494" s="149"/>
      <c r="AS1494" s="149"/>
      <c r="AT1494" s="149"/>
      <c r="AU1494" s="149"/>
      <c r="AV1494" s="149"/>
      <c r="AW1494" s="149"/>
      <c r="AX1494" s="149"/>
      <c r="AY1494" s="149"/>
      <c r="AZ1494" s="149"/>
      <c r="BA1494" s="149"/>
      <c r="BB1494" s="149"/>
      <c r="BC1494" s="149"/>
      <c r="BD1494" s="149"/>
      <c r="BE1494" s="149"/>
      <c r="BF1494" s="149"/>
      <c r="BG1494" s="149"/>
      <c r="BH1494" s="149"/>
    </row>
    <row r="1495" spans="1:60" outlineLevel="1" x14ac:dyDescent="0.25">
      <c r="A1495" s="156"/>
      <c r="B1495" s="157"/>
      <c r="C1495" s="194" t="s">
        <v>2044</v>
      </c>
      <c r="D1495" s="161"/>
      <c r="E1495" s="162">
        <v>20.936</v>
      </c>
      <c r="F1495" s="159"/>
      <c r="G1495" s="159"/>
      <c r="H1495" s="159"/>
      <c r="I1495" s="159"/>
      <c r="J1495" s="159"/>
      <c r="K1495" s="159"/>
      <c r="L1495" s="159"/>
      <c r="M1495" s="159"/>
      <c r="N1495" s="159"/>
      <c r="O1495" s="159"/>
      <c r="P1495" s="159"/>
      <c r="Q1495" s="159"/>
      <c r="R1495" s="159"/>
      <c r="S1495" s="159"/>
      <c r="T1495" s="159"/>
      <c r="U1495" s="159"/>
      <c r="V1495" s="159"/>
      <c r="W1495" s="159"/>
      <c r="X1495" s="159"/>
      <c r="Y1495" s="149"/>
      <c r="Z1495" s="149"/>
      <c r="AA1495" s="149"/>
      <c r="AB1495" s="149"/>
      <c r="AC1495" s="149"/>
      <c r="AD1495" s="149"/>
      <c r="AE1495" s="149"/>
      <c r="AF1495" s="149"/>
      <c r="AG1495" s="149" t="s">
        <v>249</v>
      </c>
      <c r="AH1495" s="149">
        <v>0</v>
      </c>
      <c r="AI1495" s="149"/>
      <c r="AJ1495" s="149"/>
      <c r="AK1495" s="149"/>
      <c r="AL1495" s="149"/>
      <c r="AM1495" s="149"/>
      <c r="AN1495" s="149"/>
      <c r="AO1495" s="149"/>
      <c r="AP1495" s="149"/>
      <c r="AQ1495" s="149"/>
      <c r="AR1495" s="149"/>
      <c r="AS1495" s="149"/>
      <c r="AT1495" s="149"/>
      <c r="AU1495" s="149"/>
      <c r="AV1495" s="149"/>
      <c r="AW1495" s="149"/>
      <c r="AX1495" s="149"/>
      <c r="AY1495" s="149"/>
      <c r="AZ1495" s="149"/>
      <c r="BA1495" s="149"/>
      <c r="BB1495" s="149"/>
      <c r="BC1495" s="149"/>
      <c r="BD1495" s="149"/>
      <c r="BE1495" s="149"/>
      <c r="BF1495" s="149"/>
      <c r="BG1495" s="149"/>
      <c r="BH1495" s="149"/>
    </row>
    <row r="1496" spans="1:60" outlineLevel="1" x14ac:dyDescent="0.25">
      <c r="A1496" s="156"/>
      <c r="B1496" s="157"/>
      <c r="C1496" s="194" t="s">
        <v>2045</v>
      </c>
      <c r="D1496" s="161"/>
      <c r="E1496" s="162">
        <v>6.9249999999999998</v>
      </c>
      <c r="F1496" s="159"/>
      <c r="G1496" s="159"/>
      <c r="H1496" s="159"/>
      <c r="I1496" s="159"/>
      <c r="J1496" s="159"/>
      <c r="K1496" s="159"/>
      <c r="L1496" s="159"/>
      <c r="M1496" s="159"/>
      <c r="N1496" s="159"/>
      <c r="O1496" s="159"/>
      <c r="P1496" s="159"/>
      <c r="Q1496" s="159"/>
      <c r="R1496" s="159"/>
      <c r="S1496" s="159"/>
      <c r="T1496" s="159"/>
      <c r="U1496" s="159"/>
      <c r="V1496" s="159"/>
      <c r="W1496" s="159"/>
      <c r="X1496" s="159"/>
      <c r="Y1496" s="149"/>
      <c r="Z1496" s="149"/>
      <c r="AA1496" s="149"/>
      <c r="AB1496" s="149"/>
      <c r="AC1496" s="149"/>
      <c r="AD1496" s="149"/>
      <c r="AE1496" s="149"/>
      <c r="AF1496" s="149"/>
      <c r="AG1496" s="149" t="s">
        <v>249</v>
      </c>
      <c r="AH1496" s="149">
        <v>0</v>
      </c>
      <c r="AI1496" s="149"/>
      <c r="AJ1496" s="149"/>
      <c r="AK1496" s="149"/>
      <c r="AL1496" s="149"/>
      <c r="AM1496" s="149"/>
      <c r="AN1496" s="149"/>
      <c r="AO1496" s="149"/>
      <c r="AP1496" s="149"/>
      <c r="AQ1496" s="149"/>
      <c r="AR1496" s="149"/>
      <c r="AS1496" s="149"/>
      <c r="AT1496" s="149"/>
      <c r="AU1496" s="149"/>
      <c r="AV1496" s="149"/>
      <c r="AW1496" s="149"/>
      <c r="AX1496" s="149"/>
      <c r="AY1496" s="149"/>
      <c r="AZ1496" s="149"/>
      <c r="BA1496" s="149"/>
      <c r="BB1496" s="149"/>
      <c r="BC1496" s="149"/>
      <c r="BD1496" s="149"/>
      <c r="BE1496" s="149"/>
      <c r="BF1496" s="149"/>
      <c r="BG1496" s="149"/>
      <c r="BH1496" s="149"/>
    </row>
    <row r="1497" spans="1:60" outlineLevel="1" x14ac:dyDescent="0.25">
      <c r="A1497" s="156"/>
      <c r="B1497" s="157"/>
      <c r="C1497" s="194" t="s">
        <v>2046</v>
      </c>
      <c r="D1497" s="161"/>
      <c r="E1497" s="162">
        <v>11.103999999999999</v>
      </c>
      <c r="F1497" s="159"/>
      <c r="G1497" s="159"/>
      <c r="H1497" s="159"/>
      <c r="I1497" s="159"/>
      <c r="J1497" s="159"/>
      <c r="K1497" s="159"/>
      <c r="L1497" s="159"/>
      <c r="M1497" s="159"/>
      <c r="N1497" s="159"/>
      <c r="O1497" s="159"/>
      <c r="P1497" s="159"/>
      <c r="Q1497" s="159"/>
      <c r="R1497" s="159"/>
      <c r="S1497" s="159"/>
      <c r="T1497" s="159"/>
      <c r="U1497" s="159"/>
      <c r="V1497" s="159"/>
      <c r="W1497" s="159"/>
      <c r="X1497" s="159"/>
      <c r="Y1497" s="149"/>
      <c r="Z1497" s="149"/>
      <c r="AA1497" s="149"/>
      <c r="AB1497" s="149"/>
      <c r="AC1497" s="149"/>
      <c r="AD1497" s="149"/>
      <c r="AE1497" s="149"/>
      <c r="AF1497" s="149"/>
      <c r="AG1497" s="149" t="s">
        <v>249</v>
      </c>
      <c r="AH1497" s="149">
        <v>0</v>
      </c>
      <c r="AI1497" s="149"/>
      <c r="AJ1497" s="149"/>
      <c r="AK1497" s="149"/>
      <c r="AL1497" s="149"/>
      <c r="AM1497" s="149"/>
      <c r="AN1497" s="149"/>
      <c r="AO1497" s="149"/>
      <c r="AP1497" s="149"/>
      <c r="AQ1497" s="149"/>
      <c r="AR1497" s="149"/>
      <c r="AS1497" s="149"/>
      <c r="AT1497" s="149"/>
      <c r="AU1497" s="149"/>
      <c r="AV1497" s="149"/>
      <c r="AW1497" s="149"/>
      <c r="AX1497" s="149"/>
      <c r="AY1497" s="149"/>
      <c r="AZ1497" s="149"/>
      <c r="BA1497" s="149"/>
      <c r="BB1497" s="149"/>
      <c r="BC1497" s="149"/>
      <c r="BD1497" s="149"/>
      <c r="BE1497" s="149"/>
      <c r="BF1497" s="149"/>
      <c r="BG1497" s="149"/>
      <c r="BH1497" s="149"/>
    </row>
    <row r="1498" spans="1:60" outlineLevel="1" x14ac:dyDescent="0.25">
      <c r="A1498" s="156"/>
      <c r="B1498" s="157"/>
      <c r="C1498" s="194" t="s">
        <v>2047</v>
      </c>
      <c r="D1498" s="161"/>
      <c r="E1498" s="162">
        <v>57</v>
      </c>
      <c r="F1498" s="159"/>
      <c r="G1498" s="159"/>
      <c r="H1498" s="159"/>
      <c r="I1498" s="159"/>
      <c r="J1498" s="159"/>
      <c r="K1498" s="159"/>
      <c r="L1498" s="159"/>
      <c r="M1498" s="159"/>
      <c r="N1498" s="159"/>
      <c r="O1498" s="159"/>
      <c r="P1498" s="159"/>
      <c r="Q1498" s="159"/>
      <c r="R1498" s="159"/>
      <c r="S1498" s="159"/>
      <c r="T1498" s="159"/>
      <c r="U1498" s="159"/>
      <c r="V1498" s="159"/>
      <c r="W1498" s="159"/>
      <c r="X1498" s="159"/>
      <c r="Y1498" s="149"/>
      <c r="Z1498" s="149"/>
      <c r="AA1498" s="149"/>
      <c r="AB1498" s="149"/>
      <c r="AC1498" s="149"/>
      <c r="AD1498" s="149"/>
      <c r="AE1498" s="149"/>
      <c r="AF1498" s="149"/>
      <c r="AG1498" s="149" t="s">
        <v>249</v>
      </c>
      <c r="AH1498" s="149">
        <v>0</v>
      </c>
      <c r="AI1498" s="149"/>
      <c r="AJ1498" s="149"/>
      <c r="AK1498" s="149"/>
      <c r="AL1498" s="149"/>
      <c r="AM1498" s="149"/>
      <c r="AN1498" s="149"/>
      <c r="AO1498" s="149"/>
      <c r="AP1498" s="149"/>
      <c r="AQ1498" s="149"/>
      <c r="AR1498" s="149"/>
      <c r="AS1498" s="149"/>
      <c r="AT1498" s="149"/>
      <c r="AU1498" s="149"/>
      <c r="AV1498" s="149"/>
      <c r="AW1498" s="149"/>
      <c r="AX1498" s="149"/>
      <c r="AY1498" s="149"/>
      <c r="AZ1498" s="149"/>
      <c r="BA1498" s="149"/>
      <c r="BB1498" s="149"/>
      <c r="BC1498" s="149"/>
      <c r="BD1498" s="149"/>
      <c r="BE1498" s="149"/>
      <c r="BF1498" s="149"/>
      <c r="BG1498" s="149"/>
      <c r="BH1498" s="149"/>
    </row>
    <row r="1499" spans="1:60" outlineLevel="1" x14ac:dyDescent="0.25">
      <c r="A1499" s="156"/>
      <c r="B1499" s="157"/>
      <c r="C1499" s="194" t="s">
        <v>2048</v>
      </c>
      <c r="D1499" s="161"/>
      <c r="E1499" s="162">
        <v>32.799999999999997</v>
      </c>
      <c r="F1499" s="159"/>
      <c r="G1499" s="159"/>
      <c r="H1499" s="159"/>
      <c r="I1499" s="159"/>
      <c r="J1499" s="159"/>
      <c r="K1499" s="159"/>
      <c r="L1499" s="159"/>
      <c r="M1499" s="159"/>
      <c r="N1499" s="159"/>
      <c r="O1499" s="159"/>
      <c r="P1499" s="159"/>
      <c r="Q1499" s="159"/>
      <c r="R1499" s="159"/>
      <c r="S1499" s="159"/>
      <c r="T1499" s="159"/>
      <c r="U1499" s="159"/>
      <c r="V1499" s="159"/>
      <c r="W1499" s="159"/>
      <c r="X1499" s="159"/>
      <c r="Y1499" s="149"/>
      <c r="Z1499" s="149"/>
      <c r="AA1499" s="149"/>
      <c r="AB1499" s="149"/>
      <c r="AC1499" s="149"/>
      <c r="AD1499" s="149"/>
      <c r="AE1499" s="149"/>
      <c r="AF1499" s="149"/>
      <c r="AG1499" s="149" t="s">
        <v>249</v>
      </c>
      <c r="AH1499" s="149">
        <v>0</v>
      </c>
      <c r="AI1499" s="149"/>
      <c r="AJ1499" s="149"/>
      <c r="AK1499" s="149"/>
      <c r="AL1499" s="149"/>
      <c r="AM1499" s="149"/>
      <c r="AN1499" s="149"/>
      <c r="AO1499" s="149"/>
      <c r="AP1499" s="149"/>
      <c r="AQ1499" s="149"/>
      <c r="AR1499" s="149"/>
      <c r="AS1499" s="149"/>
      <c r="AT1499" s="149"/>
      <c r="AU1499" s="149"/>
      <c r="AV1499" s="149"/>
      <c r="AW1499" s="149"/>
      <c r="AX1499" s="149"/>
      <c r="AY1499" s="149"/>
      <c r="AZ1499" s="149"/>
      <c r="BA1499" s="149"/>
      <c r="BB1499" s="149"/>
      <c r="BC1499" s="149"/>
      <c r="BD1499" s="149"/>
      <c r="BE1499" s="149"/>
      <c r="BF1499" s="149"/>
      <c r="BG1499" s="149"/>
      <c r="BH1499" s="149"/>
    </row>
    <row r="1500" spans="1:60" outlineLevel="1" x14ac:dyDescent="0.25">
      <c r="A1500" s="156"/>
      <c r="B1500" s="157"/>
      <c r="C1500" s="194" t="s">
        <v>2049</v>
      </c>
      <c r="D1500" s="161"/>
      <c r="E1500" s="162">
        <v>7.5</v>
      </c>
      <c r="F1500" s="159"/>
      <c r="G1500" s="159"/>
      <c r="H1500" s="159"/>
      <c r="I1500" s="159"/>
      <c r="J1500" s="159"/>
      <c r="K1500" s="159"/>
      <c r="L1500" s="159"/>
      <c r="M1500" s="159"/>
      <c r="N1500" s="159"/>
      <c r="O1500" s="159"/>
      <c r="P1500" s="159"/>
      <c r="Q1500" s="159"/>
      <c r="R1500" s="159"/>
      <c r="S1500" s="159"/>
      <c r="T1500" s="159"/>
      <c r="U1500" s="159"/>
      <c r="V1500" s="159"/>
      <c r="W1500" s="159"/>
      <c r="X1500" s="159"/>
      <c r="Y1500" s="149"/>
      <c r="Z1500" s="149"/>
      <c r="AA1500" s="149"/>
      <c r="AB1500" s="149"/>
      <c r="AC1500" s="149"/>
      <c r="AD1500" s="149"/>
      <c r="AE1500" s="149"/>
      <c r="AF1500" s="149"/>
      <c r="AG1500" s="149" t="s">
        <v>249</v>
      </c>
      <c r="AH1500" s="149">
        <v>0</v>
      </c>
      <c r="AI1500" s="149"/>
      <c r="AJ1500" s="149"/>
      <c r="AK1500" s="149"/>
      <c r="AL1500" s="149"/>
      <c r="AM1500" s="149"/>
      <c r="AN1500" s="149"/>
      <c r="AO1500" s="149"/>
      <c r="AP1500" s="149"/>
      <c r="AQ1500" s="149"/>
      <c r="AR1500" s="149"/>
      <c r="AS1500" s="149"/>
      <c r="AT1500" s="149"/>
      <c r="AU1500" s="149"/>
      <c r="AV1500" s="149"/>
      <c r="AW1500" s="149"/>
      <c r="AX1500" s="149"/>
      <c r="AY1500" s="149"/>
      <c r="AZ1500" s="149"/>
      <c r="BA1500" s="149"/>
      <c r="BB1500" s="149"/>
      <c r="BC1500" s="149"/>
      <c r="BD1500" s="149"/>
      <c r="BE1500" s="149"/>
      <c r="BF1500" s="149"/>
      <c r="BG1500" s="149"/>
      <c r="BH1500" s="149"/>
    </row>
    <row r="1501" spans="1:60" outlineLevel="1" x14ac:dyDescent="0.25">
      <c r="A1501" s="156"/>
      <c r="B1501" s="157"/>
      <c r="C1501" s="194" t="s">
        <v>2050</v>
      </c>
      <c r="D1501" s="161"/>
      <c r="E1501" s="162">
        <v>2.25</v>
      </c>
      <c r="F1501" s="159"/>
      <c r="G1501" s="159"/>
      <c r="H1501" s="159"/>
      <c r="I1501" s="159"/>
      <c r="J1501" s="159"/>
      <c r="K1501" s="159"/>
      <c r="L1501" s="159"/>
      <c r="M1501" s="159"/>
      <c r="N1501" s="159"/>
      <c r="O1501" s="159"/>
      <c r="P1501" s="159"/>
      <c r="Q1501" s="159"/>
      <c r="R1501" s="159"/>
      <c r="S1501" s="159"/>
      <c r="T1501" s="159"/>
      <c r="U1501" s="159"/>
      <c r="V1501" s="159"/>
      <c r="W1501" s="159"/>
      <c r="X1501" s="159"/>
      <c r="Y1501" s="149"/>
      <c r="Z1501" s="149"/>
      <c r="AA1501" s="149"/>
      <c r="AB1501" s="149"/>
      <c r="AC1501" s="149"/>
      <c r="AD1501" s="149"/>
      <c r="AE1501" s="149"/>
      <c r="AF1501" s="149"/>
      <c r="AG1501" s="149" t="s">
        <v>249</v>
      </c>
      <c r="AH1501" s="149">
        <v>0</v>
      </c>
      <c r="AI1501" s="149"/>
      <c r="AJ1501" s="149"/>
      <c r="AK1501" s="149"/>
      <c r="AL1501" s="149"/>
      <c r="AM1501" s="149"/>
      <c r="AN1501" s="149"/>
      <c r="AO1501" s="149"/>
      <c r="AP1501" s="149"/>
      <c r="AQ1501" s="149"/>
      <c r="AR1501" s="149"/>
      <c r="AS1501" s="149"/>
      <c r="AT1501" s="149"/>
      <c r="AU1501" s="149"/>
      <c r="AV1501" s="149"/>
      <c r="AW1501" s="149"/>
      <c r="AX1501" s="149"/>
      <c r="AY1501" s="149"/>
      <c r="AZ1501" s="149"/>
      <c r="BA1501" s="149"/>
      <c r="BB1501" s="149"/>
      <c r="BC1501" s="149"/>
      <c r="BD1501" s="149"/>
      <c r="BE1501" s="149"/>
      <c r="BF1501" s="149"/>
      <c r="BG1501" s="149"/>
      <c r="BH1501" s="149"/>
    </row>
    <row r="1502" spans="1:60" outlineLevel="1" x14ac:dyDescent="0.25">
      <c r="A1502" s="156"/>
      <c r="B1502" s="157"/>
      <c r="C1502" s="194" t="s">
        <v>2051</v>
      </c>
      <c r="D1502" s="161"/>
      <c r="E1502" s="162">
        <v>130</v>
      </c>
      <c r="F1502" s="159"/>
      <c r="G1502" s="159"/>
      <c r="H1502" s="159"/>
      <c r="I1502" s="159"/>
      <c r="J1502" s="159"/>
      <c r="K1502" s="159"/>
      <c r="L1502" s="159"/>
      <c r="M1502" s="159"/>
      <c r="N1502" s="159"/>
      <c r="O1502" s="159"/>
      <c r="P1502" s="159"/>
      <c r="Q1502" s="159"/>
      <c r="R1502" s="159"/>
      <c r="S1502" s="159"/>
      <c r="T1502" s="159"/>
      <c r="U1502" s="159"/>
      <c r="V1502" s="159"/>
      <c r="W1502" s="159"/>
      <c r="X1502" s="159"/>
      <c r="Y1502" s="149"/>
      <c r="Z1502" s="149"/>
      <c r="AA1502" s="149"/>
      <c r="AB1502" s="149"/>
      <c r="AC1502" s="149"/>
      <c r="AD1502" s="149"/>
      <c r="AE1502" s="149"/>
      <c r="AF1502" s="149"/>
      <c r="AG1502" s="149" t="s">
        <v>249</v>
      </c>
      <c r="AH1502" s="149">
        <v>0</v>
      </c>
      <c r="AI1502" s="149"/>
      <c r="AJ1502" s="149"/>
      <c r="AK1502" s="149"/>
      <c r="AL1502" s="149"/>
      <c r="AM1502" s="149"/>
      <c r="AN1502" s="149"/>
      <c r="AO1502" s="149"/>
      <c r="AP1502" s="149"/>
      <c r="AQ1502" s="149"/>
      <c r="AR1502" s="149"/>
      <c r="AS1502" s="149"/>
      <c r="AT1502" s="149"/>
      <c r="AU1502" s="149"/>
      <c r="AV1502" s="149"/>
      <c r="AW1502" s="149"/>
      <c r="AX1502" s="149"/>
      <c r="AY1502" s="149"/>
      <c r="AZ1502" s="149"/>
      <c r="BA1502" s="149"/>
      <c r="BB1502" s="149"/>
      <c r="BC1502" s="149"/>
      <c r="BD1502" s="149"/>
      <c r="BE1502" s="149"/>
      <c r="BF1502" s="149"/>
      <c r="BG1502" s="149"/>
      <c r="BH1502" s="149"/>
    </row>
    <row r="1503" spans="1:60" ht="20.399999999999999" outlineLevel="1" x14ac:dyDescent="0.25">
      <c r="A1503" s="175">
        <v>211</v>
      </c>
      <c r="B1503" s="176" t="s">
        <v>2052</v>
      </c>
      <c r="C1503" s="193" t="s">
        <v>2053</v>
      </c>
      <c r="D1503" s="177" t="s">
        <v>242</v>
      </c>
      <c r="E1503" s="178">
        <v>14.56</v>
      </c>
      <c r="F1503" s="179"/>
      <c r="G1503" s="180">
        <f>ROUND(E1503*F1503,2)</f>
        <v>0</v>
      </c>
      <c r="H1503" s="179"/>
      <c r="I1503" s="180">
        <f>ROUND(E1503*H1503,2)</f>
        <v>0</v>
      </c>
      <c r="J1503" s="179"/>
      <c r="K1503" s="180">
        <f>ROUND(E1503*J1503,2)</f>
        <v>0</v>
      </c>
      <c r="L1503" s="180">
        <v>21</v>
      </c>
      <c r="M1503" s="180">
        <f>G1503*(1+L1503/100)</f>
        <v>0</v>
      </c>
      <c r="N1503" s="180">
        <v>1.6000000000000001E-4</v>
      </c>
      <c r="O1503" s="180">
        <f>ROUND(E1503*N1503,2)</f>
        <v>0</v>
      </c>
      <c r="P1503" s="180">
        <v>0</v>
      </c>
      <c r="Q1503" s="180">
        <f>ROUND(E1503*P1503,2)</f>
        <v>0</v>
      </c>
      <c r="R1503" s="180" t="s">
        <v>2034</v>
      </c>
      <c r="S1503" s="180" t="s">
        <v>244</v>
      </c>
      <c r="T1503" s="181" t="s">
        <v>1030</v>
      </c>
      <c r="U1503" s="159">
        <v>0.15</v>
      </c>
      <c r="V1503" s="159">
        <f>ROUND(E1503*U1503,2)</f>
        <v>2.1800000000000002</v>
      </c>
      <c r="W1503" s="159"/>
      <c r="X1503" s="159" t="s">
        <v>246</v>
      </c>
      <c r="Y1503" s="149"/>
      <c r="Z1503" s="149"/>
      <c r="AA1503" s="149"/>
      <c r="AB1503" s="149"/>
      <c r="AC1503" s="149"/>
      <c r="AD1503" s="149"/>
      <c r="AE1503" s="149"/>
      <c r="AF1503" s="149"/>
      <c r="AG1503" s="149" t="s">
        <v>289</v>
      </c>
      <c r="AH1503" s="149"/>
      <c r="AI1503" s="149"/>
      <c r="AJ1503" s="149"/>
      <c r="AK1503" s="149"/>
      <c r="AL1503" s="149"/>
      <c r="AM1503" s="149"/>
      <c r="AN1503" s="149"/>
      <c r="AO1503" s="149"/>
      <c r="AP1503" s="149"/>
      <c r="AQ1503" s="149"/>
      <c r="AR1503" s="149"/>
      <c r="AS1503" s="149"/>
      <c r="AT1503" s="149"/>
      <c r="AU1503" s="149"/>
      <c r="AV1503" s="149"/>
      <c r="AW1503" s="149"/>
      <c r="AX1503" s="149"/>
      <c r="AY1503" s="149"/>
      <c r="AZ1503" s="149"/>
      <c r="BA1503" s="149"/>
      <c r="BB1503" s="149"/>
      <c r="BC1503" s="149"/>
      <c r="BD1503" s="149"/>
      <c r="BE1503" s="149"/>
      <c r="BF1503" s="149"/>
      <c r="BG1503" s="149"/>
      <c r="BH1503" s="149"/>
    </row>
    <row r="1504" spans="1:60" outlineLevel="1" x14ac:dyDescent="0.25">
      <c r="A1504" s="156"/>
      <c r="B1504" s="157"/>
      <c r="C1504" s="266" t="s">
        <v>2054</v>
      </c>
      <c r="D1504" s="267"/>
      <c r="E1504" s="267"/>
      <c r="F1504" s="267"/>
      <c r="G1504" s="267"/>
      <c r="H1504" s="159"/>
      <c r="I1504" s="159"/>
      <c r="J1504" s="159"/>
      <c r="K1504" s="159"/>
      <c r="L1504" s="159"/>
      <c r="M1504" s="159"/>
      <c r="N1504" s="159"/>
      <c r="O1504" s="159"/>
      <c r="P1504" s="159"/>
      <c r="Q1504" s="159"/>
      <c r="R1504" s="159"/>
      <c r="S1504" s="159"/>
      <c r="T1504" s="159"/>
      <c r="U1504" s="159"/>
      <c r="V1504" s="159"/>
      <c r="W1504" s="159"/>
      <c r="X1504" s="159"/>
      <c r="Y1504" s="149"/>
      <c r="Z1504" s="149"/>
      <c r="AA1504" s="149"/>
      <c r="AB1504" s="149"/>
      <c r="AC1504" s="149"/>
      <c r="AD1504" s="149"/>
      <c r="AE1504" s="149"/>
      <c r="AF1504" s="149"/>
      <c r="AG1504" s="149" t="s">
        <v>270</v>
      </c>
      <c r="AH1504" s="149"/>
      <c r="AI1504" s="149"/>
      <c r="AJ1504" s="149"/>
      <c r="AK1504" s="149"/>
      <c r="AL1504" s="149"/>
      <c r="AM1504" s="149"/>
      <c r="AN1504" s="149"/>
      <c r="AO1504" s="149"/>
      <c r="AP1504" s="149"/>
      <c r="AQ1504" s="149"/>
      <c r="AR1504" s="149"/>
      <c r="AS1504" s="149"/>
      <c r="AT1504" s="149"/>
      <c r="AU1504" s="149"/>
      <c r="AV1504" s="149"/>
      <c r="AW1504" s="149"/>
      <c r="AX1504" s="149"/>
      <c r="AY1504" s="149"/>
      <c r="AZ1504" s="149"/>
      <c r="BA1504" s="149"/>
      <c r="BB1504" s="149"/>
      <c r="BC1504" s="149"/>
      <c r="BD1504" s="149"/>
      <c r="BE1504" s="149"/>
      <c r="BF1504" s="149"/>
      <c r="BG1504" s="149"/>
      <c r="BH1504" s="149"/>
    </row>
    <row r="1505" spans="1:60" outlineLevel="1" x14ac:dyDescent="0.25">
      <c r="A1505" s="156"/>
      <c r="B1505" s="157"/>
      <c r="C1505" s="264" t="s">
        <v>2055</v>
      </c>
      <c r="D1505" s="265"/>
      <c r="E1505" s="265"/>
      <c r="F1505" s="265"/>
      <c r="G1505" s="265"/>
      <c r="H1505" s="159"/>
      <c r="I1505" s="159"/>
      <c r="J1505" s="159"/>
      <c r="K1505" s="159"/>
      <c r="L1505" s="159"/>
      <c r="M1505" s="159"/>
      <c r="N1505" s="159"/>
      <c r="O1505" s="159"/>
      <c r="P1505" s="159"/>
      <c r="Q1505" s="159"/>
      <c r="R1505" s="159"/>
      <c r="S1505" s="159"/>
      <c r="T1505" s="159"/>
      <c r="U1505" s="159"/>
      <c r="V1505" s="159"/>
      <c r="W1505" s="159"/>
      <c r="X1505" s="159"/>
      <c r="Y1505" s="149"/>
      <c r="Z1505" s="149"/>
      <c r="AA1505" s="149"/>
      <c r="AB1505" s="149"/>
      <c r="AC1505" s="149"/>
      <c r="AD1505" s="149"/>
      <c r="AE1505" s="149"/>
      <c r="AF1505" s="149"/>
      <c r="AG1505" s="149" t="s">
        <v>610</v>
      </c>
      <c r="AH1505" s="149"/>
      <c r="AI1505" s="149"/>
      <c r="AJ1505" s="149"/>
      <c r="AK1505" s="149"/>
      <c r="AL1505" s="149"/>
      <c r="AM1505" s="149"/>
      <c r="AN1505" s="149"/>
      <c r="AO1505" s="149"/>
      <c r="AP1505" s="149"/>
      <c r="AQ1505" s="149"/>
      <c r="AR1505" s="149"/>
      <c r="AS1505" s="149"/>
      <c r="AT1505" s="149"/>
      <c r="AU1505" s="149"/>
      <c r="AV1505" s="149"/>
      <c r="AW1505" s="149"/>
      <c r="AX1505" s="149"/>
      <c r="AY1505" s="149"/>
      <c r="AZ1505" s="149"/>
      <c r="BA1505" s="149"/>
      <c r="BB1505" s="149"/>
      <c r="BC1505" s="149"/>
      <c r="BD1505" s="149"/>
      <c r="BE1505" s="149"/>
      <c r="BF1505" s="149"/>
      <c r="BG1505" s="149"/>
      <c r="BH1505" s="149"/>
    </row>
    <row r="1506" spans="1:60" outlineLevel="1" x14ac:dyDescent="0.25">
      <c r="A1506" s="156"/>
      <c r="B1506" s="157"/>
      <c r="C1506" s="194" t="s">
        <v>1093</v>
      </c>
      <c r="D1506" s="161"/>
      <c r="E1506" s="162"/>
      <c r="F1506" s="159"/>
      <c r="G1506" s="159"/>
      <c r="H1506" s="159"/>
      <c r="I1506" s="159"/>
      <c r="J1506" s="159"/>
      <c r="K1506" s="159"/>
      <c r="L1506" s="159"/>
      <c r="M1506" s="159"/>
      <c r="N1506" s="159"/>
      <c r="O1506" s="159"/>
      <c r="P1506" s="159"/>
      <c r="Q1506" s="159"/>
      <c r="R1506" s="159"/>
      <c r="S1506" s="159"/>
      <c r="T1506" s="159"/>
      <c r="U1506" s="159"/>
      <c r="V1506" s="159"/>
      <c r="W1506" s="159"/>
      <c r="X1506" s="159"/>
      <c r="Y1506" s="149"/>
      <c r="Z1506" s="149"/>
      <c r="AA1506" s="149"/>
      <c r="AB1506" s="149"/>
      <c r="AC1506" s="149"/>
      <c r="AD1506" s="149"/>
      <c r="AE1506" s="149"/>
      <c r="AF1506" s="149"/>
      <c r="AG1506" s="149" t="s">
        <v>249</v>
      </c>
      <c r="AH1506" s="149">
        <v>0</v>
      </c>
      <c r="AI1506" s="149"/>
      <c r="AJ1506" s="149"/>
      <c r="AK1506" s="149"/>
      <c r="AL1506" s="149"/>
      <c r="AM1506" s="149"/>
      <c r="AN1506" s="149"/>
      <c r="AO1506" s="149"/>
      <c r="AP1506" s="149"/>
      <c r="AQ1506" s="149"/>
      <c r="AR1506" s="149"/>
      <c r="AS1506" s="149"/>
      <c r="AT1506" s="149"/>
      <c r="AU1506" s="149"/>
      <c r="AV1506" s="149"/>
      <c r="AW1506" s="149"/>
      <c r="AX1506" s="149"/>
      <c r="AY1506" s="149"/>
      <c r="AZ1506" s="149"/>
      <c r="BA1506" s="149"/>
      <c r="BB1506" s="149"/>
      <c r="BC1506" s="149"/>
      <c r="BD1506" s="149"/>
      <c r="BE1506" s="149"/>
      <c r="BF1506" s="149"/>
      <c r="BG1506" s="149"/>
      <c r="BH1506" s="149"/>
    </row>
    <row r="1507" spans="1:60" outlineLevel="1" x14ac:dyDescent="0.25">
      <c r="A1507" s="156"/>
      <c r="B1507" s="157"/>
      <c r="C1507" s="194" t="s">
        <v>1564</v>
      </c>
      <c r="D1507" s="161"/>
      <c r="E1507" s="162"/>
      <c r="F1507" s="159"/>
      <c r="G1507" s="159"/>
      <c r="H1507" s="159"/>
      <c r="I1507" s="159"/>
      <c r="J1507" s="159"/>
      <c r="K1507" s="159"/>
      <c r="L1507" s="159"/>
      <c r="M1507" s="159"/>
      <c r="N1507" s="159"/>
      <c r="O1507" s="159"/>
      <c r="P1507" s="159"/>
      <c r="Q1507" s="159"/>
      <c r="R1507" s="159"/>
      <c r="S1507" s="159"/>
      <c r="T1507" s="159"/>
      <c r="U1507" s="159"/>
      <c r="V1507" s="159"/>
      <c r="W1507" s="159"/>
      <c r="X1507" s="159"/>
      <c r="Y1507" s="149"/>
      <c r="Z1507" s="149"/>
      <c r="AA1507" s="149"/>
      <c r="AB1507" s="149"/>
      <c r="AC1507" s="149"/>
      <c r="AD1507" s="149"/>
      <c r="AE1507" s="149"/>
      <c r="AF1507" s="149"/>
      <c r="AG1507" s="149" t="s">
        <v>249</v>
      </c>
      <c r="AH1507" s="149">
        <v>0</v>
      </c>
      <c r="AI1507" s="149"/>
      <c r="AJ1507" s="149"/>
      <c r="AK1507" s="149"/>
      <c r="AL1507" s="149"/>
      <c r="AM1507" s="149"/>
      <c r="AN1507" s="149"/>
      <c r="AO1507" s="149"/>
      <c r="AP1507" s="149"/>
      <c r="AQ1507" s="149"/>
      <c r="AR1507" s="149"/>
      <c r="AS1507" s="149"/>
      <c r="AT1507" s="149"/>
      <c r="AU1507" s="149"/>
      <c r="AV1507" s="149"/>
      <c r="AW1507" s="149"/>
      <c r="AX1507" s="149"/>
      <c r="AY1507" s="149"/>
      <c r="AZ1507" s="149"/>
      <c r="BA1507" s="149"/>
      <c r="BB1507" s="149"/>
      <c r="BC1507" s="149"/>
      <c r="BD1507" s="149"/>
      <c r="BE1507" s="149"/>
      <c r="BF1507" s="149"/>
      <c r="BG1507" s="149"/>
      <c r="BH1507" s="149"/>
    </row>
    <row r="1508" spans="1:60" outlineLevel="1" x14ac:dyDescent="0.25">
      <c r="A1508" s="156"/>
      <c r="B1508" s="157"/>
      <c r="C1508" s="194" t="s">
        <v>2056</v>
      </c>
      <c r="D1508" s="161"/>
      <c r="E1508" s="162">
        <v>14.56</v>
      </c>
      <c r="F1508" s="159"/>
      <c r="G1508" s="159"/>
      <c r="H1508" s="159"/>
      <c r="I1508" s="159"/>
      <c r="J1508" s="159"/>
      <c r="K1508" s="159"/>
      <c r="L1508" s="159"/>
      <c r="M1508" s="159"/>
      <c r="N1508" s="159"/>
      <c r="O1508" s="159"/>
      <c r="P1508" s="159"/>
      <c r="Q1508" s="159"/>
      <c r="R1508" s="159"/>
      <c r="S1508" s="159"/>
      <c r="T1508" s="159"/>
      <c r="U1508" s="159"/>
      <c r="V1508" s="159"/>
      <c r="W1508" s="159"/>
      <c r="X1508" s="159"/>
      <c r="Y1508" s="149"/>
      <c r="Z1508" s="149"/>
      <c r="AA1508" s="149"/>
      <c r="AB1508" s="149"/>
      <c r="AC1508" s="149"/>
      <c r="AD1508" s="149"/>
      <c r="AE1508" s="149"/>
      <c r="AF1508" s="149"/>
      <c r="AG1508" s="149" t="s">
        <v>249</v>
      </c>
      <c r="AH1508" s="149">
        <v>0</v>
      </c>
      <c r="AI1508" s="149"/>
      <c r="AJ1508" s="149"/>
      <c r="AK1508" s="149"/>
      <c r="AL1508" s="149"/>
      <c r="AM1508" s="149"/>
      <c r="AN1508" s="149"/>
      <c r="AO1508" s="149"/>
      <c r="AP1508" s="149"/>
      <c r="AQ1508" s="149"/>
      <c r="AR1508" s="149"/>
      <c r="AS1508" s="149"/>
      <c r="AT1508" s="149"/>
      <c r="AU1508" s="149"/>
      <c r="AV1508" s="149"/>
      <c r="AW1508" s="149"/>
      <c r="AX1508" s="149"/>
      <c r="AY1508" s="149"/>
      <c r="AZ1508" s="149"/>
      <c r="BA1508" s="149"/>
      <c r="BB1508" s="149"/>
      <c r="BC1508" s="149"/>
      <c r="BD1508" s="149"/>
      <c r="BE1508" s="149"/>
      <c r="BF1508" s="149"/>
      <c r="BG1508" s="149"/>
      <c r="BH1508" s="149"/>
    </row>
    <row r="1509" spans="1:60" ht="20.399999999999999" outlineLevel="1" x14ac:dyDescent="0.25">
      <c r="A1509" s="175">
        <v>212</v>
      </c>
      <c r="B1509" s="176" t="s">
        <v>2057</v>
      </c>
      <c r="C1509" s="193" t="s">
        <v>2058</v>
      </c>
      <c r="D1509" s="177" t="s">
        <v>242</v>
      </c>
      <c r="E1509" s="178">
        <v>394.3</v>
      </c>
      <c r="F1509" s="179"/>
      <c r="G1509" s="180">
        <f>ROUND(E1509*F1509,2)</f>
        <v>0</v>
      </c>
      <c r="H1509" s="179"/>
      <c r="I1509" s="180">
        <f>ROUND(E1509*H1509,2)</f>
        <v>0</v>
      </c>
      <c r="J1509" s="179"/>
      <c r="K1509" s="180">
        <f>ROUND(E1509*J1509,2)</f>
        <v>0</v>
      </c>
      <c r="L1509" s="180">
        <v>21</v>
      </c>
      <c r="M1509" s="180">
        <f>G1509*(1+L1509/100)</f>
        <v>0</v>
      </c>
      <c r="N1509" s="180">
        <v>1.14E-3</v>
      </c>
      <c r="O1509" s="180">
        <f>ROUND(E1509*N1509,2)</f>
        <v>0.45</v>
      </c>
      <c r="P1509" s="180">
        <v>0</v>
      </c>
      <c r="Q1509" s="180">
        <f>ROUND(E1509*P1509,2)</f>
        <v>0</v>
      </c>
      <c r="R1509" s="180" t="s">
        <v>2034</v>
      </c>
      <c r="S1509" s="180" t="s">
        <v>244</v>
      </c>
      <c r="T1509" s="181" t="s">
        <v>1030</v>
      </c>
      <c r="U1509" s="159">
        <v>0.35599999999999998</v>
      </c>
      <c r="V1509" s="159">
        <f>ROUND(E1509*U1509,2)</f>
        <v>140.37</v>
      </c>
      <c r="W1509" s="159"/>
      <c r="X1509" s="159" t="s">
        <v>246</v>
      </c>
      <c r="Y1509" s="149"/>
      <c r="Z1509" s="149"/>
      <c r="AA1509" s="149"/>
      <c r="AB1509" s="149"/>
      <c r="AC1509" s="149"/>
      <c r="AD1509" s="149"/>
      <c r="AE1509" s="149"/>
      <c r="AF1509" s="149"/>
      <c r="AG1509" s="149" t="s">
        <v>289</v>
      </c>
      <c r="AH1509" s="149"/>
      <c r="AI1509" s="149"/>
      <c r="AJ1509" s="149"/>
      <c r="AK1509" s="149"/>
      <c r="AL1509" s="149"/>
      <c r="AM1509" s="149"/>
      <c r="AN1509" s="149"/>
      <c r="AO1509" s="149"/>
      <c r="AP1509" s="149"/>
      <c r="AQ1509" s="149"/>
      <c r="AR1509" s="149"/>
      <c r="AS1509" s="149"/>
      <c r="AT1509" s="149"/>
      <c r="AU1509" s="149"/>
      <c r="AV1509" s="149"/>
      <c r="AW1509" s="149"/>
      <c r="AX1509" s="149"/>
      <c r="AY1509" s="149"/>
      <c r="AZ1509" s="149"/>
      <c r="BA1509" s="149"/>
      <c r="BB1509" s="149"/>
      <c r="BC1509" s="149"/>
      <c r="BD1509" s="149"/>
      <c r="BE1509" s="149"/>
      <c r="BF1509" s="149"/>
      <c r="BG1509" s="149"/>
      <c r="BH1509" s="149"/>
    </row>
    <row r="1510" spans="1:60" outlineLevel="1" x14ac:dyDescent="0.25">
      <c r="A1510" s="156"/>
      <c r="B1510" s="157"/>
      <c r="C1510" s="194" t="s">
        <v>2059</v>
      </c>
      <c r="D1510" s="161"/>
      <c r="E1510" s="162"/>
      <c r="F1510" s="159"/>
      <c r="G1510" s="159"/>
      <c r="H1510" s="159"/>
      <c r="I1510" s="159"/>
      <c r="J1510" s="159"/>
      <c r="K1510" s="159"/>
      <c r="L1510" s="159"/>
      <c r="M1510" s="159"/>
      <c r="N1510" s="159"/>
      <c r="O1510" s="159"/>
      <c r="P1510" s="159"/>
      <c r="Q1510" s="159"/>
      <c r="R1510" s="159"/>
      <c r="S1510" s="159"/>
      <c r="T1510" s="159"/>
      <c r="U1510" s="159"/>
      <c r="V1510" s="159"/>
      <c r="W1510" s="159"/>
      <c r="X1510" s="159"/>
      <c r="Y1510" s="149"/>
      <c r="Z1510" s="149"/>
      <c r="AA1510" s="149"/>
      <c r="AB1510" s="149"/>
      <c r="AC1510" s="149"/>
      <c r="AD1510" s="149"/>
      <c r="AE1510" s="149"/>
      <c r="AF1510" s="149"/>
      <c r="AG1510" s="149" t="s">
        <v>249</v>
      </c>
      <c r="AH1510" s="149">
        <v>0</v>
      </c>
      <c r="AI1510" s="149"/>
      <c r="AJ1510" s="149"/>
      <c r="AK1510" s="149"/>
      <c r="AL1510" s="149"/>
      <c r="AM1510" s="149"/>
      <c r="AN1510" s="149"/>
      <c r="AO1510" s="149"/>
      <c r="AP1510" s="149"/>
      <c r="AQ1510" s="149"/>
      <c r="AR1510" s="149"/>
      <c r="AS1510" s="149"/>
      <c r="AT1510" s="149"/>
      <c r="AU1510" s="149"/>
      <c r="AV1510" s="149"/>
      <c r="AW1510" s="149"/>
      <c r="AX1510" s="149"/>
      <c r="AY1510" s="149"/>
      <c r="AZ1510" s="149"/>
      <c r="BA1510" s="149"/>
      <c r="BB1510" s="149"/>
      <c r="BC1510" s="149"/>
      <c r="BD1510" s="149"/>
      <c r="BE1510" s="149"/>
      <c r="BF1510" s="149"/>
      <c r="BG1510" s="149"/>
      <c r="BH1510" s="149"/>
    </row>
    <row r="1511" spans="1:60" outlineLevel="1" x14ac:dyDescent="0.25">
      <c r="A1511" s="156"/>
      <c r="B1511" s="157"/>
      <c r="C1511" s="194" t="s">
        <v>2060</v>
      </c>
      <c r="D1511" s="161"/>
      <c r="E1511" s="162">
        <v>129.05000000000001</v>
      </c>
      <c r="F1511" s="159"/>
      <c r="G1511" s="159"/>
      <c r="H1511" s="159"/>
      <c r="I1511" s="159"/>
      <c r="J1511" s="159"/>
      <c r="K1511" s="159"/>
      <c r="L1511" s="159"/>
      <c r="M1511" s="159"/>
      <c r="N1511" s="159"/>
      <c r="O1511" s="159"/>
      <c r="P1511" s="159"/>
      <c r="Q1511" s="159"/>
      <c r="R1511" s="159"/>
      <c r="S1511" s="159"/>
      <c r="T1511" s="159"/>
      <c r="U1511" s="159"/>
      <c r="V1511" s="159"/>
      <c r="W1511" s="159"/>
      <c r="X1511" s="159"/>
      <c r="Y1511" s="149"/>
      <c r="Z1511" s="149"/>
      <c r="AA1511" s="149"/>
      <c r="AB1511" s="149"/>
      <c r="AC1511" s="149"/>
      <c r="AD1511" s="149"/>
      <c r="AE1511" s="149"/>
      <c r="AF1511" s="149"/>
      <c r="AG1511" s="149" t="s">
        <v>249</v>
      </c>
      <c r="AH1511" s="149">
        <v>0</v>
      </c>
      <c r="AI1511" s="149"/>
      <c r="AJ1511" s="149"/>
      <c r="AK1511" s="149"/>
      <c r="AL1511" s="149"/>
      <c r="AM1511" s="149"/>
      <c r="AN1511" s="149"/>
      <c r="AO1511" s="149"/>
      <c r="AP1511" s="149"/>
      <c r="AQ1511" s="149"/>
      <c r="AR1511" s="149"/>
      <c r="AS1511" s="149"/>
      <c r="AT1511" s="149"/>
      <c r="AU1511" s="149"/>
      <c r="AV1511" s="149"/>
      <c r="AW1511" s="149"/>
      <c r="AX1511" s="149"/>
      <c r="AY1511" s="149"/>
      <c r="AZ1511" s="149"/>
      <c r="BA1511" s="149"/>
      <c r="BB1511" s="149"/>
      <c r="BC1511" s="149"/>
      <c r="BD1511" s="149"/>
      <c r="BE1511" s="149"/>
      <c r="BF1511" s="149"/>
      <c r="BG1511" s="149"/>
      <c r="BH1511" s="149"/>
    </row>
    <row r="1512" spans="1:60" outlineLevel="1" x14ac:dyDescent="0.25">
      <c r="A1512" s="156"/>
      <c r="B1512" s="157"/>
      <c r="C1512" s="194" t="s">
        <v>2061</v>
      </c>
      <c r="D1512" s="161"/>
      <c r="E1512" s="162">
        <v>-8.6</v>
      </c>
      <c r="F1512" s="159"/>
      <c r="G1512" s="159"/>
      <c r="H1512" s="159"/>
      <c r="I1512" s="159"/>
      <c r="J1512" s="159"/>
      <c r="K1512" s="159"/>
      <c r="L1512" s="159"/>
      <c r="M1512" s="159"/>
      <c r="N1512" s="159"/>
      <c r="O1512" s="159"/>
      <c r="P1512" s="159"/>
      <c r="Q1512" s="159"/>
      <c r="R1512" s="159"/>
      <c r="S1512" s="159"/>
      <c r="T1512" s="159"/>
      <c r="U1512" s="159"/>
      <c r="V1512" s="159"/>
      <c r="W1512" s="159"/>
      <c r="X1512" s="159"/>
      <c r="Y1512" s="149"/>
      <c r="Z1512" s="149"/>
      <c r="AA1512" s="149"/>
      <c r="AB1512" s="149"/>
      <c r="AC1512" s="149"/>
      <c r="AD1512" s="149"/>
      <c r="AE1512" s="149"/>
      <c r="AF1512" s="149"/>
      <c r="AG1512" s="149" t="s">
        <v>249</v>
      </c>
      <c r="AH1512" s="149">
        <v>0</v>
      </c>
      <c r="AI1512" s="149"/>
      <c r="AJ1512" s="149"/>
      <c r="AK1512" s="149"/>
      <c r="AL1512" s="149"/>
      <c r="AM1512" s="149"/>
      <c r="AN1512" s="149"/>
      <c r="AO1512" s="149"/>
      <c r="AP1512" s="149"/>
      <c r="AQ1512" s="149"/>
      <c r="AR1512" s="149"/>
      <c r="AS1512" s="149"/>
      <c r="AT1512" s="149"/>
      <c r="AU1512" s="149"/>
      <c r="AV1512" s="149"/>
      <c r="AW1512" s="149"/>
      <c r="AX1512" s="149"/>
      <c r="AY1512" s="149"/>
      <c r="AZ1512" s="149"/>
      <c r="BA1512" s="149"/>
      <c r="BB1512" s="149"/>
      <c r="BC1512" s="149"/>
      <c r="BD1512" s="149"/>
      <c r="BE1512" s="149"/>
      <c r="BF1512" s="149"/>
      <c r="BG1512" s="149"/>
      <c r="BH1512" s="149"/>
    </row>
    <row r="1513" spans="1:60" outlineLevel="1" x14ac:dyDescent="0.25">
      <c r="A1513" s="156"/>
      <c r="B1513" s="157"/>
      <c r="C1513" s="194" t="s">
        <v>1166</v>
      </c>
      <c r="D1513" s="161"/>
      <c r="E1513" s="162">
        <v>-2.15</v>
      </c>
      <c r="F1513" s="159"/>
      <c r="G1513" s="159"/>
      <c r="H1513" s="159"/>
      <c r="I1513" s="159"/>
      <c r="J1513" s="159"/>
      <c r="K1513" s="159"/>
      <c r="L1513" s="159"/>
      <c r="M1513" s="159"/>
      <c r="N1513" s="159"/>
      <c r="O1513" s="159"/>
      <c r="P1513" s="159"/>
      <c r="Q1513" s="159"/>
      <c r="R1513" s="159"/>
      <c r="S1513" s="159"/>
      <c r="T1513" s="159"/>
      <c r="U1513" s="159"/>
      <c r="V1513" s="159"/>
      <c r="W1513" s="159"/>
      <c r="X1513" s="159"/>
      <c r="Y1513" s="149"/>
      <c r="Z1513" s="149"/>
      <c r="AA1513" s="149"/>
      <c r="AB1513" s="149"/>
      <c r="AC1513" s="149"/>
      <c r="AD1513" s="149"/>
      <c r="AE1513" s="149"/>
      <c r="AF1513" s="149"/>
      <c r="AG1513" s="149" t="s">
        <v>249</v>
      </c>
      <c r="AH1513" s="149">
        <v>0</v>
      </c>
      <c r="AI1513" s="149"/>
      <c r="AJ1513" s="149"/>
      <c r="AK1513" s="149"/>
      <c r="AL1513" s="149"/>
      <c r="AM1513" s="149"/>
      <c r="AN1513" s="149"/>
      <c r="AO1513" s="149"/>
      <c r="AP1513" s="149"/>
      <c r="AQ1513" s="149"/>
      <c r="AR1513" s="149"/>
      <c r="AS1513" s="149"/>
      <c r="AT1513" s="149"/>
      <c r="AU1513" s="149"/>
      <c r="AV1513" s="149"/>
      <c r="AW1513" s="149"/>
      <c r="AX1513" s="149"/>
      <c r="AY1513" s="149"/>
      <c r="AZ1513" s="149"/>
      <c r="BA1513" s="149"/>
      <c r="BB1513" s="149"/>
      <c r="BC1513" s="149"/>
      <c r="BD1513" s="149"/>
      <c r="BE1513" s="149"/>
      <c r="BF1513" s="149"/>
      <c r="BG1513" s="149"/>
      <c r="BH1513" s="149"/>
    </row>
    <row r="1514" spans="1:60" outlineLevel="1" x14ac:dyDescent="0.25">
      <c r="A1514" s="156"/>
      <c r="B1514" s="157"/>
      <c r="C1514" s="194" t="s">
        <v>1200</v>
      </c>
      <c r="D1514" s="161"/>
      <c r="E1514" s="162">
        <v>-3.24</v>
      </c>
      <c r="F1514" s="159"/>
      <c r="G1514" s="159"/>
      <c r="H1514" s="159"/>
      <c r="I1514" s="159"/>
      <c r="J1514" s="159"/>
      <c r="K1514" s="159"/>
      <c r="L1514" s="159"/>
      <c r="M1514" s="159"/>
      <c r="N1514" s="159"/>
      <c r="O1514" s="159"/>
      <c r="P1514" s="159"/>
      <c r="Q1514" s="159"/>
      <c r="R1514" s="159"/>
      <c r="S1514" s="159"/>
      <c r="T1514" s="159"/>
      <c r="U1514" s="159"/>
      <c r="V1514" s="159"/>
      <c r="W1514" s="159"/>
      <c r="X1514" s="159"/>
      <c r="Y1514" s="149"/>
      <c r="Z1514" s="149"/>
      <c r="AA1514" s="149"/>
      <c r="AB1514" s="149"/>
      <c r="AC1514" s="149"/>
      <c r="AD1514" s="149"/>
      <c r="AE1514" s="149"/>
      <c r="AF1514" s="149"/>
      <c r="AG1514" s="149" t="s">
        <v>249</v>
      </c>
      <c r="AH1514" s="149">
        <v>0</v>
      </c>
      <c r="AI1514" s="149"/>
      <c r="AJ1514" s="149"/>
      <c r="AK1514" s="149"/>
      <c r="AL1514" s="149"/>
      <c r="AM1514" s="149"/>
      <c r="AN1514" s="149"/>
      <c r="AO1514" s="149"/>
      <c r="AP1514" s="149"/>
      <c r="AQ1514" s="149"/>
      <c r="AR1514" s="149"/>
      <c r="AS1514" s="149"/>
      <c r="AT1514" s="149"/>
      <c r="AU1514" s="149"/>
      <c r="AV1514" s="149"/>
      <c r="AW1514" s="149"/>
      <c r="AX1514" s="149"/>
      <c r="AY1514" s="149"/>
      <c r="AZ1514" s="149"/>
      <c r="BA1514" s="149"/>
      <c r="BB1514" s="149"/>
      <c r="BC1514" s="149"/>
      <c r="BD1514" s="149"/>
      <c r="BE1514" s="149"/>
      <c r="BF1514" s="149"/>
      <c r="BG1514" s="149"/>
      <c r="BH1514" s="149"/>
    </row>
    <row r="1515" spans="1:60" outlineLevel="1" x14ac:dyDescent="0.25">
      <c r="A1515" s="156"/>
      <c r="B1515" s="157"/>
      <c r="C1515" s="194" t="s">
        <v>1236</v>
      </c>
      <c r="D1515" s="161"/>
      <c r="E1515" s="162">
        <v>133.5</v>
      </c>
      <c r="F1515" s="159"/>
      <c r="G1515" s="159"/>
      <c r="H1515" s="159"/>
      <c r="I1515" s="159"/>
      <c r="J1515" s="159"/>
      <c r="K1515" s="159"/>
      <c r="L1515" s="159"/>
      <c r="M1515" s="159"/>
      <c r="N1515" s="159"/>
      <c r="O1515" s="159"/>
      <c r="P1515" s="159"/>
      <c r="Q1515" s="159"/>
      <c r="R1515" s="159"/>
      <c r="S1515" s="159"/>
      <c r="T1515" s="159"/>
      <c r="U1515" s="159"/>
      <c r="V1515" s="159"/>
      <c r="W1515" s="159"/>
      <c r="X1515" s="159"/>
      <c r="Y1515" s="149"/>
      <c r="Z1515" s="149"/>
      <c r="AA1515" s="149"/>
      <c r="AB1515" s="149"/>
      <c r="AC1515" s="149"/>
      <c r="AD1515" s="149"/>
      <c r="AE1515" s="149"/>
      <c r="AF1515" s="149"/>
      <c r="AG1515" s="149" t="s">
        <v>249</v>
      </c>
      <c r="AH1515" s="149">
        <v>0</v>
      </c>
      <c r="AI1515" s="149"/>
      <c r="AJ1515" s="149"/>
      <c r="AK1515" s="149"/>
      <c r="AL1515" s="149"/>
      <c r="AM1515" s="149"/>
      <c r="AN1515" s="149"/>
      <c r="AO1515" s="149"/>
      <c r="AP1515" s="149"/>
      <c r="AQ1515" s="149"/>
      <c r="AR1515" s="149"/>
      <c r="AS1515" s="149"/>
      <c r="AT1515" s="149"/>
      <c r="AU1515" s="149"/>
      <c r="AV1515" s="149"/>
      <c r="AW1515" s="149"/>
      <c r="AX1515" s="149"/>
      <c r="AY1515" s="149"/>
      <c r="AZ1515" s="149"/>
      <c r="BA1515" s="149"/>
      <c r="BB1515" s="149"/>
      <c r="BC1515" s="149"/>
      <c r="BD1515" s="149"/>
      <c r="BE1515" s="149"/>
      <c r="BF1515" s="149"/>
      <c r="BG1515" s="149"/>
      <c r="BH1515" s="149"/>
    </row>
    <row r="1516" spans="1:60" outlineLevel="1" x14ac:dyDescent="0.25">
      <c r="A1516" s="156"/>
      <c r="B1516" s="157"/>
      <c r="C1516" s="194" t="s">
        <v>1174</v>
      </c>
      <c r="D1516" s="161"/>
      <c r="E1516" s="162">
        <v>-7.04</v>
      </c>
      <c r="F1516" s="159"/>
      <c r="G1516" s="159"/>
      <c r="H1516" s="159"/>
      <c r="I1516" s="159"/>
      <c r="J1516" s="159"/>
      <c r="K1516" s="159"/>
      <c r="L1516" s="159"/>
      <c r="M1516" s="159"/>
      <c r="N1516" s="159"/>
      <c r="O1516" s="159"/>
      <c r="P1516" s="159"/>
      <c r="Q1516" s="159"/>
      <c r="R1516" s="159"/>
      <c r="S1516" s="159"/>
      <c r="T1516" s="159"/>
      <c r="U1516" s="159"/>
      <c r="V1516" s="159"/>
      <c r="W1516" s="159"/>
      <c r="X1516" s="159"/>
      <c r="Y1516" s="149"/>
      <c r="Z1516" s="149"/>
      <c r="AA1516" s="149"/>
      <c r="AB1516" s="149"/>
      <c r="AC1516" s="149"/>
      <c r="AD1516" s="149"/>
      <c r="AE1516" s="149"/>
      <c r="AF1516" s="149"/>
      <c r="AG1516" s="149" t="s">
        <v>249</v>
      </c>
      <c r="AH1516" s="149">
        <v>0</v>
      </c>
      <c r="AI1516" s="149"/>
      <c r="AJ1516" s="149"/>
      <c r="AK1516" s="149"/>
      <c r="AL1516" s="149"/>
      <c r="AM1516" s="149"/>
      <c r="AN1516" s="149"/>
      <c r="AO1516" s="149"/>
      <c r="AP1516" s="149"/>
      <c r="AQ1516" s="149"/>
      <c r="AR1516" s="149"/>
      <c r="AS1516" s="149"/>
      <c r="AT1516" s="149"/>
      <c r="AU1516" s="149"/>
      <c r="AV1516" s="149"/>
      <c r="AW1516" s="149"/>
      <c r="AX1516" s="149"/>
      <c r="AY1516" s="149"/>
      <c r="AZ1516" s="149"/>
      <c r="BA1516" s="149"/>
      <c r="BB1516" s="149"/>
      <c r="BC1516" s="149"/>
      <c r="BD1516" s="149"/>
      <c r="BE1516" s="149"/>
      <c r="BF1516" s="149"/>
      <c r="BG1516" s="149"/>
      <c r="BH1516" s="149"/>
    </row>
    <row r="1517" spans="1:60" outlineLevel="1" x14ac:dyDescent="0.25">
      <c r="A1517" s="156"/>
      <c r="B1517" s="157"/>
      <c r="C1517" s="194" t="s">
        <v>1175</v>
      </c>
      <c r="D1517" s="161"/>
      <c r="E1517" s="162">
        <v>-6.8250000000000002</v>
      </c>
      <c r="F1517" s="159"/>
      <c r="G1517" s="159"/>
      <c r="H1517" s="159"/>
      <c r="I1517" s="159"/>
      <c r="J1517" s="159"/>
      <c r="K1517" s="159"/>
      <c r="L1517" s="159"/>
      <c r="M1517" s="159"/>
      <c r="N1517" s="159"/>
      <c r="O1517" s="159"/>
      <c r="P1517" s="159"/>
      <c r="Q1517" s="159"/>
      <c r="R1517" s="159"/>
      <c r="S1517" s="159"/>
      <c r="T1517" s="159"/>
      <c r="U1517" s="159"/>
      <c r="V1517" s="159"/>
      <c r="W1517" s="159"/>
      <c r="X1517" s="159"/>
      <c r="Y1517" s="149"/>
      <c r="Z1517" s="149"/>
      <c r="AA1517" s="149"/>
      <c r="AB1517" s="149"/>
      <c r="AC1517" s="149"/>
      <c r="AD1517" s="149"/>
      <c r="AE1517" s="149"/>
      <c r="AF1517" s="149"/>
      <c r="AG1517" s="149" t="s">
        <v>249</v>
      </c>
      <c r="AH1517" s="149">
        <v>0</v>
      </c>
      <c r="AI1517" s="149"/>
      <c r="AJ1517" s="149"/>
      <c r="AK1517" s="149"/>
      <c r="AL1517" s="149"/>
      <c r="AM1517" s="149"/>
      <c r="AN1517" s="149"/>
      <c r="AO1517" s="149"/>
      <c r="AP1517" s="149"/>
      <c r="AQ1517" s="149"/>
      <c r="AR1517" s="149"/>
      <c r="AS1517" s="149"/>
      <c r="AT1517" s="149"/>
      <c r="AU1517" s="149"/>
      <c r="AV1517" s="149"/>
      <c r="AW1517" s="149"/>
      <c r="AX1517" s="149"/>
      <c r="AY1517" s="149"/>
      <c r="AZ1517" s="149"/>
      <c r="BA1517" s="149"/>
      <c r="BB1517" s="149"/>
      <c r="BC1517" s="149"/>
      <c r="BD1517" s="149"/>
      <c r="BE1517" s="149"/>
      <c r="BF1517" s="149"/>
      <c r="BG1517" s="149"/>
      <c r="BH1517" s="149"/>
    </row>
    <row r="1518" spans="1:60" outlineLevel="1" x14ac:dyDescent="0.25">
      <c r="A1518" s="156"/>
      <c r="B1518" s="157"/>
      <c r="C1518" s="194" t="s">
        <v>1176</v>
      </c>
      <c r="D1518" s="161"/>
      <c r="E1518" s="162">
        <v>-1.8149999999999999</v>
      </c>
      <c r="F1518" s="159"/>
      <c r="G1518" s="159"/>
      <c r="H1518" s="159"/>
      <c r="I1518" s="159"/>
      <c r="J1518" s="159"/>
      <c r="K1518" s="159"/>
      <c r="L1518" s="159"/>
      <c r="M1518" s="159"/>
      <c r="N1518" s="159"/>
      <c r="O1518" s="159"/>
      <c r="P1518" s="159"/>
      <c r="Q1518" s="159"/>
      <c r="R1518" s="159"/>
      <c r="S1518" s="159"/>
      <c r="T1518" s="159"/>
      <c r="U1518" s="159"/>
      <c r="V1518" s="159"/>
      <c r="W1518" s="159"/>
      <c r="X1518" s="159"/>
      <c r="Y1518" s="149"/>
      <c r="Z1518" s="149"/>
      <c r="AA1518" s="149"/>
      <c r="AB1518" s="149"/>
      <c r="AC1518" s="149"/>
      <c r="AD1518" s="149"/>
      <c r="AE1518" s="149"/>
      <c r="AF1518" s="149"/>
      <c r="AG1518" s="149" t="s">
        <v>249</v>
      </c>
      <c r="AH1518" s="149">
        <v>0</v>
      </c>
      <c r="AI1518" s="149"/>
      <c r="AJ1518" s="149"/>
      <c r="AK1518" s="149"/>
      <c r="AL1518" s="149"/>
      <c r="AM1518" s="149"/>
      <c r="AN1518" s="149"/>
      <c r="AO1518" s="149"/>
      <c r="AP1518" s="149"/>
      <c r="AQ1518" s="149"/>
      <c r="AR1518" s="149"/>
      <c r="AS1518" s="149"/>
      <c r="AT1518" s="149"/>
      <c r="AU1518" s="149"/>
      <c r="AV1518" s="149"/>
      <c r="AW1518" s="149"/>
      <c r="AX1518" s="149"/>
      <c r="AY1518" s="149"/>
      <c r="AZ1518" s="149"/>
      <c r="BA1518" s="149"/>
      <c r="BB1518" s="149"/>
      <c r="BC1518" s="149"/>
      <c r="BD1518" s="149"/>
      <c r="BE1518" s="149"/>
      <c r="BF1518" s="149"/>
      <c r="BG1518" s="149"/>
      <c r="BH1518" s="149"/>
    </row>
    <row r="1519" spans="1:60" outlineLevel="1" x14ac:dyDescent="0.25">
      <c r="A1519" s="156"/>
      <c r="B1519" s="157"/>
      <c r="C1519" s="194" t="s">
        <v>1177</v>
      </c>
      <c r="D1519" s="161"/>
      <c r="E1519" s="162">
        <v>-3.36</v>
      </c>
      <c r="F1519" s="159"/>
      <c r="G1519" s="159"/>
      <c r="H1519" s="159"/>
      <c r="I1519" s="159"/>
      <c r="J1519" s="159"/>
      <c r="K1519" s="159"/>
      <c r="L1519" s="159"/>
      <c r="M1519" s="159"/>
      <c r="N1519" s="159"/>
      <c r="O1519" s="159"/>
      <c r="P1519" s="159"/>
      <c r="Q1519" s="159"/>
      <c r="R1519" s="159"/>
      <c r="S1519" s="159"/>
      <c r="T1519" s="159"/>
      <c r="U1519" s="159"/>
      <c r="V1519" s="159"/>
      <c r="W1519" s="159"/>
      <c r="X1519" s="159"/>
      <c r="Y1519" s="149"/>
      <c r="Z1519" s="149"/>
      <c r="AA1519" s="149"/>
      <c r="AB1519" s="149"/>
      <c r="AC1519" s="149"/>
      <c r="AD1519" s="149"/>
      <c r="AE1519" s="149"/>
      <c r="AF1519" s="149"/>
      <c r="AG1519" s="149" t="s">
        <v>249</v>
      </c>
      <c r="AH1519" s="149">
        <v>0</v>
      </c>
      <c r="AI1519" s="149"/>
      <c r="AJ1519" s="149"/>
      <c r="AK1519" s="149"/>
      <c r="AL1519" s="149"/>
      <c r="AM1519" s="149"/>
      <c r="AN1519" s="149"/>
      <c r="AO1519" s="149"/>
      <c r="AP1519" s="149"/>
      <c r="AQ1519" s="149"/>
      <c r="AR1519" s="149"/>
      <c r="AS1519" s="149"/>
      <c r="AT1519" s="149"/>
      <c r="AU1519" s="149"/>
      <c r="AV1519" s="149"/>
      <c r="AW1519" s="149"/>
      <c r="AX1519" s="149"/>
      <c r="AY1519" s="149"/>
      <c r="AZ1519" s="149"/>
      <c r="BA1519" s="149"/>
      <c r="BB1519" s="149"/>
      <c r="BC1519" s="149"/>
      <c r="BD1519" s="149"/>
      <c r="BE1519" s="149"/>
      <c r="BF1519" s="149"/>
      <c r="BG1519" s="149"/>
      <c r="BH1519" s="149"/>
    </row>
    <row r="1520" spans="1:60" outlineLevel="1" x14ac:dyDescent="0.25">
      <c r="A1520" s="156"/>
      <c r="B1520" s="157"/>
      <c r="C1520" s="194" t="s">
        <v>1185</v>
      </c>
      <c r="D1520" s="161"/>
      <c r="E1520" s="162">
        <v>-1.72</v>
      </c>
      <c r="F1520" s="159"/>
      <c r="G1520" s="159"/>
      <c r="H1520" s="159"/>
      <c r="I1520" s="159"/>
      <c r="J1520" s="159"/>
      <c r="K1520" s="159"/>
      <c r="L1520" s="159"/>
      <c r="M1520" s="159"/>
      <c r="N1520" s="159"/>
      <c r="O1520" s="159"/>
      <c r="P1520" s="159"/>
      <c r="Q1520" s="159"/>
      <c r="R1520" s="159"/>
      <c r="S1520" s="159"/>
      <c r="T1520" s="159"/>
      <c r="U1520" s="159"/>
      <c r="V1520" s="159"/>
      <c r="W1520" s="159"/>
      <c r="X1520" s="159"/>
      <c r="Y1520" s="149"/>
      <c r="Z1520" s="149"/>
      <c r="AA1520" s="149"/>
      <c r="AB1520" s="149"/>
      <c r="AC1520" s="149"/>
      <c r="AD1520" s="149"/>
      <c r="AE1520" s="149"/>
      <c r="AF1520" s="149"/>
      <c r="AG1520" s="149" t="s">
        <v>249</v>
      </c>
      <c r="AH1520" s="149">
        <v>0</v>
      </c>
      <c r="AI1520" s="149"/>
      <c r="AJ1520" s="149"/>
      <c r="AK1520" s="149"/>
      <c r="AL1520" s="149"/>
      <c r="AM1520" s="149"/>
      <c r="AN1520" s="149"/>
      <c r="AO1520" s="149"/>
      <c r="AP1520" s="149"/>
      <c r="AQ1520" s="149"/>
      <c r="AR1520" s="149"/>
      <c r="AS1520" s="149"/>
      <c r="AT1520" s="149"/>
      <c r="AU1520" s="149"/>
      <c r="AV1520" s="149"/>
      <c r="AW1520" s="149"/>
      <c r="AX1520" s="149"/>
      <c r="AY1520" s="149"/>
      <c r="AZ1520" s="149"/>
      <c r="BA1520" s="149"/>
      <c r="BB1520" s="149"/>
      <c r="BC1520" s="149"/>
      <c r="BD1520" s="149"/>
      <c r="BE1520" s="149"/>
      <c r="BF1520" s="149"/>
      <c r="BG1520" s="149"/>
      <c r="BH1520" s="149"/>
    </row>
    <row r="1521" spans="1:60" outlineLevel="1" x14ac:dyDescent="0.25">
      <c r="A1521" s="156"/>
      <c r="B1521" s="157"/>
      <c r="C1521" s="194" t="s">
        <v>1166</v>
      </c>
      <c r="D1521" s="161"/>
      <c r="E1521" s="162">
        <v>-2.15</v>
      </c>
      <c r="F1521" s="159"/>
      <c r="G1521" s="159"/>
      <c r="H1521" s="159"/>
      <c r="I1521" s="159"/>
      <c r="J1521" s="159"/>
      <c r="K1521" s="159"/>
      <c r="L1521" s="159"/>
      <c r="M1521" s="159"/>
      <c r="N1521" s="159"/>
      <c r="O1521" s="159"/>
      <c r="P1521" s="159"/>
      <c r="Q1521" s="159"/>
      <c r="R1521" s="159"/>
      <c r="S1521" s="159"/>
      <c r="T1521" s="159"/>
      <c r="U1521" s="159"/>
      <c r="V1521" s="159"/>
      <c r="W1521" s="159"/>
      <c r="X1521" s="159"/>
      <c r="Y1521" s="149"/>
      <c r="Z1521" s="149"/>
      <c r="AA1521" s="149"/>
      <c r="AB1521" s="149"/>
      <c r="AC1521" s="149"/>
      <c r="AD1521" s="149"/>
      <c r="AE1521" s="149"/>
      <c r="AF1521" s="149"/>
      <c r="AG1521" s="149" t="s">
        <v>249</v>
      </c>
      <c r="AH1521" s="149">
        <v>0</v>
      </c>
      <c r="AI1521" s="149"/>
      <c r="AJ1521" s="149"/>
      <c r="AK1521" s="149"/>
      <c r="AL1521" s="149"/>
      <c r="AM1521" s="149"/>
      <c r="AN1521" s="149"/>
      <c r="AO1521" s="149"/>
      <c r="AP1521" s="149"/>
      <c r="AQ1521" s="149"/>
      <c r="AR1521" s="149"/>
      <c r="AS1521" s="149"/>
      <c r="AT1521" s="149"/>
      <c r="AU1521" s="149"/>
      <c r="AV1521" s="149"/>
      <c r="AW1521" s="149"/>
      <c r="AX1521" s="149"/>
      <c r="AY1521" s="149"/>
      <c r="AZ1521" s="149"/>
      <c r="BA1521" s="149"/>
      <c r="BB1521" s="149"/>
      <c r="BC1521" s="149"/>
      <c r="BD1521" s="149"/>
      <c r="BE1521" s="149"/>
      <c r="BF1521" s="149"/>
      <c r="BG1521" s="149"/>
      <c r="BH1521" s="149"/>
    </row>
    <row r="1522" spans="1:60" outlineLevel="1" x14ac:dyDescent="0.25">
      <c r="A1522" s="156"/>
      <c r="B1522" s="157"/>
      <c r="C1522" s="194" t="s">
        <v>2062</v>
      </c>
      <c r="D1522" s="161"/>
      <c r="E1522" s="162">
        <v>99.68</v>
      </c>
      <c r="F1522" s="159"/>
      <c r="G1522" s="159"/>
      <c r="H1522" s="159"/>
      <c r="I1522" s="159"/>
      <c r="J1522" s="159"/>
      <c r="K1522" s="159"/>
      <c r="L1522" s="159"/>
      <c r="M1522" s="159"/>
      <c r="N1522" s="159"/>
      <c r="O1522" s="159"/>
      <c r="P1522" s="159"/>
      <c r="Q1522" s="159"/>
      <c r="R1522" s="159"/>
      <c r="S1522" s="159"/>
      <c r="T1522" s="159"/>
      <c r="U1522" s="159"/>
      <c r="V1522" s="159"/>
      <c r="W1522" s="159"/>
      <c r="X1522" s="159"/>
      <c r="Y1522" s="149"/>
      <c r="Z1522" s="149"/>
      <c r="AA1522" s="149"/>
      <c r="AB1522" s="149"/>
      <c r="AC1522" s="149"/>
      <c r="AD1522" s="149"/>
      <c r="AE1522" s="149"/>
      <c r="AF1522" s="149"/>
      <c r="AG1522" s="149" t="s">
        <v>249</v>
      </c>
      <c r="AH1522" s="149">
        <v>0</v>
      </c>
      <c r="AI1522" s="149"/>
      <c r="AJ1522" s="149"/>
      <c r="AK1522" s="149"/>
      <c r="AL1522" s="149"/>
      <c r="AM1522" s="149"/>
      <c r="AN1522" s="149"/>
      <c r="AO1522" s="149"/>
      <c r="AP1522" s="149"/>
      <c r="AQ1522" s="149"/>
      <c r="AR1522" s="149"/>
      <c r="AS1522" s="149"/>
      <c r="AT1522" s="149"/>
      <c r="AU1522" s="149"/>
      <c r="AV1522" s="149"/>
      <c r="AW1522" s="149"/>
      <c r="AX1522" s="149"/>
      <c r="AY1522" s="149"/>
      <c r="AZ1522" s="149"/>
      <c r="BA1522" s="149"/>
      <c r="BB1522" s="149"/>
      <c r="BC1522" s="149"/>
      <c r="BD1522" s="149"/>
      <c r="BE1522" s="149"/>
      <c r="BF1522" s="149"/>
      <c r="BG1522" s="149"/>
      <c r="BH1522" s="149"/>
    </row>
    <row r="1523" spans="1:60" outlineLevel="1" x14ac:dyDescent="0.25">
      <c r="A1523" s="156"/>
      <c r="B1523" s="157"/>
      <c r="C1523" s="194" t="s">
        <v>1184</v>
      </c>
      <c r="D1523" s="161"/>
      <c r="E1523" s="162">
        <v>-3.6</v>
      </c>
      <c r="F1523" s="159"/>
      <c r="G1523" s="159"/>
      <c r="H1523" s="159"/>
      <c r="I1523" s="159"/>
      <c r="J1523" s="159"/>
      <c r="K1523" s="159"/>
      <c r="L1523" s="159"/>
      <c r="M1523" s="159"/>
      <c r="N1523" s="159"/>
      <c r="O1523" s="159"/>
      <c r="P1523" s="159"/>
      <c r="Q1523" s="159"/>
      <c r="R1523" s="159"/>
      <c r="S1523" s="159"/>
      <c r="T1523" s="159"/>
      <c r="U1523" s="159"/>
      <c r="V1523" s="159"/>
      <c r="W1523" s="159"/>
      <c r="X1523" s="159"/>
      <c r="Y1523" s="149"/>
      <c r="Z1523" s="149"/>
      <c r="AA1523" s="149"/>
      <c r="AB1523" s="149"/>
      <c r="AC1523" s="149"/>
      <c r="AD1523" s="149"/>
      <c r="AE1523" s="149"/>
      <c r="AF1523" s="149"/>
      <c r="AG1523" s="149" t="s">
        <v>249</v>
      </c>
      <c r="AH1523" s="149">
        <v>0</v>
      </c>
      <c r="AI1523" s="149"/>
      <c r="AJ1523" s="149"/>
      <c r="AK1523" s="149"/>
      <c r="AL1523" s="149"/>
      <c r="AM1523" s="149"/>
      <c r="AN1523" s="149"/>
      <c r="AO1523" s="149"/>
      <c r="AP1523" s="149"/>
      <c r="AQ1523" s="149"/>
      <c r="AR1523" s="149"/>
      <c r="AS1523" s="149"/>
      <c r="AT1523" s="149"/>
      <c r="AU1523" s="149"/>
      <c r="AV1523" s="149"/>
      <c r="AW1523" s="149"/>
      <c r="AX1523" s="149"/>
      <c r="AY1523" s="149"/>
      <c r="AZ1523" s="149"/>
      <c r="BA1523" s="149"/>
      <c r="BB1523" s="149"/>
      <c r="BC1523" s="149"/>
      <c r="BD1523" s="149"/>
      <c r="BE1523" s="149"/>
      <c r="BF1523" s="149"/>
      <c r="BG1523" s="149"/>
      <c r="BH1523" s="149"/>
    </row>
    <row r="1524" spans="1:60" outlineLevel="1" x14ac:dyDescent="0.25">
      <c r="A1524" s="156"/>
      <c r="B1524" s="157"/>
      <c r="C1524" s="194" t="s">
        <v>1185</v>
      </c>
      <c r="D1524" s="161"/>
      <c r="E1524" s="162">
        <v>-1.72</v>
      </c>
      <c r="F1524" s="159"/>
      <c r="G1524" s="159"/>
      <c r="H1524" s="159"/>
      <c r="I1524" s="159"/>
      <c r="J1524" s="159"/>
      <c r="K1524" s="159"/>
      <c r="L1524" s="159"/>
      <c r="M1524" s="159"/>
      <c r="N1524" s="159"/>
      <c r="O1524" s="159"/>
      <c r="P1524" s="159"/>
      <c r="Q1524" s="159"/>
      <c r="R1524" s="159"/>
      <c r="S1524" s="159"/>
      <c r="T1524" s="159"/>
      <c r="U1524" s="159"/>
      <c r="V1524" s="159"/>
      <c r="W1524" s="159"/>
      <c r="X1524" s="159"/>
      <c r="Y1524" s="149"/>
      <c r="Z1524" s="149"/>
      <c r="AA1524" s="149"/>
      <c r="AB1524" s="149"/>
      <c r="AC1524" s="149"/>
      <c r="AD1524" s="149"/>
      <c r="AE1524" s="149"/>
      <c r="AF1524" s="149"/>
      <c r="AG1524" s="149" t="s">
        <v>249</v>
      </c>
      <c r="AH1524" s="149">
        <v>0</v>
      </c>
      <c r="AI1524" s="149"/>
      <c r="AJ1524" s="149"/>
      <c r="AK1524" s="149"/>
      <c r="AL1524" s="149"/>
      <c r="AM1524" s="149"/>
      <c r="AN1524" s="149"/>
      <c r="AO1524" s="149"/>
      <c r="AP1524" s="149"/>
      <c r="AQ1524" s="149"/>
      <c r="AR1524" s="149"/>
      <c r="AS1524" s="149"/>
      <c r="AT1524" s="149"/>
      <c r="AU1524" s="149"/>
      <c r="AV1524" s="149"/>
      <c r="AW1524" s="149"/>
      <c r="AX1524" s="149"/>
      <c r="AY1524" s="149"/>
      <c r="AZ1524" s="149"/>
      <c r="BA1524" s="149"/>
      <c r="BB1524" s="149"/>
      <c r="BC1524" s="149"/>
      <c r="BD1524" s="149"/>
      <c r="BE1524" s="149"/>
      <c r="BF1524" s="149"/>
      <c r="BG1524" s="149"/>
      <c r="BH1524" s="149"/>
    </row>
    <row r="1525" spans="1:60" outlineLevel="1" x14ac:dyDescent="0.25">
      <c r="A1525" s="156"/>
      <c r="B1525" s="157"/>
      <c r="C1525" s="194" t="s">
        <v>1186</v>
      </c>
      <c r="D1525" s="161"/>
      <c r="E1525" s="162">
        <v>-1.9350000000000001</v>
      </c>
      <c r="F1525" s="159"/>
      <c r="G1525" s="159"/>
      <c r="H1525" s="159"/>
      <c r="I1525" s="159"/>
      <c r="J1525" s="159"/>
      <c r="K1525" s="159"/>
      <c r="L1525" s="159"/>
      <c r="M1525" s="159"/>
      <c r="N1525" s="159"/>
      <c r="O1525" s="159"/>
      <c r="P1525" s="159"/>
      <c r="Q1525" s="159"/>
      <c r="R1525" s="159"/>
      <c r="S1525" s="159"/>
      <c r="T1525" s="159"/>
      <c r="U1525" s="159"/>
      <c r="V1525" s="159"/>
      <c r="W1525" s="159"/>
      <c r="X1525" s="159"/>
      <c r="Y1525" s="149"/>
      <c r="Z1525" s="149"/>
      <c r="AA1525" s="149"/>
      <c r="AB1525" s="149"/>
      <c r="AC1525" s="149"/>
      <c r="AD1525" s="149"/>
      <c r="AE1525" s="149"/>
      <c r="AF1525" s="149"/>
      <c r="AG1525" s="149" t="s">
        <v>249</v>
      </c>
      <c r="AH1525" s="149">
        <v>0</v>
      </c>
      <c r="AI1525" s="149"/>
      <c r="AJ1525" s="149"/>
      <c r="AK1525" s="149"/>
      <c r="AL1525" s="149"/>
      <c r="AM1525" s="149"/>
      <c r="AN1525" s="149"/>
      <c r="AO1525" s="149"/>
      <c r="AP1525" s="149"/>
      <c r="AQ1525" s="149"/>
      <c r="AR1525" s="149"/>
      <c r="AS1525" s="149"/>
      <c r="AT1525" s="149"/>
      <c r="AU1525" s="149"/>
      <c r="AV1525" s="149"/>
      <c r="AW1525" s="149"/>
      <c r="AX1525" s="149"/>
      <c r="AY1525" s="149"/>
      <c r="AZ1525" s="149"/>
      <c r="BA1525" s="149"/>
      <c r="BB1525" s="149"/>
      <c r="BC1525" s="149"/>
      <c r="BD1525" s="149"/>
      <c r="BE1525" s="149"/>
      <c r="BF1525" s="149"/>
      <c r="BG1525" s="149"/>
      <c r="BH1525" s="149"/>
    </row>
    <row r="1526" spans="1:60" outlineLevel="1" x14ac:dyDescent="0.25">
      <c r="A1526" s="156"/>
      <c r="B1526" s="157"/>
      <c r="C1526" s="194" t="s">
        <v>1238</v>
      </c>
      <c r="D1526" s="161"/>
      <c r="E1526" s="162">
        <v>99.68</v>
      </c>
      <c r="F1526" s="159"/>
      <c r="G1526" s="159"/>
      <c r="H1526" s="159"/>
      <c r="I1526" s="159"/>
      <c r="J1526" s="159"/>
      <c r="K1526" s="159"/>
      <c r="L1526" s="159"/>
      <c r="M1526" s="159"/>
      <c r="N1526" s="159"/>
      <c r="O1526" s="159"/>
      <c r="P1526" s="159"/>
      <c r="Q1526" s="159"/>
      <c r="R1526" s="159"/>
      <c r="S1526" s="159"/>
      <c r="T1526" s="159"/>
      <c r="U1526" s="159"/>
      <c r="V1526" s="159"/>
      <c r="W1526" s="159"/>
      <c r="X1526" s="159"/>
      <c r="Y1526" s="149"/>
      <c r="Z1526" s="149"/>
      <c r="AA1526" s="149"/>
      <c r="AB1526" s="149"/>
      <c r="AC1526" s="149"/>
      <c r="AD1526" s="149"/>
      <c r="AE1526" s="149"/>
      <c r="AF1526" s="149"/>
      <c r="AG1526" s="149" t="s">
        <v>249</v>
      </c>
      <c r="AH1526" s="149">
        <v>0</v>
      </c>
      <c r="AI1526" s="149"/>
      <c r="AJ1526" s="149"/>
      <c r="AK1526" s="149"/>
      <c r="AL1526" s="149"/>
      <c r="AM1526" s="149"/>
      <c r="AN1526" s="149"/>
      <c r="AO1526" s="149"/>
      <c r="AP1526" s="149"/>
      <c r="AQ1526" s="149"/>
      <c r="AR1526" s="149"/>
      <c r="AS1526" s="149"/>
      <c r="AT1526" s="149"/>
      <c r="AU1526" s="149"/>
      <c r="AV1526" s="149"/>
      <c r="AW1526" s="149"/>
      <c r="AX1526" s="149"/>
      <c r="AY1526" s="149"/>
      <c r="AZ1526" s="149"/>
      <c r="BA1526" s="149"/>
      <c r="BB1526" s="149"/>
      <c r="BC1526" s="149"/>
      <c r="BD1526" s="149"/>
      <c r="BE1526" s="149"/>
      <c r="BF1526" s="149"/>
      <c r="BG1526" s="149"/>
      <c r="BH1526" s="149"/>
    </row>
    <row r="1527" spans="1:60" outlineLevel="1" x14ac:dyDescent="0.25">
      <c r="A1527" s="156"/>
      <c r="B1527" s="157"/>
      <c r="C1527" s="194" t="s">
        <v>1157</v>
      </c>
      <c r="D1527" s="161"/>
      <c r="E1527" s="162">
        <v>-1.72</v>
      </c>
      <c r="F1527" s="159"/>
      <c r="G1527" s="159"/>
      <c r="H1527" s="159"/>
      <c r="I1527" s="159"/>
      <c r="J1527" s="159"/>
      <c r="K1527" s="159"/>
      <c r="L1527" s="159"/>
      <c r="M1527" s="159"/>
      <c r="N1527" s="159"/>
      <c r="O1527" s="159"/>
      <c r="P1527" s="159"/>
      <c r="Q1527" s="159"/>
      <c r="R1527" s="159"/>
      <c r="S1527" s="159"/>
      <c r="T1527" s="159"/>
      <c r="U1527" s="159"/>
      <c r="V1527" s="159"/>
      <c r="W1527" s="159"/>
      <c r="X1527" s="159"/>
      <c r="Y1527" s="149"/>
      <c r="Z1527" s="149"/>
      <c r="AA1527" s="149"/>
      <c r="AB1527" s="149"/>
      <c r="AC1527" s="149"/>
      <c r="AD1527" s="149"/>
      <c r="AE1527" s="149"/>
      <c r="AF1527" s="149"/>
      <c r="AG1527" s="149" t="s">
        <v>249</v>
      </c>
      <c r="AH1527" s="149">
        <v>0</v>
      </c>
      <c r="AI1527" s="149"/>
      <c r="AJ1527" s="149"/>
      <c r="AK1527" s="149"/>
      <c r="AL1527" s="149"/>
      <c r="AM1527" s="149"/>
      <c r="AN1527" s="149"/>
      <c r="AO1527" s="149"/>
      <c r="AP1527" s="149"/>
      <c r="AQ1527" s="149"/>
      <c r="AR1527" s="149"/>
      <c r="AS1527" s="149"/>
      <c r="AT1527" s="149"/>
      <c r="AU1527" s="149"/>
      <c r="AV1527" s="149"/>
      <c r="AW1527" s="149"/>
      <c r="AX1527" s="149"/>
      <c r="AY1527" s="149"/>
      <c r="AZ1527" s="149"/>
      <c r="BA1527" s="149"/>
      <c r="BB1527" s="149"/>
      <c r="BC1527" s="149"/>
      <c r="BD1527" s="149"/>
      <c r="BE1527" s="149"/>
      <c r="BF1527" s="149"/>
      <c r="BG1527" s="149"/>
      <c r="BH1527" s="149"/>
    </row>
    <row r="1528" spans="1:60" outlineLevel="1" x14ac:dyDescent="0.25">
      <c r="A1528" s="156"/>
      <c r="B1528" s="157"/>
      <c r="C1528" s="194" t="s">
        <v>1239</v>
      </c>
      <c r="D1528" s="161"/>
      <c r="E1528" s="162">
        <v>-1.47</v>
      </c>
      <c r="F1528" s="159"/>
      <c r="G1528" s="159"/>
      <c r="H1528" s="159"/>
      <c r="I1528" s="159"/>
      <c r="J1528" s="159"/>
      <c r="K1528" s="159"/>
      <c r="L1528" s="159"/>
      <c r="M1528" s="159"/>
      <c r="N1528" s="159"/>
      <c r="O1528" s="159"/>
      <c r="P1528" s="159"/>
      <c r="Q1528" s="159"/>
      <c r="R1528" s="159"/>
      <c r="S1528" s="159"/>
      <c r="T1528" s="159"/>
      <c r="U1528" s="159"/>
      <c r="V1528" s="159"/>
      <c r="W1528" s="159"/>
      <c r="X1528" s="159"/>
      <c r="Y1528" s="149"/>
      <c r="Z1528" s="149"/>
      <c r="AA1528" s="149"/>
      <c r="AB1528" s="149"/>
      <c r="AC1528" s="149"/>
      <c r="AD1528" s="149"/>
      <c r="AE1528" s="149"/>
      <c r="AF1528" s="149"/>
      <c r="AG1528" s="149" t="s">
        <v>249</v>
      </c>
      <c r="AH1528" s="149">
        <v>0</v>
      </c>
      <c r="AI1528" s="149"/>
      <c r="AJ1528" s="149"/>
      <c r="AK1528" s="149"/>
      <c r="AL1528" s="149"/>
      <c r="AM1528" s="149"/>
      <c r="AN1528" s="149"/>
      <c r="AO1528" s="149"/>
      <c r="AP1528" s="149"/>
      <c r="AQ1528" s="149"/>
      <c r="AR1528" s="149"/>
      <c r="AS1528" s="149"/>
      <c r="AT1528" s="149"/>
      <c r="AU1528" s="149"/>
      <c r="AV1528" s="149"/>
      <c r="AW1528" s="149"/>
      <c r="AX1528" s="149"/>
      <c r="AY1528" s="149"/>
      <c r="AZ1528" s="149"/>
      <c r="BA1528" s="149"/>
      <c r="BB1528" s="149"/>
      <c r="BC1528" s="149"/>
      <c r="BD1528" s="149"/>
      <c r="BE1528" s="149"/>
      <c r="BF1528" s="149"/>
      <c r="BG1528" s="149"/>
      <c r="BH1528" s="149"/>
    </row>
    <row r="1529" spans="1:60" outlineLevel="1" x14ac:dyDescent="0.25">
      <c r="A1529" s="156"/>
      <c r="B1529" s="157"/>
      <c r="C1529" s="194" t="s">
        <v>1191</v>
      </c>
      <c r="D1529" s="161"/>
      <c r="E1529" s="162">
        <v>-6.72</v>
      </c>
      <c r="F1529" s="159"/>
      <c r="G1529" s="159"/>
      <c r="H1529" s="159"/>
      <c r="I1529" s="159"/>
      <c r="J1529" s="159"/>
      <c r="K1529" s="159"/>
      <c r="L1529" s="159"/>
      <c r="M1529" s="159"/>
      <c r="N1529" s="159"/>
      <c r="O1529" s="159"/>
      <c r="P1529" s="159"/>
      <c r="Q1529" s="159"/>
      <c r="R1529" s="159"/>
      <c r="S1529" s="159"/>
      <c r="T1529" s="159"/>
      <c r="U1529" s="159"/>
      <c r="V1529" s="159"/>
      <c r="W1529" s="159"/>
      <c r="X1529" s="159"/>
      <c r="Y1529" s="149"/>
      <c r="Z1529" s="149"/>
      <c r="AA1529" s="149"/>
      <c r="AB1529" s="149"/>
      <c r="AC1529" s="149"/>
      <c r="AD1529" s="149"/>
      <c r="AE1529" s="149"/>
      <c r="AF1529" s="149"/>
      <c r="AG1529" s="149" t="s">
        <v>249</v>
      </c>
      <c r="AH1529" s="149">
        <v>0</v>
      </c>
      <c r="AI1529" s="149"/>
      <c r="AJ1529" s="149"/>
      <c r="AK1529" s="149"/>
      <c r="AL1529" s="149"/>
      <c r="AM1529" s="149"/>
      <c r="AN1529" s="149"/>
      <c r="AO1529" s="149"/>
      <c r="AP1529" s="149"/>
      <c r="AQ1529" s="149"/>
      <c r="AR1529" s="149"/>
      <c r="AS1529" s="149"/>
      <c r="AT1529" s="149"/>
      <c r="AU1529" s="149"/>
      <c r="AV1529" s="149"/>
      <c r="AW1529" s="149"/>
      <c r="AX1529" s="149"/>
      <c r="AY1529" s="149"/>
      <c r="AZ1529" s="149"/>
      <c r="BA1529" s="149"/>
      <c r="BB1529" s="149"/>
      <c r="BC1529" s="149"/>
      <c r="BD1529" s="149"/>
      <c r="BE1529" s="149"/>
      <c r="BF1529" s="149"/>
      <c r="BG1529" s="149"/>
      <c r="BH1529" s="149"/>
    </row>
    <row r="1530" spans="1:60" outlineLevel="1" x14ac:dyDescent="0.25">
      <c r="A1530" s="156"/>
      <c r="B1530" s="157"/>
      <c r="C1530" s="194" t="s">
        <v>1192</v>
      </c>
      <c r="D1530" s="161"/>
      <c r="E1530" s="162">
        <v>-7.77</v>
      </c>
      <c r="F1530" s="159"/>
      <c r="G1530" s="159"/>
      <c r="H1530" s="159"/>
      <c r="I1530" s="159"/>
      <c r="J1530" s="159"/>
      <c r="K1530" s="159"/>
      <c r="L1530" s="159"/>
      <c r="M1530" s="159"/>
      <c r="N1530" s="159"/>
      <c r="O1530" s="159"/>
      <c r="P1530" s="159"/>
      <c r="Q1530" s="159"/>
      <c r="R1530" s="159"/>
      <c r="S1530" s="159"/>
      <c r="T1530" s="159"/>
      <c r="U1530" s="159"/>
      <c r="V1530" s="159"/>
      <c r="W1530" s="159"/>
      <c r="X1530" s="159"/>
      <c r="Y1530" s="149"/>
      <c r="Z1530" s="149"/>
      <c r="AA1530" s="149"/>
      <c r="AB1530" s="149"/>
      <c r="AC1530" s="149"/>
      <c r="AD1530" s="149"/>
      <c r="AE1530" s="149"/>
      <c r="AF1530" s="149"/>
      <c r="AG1530" s="149" t="s">
        <v>249</v>
      </c>
      <c r="AH1530" s="149">
        <v>0</v>
      </c>
      <c r="AI1530" s="149"/>
      <c r="AJ1530" s="149"/>
      <c r="AK1530" s="149"/>
      <c r="AL1530" s="149"/>
      <c r="AM1530" s="149"/>
      <c r="AN1530" s="149"/>
      <c r="AO1530" s="149"/>
      <c r="AP1530" s="149"/>
      <c r="AQ1530" s="149"/>
      <c r="AR1530" s="149"/>
      <c r="AS1530" s="149"/>
      <c r="AT1530" s="149"/>
      <c r="AU1530" s="149"/>
      <c r="AV1530" s="149"/>
      <c r="AW1530" s="149"/>
      <c r="AX1530" s="149"/>
      <c r="AY1530" s="149"/>
      <c r="AZ1530" s="149"/>
      <c r="BA1530" s="149"/>
      <c r="BB1530" s="149"/>
      <c r="BC1530" s="149"/>
      <c r="BD1530" s="149"/>
      <c r="BE1530" s="149"/>
      <c r="BF1530" s="149"/>
      <c r="BG1530" s="149"/>
      <c r="BH1530" s="149"/>
    </row>
    <row r="1531" spans="1:60" outlineLevel="1" x14ac:dyDescent="0.25">
      <c r="A1531" s="156"/>
      <c r="B1531" s="157"/>
      <c r="C1531" s="194" t="s">
        <v>1193</v>
      </c>
      <c r="D1531" s="161"/>
      <c r="E1531" s="162">
        <v>-5.7750000000000004</v>
      </c>
      <c r="F1531" s="159"/>
      <c r="G1531" s="159"/>
      <c r="H1531" s="159"/>
      <c r="I1531" s="159"/>
      <c r="J1531" s="159"/>
      <c r="K1531" s="159"/>
      <c r="L1531" s="159"/>
      <c r="M1531" s="159"/>
      <c r="N1531" s="159"/>
      <c r="O1531" s="159"/>
      <c r="P1531" s="159"/>
      <c r="Q1531" s="159"/>
      <c r="R1531" s="159"/>
      <c r="S1531" s="159"/>
      <c r="T1531" s="159"/>
      <c r="U1531" s="159"/>
      <c r="V1531" s="159"/>
      <c r="W1531" s="159"/>
      <c r="X1531" s="159"/>
      <c r="Y1531" s="149"/>
      <c r="Z1531" s="149"/>
      <c r="AA1531" s="149"/>
      <c r="AB1531" s="149"/>
      <c r="AC1531" s="149"/>
      <c r="AD1531" s="149"/>
      <c r="AE1531" s="149"/>
      <c r="AF1531" s="149"/>
      <c r="AG1531" s="149" t="s">
        <v>249</v>
      </c>
      <c r="AH1531" s="149">
        <v>0</v>
      </c>
      <c r="AI1531" s="149"/>
      <c r="AJ1531" s="149"/>
      <c r="AK1531" s="149"/>
      <c r="AL1531" s="149"/>
      <c r="AM1531" s="149"/>
      <c r="AN1531" s="149"/>
      <c r="AO1531" s="149"/>
      <c r="AP1531" s="149"/>
      <c r="AQ1531" s="149"/>
      <c r="AR1531" s="149"/>
      <c r="AS1531" s="149"/>
      <c r="AT1531" s="149"/>
      <c r="AU1531" s="149"/>
      <c r="AV1531" s="149"/>
      <c r="AW1531" s="149"/>
      <c r="AX1531" s="149"/>
      <c r="AY1531" s="149"/>
      <c r="AZ1531" s="149"/>
      <c r="BA1531" s="149"/>
      <c r="BB1531" s="149"/>
      <c r="BC1531" s="149"/>
      <c r="BD1531" s="149"/>
      <c r="BE1531" s="149"/>
      <c r="BF1531" s="149"/>
      <c r="BG1531" s="149"/>
      <c r="BH1531" s="149"/>
    </row>
    <row r="1532" spans="1:60" x14ac:dyDescent="0.25">
      <c r="A1532" s="169" t="s">
        <v>238</v>
      </c>
      <c r="B1532" s="170" t="s">
        <v>196</v>
      </c>
      <c r="C1532" s="192" t="s">
        <v>197</v>
      </c>
      <c r="D1532" s="171"/>
      <c r="E1532" s="172"/>
      <c r="F1532" s="173"/>
      <c r="G1532" s="173">
        <f>SUMIF(AG1533:AG1624,"&lt;&gt;NOR",G1533:G1624)</f>
        <v>0</v>
      </c>
      <c r="H1532" s="173"/>
      <c r="I1532" s="173">
        <f>SUM(I1533:I1624)</f>
        <v>0</v>
      </c>
      <c r="J1532" s="173"/>
      <c r="K1532" s="173">
        <f>SUM(K1533:K1624)</f>
        <v>0</v>
      </c>
      <c r="L1532" s="173"/>
      <c r="M1532" s="173">
        <f>SUM(M1533:M1624)</f>
        <v>0</v>
      </c>
      <c r="N1532" s="173"/>
      <c r="O1532" s="173">
        <f>SUM(O1533:O1624)</f>
        <v>0.31000000000000005</v>
      </c>
      <c r="P1532" s="173"/>
      <c r="Q1532" s="173">
        <f>SUM(Q1533:Q1624)</f>
        <v>0</v>
      </c>
      <c r="R1532" s="173"/>
      <c r="S1532" s="173"/>
      <c r="T1532" s="174"/>
      <c r="U1532" s="168"/>
      <c r="V1532" s="168">
        <f>SUM(V1533:V1624)</f>
        <v>117.74999999999999</v>
      </c>
      <c r="W1532" s="168"/>
      <c r="X1532" s="168"/>
      <c r="AG1532" t="s">
        <v>239</v>
      </c>
    </row>
    <row r="1533" spans="1:60" outlineLevel="1" x14ac:dyDescent="0.25">
      <c r="A1533" s="175">
        <v>213</v>
      </c>
      <c r="B1533" s="176" t="s">
        <v>2063</v>
      </c>
      <c r="C1533" s="193" t="s">
        <v>2064</v>
      </c>
      <c r="D1533" s="177" t="s">
        <v>242</v>
      </c>
      <c r="E1533" s="178">
        <v>870.4</v>
      </c>
      <c r="F1533" s="179"/>
      <c r="G1533" s="180">
        <f>ROUND(E1533*F1533,2)</f>
        <v>0</v>
      </c>
      <c r="H1533" s="179"/>
      <c r="I1533" s="180">
        <f>ROUND(E1533*H1533,2)</f>
        <v>0</v>
      </c>
      <c r="J1533" s="179"/>
      <c r="K1533" s="180">
        <f>ROUND(E1533*J1533,2)</f>
        <v>0</v>
      </c>
      <c r="L1533" s="180">
        <v>21</v>
      </c>
      <c r="M1533" s="180">
        <f>G1533*(1+L1533/100)</f>
        <v>0</v>
      </c>
      <c r="N1533" s="180">
        <v>6.9999999999999994E-5</v>
      </c>
      <c r="O1533" s="180">
        <f>ROUND(E1533*N1533,2)</f>
        <v>0.06</v>
      </c>
      <c r="P1533" s="180">
        <v>0</v>
      </c>
      <c r="Q1533" s="180">
        <f>ROUND(E1533*P1533,2)</f>
        <v>0</v>
      </c>
      <c r="R1533" s="180" t="s">
        <v>2065</v>
      </c>
      <c r="S1533" s="180" t="s">
        <v>244</v>
      </c>
      <c r="T1533" s="181" t="s">
        <v>1030</v>
      </c>
      <c r="U1533" s="159">
        <v>3.2480000000000002E-2</v>
      </c>
      <c r="V1533" s="159">
        <f>ROUND(E1533*U1533,2)</f>
        <v>28.27</v>
      </c>
      <c r="W1533" s="159"/>
      <c r="X1533" s="159" t="s">
        <v>246</v>
      </c>
      <c r="Y1533" s="149"/>
      <c r="Z1533" s="149"/>
      <c r="AA1533" s="149"/>
      <c r="AB1533" s="149"/>
      <c r="AC1533" s="149"/>
      <c r="AD1533" s="149"/>
      <c r="AE1533" s="149"/>
      <c r="AF1533" s="149"/>
      <c r="AG1533" s="149" t="s">
        <v>289</v>
      </c>
      <c r="AH1533" s="149"/>
      <c r="AI1533" s="149"/>
      <c r="AJ1533" s="149"/>
      <c r="AK1533" s="149"/>
      <c r="AL1533" s="149"/>
      <c r="AM1533" s="149"/>
      <c r="AN1533" s="149"/>
      <c r="AO1533" s="149"/>
      <c r="AP1533" s="149"/>
      <c r="AQ1533" s="149"/>
      <c r="AR1533" s="149"/>
      <c r="AS1533" s="149"/>
      <c r="AT1533" s="149"/>
      <c r="AU1533" s="149"/>
      <c r="AV1533" s="149"/>
      <c r="AW1533" s="149"/>
      <c r="AX1533" s="149"/>
      <c r="AY1533" s="149"/>
      <c r="AZ1533" s="149"/>
      <c r="BA1533" s="149"/>
      <c r="BB1533" s="149"/>
      <c r="BC1533" s="149"/>
      <c r="BD1533" s="149"/>
      <c r="BE1533" s="149"/>
      <c r="BF1533" s="149"/>
      <c r="BG1533" s="149"/>
      <c r="BH1533" s="149"/>
    </row>
    <row r="1534" spans="1:60" outlineLevel="1" x14ac:dyDescent="0.25">
      <c r="A1534" s="156"/>
      <c r="B1534" s="157"/>
      <c r="C1534" s="194" t="s">
        <v>2066</v>
      </c>
      <c r="D1534" s="161"/>
      <c r="E1534" s="162"/>
      <c r="F1534" s="159"/>
      <c r="G1534" s="159"/>
      <c r="H1534" s="159"/>
      <c r="I1534" s="159"/>
      <c r="J1534" s="159"/>
      <c r="K1534" s="159"/>
      <c r="L1534" s="159"/>
      <c r="M1534" s="159"/>
      <c r="N1534" s="159"/>
      <c r="O1534" s="159"/>
      <c r="P1534" s="159"/>
      <c r="Q1534" s="159"/>
      <c r="R1534" s="159"/>
      <c r="S1534" s="159"/>
      <c r="T1534" s="159"/>
      <c r="U1534" s="159"/>
      <c r="V1534" s="159"/>
      <c r="W1534" s="159"/>
      <c r="X1534" s="159"/>
      <c r="Y1534" s="149"/>
      <c r="Z1534" s="149"/>
      <c r="AA1534" s="149"/>
      <c r="AB1534" s="149"/>
      <c r="AC1534" s="149"/>
      <c r="AD1534" s="149"/>
      <c r="AE1534" s="149"/>
      <c r="AF1534" s="149"/>
      <c r="AG1534" s="149" t="s">
        <v>249</v>
      </c>
      <c r="AH1534" s="149">
        <v>0</v>
      </c>
      <c r="AI1534" s="149"/>
      <c r="AJ1534" s="149"/>
      <c r="AK1534" s="149"/>
      <c r="AL1534" s="149"/>
      <c r="AM1534" s="149"/>
      <c r="AN1534" s="149"/>
      <c r="AO1534" s="149"/>
      <c r="AP1534" s="149"/>
      <c r="AQ1534" s="149"/>
      <c r="AR1534" s="149"/>
      <c r="AS1534" s="149"/>
      <c r="AT1534" s="149"/>
      <c r="AU1534" s="149"/>
      <c r="AV1534" s="149"/>
      <c r="AW1534" s="149"/>
      <c r="AX1534" s="149"/>
      <c r="AY1534" s="149"/>
      <c r="AZ1534" s="149"/>
      <c r="BA1534" s="149"/>
      <c r="BB1534" s="149"/>
      <c r="BC1534" s="149"/>
      <c r="BD1534" s="149"/>
      <c r="BE1534" s="149"/>
      <c r="BF1534" s="149"/>
      <c r="BG1534" s="149"/>
      <c r="BH1534" s="149"/>
    </row>
    <row r="1535" spans="1:60" outlineLevel="1" x14ac:dyDescent="0.25">
      <c r="A1535" s="156"/>
      <c r="B1535" s="157"/>
      <c r="C1535" s="194" t="s">
        <v>1093</v>
      </c>
      <c r="D1535" s="161"/>
      <c r="E1535" s="162"/>
      <c r="F1535" s="159"/>
      <c r="G1535" s="159"/>
      <c r="H1535" s="159"/>
      <c r="I1535" s="159"/>
      <c r="J1535" s="159"/>
      <c r="K1535" s="159"/>
      <c r="L1535" s="159"/>
      <c r="M1535" s="159"/>
      <c r="N1535" s="159"/>
      <c r="O1535" s="159"/>
      <c r="P1535" s="159"/>
      <c r="Q1535" s="159"/>
      <c r="R1535" s="159"/>
      <c r="S1535" s="159"/>
      <c r="T1535" s="159"/>
      <c r="U1535" s="159"/>
      <c r="V1535" s="159"/>
      <c r="W1535" s="159"/>
      <c r="X1535" s="159"/>
      <c r="Y1535" s="149"/>
      <c r="Z1535" s="149"/>
      <c r="AA1535" s="149"/>
      <c r="AB1535" s="149"/>
      <c r="AC1535" s="149"/>
      <c r="AD1535" s="149"/>
      <c r="AE1535" s="149"/>
      <c r="AF1535" s="149"/>
      <c r="AG1535" s="149" t="s">
        <v>249</v>
      </c>
      <c r="AH1535" s="149">
        <v>0</v>
      </c>
      <c r="AI1535" s="149"/>
      <c r="AJ1535" s="149"/>
      <c r="AK1535" s="149"/>
      <c r="AL1535" s="149"/>
      <c r="AM1535" s="149"/>
      <c r="AN1535" s="149"/>
      <c r="AO1535" s="149"/>
      <c r="AP1535" s="149"/>
      <c r="AQ1535" s="149"/>
      <c r="AR1535" s="149"/>
      <c r="AS1535" s="149"/>
      <c r="AT1535" s="149"/>
      <c r="AU1535" s="149"/>
      <c r="AV1535" s="149"/>
      <c r="AW1535" s="149"/>
      <c r="AX1535" s="149"/>
      <c r="AY1535" s="149"/>
      <c r="AZ1535" s="149"/>
      <c r="BA1535" s="149"/>
      <c r="BB1535" s="149"/>
      <c r="BC1535" s="149"/>
      <c r="BD1535" s="149"/>
      <c r="BE1535" s="149"/>
      <c r="BF1535" s="149"/>
      <c r="BG1535" s="149"/>
      <c r="BH1535" s="149"/>
    </row>
    <row r="1536" spans="1:60" outlineLevel="1" x14ac:dyDescent="0.25">
      <c r="A1536" s="156"/>
      <c r="B1536" s="157"/>
      <c r="C1536" s="194" t="s">
        <v>1241</v>
      </c>
      <c r="D1536" s="161"/>
      <c r="E1536" s="162">
        <v>249.2</v>
      </c>
      <c r="F1536" s="159"/>
      <c r="G1536" s="159"/>
      <c r="H1536" s="159"/>
      <c r="I1536" s="159"/>
      <c r="J1536" s="159"/>
      <c r="K1536" s="159"/>
      <c r="L1536" s="159"/>
      <c r="M1536" s="159"/>
      <c r="N1536" s="159"/>
      <c r="O1536" s="159"/>
      <c r="P1536" s="159"/>
      <c r="Q1536" s="159"/>
      <c r="R1536" s="159"/>
      <c r="S1536" s="159"/>
      <c r="T1536" s="159"/>
      <c r="U1536" s="159"/>
      <c r="V1536" s="159"/>
      <c r="W1536" s="159"/>
      <c r="X1536" s="159"/>
      <c r="Y1536" s="149"/>
      <c r="Z1536" s="149"/>
      <c r="AA1536" s="149"/>
      <c r="AB1536" s="149"/>
      <c r="AC1536" s="149"/>
      <c r="AD1536" s="149"/>
      <c r="AE1536" s="149"/>
      <c r="AF1536" s="149"/>
      <c r="AG1536" s="149" t="s">
        <v>249</v>
      </c>
      <c r="AH1536" s="149">
        <v>0</v>
      </c>
      <c r="AI1536" s="149"/>
      <c r="AJ1536" s="149"/>
      <c r="AK1536" s="149"/>
      <c r="AL1536" s="149"/>
      <c r="AM1536" s="149"/>
      <c r="AN1536" s="149"/>
      <c r="AO1536" s="149"/>
      <c r="AP1536" s="149"/>
      <c r="AQ1536" s="149"/>
      <c r="AR1536" s="149"/>
      <c r="AS1536" s="149"/>
      <c r="AT1536" s="149"/>
      <c r="AU1536" s="149"/>
      <c r="AV1536" s="149"/>
      <c r="AW1536" s="149"/>
      <c r="AX1536" s="149"/>
      <c r="AY1536" s="149"/>
      <c r="AZ1536" s="149"/>
      <c r="BA1536" s="149"/>
      <c r="BB1536" s="149"/>
      <c r="BC1536" s="149"/>
      <c r="BD1536" s="149"/>
      <c r="BE1536" s="149"/>
      <c r="BF1536" s="149"/>
      <c r="BG1536" s="149"/>
      <c r="BH1536" s="149"/>
    </row>
    <row r="1537" spans="1:60" outlineLevel="1" x14ac:dyDescent="0.25">
      <c r="A1537" s="156"/>
      <c r="B1537" s="157"/>
      <c r="C1537" s="194" t="s">
        <v>1242</v>
      </c>
      <c r="D1537" s="161"/>
      <c r="E1537" s="162">
        <v>26.2</v>
      </c>
      <c r="F1537" s="159"/>
      <c r="G1537" s="159"/>
      <c r="H1537" s="159"/>
      <c r="I1537" s="159"/>
      <c r="J1537" s="159"/>
      <c r="K1537" s="159"/>
      <c r="L1537" s="159"/>
      <c r="M1537" s="159"/>
      <c r="N1537" s="159"/>
      <c r="O1537" s="159"/>
      <c r="P1537" s="159"/>
      <c r="Q1537" s="159"/>
      <c r="R1537" s="159"/>
      <c r="S1537" s="159"/>
      <c r="T1537" s="159"/>
      <c r="U1537" s="159"/>
      <c r="V1537" s="159"/>
      <c r="W1537" s="159"/>
      <c r="X1537" s="159"/>
      <c r="Y1537" s="149"/>
      <c r="Z1537" s="149"/>
      <c r="AA1537" s="149"/>
      <c r="AB1537" s="149"/>
      <c r="AC1537" s="149"/>
      <c r="AD1537" s="149"/>
      <c r="AE1537" s="149"/>
      <c r="AF1537" s="149"/>
      <c r="AG1537" s="149" t="s">
        <v>249</v>
      </c>
      <c r="AH1537" s="149">
        <v>0</v>
      </c>
      <c r="AI1537" s="149"/>
      <c r="AJ1537" s="149"/>
      <c r="AK1537" s="149"/>
      <c r="AL1537" s="149"/>
      <c r="AM1537" s="149"/>
      <c r="AN1537" s="149"/>
      <c r="AO1537" s="149"/>
      <c r="AP1537" s="149"/>
      <c r="AQ1537" s="149"/>
      <c r="AR1537" s="149"/>
      <c r="AS1537" s="149"/>
      <c r="AT1537" s="149"/>
      <c r="AU1537" s="149"/>
      <c r="AV1537" s="149"/>
      <c r="AW1537" s="149"/>
      <c r="AX1537" s="149"/>
      <c r="AY1537" s="149"/>
      <c r="AZ1537" s="149"/>
      <c r="BA1537" s="149"/>
      <c r="BB1537" s="149"/>
      <c r="BC1537" s="149"/>
      <c r="BD1537" s="149"/>
      <c r="BE1537" s="149"/>
      <c r="BF1537" s="149"/>
      <c r="BG1537" s="149"/>
      <c r="BH1537" s="149"/>
    </row>
    <row r="1538" spans="1:60" outlineLevel="1" x14ac:dyDescent="0.25">
      <c r="A1538" s="156"/>
      <c r="B1538" s="157"/>
      <c r="C1538" s="194" t="s">
        <v>1243</v>
      </c>
      <c r="D1538" s="161"/>
      <c r="E1538" s="162">
        <v>205.5</v>
      </c>
      <c r="F1538" s="159"/>
      <c r="G1538" s="159"/>
      <c r="H1538" s="159"/>
      <c r="I1538" s="159"/>
      <c r="J1538" s="159"/>
      <c r="K1538" s="159"/>
      <c r="L1538" s="159"/>
      <c r="M1538" s="159"/>
      <c r="N1538" s="159"/>
      <c r="O1538" s="159"/>
      <c r="P1538" s="159"/>
      <c r="Q1538" s="159"/>
      <c r="R1538" s="159"/>
      <c r="S1538" s="159"/>
      <c r="T1538" s="159"/>
      <c r="U1538" s="159"/>
      <c r="V1538" s="159"/>
      <c r="W1538" s="159"/>
      <c r="X1538" s="159"/>
      <c r="Y1538" s="149"/>
      <c r="Z1538" s="149"/>
      <c r="AA1538" s="149"/>
      <c r="AB1538" s="149"/>
      <c r="AC1538" s="149"/>
      <c r="AD1538" s="149"/>
      <c r="AE1538" s="149"/>
      <c r="AF1538" s="149"/>
      <c r="AG1538" s="149" t="s">
        <v>249</v>
      </c>
      <c r="AH1538" s="149">
        <v>0</v>
      </c>
      <c r="AI1538" s="149"/>
      <c r="AJ1538" s="149"/>
      <c r="AK1538" s="149"/>
      <c r="AL1538" s="149"/>
      <c r="AM1538" s="149"/>
      <c r="AN1538" s="149"/>
      <c r="AO1538" s="149"/>
      <c r="AP1538" s="149"/>
      <c r="AQ1538" s="149"/>
      <c r="AR1538" s="149"/>
      <c r="AS1538" s="149"/>
      <c r="AT1538" s="149"/>
      <c r="AU1538" s="149"/>
      <c r="AV1538" s="149"/>
      <c r="AW1538" s="149"/>
      <c r="AX1538" s="149"/>
      <c r="AY1538" s="149"/>
      <c r="AZ1538" s="149"/>
      <c r="BA1538" s="149"/>
      <c r="BB1538" s="149"/>
      <c r="BC1538" s="149"/>
      <c r="BD1538" s="149"/>
      <c r="BE1538" s="149"/>
      <c r="BF1538" s="149"/>
      <c r="BG1538" s="149"/>
      <c r="BH1538" s="149"/>
    </row>
    <row r="1539" spans="1:60" outlineLevel="1" x14ac:dyDescent="0.25">
      <c r="A1539" s="156"/>
      <c r="B1539" s="157"/>
      <c r="C1539" s="194" t="s">
        <v>2067</v>
      </c>
      <c r="D1539" s="161"/>
      <c r="E1539" s="162"/>
      <c r="F1539" s="159"/>
      <c r="G1539" s="159"/>
      <c r="H1539" s="159"/>
      <c r="I1539" s="159"/>
      <c r="J1539" s="159"/>
      <c r="K1539" s="159"/>
      <c r="L1539" s="159"/>
      <c r="M1539" s="159"/>
      <c r="N1539" s="159"/>
      <c r="O1539" s="159"/>
      <c r="P1539" s="159"/>
      <c r="Q1539" s="159"/>
      <c r="R1539" s="159"/>
      <c r="S1539" s="159"/>
      <c r="T1539" s="159"/>
      <c r="U1539" s="159"/>
      <c r="V1539" s="159"/>
      <c r="W1539" s="159"/>
      <c r="X1539" s="159"/>
      <c r="Y1539" s="149"/>
      <c r="Z1539" s="149"/>
      <c r="AA1539" s="149"/>
      <c r="AB1539" s="149"/>
      <c r="AC1539" s="149"/>
      <c r="AD1539" s="149"/>
      <c r="AE1539" s="149"/>
      <c r="AF1539" s="149"/>
      <c r="AG1539" s="149" t="s">
        <v>249</v>
      </c>
      <c r="AH1539" s="149">
        <v>0</v>
      </c>
      <c r="AI1539" s="149"/>
      <c r="AJ1539" s="149"/>
      <c r="AK1539" s="149"/>
      <c r="AL1539" s="149"/>
      <c r="AM1539" s="149"/>
      <c r="AN1539" s="149"/>
      <c r="AO1539" s="149"/>
      <c r="AP1539" s="149"/>
      <c r="AQ1539" s="149"/>
      <c r="AR1539" s="149"/>
      <c r="AS1539" s="149"/>
      <c r="AT1539" s="149"/>
      <c r="AU1539" s="149"/>
      <c r="AV1539" s="149"/>
      <c r="AW1539" s="149"/>
      <c r="AX1539" s="149"/>
      <c r="AY1539" s="149"/>
      <c r="AZ1539" s="149"/>
      <c r="BA1539" s="149"/>
      <c r="BB1539" s="149"/>
      <c r="BC1539" s="149"/>
      <c r="BD1539" s="149"/>
      <c r="BE1539" s="149"/>
      <c r="BF1539" s="149"/>
      <c r="BG1539" s="149"/>
      <c r="BH1539" s="149"/>
    </row>
    <row r="1540" spans="1:60" outlineLevel="1" x14ac:dyDescent="0.25">
      <c r="A1540" s="156"/>
      <c r="B1540" s="157"/>
      <c r="C1540" s="194" t="s">
        <v>1216</v>
      </c>
      <c r="D1540" s="161"/>
      <c r="E1540" s="162"/>
      <c r="F1540" s="159"/>
      <c r="G1540" s="159"/>
      <c r="H1540" s="159"/>
      <c r="I1540" s="159"/>
      <c r="J1540" s="159"/>
      <c r="K1540" s="159"/>
      <c r="L1540" s="159"/>
      <c r="M1540" s="159"/>
      <c r="N1540" s="159"/>
      <c r="O1540" s="159"/>
      <c r="P1540" s="159"/>
      <c r="Q1540" s="159"/>
      <c r="R1540" s="159"/>
      <c r="S1540" s="159"/>
      <c r="T1540" s="159"/>
      <c r="U1540" s="159"/>
      <c r="V1540" s="159"/>
      <c r="W1540" s="159"/>
      <c r="X1540" s="159"/>
      <c r="Y1540" s="149"/>
      <c r="Z1540" s="149"/>
      <c r="AA1540" s="149"/>
      <c r="AB1540" s="149"/>
      <c r="AC1540" s="149"/>
      <c r="AD1540" s="149"/>
      <c r="AE1540" s="149"/>
      <c r="AF1540" s="149"/>
      <c r="AG1540" s="149" t="s">
        <v>249</v>
      </c>
      <c r="AH1540" s="149">
        <v>0</v>
      </c>
      <c r="AI1540" s="149"/>
      <c r="AJ1540" s="149"/>
      <c r="AK1540" s="149"/>
      <c r="AL1540" s="149"/>
      <c r="AM1540" s="149"/>
      <c r="AN1540" s="149"/>
      <c r="AO1540" s="149"/>
      <c r="AP1540" s="149"/>
      <c r="AQ1540" s="149"/>
      <c r="AR1540" s="149"/>
      <c r="AS1540" s="149"/>
      <c r="AT1540" s="149"/>
      <c r="AU1540" s="149"/>
      <c r="AV1540" s="149"/>
      <c r="AW1540" s="149"/>
      <c r="AX1540" s="149"/>
      <c r="AY1540" s="149"/>
      <c r="AZ1540" s="149"/>
      <c r="BA1540" s="149"/>
      <c r="BB1540" s="149"/>
      <c r="BC1540" s="149"/>
      <c r="BD1540" s="149"/>
      <c r="BE1540" s="149"/>
      <c r="BF1540" s="149"/>
      <c r="BG1540" s="149"/>
      <c r="BH1540" s="149"/>
    </row>
    <row r="1541" spans="1:60" outlineLevel="1" x14ac:dyDescent="0.25">
      <c r="A1541" s="156"/>
      <c r="B1541" s="157"/>
      <c r="C1541" s="194" t="s">
        <v>2068</v>
      </c>
      <c r="D1541" s="161"/>
      <c r="E1541" s="162">
        <v>6.6</v>
      </c>
      <c r="F1541" s="159"/>
      <c r="G1541" s="159"/>
      <c r="H1541" s="159"/>
      <c r="I1541" s="159"/>
      <c r="J1541" s="159"/>
      <c r="K1541" s="159"/>
      <c r="L1541" s="159"/>
      <c r="M1541" s="159"/>
      <c r="N1541" s="159"/>
      <c r="O1541" s="159"/>
      <c r="P1541" s="159"/>
      <c r="Q1541" s="159"/>
      <c r="R1541" s="159"/>
      <c r="S1541" s="159"/>
      <c r="T1541" s="159"/>
      <c r="U1541" s="159"/>
      <c r="V1541" s="159"/>
      <c r="W1541" s="159"/>
      <c r="X1541" s="159"/>
      <c r="Y1541" s="149"/>
      <c r="Z1541" s="149"/>
      <c r="AA1541" s="149"/>
      <c r="AB1541" s="149"/>
      <c r="AC1541" s="149"/>
      <c r="AD1541" s="149"/>
      <c r="AE1541" s="149"/>
      <c r="AF1541" s="149"/>
      <c r="AG1541" s="149" t="s">
        <v>249</v>
      </c>
      <c r="AH1541" s="149">
        <v>0</v>
      </c>
      <c r="AI1541" s="149"/>
      <c r="AJ1541" s="149"/>
      <c r="AK1541" s="149"/>
      <c r="AL1541" s="149"/>
      <c r="AM1541" s="149"/>
      <c r="AN1541" s="149"/>
      <c r="AO1541" s="149"/>
      <c r="AP1541" s="149"/>
      <c r="AQ1541" s="149"/>
      <c r="AR1541" s="149"/>
      <c r="AS1541" s="149"/>
      <c r="AT1541" s="149"/>
      <c r="AU1541" s="149"/>
      <c r="AV1541" s="149"/>
      <c r="AW1541" s="149"/>
      <c r="AX1541" s="149"/>
      <c r="AY1541" s="149"/>
      <c r="AZ1541" s="149"/>
      <c r="BA1541" s="149"/>
      <c r="BB1541" s="149"/>
      <c r="BC1541" s="149"/>
      <c r="BD1541" s="149"/>
      <c r="BE1541" s="149"/>
      <c r="BF1541" s="149"/>
      <c r="BG1541" s="149"/>
      <c r="BH1541" s="149"/>
    </row>
    <row r="1542" spans="1:60" outlineLevel="1" x14ac:dyDescent="0.25">
      <c r="A1542" s="156"/>
      <c r="B1542" s="157"/>
      <c r="C1542" s="194" t="s">
        <v>2069</v>
      </c>
      <c r="D1542" s="161"/>
      <c r="E1542" s="162">
        <v>0.94499999999999995</v>
      </c>
      <c r="F1542" s="159"/>
      <c r="G1542" s="159"/>
      <c r="H1542" s="159"/>
      <c r="I1542" s="159"/>
      <c r="J1542" s="159"/>
      <c r="K1542" s="159"/>
      <c r="L1542" s="159"/>
      <c r="M1542" s="159"/>
      <c r="N1542" s="159"/>
      <c r="O1542" s="159"/>
      <c r="P1542" s="159"/>
      <c r="Q1542" s="159"/>
      <c r="R1542" s="159"/>
      <c r="S1542" s="159"/>
      <c r="T1542" s="159"/>
      <c r="U1542" s="159"/>
      <c r="V1542" s="159"/>
      <c r="W1542" s="159"/>
      <c r="X1542" s="159"/>
      <c r="Y1542" s="149"/>
      <c r="Z1542" s="149"/>
      <c r="AA1542" s="149"/>
      <c r="AB1542" s="149"/>
      <c r="AC1542" s="149"/>
      <c r="AD1542" s="149"/>
      <c r="AE1542" s="149"/>
      <c r="AF1542" s="149"/>
      <c r="AG1542" s="149" t="s">
        <v>249</v>
      </c>
      <c r="AH1542" s="149">
        <v>0</v>
      </c>
      <c r="AI1542" s="149"/>
      <c r="AJ1542" s="149"/>
      <c r="AK1542" s="149"/>
      <c r="AL1542" s="149"/>
      <c r="AM1542" s="149"/>
      <c r="AN1542" s="149"/>
      <c r="AO1542" s="149"/>
      <c r="AP1542" s="149"/>
      <c r="AQ1542" s="149"/>
      <c r="AR1542" s="149"/>
      <c r="AS1542" s="149"/>
      <c r="AT1542" s="149"/>
      <c r="AU1542" s="149"/>
      <c r="AV1542" s="149"/>
      <c r="AW1542" s="149"/>
      <c r="AX1542" s="149"/>
      <c r="AY1542" s="149"/>
      <c r="AZ1542" s="149"/>
      <c r="BA1542" s="149"/>
      <c r="BB1542" s="149"/>
      <c r="BC1542" s="149"/>
      <c r="BD1542" s="149"/>
      <c r="BE1542" s="149"/>
      <c r="BF1542" s="149"/>
      <c r="BG1542" s="149"/>
      <c r="BH1542" s="149"/>
    </row>
    <row r="1543" spans="1:60" outlineLevel="1" x14ac:dyDescent="0.25">
      <c r="A1543" s="156"/>
      <c r="B1543" s="157"/>
      <c r="C1543" s="194" t="s">
        <v>2070</v>
      </c>
      <c r="D1543" s="161"/>
      <c r="E1543" s="162">
        <v>14.52</v>
      </c>
      <c r="F1543" s="159"/>
      <c r="G1543" s="159"/>
      <c r="H1543" s="159"/>
      <c r="I1543" s="159"/>
      <c r="J1543" s="159"/>
      <c r="K1543" s="159"/>
      <c r="L1543" s="159"/>
      <c r="M1543" s="159"/>
      <c r="N1543" s="159"/>
      <c r="O1543" s="159"/>
      <c r="P1543" s="159"/>
      <c r="Q1543" s="159"/>
      <c r="R1543" s="159"/>
      <c r="S1543" s="159"/>
      <c r="T1543" s="159"/>
      <c r="U1543" s="159"/>
      <c r="V1543" s="159"/>
      <c r="W1543" s="159"/>
      <c r="X1543" s="159"/>
      <c r="Y1543" s="149"/>
      <c r="Z1543" s="149"/>
      <c r="AA1543" s="149"/>
      <c r="AB1543" s="149"/>
      <c r="AC1543" s="149"/>
      <c r="AD1543" s="149"/>
      <c r="AE1543" s="149"/>
      <c r="AF1543" s="149"/>
      <c r="AG1543" s="149" t="s">
        <v>249</v>
      </c>
      <c r="AH1543" s="149">
        <v>0</v>
      </c>
      <c r="AI1543" s="149"/>
      <c r="AJ1543" s="149"/>
      <c r="AK1543" s="149"/>
      <c r="AL1543" s="149"/>
      <c r="AM1543" s="149"/>
      <c r="AN1543" s="149"/>
      <c r="AO1543" s="149"/>
      <c r="AP1543" s="149"/>
      <c r="AQ1543" s="149"/>
      <c r="AR1543" s="149"/>
      <c r="AS1543" s="149"/>
      <c r="AT1543" s="149"/>
      <c r="AU1543" s="149"/>
      <c r="AV1543" s="149"/>
      <c r="AW1543" s="149"/>
      <c r="AX1543" s="149"/>
      <c r="AY1543" s="149"/>
      <c r="AZ1543" s="149"/>
      <c r="BA1543" s="149"/>
      <c r="BB1543" s="149"/>
      <c r="BC1543" s="149"/>
      <c r="BD1543" s="149"/>
      <c r="BE1543" s="149"/>
      <c r="BF1543" s="149"/>
      <c r="BG1543" s="149"/>
      <c r="BH1543" s="149"/>
    </row>
    <row r="1544" spans="1:60" outlineLevel="1" x14ac:dyDescent="0.25">
      <c r="A1544" s="156"/>
      <c r="B1544" s="157"/>
      <c r="C1544" s="194" t="s">
        <v>1157</v>
      </c>
      <c r="D1544" s="161"/>
      <c r="E1544" s="162">
        <v>-1.72</v>
      </c>
      <c r="F1544" s="159"/>
      <c r="G1544" s="159"/>
      <c r="H1544" s="159"/>
      <c r="I1544" s="159"/>
      <c r="J1544" s="159"/>
      <c r="K1544" s="159"/>
      <c r="L1544" s="159"/>
      <c r="M1544" s="159"/>
      <c r="N1544" s="159"/>
      <c r="O1544" s="159"/>
      <c r="P1544" s="159"/>
      <c r="Q1544" s="159"/>
      <c r="R1544" s="159"/>
      <c r="S1544" s="159"/>
      <c r="T1544" s="159"/>
      <c r="U1544" s="159"/>
      <c r="V1544" s="159"/>
      <c r="W1544" s="159"/>
      <c r="X1544" s="159"/>
      <c r="Y1544" s="149"/>
      <c r="Z1544" s="149"/>
      <c r="AA1544" s="149"/>
      <c r="AB1544" s="149"/>
      <c r="AC1544" s="149"/>
      <c r="AD1544" s="149"/>
      <c r="AE1544" s="149"/>
      <c r="AF1544" s="149"/>
      <c r="AG1544" s="149" t="s">
        <v>249</v>
      </c>
      <c r="AH1544" s="149">
        <v>0</v>
      </c>
      <c r="AI1544" s="149"/>
      <c r="AJ1544" s="149"/>
      <c r="AK1544" s="149"/>
      <c r="AL1544" s="149"/>
      <c r="AM1544" s="149"/>
      <c r="AN1544" s="149"/>
      <c r="AO1544" s="149"/>
      <c r="AP1544" s="149"/>
      <c r="AQ1544" s="149"/>
      <c r="AR1544" s="149"/>
      <c r="AS1544" s="149"/>
      <c r="AT1544" s="149"/>
      <c r="AU1544" s="149"/>
      <c r="AV1544" s="149"/>
      <c r="AW1544" s="149"/>
      <c r="AX1544" s="149"/>
      <c r="AY1544" s="149"/>
      <c r="AZ1544" s="149"/>
      <c r="BA1544" s="149"/>
      <c r="BB1544" s="149"/>
      <c r="BC1544" s="149"/>
      <c r="BD1544" s="149"/>
      <c r="BE1544" s="149"/>
      <c r="BF1544" s="149"/>
      <c r="BG1544" s="149"/>
      <c r="BH1544" s="149"/>
    </row>
    <row r="1545" spans="1:60" outlineLevel="1" x14ac:dyDescent="0.25">
      <c r="A1545" s="156"/>
      <c r="B1545" s="157"/>
      <c r="C1545" s="194" t="s">
        <v>2071</v>
      </c>
      <c r="D1545" s="161"/>
      <c r="E1545" s="162">
        <v>22.25</v>
      </c>
      <c r="F1545" s="159"/>
      <c r="G1545" s="159"/>
      <c r="H1545" s="159"/>
      <c r="I1545" s="159"/>
      <c r="J1545" s="159"/>
      <c r="K1545" s="159"/>
      <c r="L1545" s="159"/>
      <c r="M1545" s="159"/>
      <c r="N1545" s="159"/>
      <c r="O1545" s="159"/>
      <c r="P1545" s="159"/>
      <c r="Q1545" s="159"/>
      <c r="R1545" s="159"/>
      <c r="S1545" s="159"/>
      <c r="T1545" s="159"/>
      <c r="U1545" s="159"/>
      <c r="V1545" s="159"/>
      <c r="W1545" s="159"/>
      <c r="X1545" s="159"/>
      <c r="Y1545" s="149"/>
      <c r="Z1545" s="149"/>
      <c r="AA1545" s="149"/>
      <c r="AB1545" s="149"/>
      <c r="AC1545" s="149"/>
      <c r="AD1545" s="149"/>
      <c r="AE1545" s="149"/>
      <c r="AF1545" s="149"/>
      <c r="AG1545" s="149" t="s">
        <v>249</v>
      </c>
      <c r="AH1545" s="149">
        <v>0</v>
      </c>
      <c r="AI1545" s="149"/>
      <c r="AJ1545" s="149"/>
      <c r="AK1545" s="149"/>
      <c r="AL1545" s="149"/>
      <c r="AM1545" s="149"/>
      <c r="AN1545" s="149"/>
      <c r="AO1545" s="149"/>
      <c r="AP1545" s="149"/>
      <c r="AQ1545" s="149"/>
      <c r="AR1545" s="149"/>
      <c r="AS1545" s="149"/>
      <c r="AT1545" s="149"/>
      <c r="AU1545" s="149"/>
      <c r="AV1545" s="149"/>
      <c r="AW1545" s="149"/>
      <c r="AX1545" s="149"/>
      <c r="AY1545" s="149"/>
      <c r="AZ1545" s="149"/>
      <c r="BA1545" s="149"/>
      <c r="BB1545" s="149"/>
      <c r="BC1545" s="149"/>
      <c r="BD1545" s="149"/>
      <c r="BE1545" s="149"/>
      <c r="BF1545" s="149"/>
      <c r="BG1545" s="149"/>
      <c r="BH1545" s="149"/>
    </row>
    <row r="1546" spans="1:60" outlineLevel="1" x14ac:dyDescent="0.25">
      <c r="A1546" s="156"/>
      <c r="B1546" s="157"/>
      <c r="C1546" s="194" t="s">
        <v>2072</v>
      </c>
      <c r="D1546" s="161"/>
      <c r="E1546" s="162">
        <v>0.57499999999999996</v>
      </c>
      <c r="F1546" s="159"/>
      <c r="G1546" s="159"/>
      <c r="H1546" s="159"/>
      <c r="I1546" s="159"/>
      <c r="J1546" s="159"/>
      <c r="K1546" s="159"/>
      <c r="L1546" s="159"/>
      <c r="M1546" s="159"/>
      <c r="N1546" s="159"/>
      <c r="O1546" s="159"/>
      <c r="P1546" s="159"/>
      <c r="Q1546" s="159"/>
      <c r="R1546" s="159"/>
      <c r="S1546" s="159"/>
      <c r="T1546" s="159"/>
      <c r="U1546" s="159"/>
      <c r="V1546" s="159"/>
      <c r="W1546" s="159"/>
      <c r="X1546" s="159"/>
      <c r="Y1546" s="149"/>
      <c r="Z1546" s="149"/>
      <c r="AA1546" s="149"/>
      <c r="AB1546" s="149"/>
      <c r="AC1546" s="149"/>
      <c r="AD1546" s="149"/>
      <c r="AE1546" s="149"/>
      <c r="AF1546" s="149"/>
      <c r="AG1546" s="149" t="s">
        <v>249</v>
      </c>
      <c r="AH1546" s="149">
        <v>0</v>
      </c>
      <c r="AI1546" s="149"/>
      <c r="AJ1546" s="149"/>
      <c r="AK1546" s="149"/>
      <c r="AL1546" s="149"/>
      <c r="AM1546" s="149"/>
      <c r="AN1546" s="149"/>
      <c r="AO1546" s="149"/>
      <c r="AP1546" s="149"/>
      <c r="AQ1546" s="149"/>
      <c r="AR1546" s="149"/>
      <c r="AS1546" s="149"/>
      <c r="AT1546" s="149"/>
      <c r="AU1546" s="149"/>
      <c r="AV1546" s="149"/>
      <c r="AW1546" s="149"/>
      <c r="AX1546" s="149"/>
      <c r="AY1546" s="149"/>
      <c r="AZ1546" s="149"/>
      <c r="BA1546" s="149"/>
      <c r="BB1546" s="149"/>
      <c r="BC1546" s="149"/>
      <c r="BD1546" s="149"/>
      <c r="BE1546" s="149"/>
      <c r="BF1546" s="149"/>
      <c r="BG1546" s="149"/>
      <c r="BH1546" s="149"/>
    </row>
    <row r="1547" spans="1:60" outlineLevel="1" x14ac:dyDescent="0.25">
      <c r="A1547" s="156"/>
      <c r="B1547" s="157"/>
      <c r="C1547" s="194" t="s">
        <v>1157</v>
      </c>
      <c r="D1547" s="161"/>
      <c r="E1547" s="162">
        <v>-1.72</v>
      </c>
      <c r="F1547" s="159"/>
      <c r="G1547" s="159"/>
      <c r="H1547" s="159"/>
      <c r="I1547" s="159"/>
      <c r="J1547" s="159"/>
      <c r="K1547" s="159"/>
      <c r="L1547" s="159"/>
      <c r="M1547" s="159"/>
      <c r="N1547" s="159"/>
      <c r="O1547" s="159"/>
      <c r="P1547" s="159"/>
      <c r="Q1547" s="159"/>
      <c r="R1547" s="159"/>
      <c r="S1547" s="159"/>
      <c r="T1547" s="159"/>
      <c r="U1547" s="159"/>
      <c r="V1547" s="159"/>
      <c r="W1547" s="159"/>
      <c r="X1547" s="159"/>
      <c r="Y1547" s="149"/>
      <c r="Z1547" s="149"/>
      <c r="AA1547" s="149"/>
      <c r="AB1547" s="149"/>
      <c r="AC1547" s="149"/>
      <c r="AD1547" s="149"/>
      <c r="AE1547" s="149"/>
      <c r="AF1547" s="149"/>
      <c r="AG1547" s="149" t="s">
        <v>249</v>
      </c>
      <c r="AH1547" s="149">
        <v>0</v>
      </c>
      <c r="AI1547" s="149"/>
      <c r="AJ1547" s="149"/>
      <c r="AK1547" s="149"/>
      <c r="AL1547" s="149"/>
      <c r="AM1547" s="149"/>
      <c r="AN1547" s="149"/>
      <c r="AO1547" s="149"/>
      <c r="AP1547" s="149"/>
      <c r="AQ1547" s="149"/>
      <c r="AR1547" s="149"/>
      <c r="AS1547" s="149"/>
      <c r="AT1547" s="149"/>
      <c r="AU1547" s="149"/>
      <c r="AV1547" s="149"/>
      <c r="AW1547" s="149"/>
      <c r="AX1547" s="149"/>
      <c r="AY1547" s="149"/>
      <c r="AZ1547" s="149"/>
      <c r="BA1547" s="149"/>
      <c r="BB1547" s="149"/>
      <c r="BC1547" s="149"/>
      <c r="BD1547" s="149"/>
      <c r="BE1547" s="149"/>
      <c r="BF1547" s="149"/>
      <c r="BG1547" s="149"/>
      <c r="BH1547" s="149"/>
    </row>
    <row r="1548" spans="1:60" outlineLevel="1" x14ac:dyDescent="0.25">
      <c r="A1548" s="156"/>
      <c r="B1548" s="157"/>
      <c r="C1548" s="194" t="s">
        <v>2073</v>
      </c>
      <c r="D1548" s="161"/>
      <c r="E1548" s="162">
        <v>35.6</v>
      </c>
      <c r="F1548" s="159"/>
      <c r="G1548" s="159"/>
      <c r="H1548" s="159"/>
      <c r="I1548" s="159"/>
      <c r="J1548" s="159"/>
      <c r="K1548" s="159"/>
      <c r="L1548" s="159"/>
      <c r="M1548" s="159"/>
      <c r="N1548" s="159"/>
      <c r="O1548" s="159"/>
      <c r="P1548" s="159"/>
      <c r="Q1548" s="159"/>
      <c r="R1548" s="159"/>
      <c r="S1548" s="159"/>
      <c r="T1548" s="159"/>
      <c r="U1548" s="159"/>
      <c r="V1548" s="159"/>
      <c r="W1548" s="159"/>
      <c r="X1548" s="159"/>
      <c r="Y1548" s="149"/>
      <c r="Z1548" s="149"/>
      <c r="AA1548" s="149"/>
      <c r="AB1548" s="149"/>
      <c r="AC1548" s="149"/>
      <c r="AD1548" s="149"/>
      <c r="AE1548" s="149"/>
      <c r="AF1548" s="149"/>
      <c r="AG1548" s="149" t="s">
        <v>249</v>
      </c>
      <c r="AH1548" s="149">
        <v>0</v>
      </c>
      <c r="AI1548" s="149"/>
      <c r="AJ1548" s="149"/>
      <c r="AK1548" s="149"/>
      <c r="AL1548" s="149"/>
      <c r="AM1548" s="149"/>
      <c r="AN1548" s="149"/>
      <c r="AO1548" s="149"/>
      <c r="AP1548" s="149"/>
      <c r="AQ1548" s="149"/>
      <c r="AR1548" s="149"/>
      <c r="AS1548" s="149"/>
      <c r="AT1548" s="149"/>
      <c r="AU1548" s="149"/>
      <c r="AV1548" s="149"/>
      <c r="AW1548" s="149"/>
      <c r="AX1548" s="149"/>
      <c r="AY1548" s="149"/>
      <c r="AZ1548" s="149"/>
      <c r="BA1548" s="149"/>
      <c r="BB1548" s="149"/>
      <c r="BC1548" s="149"/>
      <c r="BD1548" s="149"/>
      <c r="BE1548" s="149"/>
      <c r="BF1548" s="149"/>
      <c r="BG1548" s="149"/>
      <c r="BH1548" s="149"/>
    </row>
    <row r="1549" spans="1:60" outlineLevel="1" x14ac:dyDescent="0.25">
      <c r="A1549" s="156"/>
      <c r="B1549" s="157"/>
      <c r="C1549" s="194" t="s">
        <v>2074</v>
      </c>
      <c r="D1549" s="161"/>
      <c r="E1549" s="162">
        <v>0.9</v>
      </c>
      <c r="F1549" s="159"/>
      <c r="G1549" s="159"/>
      <c r="H1549" s="159"/>
      <c r="I1549" s="159"/>
      <c r="J1549" s="159"/>
      <c r="K1549" s="159"/>
      <c r="L1549" s="159"/>
      <c r="M1549" s="159"/>
      <c r="N1549" s="159"/>
      <c r="O1549" s="159"/>
      <c r="P1549" s="159"/>
      <c r="Q1549" s="159"/>
      <c r="R1549" s="159"/>
      <c r="S1549" s="159"/>
      <c r="T1549" s="159"/>
      <c r="U1549" s="159"/>
      <c r="V1549" s="159"/>
      <c r="W1549" s="159"/>
      <c r="X1549" s="159"/>
      <c r="Y1549" s="149"/>
      <c r="Z1549" s="149"/>
      <c r="AA1549" s="149"/>
      <c r="AB1549" s="149"/>
      <c r="AC1549" s="149"/>
      <c r="AD1549" s="149"/>
      <c r="AE1549" s="149"/>
      <c r="AF1549" s="149"/>
      <c r="AG1549" s="149" t="s">
        <v>249</v>
      </c>
      <c r="AH1549" s="149">
        <v>0</v>
      </c>
      <c r="AI1549" s="149"/>
      <c r="AJ1549" s="149"/>
      <c r="AK1549" s="149"/>
      <c r="AL1549" s="149"/>
      <c r="AM1549" s="149"/>
      <c r="AN1549" s="149"/>
      <c r="AO1549" s="149"/>
      <c r="AP1549" s="149"/>
      <c r="AQ1549" s="149"/>
      <c r="AR1549" s="149"/>
      <c r="AS1549" s="149"/>
      <c r="AT1549" s="149"/>
      <c r="AU1549" s="149"/>
      <c r="AV1549" s="149"/>
      <c r="AW1549" s="149"/>
      <c r="AX1549" s="149"/>
      <c r="AY1549" s="149"/>
      <c r="AZ1549" s="149"/>
      <c r="BA1549" s="149"/>
      <c r="BB1549" s="149"/>
      <c r="BC1549" s="149"/>
      <c r="BD1549" s="149"/>
      <c r="BE1549" s="149"/>
      <c r="BF1549" s="149"/>
      <c r="BG1549" s="149"/>
      <c r="BH1549" s="149"/>
    </row>
    <row r="1550" spans="1:60" outlineLevel="1" x14ac:dyDescent="0.25">
      <c r="A1550" s="156"/>
      <c r="B1550" s="157"/>
      <c r="C1550" s="194" t="s">
        <v>1157</v>
      </c>
      <c r="D1550" s="161"/>
      <c r="E1550" s="162">
        <v>-1.72</v>
      </c>
      <c r="F1550" s="159"/>
      <c r="G1550" s="159"/>
      <c r="H1550" s="159"/>
      <c r="I1550" s="159"/>
      <c r="J1550" s="159"/>
      <c r="K1550" s="159"/>
      <c r="L1550" s="159"/>
      <c r="M1550" s="159"/>
      <c r="N1550" s="159"/>
      <c r="O1550" s="159"/>
      <c r="P1550" s="159"/>
      <c r="Q1550" s="159"/>
      <c r="R1550" s="159"/>
      <c r="S1550" s="159"/>
      <c r="T1550" s="159"/>
      <c r="U1550" s="159"/>
      <c r="V1550" s="159"/>
      <c r="W1550" s="159"/>
      <c r="X1550" s="159"/>
      <c r="Y1550" s="149"/>
      <c r="Z1550" s="149"/>
      <c r="AA1550" s="149"/>
      <c r="AB1550" s="149"/>
      <c r="AC1550" s="149"/>
      <c r="AD1550" s="149"/>
      <c r="AE1550" s="149"/>
      <c r="AF1550" s="149"/>
      <c r="AG1550" s="149" t="s">
        <v>249</v>
      </c>
      <c r="AH1550" s="149">
        <v>0</v>
      </c>
      <c r="AI1550" s="149"/>
      <c r="AJ1550" s="149"/>
      <c r="AK1550" s="149"/>
      <c r="AL1550" s="149"/>
      <c r="AM1550" s="149"/>
      <c r="AN1550" s="149"/>
      <c r="AO1550" s="149"/>
      <c r="AP1550" s="149"/>
      <c r="AQ1550" s="149"/>
      <c r="AR1550" s="149"/>
      <c r="AS1550" s="149"/>
      <c r="AT1550" s="149"/>
      <c r="AU1550" s="149"/>
      <c r="AV1550" s="149"/>
      <c r="AW1550" s="149"/>
      <c r="AX1550" s="149"/>
      <c r="AY1550" s="149"/>
      <c r="AZ1550" s="149"/>
      <c r="BA1550" s="149"/>
      <c r="BB1550" s="149"/>
      <c r="BC1550" s="149"/>
      <c r="BD1550" s="149"/>
      <c r="BE1550" s="149"/>
      <c r="BF1550" s="149"/>
      <c r="BG1550" s="149"/>
      <c r="BH1550" s="149"/>
    </row>
    <row r="1551" spans="1:60" outlineLevel="1" x14ac:dyDescent="0.25">
      <c r="A1551" s="156"/>
      <c r="B1551" s="157"/>
      <c r="C1551" s="194" t="s">
        <v>2075</v>
      </c>
      <c r="D1551" s="161"/>
      <c r="E1551" s="162">
        <v>23.76</v>
      </c>
      <c r="F1551" s="159"/>
      <c r="G1551" s="159"/>
      <c r="H1551" s="159"/>
      <c r="I1551" s="159"/>
      <c r="J1551" s="159"/>
      <c r="K1551" s="159"/>
      <c r="L1551" s="159"/>
      <c r="M1551" s="159"/>
      <c r="N1551" s="159"/>
      <c r="O1551" s="159"/>
      <c r="P1551" s="159"/>
      <c r="Q1551" s="159"/>
      <c r="R1551" s="159"/>
      <c r="S1551" s="159"/>
      <c r="T1551" s="159"/>
      <c r="U1551" s="159"/>
      <c r="V1551" s="159"/>
      <c r="W1551" s="159"/>
      <c r="X1551" s="159"/>
      <c r="Y1551" s="149"/>
      <c r="Z1551" s="149"/>
      <c r="AA1551" s="149"/>
      <c r="AB1551" s="149"/>
      <c r="AC1551" s="149"/>
      <c r="AD1551" s="149"/>
      <c r="AE1551" s="149"/>
      <c r="AF1551" s="149"/>
      <c r="AG1551" s="149" t="s">
        <v>249</v>
      </c>
      <c r="AH1551" s="149">
        <v>0</v>
      </c>
      <c r="AI1551" s="149"/>
      <c r="AJ1551" s="149"/>
      <c r="AK1551" s="149"/>
      <c r="AL1551" s="149"/>
      <c r="AM1551" s="149"/>
      <c r="AN1551" s="149"/>
      <c r="AO1551" s="149"/>
      <c r="AP1551" s="149"/>
      <c r="AQ1551" s="149"/>
      <c r="AR1551" s="149"/>
      <c r="AS1551" s="149"/>
      <c r="AT1551" s="149"/>
      <c r="AU1551" s="149"/>
      <c r="AV1551" s="149"/>
      <c r="AW1551" s="149"/>
      <c r="AX1551" s="149"/>
      <c r="AY1551" s="149"/>
      <c r="AZ1551" s="149"/>
      <c r="BA1551" s="149"/>
      <c r="BB1551" s="149"/>
      <c r="BC1551" s="149"/>
      <c r="BD1551" s="149"/>
      <c r="BE1551" s="149"/>
      <c r="BF1551" s="149"/>
      <c r="BG1551" s="149"/>
      <c r="BH1551" s="149"/>
    </row>
    <row r="1552" spans="1:60" outlineLevel="1" x14ac:dyDescent="0.25">
      <c r="A1552" s="156"/>
      <c r="B1552" s="157"/>
      <c r="C1552" s="194" t="s">
        <v>2076</v>
      </c>
      <c r="D1552" s="161"/>
      <c r="E1552" s="162">
        <v>-1.8149999999999999</v>
      </c>
      <c r="F1552" s="159"/>
      <c r="G1552" s="159"/>
      <c r="H1552" s="159"/>
      <c r="I1552" s="159"/>
      <c r="J1552" s="159"/>
      <c r="K1552" s="159"/>
      <c r="L1552" s="159"/>
      <c r="M1552" s="159"/>
      <c r="N1552" s="159"/>
      <c r="O1552" s="159"/>
      <c r="P1552" s="159"/>
      <c r="Q1552" s="159"/>
      <c r="R1552" s="159"/>
      <c r="S1552" s="159"/>
      <c r="T1552" s="159"/>
      <c r="U1552" s="159"/>
      <c r="V1552" s="159"/>
      <c r="W1552" s="159"/>
      <c r="X1552" s="159"/>
      <c r="Y1552" s="149"/>
      <c r="Z1552" s="149"/>
      <c r="AA1552" s="149"/>
      <c r="AB1552" s="149"/>
      <c r="AC1552" s="149"/>
      <c r="AD1552" s="149"/>
      <c r="AE1552" s="149"/>
      <c r="AF1552" s="149"/>
      <c r="AG1552" s="149" t="s">
        <v>249</v>
      </c>
      <c r="AH1552" s="149">
        <v>0</v>
      </c>
      <c r="AI1552" s="149"/>
      <c r="AJ1552" s="149"/>
      <c r="AK1552" s="149"/>
      <c r="AL1552" s="149"/>
      <c r="AM1552" s="149"/>
      <c r="AN1552" s="149"/>
      <c r="AO1552" s="149"/>
      <c r="AP1552" s="149"/>
      <c r="AQ1552" s="149"/>
      <c r="AR1552" s="149"/>
      <c r="AS1552" s="149"/>
      <c r="AT1552" s="149"/>
      <c r="AU1552" s="149"/>
      <c r="AV1552" s="149"/>
      <c r="AW1552" s="149"/>
      <c r="AX1552" s="149"/>
      <c r="AY1552" s="149"/>
      <c r="AZ1552" s="149"/>
      <c r="BA1552" s="149"/>
      <c r="BB1552" s="149"/>
      <c r="BC1552" s="149"/>
      <c r="BD1552" s="149"/>
      <c r="BE1552" s="149"/>
      <c r="BF1552" s="149"/>
      <c r="BG1552" s="149"/>
      <c r="BH1552" s="149"/>
    </row>
    <row r="1553" spans="1:60" outlineLevel="1" x14ac:dyDescent="0.25">
      <c r="A1553" s="156"/>
      <c r="B1553" s="157"/>
      <c r="C1553" s="194" t="s">
        <v>1177</v>
      </c>
      <c r="D1553" s="161"/>
      <c r="E1553" s="162">
        <v>-3.36</v>
      </c>
      <c r="F1553" s="159"/>
      <c r="G1553" s="159"/>
      <c r="H1553" s="159"/>
      <c r="I1553" s="159"/>
      <c r="J1553" s="159"/>
      <c r="K1553" s="159"/>
      <c r="L1553" s="159"/>
      <c r="M1553" s="159"/>
      <c r="N1553" s="159"/>
      <c r="O1553" s="159"/>
      <c r="P1553" s="159"/>
      <c r="Q1553" s="159"/>
      <c r="R1553" s="159"/>
      <c r="S1553" s="159"/>
      <c r="T1553" s="159"/>
      <c r="U1553" s="159"/>
      <c r="V1553" s="159"/>
      <c r="W1553" s="159"/>
      <c r="X1553" s="159"/>
      <c r="Y1553" s="149"/>
      <c r="Z1553" s="149"/>
      <c r="AA1553" s="149"/>
      <c r="AB1553" s="149"/>
      <c r="AC1553" s="149"/>
      <c r="AD1553" s="149"/>
      <c r="AE1553" s="149"/>
      <c r="AF1553" s="149"/>
      <c r="AG1553" s="149" t="s">
        <v>249</v>
      </c>
      <c r="AH1553" s="149">
        <v>0</v>
      </c>
      <c r="AI1553" s="149"/>
      <c r="AJ1553" s="149"/>
      <c r="AK1553" s="149"/>
      <c r="AL1553" s="149"/>
      <c r="AM1553" s="149"/>
      <c r="AN1553" s="149"/>
      <c r="AO1553" s="149"/>
      <c r="AP1553" s="149"/>
      <c r="AQ1553" s="149"/>
      <c r="AR1553" s="149"/>
      <c r="AS1553" s="149"/>
      <c r="AT1553" s="149"/>
      <c r="AU1553" s="149"/>
      <c r="AV1553" s="149"/>
      <c r="AW1553" s="149"/>
      <c r="AX1553" s="149"/>
      <c r="AY1553" s="149"/>
      <c r="AZ1553" s="149"/>
      <c r="BA1553" s="149"/>
      <c r="BB1553" s="149"/>
      <c r="BC1553" s="149"/>
      <c r="BD1553" s="149"/>
      <c r="BE1553" s="149"/>
      <c r="BF1553" s="149"/>
      <c r="BG1553" s="149"/>
      <c r="BH1553" s="149"/>
    </row>
    <row r="1554" spans="1:60" outlineLevel="1" x14ac:dyDescent="0.25">
      <c r="A1554" s="156"/>
      <c r="B1554" s="157"/>
      <c r="C1554" s="194" t="s">
        <v>1185</v>
      </c>
      <c r="D1554" s="161"/>
      <c r="E1554" s="162">
        <v>-1.72</v>
      </c>
      <c r="F1554" s="159"/>
      <c r="G1554" s="159"/>
      <c r="H1554" s="159"/>
      <c r="I1554" s="159"/>
      <c r="J1554" s="159"/>
      <c r="K1554" s="159"/>
      <c r="L1554" s="159"/>
      <c r="M1554" s="159"/>
      <c r="N1554" s="159"/>
      <c r="O1554" s="159"/>
      <c r="P1554" s="159"/>
      <c r="Q1554" s="159"/>
      <c r="R1554" s="159"/>
      <c r="S1554" s="159"/>
      <c r="T1554" s="159"/>
      <c r="U1554" s="159"/>
      <c r="V1554" s="159"/>
      <c r="W1554" s="159"/>
      <c r="X1554" s="159"/>
      <c r="Y1554" s="149"/>
      <c r="Z1554" s="149"/>
      <c r="AA1554" s="149"/>
      <c r="AB1554" s="149"/>
      <c r="AC1554" s="149"/>
      <c r="AD1554" s="149"/>
      <c r="AE1554" s="149"/>
      <c r="AF1554" s="149"/>
      <c r="AG1554" s="149" t="s">
        <v>249</v>
      </c>
      <c r="AH1554" s="149">
        <v>0</v>
      </c>
      <c r="AI1554" s="149"/>
      <c r="AJ1554" s="149"/>
      <c r="AK1554" s="149"/>
      <c r="AL1554" s="149"/>
      <c r="AM1554" s="149"/>
      <c r="AN1554" s="149"/>
      <c r="AO1554" s="149"/>
      <c r="AP1554" s="149"/>
      <c r="AQ1554" s="149"/>
      <c r="AR1554" s="149"/>
      <c r="AS1554" s="149"/>
      <c r="AT1554" s="149"/>
      <c r="AU1554" s="149"/>
      <c r="AV1554" s="149"/>
      <c r="AW1554" s="149"/>
      <c r="AX1554" s="149"/>
      <c r="AY1554" s="149"/>
      <c r="AZ1554" s="149"/>
      <c r="BA1554" s="149"/>
      <c r="BB1554" s="149"/>
      <c r="BC1554" s="149"/>
      <c r="BD1554" s="149"/>
      <c r="BE1554" s="149"/>
      <c r="BF1554" s="149"/>
      <c r="BG1554" s="149"/>
      <c r="BH1554" s="149"/>
    </row>
    <row r="1555" spans="1:60" outlineLevel="1" x14ac:dyDescent="0.25">
      <c r="A1555" s="156"/>
      <c r="B1555" s="157"/>
      <c r="C1555" s="194" t="s">
        <v>2077</v>
      </c>
      <c r="D1555" s="161"/>
      <c r="E1555" s="162">
        <v>0.87</v>
      </c>
      <c r="F1555" s="159"/>
      <c r="G1555" s="159"/>
      <c r="H1555" s="159"/>
      <c r="I1555" s="159"/>
      <c r="J1555" s="159"/>
      <c r="K1555" s="159"/>
      <c r="L1555" s="159"/>
      <c r="M1555" s="159"/>
      <c r="N1555" s="159"/>
      <c r="O1555" s="159"/>
      <c r="P1555" s="159"/>
      <c r="Q1555" s="159"/>
      <c r="R1555" s="159"/>
      <c r="S1555" s="159"/>
      <c r="T1555" s="159"/>
      <c r="U1555" s="159"/>
      <c r="V1555" s="159"/>
      <c r="W1555" s="159"/>
      <c r="X1555" s="159"/>
      <c r="Y1555" s="149"/>
      <c r="Z1555" s="149"/>
      <c r="AA1555" s="149"/>
      <c r="AB1555" s="149"/>
      <c r="AC1555" s="149"/>
      <c r="AD1555" s="149"/>
      <c r="AE1555" s="149"/>
      <c r="AF1555" s="149"/>
      <c r="AG1555" s="149" t="s">
        <v>249</v>
      </c>
      <c r="AH1555" s="149">
        <v>0</v>
      </c>
      <c r="AI1555" s="149"/>
      <c r="AJ1555" s="149"/>
      <c r="AK1555" s="149"/>
      <c r="AL1555" s="149"/>
      <c r="AM1555" s="149"/>
      <c r="AN1555" s="149"/>
      <c r="AO1555" s="149"/>
      <c r="AP1555" s="149"/>
      <c r="AQ1555" s="149"/>
      <c r="AR1555" s="149"/>
      <c r="AS1555" s="149"/>
      <c r="AT1555" s="149"/>
      <c r="AU1555" s="149"/>
      <c r="AV1555" s="149"/>
      <c r="AW1555" s="149"/>
      <c r="AX1555" s="149"/>
      <c r="AY1555" s="149"/>
      <c r="AZ1555" s="149"/>
      <c r="BA1555" s="149"/>
      <c r="BB1555" s="149"/>
      <c r="BC1555" s="149"/>
      <c r="BD1555" s="149"/>
      <c r="BE1555" s="149"/>
      <c r="BF1555" s="149"/>
      <c r="BG1555" s="149"/>
      <c r="BH1555" s="149"/>
    </row>
    <row r="1556" spans="1:60" outlineLevel="1" x14ac:dyDescent="0.25">
      <c r="A1556" s="156"/>
      <c r="B1556" s="157"/>
      <c r="C1556" s="194" t="s">
        <v>2078</v>
      </c>
      <c r="D1556" s="161"/>
      <c r="E1556" s="162">
        <v>19.71</v>
      </c>
      <c r="F1556" s="159"/>
      <c r="G1556" s="159"/>
      <c r="H1556" s="159"/>
      <c r="I1556" s="159"/>
      <c r="J1556" s="159"/>
      <c r="K1556" s="159"/>
      <c r="L1556" s="159"/>
      <c r="M1556" s="159"/>
      <c r="N1556" s="159"/>
      <c r="O1556" s="159"/>
      <c r="P1556" s="159"/>
      <c r="Q1556" s="159"/>
      <c r="R1556" s="159"/>
      <c r="S1556" s="159"/>
      <c r="T1556" s="159"/>
      <c r="U1556" s="159"/>
      <c r="V1556" s="159"/>
      <c r="W1556" s="159"/>
      <c r="X1556" s="159"/>
      <c r="Y1556" s="149"/>
      <c r="Z1556" s="149"/>
      <c r="AA1556" s="149"/>
      <c r="AB1556" s="149"/>
      <c r="AC1556" s="149"/>
      <c r="AD1556" s="149"/>
      <c r="AE1556" s="149"/>
      <c r="AF1556" s="149"/>
      <c r="AG1556" s="149" t="s">
        <v>249</v>
      </c>
      <c r="AH1556" s="149">
        <v>0</v>
      </c>
      <c r="AI1556" s="149"/>
      <c r="AJ1556" s="149"/>
      <c r="AK1556" s="149"/>
      <c r="AL1556" s="149"/>
      <c r="AM1556" s="149"/>
      <c r="AN1556" s="149"/>
      <c r="AO1556" s="149"/>
      <c r="AP1556" s="149"/>
      <c r="AQ1556" s="149"/>
      <c r="AR1556" s="149"/>
      <c r="AS1556" s="149"/>
      <c r="AT1556" s="149"/>
      <c r="AU1556" s="149"/>
      <c r="AV1556" s="149"/>
      <c r="AW1556" s="149"/>
      <c r="AX1556" s="149"/>
      <c r="AY1556" s="149"/>
      <c r="AZ1556" s="149"/>
      <c r="BA1556" s="149"/>
      <c r="BB1556" s="149"/>
      <c r="BC1556" s="149"/>
      <c r="BD1556" s="149"/>
      <c r="BE1556" s="149"/>
      <c r="BF1556" s="149"/>
      <c r="BG1556" s="149"/>
      <c r="BH1556" s="149"/>
    </row>
    <row r="1557" spans="1:60" outlineLevel="1" x14ac:dyDescent="0.25">
      <c r="A1557" s="156"/>
      <c r="B1557" s="157"/>
      <c r="C1557" s="194" t="s">
        <v>1220</v>
      </c>
      <c r="D1557" s="161"/>
      <c r="E1557" s="162">
        <v>-3.44</v>
      </c>
      <c r="F1557" s="159"/>
      <c r="G1557" s="159"/>
      <c r="H1557" s="159"/>
      <c r="I1557" s="159"/>
      <c r="J1557" s="159"/>
      <c r="K1557" s="159"/>
      <c r="L1557" s="159"/>
      <c r="M1557" s="159"/>
      <c r="N1557" s="159"/>
      <c r="O1557" s="159"/>
      <c r="P1557" s="159"/>
      <c r="Q1557" s="159"/>
      <c r="R1557" s="159"/>
      <c r="S1557" s="159"/>
      <c r="T1557" s="159"/>
      <c r="U1557" s="159"/>
      <c r="V1557" s="159"/>
      <c r="W1557" s="159"/>
      <c r="X1557" s="159"/>
      <c r="Y1557" s="149"/>
      <c r="Z1557" s="149"/>
      <c r="AA1557" s="149"/>
      <c r="AB1557" s="149"/>
      <c r="AC1557" s="149"/>
      <c r="AD1557" s="149"/>
      <c r="AE1557" s="149"/>
      <c r="AF1557" s="149"/>
      <c r="AG1557" s="149" t="s">
        <v>249</v>
      </c>
      <c r="AH1557" s="149">
        <v>0</v>
      </c>
      <c r="AI1557" s="149"/>
      <c r="AJ1557" s="149"/>
      <c r="AK1557" s="149"/>
      <c r="AL1557" s="149"/>
      <c r="AM1557" s="149"/>
      <c r="AN1557" s="149"/>
      <c r="AO1557" s="149"/>
      <c r="AP1557" s="149"/>
      <c r="AQ1557" s="149"/>
      <c r="AR1557" s="149"/>
      <c r="AS1557" s="149"/>
      <c r="AT1557" s="149"/>
      <c r="AU1557" s="149"/>
      <c r="AV1557" s="149"/>
      <c r="AW1557" s="149"/>
      <c r="AX1557" s="149"/>
      <c r="AY1557" s="149"/>
      <c r="AZ1557" s="149"/>
      <c r="BA1557" s="149"/>
      <c r="BB1557" s="149"/>
      <c r="BC1557" s="149"/>
      <c r="BD1557" s="149"/>
      <c r="BE1557" s="149"/>
      <c r="BF1557" s="149"/>
      <c r="BG1557" s="149"/>
      <c r="BH1557" s="149"/>
    </row>
    <row r="1558" spans="1:60" outlineLevel="1" x14ac:dyDescent="0.25">
      <c r="A1558" s="156"/>
      <c r="B1558" s="157"/>
      <c r="C1558" s="194" t="s">
        <v>2079</v>
      </c>
      <c r="D1558" s="161"/>
      <c r="E1558" s="162">
        <v>43.2</v>
      </c>
      <c r="F1558" s="159"/>
      <c r="G1558" s="159"/>
      <c r="H1558" s="159"/>
      <c r="I1558" s="159"/>
      <c r="J1558" s="159"/>
      <c r="K1558" s="159"/>
      <c r="L1558" s="159"/>
      <c r="M1558" s="159"/>
      <c r="N1558" s="159"/>
      <c r="O1558" s="159"/>
      <c r="P1558" s="159"/>
      <c r="Q1558" s="159"/>
      <c r="R1558" s="159"/>
      <c r="S1558" s="159"/>
      <c r="T1558" s="159"/>
      <c r="U1558" s="159"/>
      <c r="V1558" s="159"/>
      <c r="W1558" s="159"/>
      <c r="X1558" s="159"/>
      <c r="Y1558" s="149"/>
      <c r="Z1558" s="149"/>
      <c r="AA1558" s="149"/>
      <c r="AB1558" s="149"/>
      <c r="AC1558" s="149"/>
      <c r="AD1558" s="149"/>
      <c r="AE1558" s="149"/>
      <c r="AF1558" s="149"/>
      <c r="AG1558" s="149" t="s">
        <v>249</v>
      </c>
      <c r="AH1558" s="149">
        <v>0</v>
      </c>
      <c r="AI1558" s="149"/>
      <c r="AJ1558" s="149"/>
      <c r="AK1558" s="149"/>
      <c r="AL1558" s="149"/>
      <c r="AM1558" s="149"/>
      <c r="AN1558" s="149"/>
      <c r="AO1558" s="149"/>
      <c r="AP1558" s="149"/>
      <c r="AQ1558" s="149"/>
      <c r="AR1558" s="149"/>
      <c r="AS1558" s="149"/>
      <c r="AT1558" s="149"/>
      <c r="AU1558" s="149"/>
      <c r="AV1558" s="149"/>
      <c r="AW1558" s="149"/>
      <c r="AX1558" s="149"/>
      <c r="AY1558" s="149"/>
      <c r="AZ1558" s="149"/>
      <c r="BA1558" s="149"/>
      <c r="BB1558" s="149"/>
      <c r="BC1558" s="149"/>
      <c r="BD1558" s="149"/>
      <c r="BE1558" s="149"/>
      <c r="BF1558" s="149"/>
      <c r="BG1558" s="149"/>
      <c r="BH1558" s="149"/>
    </row>
    <row r="1559" spans="1:60" outlineLevel="1" x14ac:dyDescent="0.25">
      <c r="A1559" s="156"/>
      <c r="B1559" s="157"/>
      <c r="C1559" s="194" t="s">
        <v>2080</v>
      </c>
      <c r="D1559" s="161"/>
      <c r="E1559" s="162">
        <v>-6.8250000000000002</v>
      </c>
      <c r="F1559" s="159"/>
      <c r="G1559" s="159"/>
      <c r="H1559" s="159"/>
      <c r="I1559" s="159"/>
      <c r="J1559" s="159"/>
      <c r="K1559" s="159"/>
      <c r="L1559" s="159"/>
      <c r="M1559" s="159"/>
      <c r="N1559" s="159"/>
      <c r="O1559" s="159"/>
      <c r="P1559" s="159"/>
      <c r="Q1559" s="159"/>
      <c r="R1559" s="159"/>
      <c r="S1559" s="159"/>
      <c r="T1559" s="159"/>
      <c r="U1559" s="159"/>
      <c r="V1559" s="159"/>
      <c r="W1559" s="159"/>
      <c r="X1559" s="159"/>
      <c r="Y1559" s="149"/>
      <c r="Z1559" s="149"/>
      <c r="AA1559" s="149"/>
      <c r="AB1559" s="149"/>
      <c r="AC1559" s="149"/>
      <c r="AD1559" s="149"/>
      <c r="AE1559" s="149"/>
      <c r="AF1559" s="149"/>
      <c r="AG1559" s="149" t="s">
        <v>249</v>
      </c>
      <c r="AH1559" s="149">
        <v>0</v>
      </c>
      <c r="AI1559" s="149"/>
      <c r="AJ1559" s="149"/>
      <c r="AK1559" s="149"/>
      <c r="AL1559" s="149"/>
      <c r="AM1559" s="149"/>
      <c r="AN1559" s="149"/>
      <c r="AO1559" s="149"/>
      <c r="AP1559" s="149"/>
      <c r="AQ1559" s="149"/>
      <c r="AR1559" s="149"/>
      <c r="AS1559" s="149"/>
      <c r="AT1559" s="149"/>
      <c r="AU1559" s="149"/>
      <c r="AV1559" s="149"/>
      <c r="AW1559" s="149"/>
      <c r="AX1559" s="149"/>
      <c r="AY1559" s="149"/>
      <c r="AZ1559" s="149"/>
      <c r="BA1559" s="149"/>
      <c r="BB1559" s="149"/>
      <c r="BC1559" s="149"/>
      <c r="BD1559" s="149"/>
      <c r="BE1559" s="149"/>
      <c r="BF1559" s="149"/>
      <c r="BG1559" s="149"/>
      <c r="BH1559" s="149"/>
    </row>
    <row r="1560" spans="1:60" outlineLevel="1" x14ac:dyDescent="0.25">
      <c r="A1560" s="156"/>
      <c r="B1560" s="157"/>
      <c r="C1560" s="194" t="s">
        <v>2081</v>
      </c>
      <c r="D1560" s="161"/>
      <c r="E1560" s="162">
        <v>-7.04</v>
      </c>
      <c r="F1560" s="159"/>
      <c r="G1560" s="159"/>
      <c r="H1560" s="159"/>
      <c r="I1560" s="159"/>
      <c r="J1560" s="159"/>
      <c r="K1560" s="159"/>
      <c r="L1560" s="159"/>
      <c r="M1560" s="159"/>
      <c r="N1560" s="159"/>
      <c r="O1560" s="159"/>
      <c r="P1560" s="159"/>
      <c r="Q1560" s="159"/>
      <c r="R1560" s="159"/>
      <c r="S1560" s="159"/>
      <c r="T1560" s="159"/>
      <c r="U1560" s="159"/>
      <c r="V1560" s="159"/>
      <c r="W1560" s="159"/>
      <c r="X1560" s="159"/>
      <c r="Y1560" s="149"/>
      <c r="Z1560" s="149"/>
      <c r="AA1560" s="149"/>
      <c r="AB1560" s="149"/>
      <c r="AC1560" s="149"/>
      <c r="AD1560" s="149"/>
      <c r="AE1560" s="149"/>
      <c r="AF1560" s="149"/>
      <c r="AG1560" s="149" t="s">
        <v>249</v>
      </c>
      <c r="AH1560" s="149">
        <v>0</v>
      </c>
      <c r="AI1560" s="149"/>
      <c r="AJ1560" s="149"/>
      <c r="AK1560" s="149"/>
      <c r="AL1560" s="149"/>
      <c r="AM1560" s="149"/>
      <c r="AN1560" s="149"/>
      <c r="AO1560" s="149"/>
      <c r="AP1560" s="149"/>
      <c r="AQ1560" s="149"/>
      <c r="AR1560" s="149"/>
      <c r="AS1560" s="149"/>
      <c r="AT1560" s="149"/>
      <c r="AU1560" s="149"/>
      <c r="AV1560" s="149"/>
      <c r="AW1560" s="149"/>
      <c r="AX1560" s="149"/>
      <c r="AY1560" s="149"/>
      <c r="AZ1560" s="149"/>
      <c r="BA1560" s="149"/>
      <c r="BB1560" s="149"/>
      <c r="BC1560" s="149"/>
      <c r="BD1560" s="149"/>
      <c r="BE1560" s="149"/>
      <c r="BF1560" s="149"/>
      <c r="BG1560" s="149"/>
      <c r="BH1560" s="149"/>
    </row>
    <row r="1561" spans="1:60" outlineLevel="1" x14ac:dyDescent="0.25">
      <c r="A1561" s="156"/>
      <c r="B1561" s="157"/>
      <c r="C1561" s="194" t="s">
        <v>2082</v>
      </c>
      <c r="D1561" s="161"/>
      <c r="E1561" s="162">
        <v>1.1174999999999999</v>
      </c>
      <c r="F1561" s="159"/>
      <c r="G1561" s="159"/>
      <c r="H1561" s="159"/>
      <c r="I1561" s="159"/>
      <c r="J1561" s="159"/>
      <c r="K1561" s="159"/>
      <c r="L1561" s="159"/>
      <c r="M1561" s="159"/>
      <c r="N1561" s="159"/>
      <c r="O1561" s="159"/>
      <c r="P1561" s="159"/>
      <c r="Q1561" s="159"/>
      <c r="R1561" s="159"/>
      <c r="S1561" s="159"/>
      <c r="T1561" s="159"/>
      <c r="U1561" s="159"/>
      <c r="V1561" s="159"/>
      <c r="W1561" s="159"/>
      <c r="X1561" s="159"/>
      <c r="Y1561" s="149"/>
      <c r="Z1561" s="149"/>
      <c r="AA1561" s="149"/>
      <c r="AB1561" s="149"/>
      <c r="AC1561" s="149"/>
      <c r="AD1561" s="149"/>
      <c r="AE1561" s="149"/>
      <c r="AF1561" s="149"/>
      <c r="AG1561" s="149" t="s">
        <v>249</v>
      </c>
      <c r="AH1561" s="149">
        <v>0</v>
      </c>
      <c r="AI1561" s="149"/>
      <c r="AJ1561" s="149"/>
      <c r="AK1561" s="149"/>
      <c r="AL1561" s="149"/>
      <c r="AM1561" s="149"/>
      <c r="AN1561" s="149"/>
      <c r="AO1561" s="149"/>
      <c r="AP1561" s="149"/>
      <c r="AQ1561" s="149"/>
      <c r="AR1561" s="149"/>
      <c r="AS1561" s="149"/>
      <c r="AT1561" s="149"/>
      <c r="AU1561" s="149"/>
      <c r="AV1561" s="149"/>
      <c r="AW1561" s="149"/>
      <c r="AX1561" s="149"/>
      <c r="AY1561" s="149"/>
      <c r="AZ1561" s="149"/>
      <c r="BA1561" s="149"/>
      <c r="BB1561" s="149"/>
      <c r="BC1561" s="149"/>
      <c r="BD1561" s="149"/>
      <c r="BE1561" s="149"/>
      <c r="BF1561" s="149"/>
      <c r="BG1561" s="149"/>
      <c r="BH1561" s="149"/>
    </row>
    <row r="1562" spans="1:60" outlineLevel="1" x14ac:dyDescent="0.25">
      <c r="A1562" s="156"/>
      <c r="B1562" s="157"/>
      <c r="C1562" s="194" t="s">
        <v>2083</v>
      </c>
      <c r="D1562" s="161"/>
      <c r="E1562" s="162">
        <v>1.1399999999999999</v>
      </c>
      <c r="F1562" s="159"/>
      <c r="G1562" s="159"/>
      <c r="H1562" s="159"/>
      <c r="I1562" s="159"/>
      <c r="J1562" s="159"/>
      <c r="K1562" s="159"/>
      <c r="L1562" s="159"/>
      <c r="M1562" s="159"/>
      <c r="N1562" s="159"/>
      <c r="O1562" s="159"/>
      <c r="P1562" s="159"/>
      <c r="Q1562" s="159"/>
      <c r="R1562" s="159"/>
      <c r="S1562" s="159"/>
      <c r="T1562" s="159"/>
      <c r="U1562" s="159"/>
      <c r="V1562" s="159"/>
      <c r="W1562" s="159"/>
      <c r="X1562" s="159"/>
      <c r="Y1562" s="149"/>
      <c r="Z1562" s="149"/>
      <c r="AA1562" s="149"/>
      <c r="AB1562" s="149"/>
      <c r="AC1562" s="149"/>
      <c r="AD1562" s="149"/>
      <c r="AE1562" s="149"/>
      <c r="AF1562" s="149"/>
      <c r="AG1562" s="149" t="s">
        <v>249</v>
      </c>
      <c r="AH1562" s="149">
        <v>0</v>
      </c>
      <c r="AI1562" s="149"/>
      <c r="AJ1562" s="149"/>
      <c r="AK1562" s="149"/>
      <c r="AL1562" s="149"/>
      <c r="AM1562" s="149"/>
      <c r="AN1562" s="149"/>
      <c r="AO1562" s="149"/>
      <c r="AP1562" s="149"/>
      <c r="AQ1562" s="149"/>
      <c r="AR1562" s="149"/>
      <c r="AS1562" s="149"/>
      <c r="AT1562" s="149"/>
      <c r="AU1562" s="149"/>
      <c r="AV1562" s="149"/>
      <c r="AW1562" s="149"/>
      <c r="AX1562" s="149"/>
      <c r="AY1562" s="149"/>
      <c r="AZ1562" s="149"/>
      <c r="BA1562" s="149"/>
      <c r="BB1562" s="149"/>
      <c r="BC1562" s="149"/>
      <c r="BD1562" s="149"/>
      <c r="BE1562" s="149"/>
      <c r="BF1562" s="149"/>
      <c r="BG1562" s="149"/>
      <c r="BH1562" s="149"/>
    </row>
    <row r="1563" spans="1:60" outlineLevel="1" x14ac:dyDescent="0.25">
      <c r="A1563" s="156"/>
      <c r="B1563" s="157"/>
      <c r="C1563" s="194" t="s">
        <v>2084</v>
      </c>
      <c r="D1563" s="161"/>
      <c r="E1563" s="162">
        <v>94.34</v>
      </c>
      <c r="F1563" s="159"/>
      <c r="G1563" s="159"/>
      <c r="H1563" s="159"/>
      <c r="I1563" s="159"/>
      <c r="J1563" s="159"/>
      <c r="K1563" s="159"/>
      <c r="L1563" s="159"/>
      <c r="M1563" s="159"/>
      <c r="N1563" s="159"/>
      <c r="O1563" s="159"/>
      <c r="P1563" s="159"/>
      <c r="Q1563" s="159"/>
      <c r="R1563" s="159"/>
      <c r="S1563" s="159"/>
      <c r="T1563" s="159"/>
      <c r="U1563" s="159"/>
      <c r="V1563" s="159"/>
      <c r="W1563" s="159"/>
      <c r="X1563" s="159"/>
      <c r="Y1563" s="149"/>
      <c r="Z1563" s="149"/>
      <c r="AA1563" s="149"/>
      <c r="AB1563" s="149"/>
      <c r="AC1563" s="149"/>
      <c r="AD1563" s="149"/>
      <c r="AE1563" s="149"/>
      <c r="AF1563" s="149"/>
      <c r="AG1563" s="149" t="s">
        <v>249</v>
      </c>
      <c r="AH1563" s="149">
        <v>0</v>
      </c>
      <c r="AI1563" s="149"/>
      <c r="AJ1563" s="149"/>
      <c r="AK1563" s="149"/>
      <c r="AL1563" s="149"/>
      <c r="AM1563" s="149"/>
      <c r="AN1563" s="149"/>
      <c r="AO1563" s="149"/>
      <c r="AP1563" s="149"/>
      <c r="AQ1563" s="149"/>
      <c r="AR1563" s="149"/>
      <c r="AS1563" s="149"/>
      <c r="AT1563" s="149"/>
      <c r="AU1563" s="149"/>
      <c r="AV1563" s="149"/>
      <c r="AW1563" s="149"/>
      <c r="AX1563" s="149"/>
      <c r="AY1563" s="149"/>
      <c r="AZ1563" s="149"/>
      <c r="BA1563" s="149"/>
      <c r="BB1563" s="149"/>
      <c r="BC1563" s="149"/>
      <c r="BD1563" s="149"/>
      <c r="BE1563" s="149"/>
      <c r="BF1563" s="149"/>
      <c r="BG1563" s="149"/>
      <c r="BH1563" s="149"/>
    </row>
    <row r="1564" spans="1:60" outlineLevel="1" x14ac:dyDescent="0.25">
      <c r="A1564" s="156"/>
      <c r="B1564" s="157"/>
      <c r="C1564" s="194" t="s">
        <v>2085</v>
      </c>
      <c r="D1564" s="161"/>
      <c r="E1564" s="162">
        <v>8.2449999999999992</v>
      </c>
      <c r="F1564" s="159"/>
      <c r="G1564" s="159"/>
      <c r="H1564" s="159"/>
      <c r="I1564" s="159"/>
      <c r="J1564" s="159"/>
      <c r="K1564" s="159"/>
      <c r="L1564" s="159"/>
      <c r="M1564" s="159"/>
      <c r="N1564" s="159"/>
      <c r="O1564" s="159"/>
      <c r="P1564" s="159"/>
      <c r="Q1564" s="159"/>
      <c r="R1564" s="159"/>
      <c r="S1564" s="159"/>
      <c r="T1564" s="159"/>
      <c r="U1564" s="159"/>
      <c r="V1564" s="159"/>
      <c r="W1564" s="159"/>
      <c r="X1564" s="159"/>
      <c r="Y1564" s="149"/>
      <c r="Z1564" s="149"/>
      <c r="AA1564" s="149"/>
      <c r="AB1564" s="149"/>
      <c r="AC1564" s="149"/>
      <c r="AD1564" s="149"/>
      <c r="AE1564" s="149"/>
      <c r="AF1564" s="149"/>
      <c r="AG1564" s="149" t="s">
        <v>249</v>
      </c>
      <c r="AH1564" s="149">
        <v>0</v>
      </c>
      <c r="AI1564" s="149"/>
      <c r="AJ1564" s="149"/>
      <c r="AK1564" s="149"/>
      <c r="AL1564" s="149"/>
      <c r="AM1564" s="149"/>
      <c r="AN1564" s="149"/>
      <c r="AO1564" s="149"/>
      <c r="AP1564" s="149"/>
      <c r="AQ1564" s="149"/>
      <c r="AR1564" s="149"/>
      <c r="AS1564" s="149"/>
      <c r="AT1564" s="149"/>
      <c r="AU1564" s="149"/>
      <c r="AV1564" s="149"/>
      <c r="AW1564" s="149"/>
      <c r="AX1564" s="149"/>
      <c r="AY1564" s="149"/>
      <c r="AZ1564" s="149"/>
      <c r="BA1564" s="149"/>
      <c r="BB1564" s="149"/>
      <c r="BC1564" s="149"/>
      <c r="BD1564" s="149"/>
      <c r="BE1564" s="149"/>
      <c r="BF1564" s="149"/>
      <c r="BG1564" s="149"/>
      <c r="BH1564" s="149"/>
    </row>
    <row r="1565" spans="1:60" outlineLevel="1" x14ac:dyDescent="0.25">
      <c r="A1565" s="156"/>
      <c r="B1565" s="157"/>
      <c r="C1565" s="194" t="s">
        <v>1184</v>
      </c>
      <c r="D1565" s="161"/>
      <c r="E1565" s="162">
        <v>-3.6</v>
      </c>
      <c r="F1565" s="159"/>
      <c r="G1565" s="159"/>
      <c r="H1565" s="159"/>
      <c r="I1565" s="159"/>
      <c r="J1565" s="159"/>
      <c r="K1565" s="159"/>
      <c r="L1565" s="159"/>
      <c r="M1565" s="159"/>
      <c r="N1565" s="159"/>
      <c r="O1565" s="159"/>
      <c r="P1565" s="159"/>
      <c r="Q1565" s="159"/>
      <c r="R1565" s="159"/>
      <c r="S1565" s="159"/>
      <c r="T1565" s="159"/>
      <c r="U1565" s="159"/>
      <c r="V1565" s="159"/>
      <c r="W1565" s="159"/>
      <c r="X1565" s="159"/>
      <c r="Y1565" s="149"/>
      <c r="Z1565" s="149"/>
      <c r="AA1565" s="149"/>
      <c r="AB1565" s="149"/>
      <c r="AC1565" s="149"/>
      <c r="AD1565" s="149"/>
      <c r="AE1565" s="149"/>
      <c r="AF1565" s="149"/>
      <c r="AG1565" s="149" t="s">
        <v>249</v>
      </c>
      <c r="AH1565" s="149">
        <v>0</v>
      </c>
      <c r="AI1565" s="149"/>
      <c r="AJ1565" s="149"/>
      <c r="AK1565" s="149"/>
      <c r="AL1565" s="149"/>
      <c r="AM1565" s="149"/>
      <c r="AN1565" s="149"/>
      <c r="AO1565" s="149"/>
      <c r="AP1565" s="149"/>
      <c r="AQ1565" s="149"/>
      <c r="AR1565" s="149"/>
      <c r="AS1565" s="149"/>
      <c r="AT1565" s="149"/>
      <c r="AU1565" s="149"/>
      <c r="AV1565" s="149"/>
      <c r="AW1565" s="149"/>
      <c r="AX1565" s="149"/>
      <c r="AY1565" s="149"/>
      <c r="AZ1565" s="149"/>
      <c r="BA1565" s="149"/>
      <c r="BB1565" s="149"/>
      <c r="BC1565" s="149"/>
      <c r="BD1565" s="149"/>
      <c r="BE1565" s="149"/>
      <c r="BF1565" s="149"/>
      <c r="BG1565" s="149"/>
      <c r="BH1565" s="149"/>
    </row>
    <row r="1566" spans="1:60" outlineLevel="1" x14ac:dyDescent="0.25">
      <c r="A1566" s="156"/>
      <c r="B1566" s="157"/>
      <c r="C1566" s="194" t="s">
        <v>1186</v>
      </c>
      <c r="D1566" s="161"/>
      <c r="E1566" s="162">
        <v>-1.9350000000000001</v>
      </c>
      <c r="F1566" s="159"/>
      <c r="G1566" s="159"/>
      <c r="H1566" s="159"/>
      <c r="I1566" s="159"/>
      <c r="J1566" s="159"/>
      <c r="K1566" s="159"/>
      <c r="L1566" s="159"/>
      <c r="M1566" s="159"/>
      <c r="N1566" s="159"/>
      <c r="O1566" s="159"/>
      <c r="P1566" s="159"/>
      <c r="Q1566" s="159"/>
      <c r="R1566" s="159"/>
      <c r="S1566" s="159"/>
      <c r="T1566" s="159"/>
      <c r="U1566" s="159"/>
      <c r="V1566" s="159"/>
      <c r="W1566" s="159"/>
      <c r="X1566" s="159"/>
      <c r="Y1566" s="149"/>
      <c r="Z1566" s="149"/>
      <c r="AA1566" s="149"/>
      <c r="AB1566" s="149"/>
      <c r="AC1566" s="149"/>
      <c r="AD1566" s="149"/>
      <c r="AE1566" s="149"/>
      <c r="AF1566" s="149"/>
      <c r="AG1566" s="149" t="s">
        <v>249</v>
      </c>
      <c r="AH1566" s="149">
        <v>0</v>
      </c>
      <c r="AI1566" s="149"/>
      <c r="AJ1566" s="149"/>
      <c r="AK1566" s="149"/>
      <c r="AL1566" s="149"/>
      <c r="AM1566" s="149"/>
      <c r="AN1566" s="149"/>
      <c r="AO1566" s="149"/>
      <c r="AP1566" s="149"/>
      <c r="AQ1566" s="149"/>
      <c r="AR1566" s="149"/>
      <c r="AS1566" s="149"/>
      <c r="AT1566" s="149"/>
      <c r="AU1566" s="149"/>
      <c r="AV1566" s="149"/>
      <c r="AW1566" s="149"/>
      <c r="AX1566" s="149"/>
      <c r="AY1566" s="149"/>
      <c r="AZ1566" s="149"/>
      <c r="BA1566" s="149"/>
      <c r="BB1566" s="149"/>
      <c r="BC1566" s="149"/>
      <c r="BD1566" s="149"/>
      <c r="BE1566" s="149"/>
      <c r="BF1566" s="149"/>
      <c r="BG1566" s="149"/>
      <c r="BH1566" s="149"/>
    </row>
    <row r="1567" spans="1:60" outlineLevel="1" x14ac:dyDescent="0.25">
      <c r="A1567" s="156"/>
      <c r="B1567" s="157"/>
      <c r="C1567" s="194" t="s">
        <v>2086</v>
      </c>
      <c r="D1567" s="161"/>
      <c r="E1567" s="162">
        <v>0.81</v>
      </c>
      <c r="F1567" s="159"/>
      <c r="G1567" s="159"/>
      <c r="H1567" s="159"/>
      <c r="I1567" s="159"/>
      <c r="J1567" s="159"/>
      <c r="K1567" s="159"/>
      <c r="L1567" s="159"/>
      <c r="M1567" s="159"/>
      <c r="N1567" s="159"/>
      <c r="O1567" s="159"/>
      <c r="P1567" s="159"/>
      <c r="Q1567" s="159"/>
      <c r="R1567" s="159"/>
      <c r="S1567" s="159"/>
      <c r="T1567" s="159"/>
      <c r="U1567" s="159"/>
      <c r="V1567" s="159"/>
      <c r="W1567" s="159"/>
      <c r="X1567" s="159"/>
      <c r="Y1567" s="149"/>
      <c r="Z1567" s="149"/>
      <c r="AA1567" s="149"/>
      <c r="AB1567" s="149"/>
      <c r="AC1567" s="149"/>
      <c r="AD1567" s="149"/>
      <c r="AE1567" s="149"/>
      <c r="AF1567" s="149"/>
      <c r="AG1567" s="149" t="s">
        <v>249</v>
      </c>
      <c r="AH1567" s="149">
        <v>0</v>
      </c>
      <c r="AI1567" s="149"/>
      <c r="AJ1567" s="149"/>
      <c r="AK1567" s="149"/>
      <c r="AL1567" s="149"/>
      <c r="AM1567" s="149"/>
      <c r="AN1567" s="149"/>
      <c r="AO1567" s="149"/>
      <c r="AP1567" s="149"/>
      <c r="AQ1567" s="149"/>
      <c r="AR1567" s="149"/>
      <c r="AS1567" s="149"/>
      <c r="AT1567" s="149"/>
      <c r="AU1567" s="149"/>
      <c r="AV1567" s="149"/>
      <c r="AW1567" s="149"/>
      <c r="AX1567" s="149"/>
      <c r="AY1567" s="149"/>
      <c r="AZ1567" s="149"/>
      <c r="BA1567" s="149"/>
      <c r="BB1567" s="149"/>
      <c r="BC1567" s="149"/>
      <c r="BD1567" s="149"/>
      <c r="BE1567" s="149"/>
      <c r="BF1567" s="149"/>
      <c r="BG1567" s="149"/>
      <c r="BH1567" s="149"/>
    </row>
    <row r="1568" spans="1:60" outlineLevel="1" x14ac:dyDescent="0.25">
      <c r="A1568" s="156"/>
      <c r="B1568" s="157"/>
      <c r="C1568" s="194" t="s">
        <v>2087</v>
      </c>
      <c r="D1568" s="161"/>
      <c r="E1568" s="162">
        <v>46.71</v>
      </c>
      <c r="F1568" s="159"/>
      <c r="G1568" s="159"/>
      <c r="H1568" s="159"/>
      <c r="I1568" s="159"/>
      <c r="J1568" s="159"/>
      <c r="K1568" s="159"/>
      <c r="L1568" s="159"/>
      <c r="M1568" s="159"/>
      <c r="N1568" s="159"/>
      <c r="O1568" s="159"/>
      <c r="P1568" s="159"/>
      <c r="Q1568" s="159"/>
      <c r="R1568" s="159"/>
      <c r="S1568" s="159"/>
      <c r="T1568" s="159"/>
      <c r="U1568" s="159"/>
      <c r="V1568" s="159"/>
      <c r="W1568" s="159"/>
      <c r="X1568" s="159"/>
      <c r="Y1568" s="149"/>
      <c r="Z1568" s="149"/>
      <c r="AA1568" s="149"/>
      <c r="AB1568" s="149"/>
      <c r="AC1568" s="149"/>
      <c r="AD1568" s="149"/>
      <c r="AE1568" s="149"/>
      <c r="AF1568" s="149"/>
      <c r="AG1568" s="149" t="s">
        <v>249</v>
      </c>
      <c r="AH1568" s="149">
        <v>0</v>
      </c>
      <c r="AI1568" s="149"/>
      <c r="AJ1568" s="149"/>
      <c r="AK1568" s="149"/>
      <c r="AL1568" s="149"/>
      <c r="AM1568" s="149"/>
      <c r="AN1568" s="149"/>
      <c r="AO1568" s="149"/>
      <c r="AP1568" s="149"/>
      <c r="AQ1568" s="149"/>
      <c r="AR1568" s="149"/>
      <c r="AS1568" s="149"/>
      <c r="AT1568" s="149"/>
      <c r="AU1568" s="149"/>
      <c r="AV1568" s="149"/>
      <c r="AW1568" s="149"/>
      <c r="AX1568" s="149"/>
      <c r="AY1568" s="149"/>
      <c r="AZ1568" s="149"/>
      <c r="BA1568" s="149"/>
      <c r="BB1568" s="149"/>
      <c r="BC1568" s="149"/>
      <c r="BD1568" s="149"/>
      <c r="BE1568" s="149"/>
      <c r="BF1568" s="149"/>
      <c r="BG1568" s="149"/>
      <c r="BH1568" s="149"/>
    </row>
    <row r="1569" spans="1:60" outlineLevel="1" x14ac:dyDescent="0.25">
      <c r="A1569" s="156"/>
      <c r="B1569" s="157"/>
      <c r="C1569" s="194" t="s">
        <v>2088</v>
      </c>
      <c r="D1569" s="161"/>
      <c r="E1569" s="162">
        <v>-5.7750000000000004</v>
      </c>
      <c r="F1569" s="159"/>
      <c r="G1569" s="159"/>
      <c r="H1569" s="159"/>
      <c r="I1569" s="159"/>
      <c r="J1569" s="159"/>
      <c r="K1569" s="159"/>
      <c r="L1569" s="159"/>
      <c r="M1569" s="159"/>
      <c r="N1569" s="159"/>
      <c r="O1569" s="159"/>
      <c r="P1569" s="159"/>
      <c r="Q1569" s="159"/>
      <c r="R1569" s="159"/>
      <c r="S1569" s="159"/>
      <c r="T1569" s="159"/>
      <c r="U1569" s="159"/>
      <c r="V1569" s="159"/>
      <c r="W1569" s="159"/>
      <c r="X1569" s="159"/>
      <c r="Y1569" s="149"/>
      <c r="Z1569" s="149"/>
      <c r="AA1569" s="149"/>
      <c r="AB1569" s="149"/>
      <c r="AC1569" s="149"/>
      <c r="AD1569" s="149"/>
      <c r="AE1569" s="149"/>
      <c r="AF1569" s="149"/>
      <c r="AG1569" s="149" t="s">
        <v>249</v>
      </c>
      <c r="AH1569" s="149">
        <v>0</v>
      </c>
      <c r="AI1569" s="149"/>
      <c r="AJ1569" s="149"/>
      <c r="AK1569" s="149"/>
      <c r="AL1569" s="149"/>
      <c r="AM1569" s="149"/>
      <c r="AN1569" s="149"/>
      <c r="AO1569" s="149"/>
      <c r="AP1569" s="149"/>
      <c r="AQ1569" s="149"/>
      <c r="AR1569" s="149"/>
      <c r="AS1569" s="149"/>
      <c r="AT1569" s="149"/>
      <c r="AU1569" s="149"/>
      <c r="AV1569" s="149"/>
      <c r="AW1569" s="149"/>
      <c r="AX1569" s="149"/>
      <c r="AY1569" s="149"/>
      <c r="AZ1569" s="149"/>
      <c r="BA1569" s="149"/>
      <c r="BB1569" s="149"/>
      <c r="BC1569" s="149"/>
      <c r="BD1569" s="149"/>
      <c r="BE1569" s="149"/>
      <c r="BF1569" s="149"/>
      <c r="BG1569" s="149"/>
      <c r="BH1569" s="149"/>
    </row>
    <row r="1570" spans="1:60" outlineLevel="1" x14ac:dyDescent="0.25">
      <c r="A1570" s="156"/>
      <c r="B1570" s="157"/>
      <c r="C1570" s="194" t="s">
        <v>1192</v>
      </c>
      <c r="D1570" s="161"/>
      <c r="E1570" s="162">
        <v>-7.77</v>
      </c>
      <c r="F1570" s="159"/>
      <c r="G1570" s="159"/>
      <c r="H1570" s="159"/>
      <c r="I1570" s="159"/>
      <c r="J1570" s="159"/>
      <c r="K1570" s="159"/>
      <c r="L1570" s="159"/>
      <c r="M1570" s="159"/>
      <c r="N1570" s="159"/>
      <c r="O1570" s="159"/>
      <c r="P1570" s="159"/>
      <c r="Q1570" s="159"/>
      <c r="R1570" s="159"/>
      <c r="S1570" s="159"/>
      <c r="T1570" s="159"/>
      <c r="U1570" s="159"/>
      <c r="V1570" s="159"/>
      <c r="W1570" s="159"/>
      <c r="X1570" s="159"/>
      <c r="Y1570" s="149"/>
      <c r="Z1570" s="149"/>
      <c r="AA1570" s="149"/>
      <c r="AB1570" s="149"/>
      <c r="AC1570" s="149"/>
      <c r="AD1570" s="149"/>
      <c r="AE1570" s="149"/>
      <c r="AF1570" s="149"/>
      <c r="AG1570" s="149" t="s">
        <v>249</v>
      </c>
      <c r="AH1570" s="149">
        <v>0</v>
      </c>
      <c r="AI1570" s="149"/>
      <c r="AJ1570" s="149"/>
      <c r="AK1570" s="149"/>
      <c r="AL1570" s="149"/>
      <c r="AM1570" s="149"/>
      <c r="AN1570" s="149"/>
      <c r="AO1570" s="149"/>
      <c r="AP1570" s="149"/>
      <c r="AQ1570" s="149"/>
      <c r="AR1570" s="149"/>
      <c r="AS1570" s="149"/>
      <c r="AT1570" s="149"/>
      <c r="AU1570" s="149"/>
      <c r="AV1570" s="149"/>
      <c r="AW1570" s="149"/>
      <c r="AX1570" s="149"/>
      <c r="AY1570" s="149"/>
      <c r="AZ1570" s="149"/>
      <c r="BA1570" s="149"/>
      <c r="BB1570" s="149"/>
      <c r="BC1570" s="149"/>
      <c r="BD1570" s="149"/>
      <c r="BE1570" s="149"/>
      <c r="BF1570" s="149"/>
      <c r="BG1570" s="149"/>
      <c r="BH1570" s="149"/>
    </row>
    <row r="1571" spans="1:60" outlineLevel="1" x14ac:dyDescent="0.25">
      <c r="A1571" s="156"/>
      <c r="B1571" s="157"/>
      <c r="C1571" s="194" t="s">
        <v>1191</v>
      </c>
      <c r="D1571" s="161"/>
      <c r="E1571" s="162">
        <v>-6.72</v>
      </c>
      <c r="F1571" s="159"/>
      <c r="G1571" s="159"/>
      <c r="H1571" s="159"/>
      <c r="I1571" s="159"/>
      <c r="J1571" s="159"/>
      <c r="K1571" s="159"/>
      <c r="L1571" s="159"/>
      <c r="M1571" s="159"/>
      <c r="N1571" s="159"/>
      <c r="O1571" s="159"/>
      <c r="P1571" s="159"/>
      <c r="Q1571" s="159"/>
      <c r="R1571" s="159"/>
      <c r="S1571" s="159"/>
      <c r="T1571" s="159"/>
      <c r="U1571" s="159"/>
      <c r="V1571" s="159"/>
      <c r="W1571" s="159"/>
      <c r="X1571" s="159"/>
      <c r="Y1571" s="149"/>
      <c r="Z1571" s="149"/>
      <c r="AA1571" s="149"/>
      <c r="AB1571" s="149"/>
      <c r="AC1571" s="149"/>
      <c r="AD1571" s="149"/>
      <c r="AE1571" s="149"/>
      <c r="AF1571" s="149"/>
      <c r="AG1571" s="149" t="s">
        <v>249</v>
      </c>
      <c r="AH1571" s="149">
        <v>0</v>
      </c>
      <c r="AI1571" s="149"/>
      <c r="AJ1571" s="149"/>
      <c r="AK1571" s="149"/>
      <c r="AL1571" s="149"/>
      <c r="AM1571" s="149"/>
      <c r="AN1571" s="149"/>
      <c r="AO1571" s="149"/>
      <c r="AP1571" s="149"/>
      <c r="AQ1571" s="149"/>
      <c r="AR1571" s="149"/>
      <c r="AS1571" s="149"/>
      <c r="AT1571" s="149"/>
      <c r="AU1571" s="149"/>
      <c r="AV1571" s="149"/>
      <c r="AW1571" s="149"/>
      <c r="AX1571" s="149"/>
      <c r="AY1571" s="149"/>
      <c r="AZ1571" s="149"/>
      <c r="BA1571" s="149"/>
      <c r="BB1571" s="149"/>
      <c r="BC1571" s="149"/>
      <c r="BD1571" s="149"/>
      <c r="BE1571" s="149"/>
      <c r="BF1571" s="149"/>
      <c r="BG1571" s="149"/>
      <c r="BH1571" s="149"/>
    </row>
    <row r="1572" spans="1:60" outlineLevel="1" x14ac:dyDescent="0.25">
      <c r="A1572" s="156"/>
      <c r="B1572" s="157"/>
      <c r="C1572" s="194" t="s">
        <v>2089</v>
      </c>
      <c r="D1572" s="161"/>
      <c r="E1572" s="162">
        <v>1.0425</v>
      </c>
      <c r="F1572" s="159"/>
      <c r="G1572" s="159"/>
      <c r="H1572" s="159"/>
      <c r="I1572" s="159"/>
      <c r="J1572" s="159"/>
      <c r="K1572" s="159"/>
      <c r="L1572" s="159"/>
      <c r="M1572" s="159"/>
      <c r="N1572" s="159"/>
      <c r="O1572" s="159"/>
      <c r="P1572" s="159"/>
      <c r="Q1572" s="159"/>
      <c r="R1572" s="159"/>
      <c r="S1572" s="159"/>
      <c r="T1572" s="159"/>
      <c r="U1572" s="159"/>
      <c r="V1572" s="159"/>
      <c r="W1572" s="159"/>
      <c r="X1572" s="159"/>
      <c r="Y1572" s="149"/>
      <c r="Z1572" s="149"/>
      <c r="AA1572" s="149"/>
      <c r="AB1572" s="149"/>
      <c r="AC1572" s="149"/>
      <c r="AD1572" s="149"/>
      <c r="AE1572" s="149"/>
      <c r="AF1572" s="149"/>
      <c r="AG1572" s="149" t="s">
        <v>249</v>
      </c>
      <c r="AH1572" s="149">
        <v>0</v>
      </c>
      <c r="AI1572" s="149"/>
      <c r="AJ1572" s="149"/>
      <c r="AK1572" s="149"/>
      <c r="AL1572" s="149"/>
      <c r="AM1572" s="149"/>
      <c r="AN1572" s="149"/>
      <c r="AO1572" s="149"/>
      <c r="AP1572" s="149"/>
      <c r="AQ1572" s="149"/>
      <c r="AR1572" s="149"/>
      <c r="AS1572" s="149"/>
      <c r="AT1572" s="149"/>
      <c r="AU1572" s="149"/>
      <c r="AV1572" s="149"/>
      <c r="AW1572" s="149"/>
      <c r="AX1572" s="149"/>
      <c r="AY1572" s="149"/>
      <c r="AZ1572" s="149"/>
      <c r="BA1572" s="149"/>
      <c r="BB1572" s="149"/>
      <c r="BC1572" s="149"/>
      <c r="BD1572" s="149"/>
      <c r="BE1572" s="149"/>
      <c r="BF1572" s="149"/>
      <c r="BG1572" s="149"/>
      <c r="BH1572" s="149"/>
    </row>
    <row r="1573" spans="1:60" outlineLevel="1" x14ac:dyDescent="0.25">
      <c r="A1573" s="156"/>
      <c r="B1573" s="157"/>
      <c r="C1573" s="194" t="s">
        <v>2090</v>
      </c>
      <c r="D1573" s="161"/>
      <c r="E1573" s="162">
        <v>1.1850000000000001</v>
      </c>
      <c r="F1573" s="159"/>
      <c r="G1573" s="159"/>
      <c r="H1573" s="159"/>
      <c r="I1573" s="159"/>
      <c r="J1573" s="159"/>
      <c r="K1573" s="159"/>
      <c r="L1573" s="159"/>
      <c r="M1573" s="159"/>
      <c r="N1573" s="159"/>
      <c r="O1573" s="159"/>
      <c r="P1573" s="159"/>
      <c r="Q1573" s="159"/>
      <c r="R1573" s="159"/>
      <c r="S1573" s="159"/>
      <c r="T1573" s="159"/>
      <c r="U1573" s="159"/>
      <c r="V1573" s="159"/>
      <c r="W1573" s="159"/>
      <c r="X1573" s="159"/>
      <c r="Y1573" s="149"/>
      <c r="Z1573" s="149"/>
      <c r="AA1573" s="149"/>
      <c r="AB1573" s="149"/>
      <c r="AC1573" s="149"/>
      <c r="AD1573" s="149"/>
      <c r="AE1573" s="149"/>
      <c r="AF1573" s="149"/>
      <c r="AG1573" s="149" t="s">
        <v>249</v>
      </c>
      <c r="AH1573" s="149">
        <v>0</v>
      </c>
      <c r="AI1573" s="149"/>
      <c r="AJ1573" s="149"/>
      <c r="AK1573" s="149"/>
      <c r="AL1573" s="149"/>
      <c r="AM1573" s="149"/>
      <c r="AN1573" s="149"/>
      <c r="AO1573" s="149"/>
      <c r="AP1573" s="149"/>
      <c r="AQ1573" s="149"/>
      <c r="AR1573" s="149"/>
      <c r="AS1573" s="149"/>
      <c r="AT1573" s="149"/>
      <c r="AU1573" s="149"/>
      <c r="AV1573" s="149"/>
      <c r="AW1573" s="149"/>
      <c r="AX1573" s="149"/>
      <c r="AY1573" s="149"/>
      <c r="AZ1573" s="149"/>
      <c r="BA1573" s="149"/>
      <c r="BB1573" s="149"/>
      <c r="BC1573" s="149"/>
      <c r="BD1573" s="149"/>
      <c r="BE1573" s="149"/>
      <c r="BF1573" s="149"/>
      <c r="BG1573" s="149"/>
      <c r="BH1573" s="149"/>
    </row>
    <row r="1574" spans="1:60" outlineLevel="1" x14ac:dyDescent="0.25">
      <c r="A1574" s="156"/>
      <c r="B1574" s="157"/>
      <c r="C1574" s="194" t="s">
        <v>2091</v>
      </c>
      <c r="D1574" s="161"/>
      <c r="E1574" s="162">
        <v>1.1100000000000001</v>
      </c>
      <c r="F1574" s="159"/>
      <c r="G1574" s="159"/>
      <c r="H1574" s="159"/>
      <c r="I1574" s="159"/>
      <c r="J1574" s="159"/>
      <c r="K1574" s="159"/>
      <c r="L1574" s="159"/>
      <c r="M1574" s="159"/>
      <c r="N1574" s="159"/>
      <c r="O1574" s="159"/>
      <c r="P1574" s="159"/>
      <c r="Q1574" s="159"/>
      <c r="R1574" s="159"/>
      <c r="S1574" s="159"/>
      <c r="T1574" s="159"/>
      <c r="U1574" s="159"/>
      <c r="V1574" s="159"/>
      <c r="W1574" s="159"/>
      <c r="X1574" s="159"/>
      <c r="Y1574" s="149"/>
      <c r="Z1574" s="149"/>
      <c r="AA1574" s="149"/>
      <c r="AB1574" s="149"/>
      <c r="AC1574" s="149"/>
      <c r="AD1574" s="149"/>
      <c r="AE1574" s="149"/>
      <c r="AF1574" s="149"/>
      <c r="AG1574" s="149" t="s">
        <v>249</v>
      </c>
      <c r="AH1574" s="149">
        <v>0</v>
      </c>
      <c r="AI1574" s="149"/>
      <c r="AJ1574" s="149"/>
      <c r="AK1574" s="149"/>
      <c r="AL1574" s="149"/>
      <c r="AM1574" s="149"/>
      <c r="AN1574" s="149"/>
      <c r="AO1574" s="149"/>
      <c r="AP1574" s="149"/>
      <c r="AQ1574" s="149"/>
      <c r="AR1574" s="149"/>
      <c r="AS1574" s="149"/>
      <c r="AT1574" s="149"/>
      <c r="AU1574" s="149"/>
      <c r="AV1574" s="149"/>
      <c r="AW1574" s="149"/>
      <c r="AX1574" s="149"/>
      <c r="AY1574" s="149"/>
      <c r="AZ1574" s="149"/>
      <c r="BA1574" s="149"/>
      <c r="BB1574" s="149"/>
      <c r="BC1574" s="149"/>
      <c r="BD1574" s="149"/>
      <c r="BE1574" s="149"/>
      <c r="BF1574" s="149"/>
      <c r="BG1574" s="149"/>
      <c r="BH1574" s="149"/>
    </row>
    <row r="1575" spans="1:60" outlineLevel="1" x14ac:dyDescent="0.25">
      <c r="A1575" s="156"/>
      <c r="B1575" s="157"/>
      <c r="C1575" s="194" t="s">
        <v>2092</v>
      </c>
      <c r="D1575" s="161"/>
      <c r="E1575" s="162">
        <v>12.76</v>
      </c>
      <c r="F1575" s="159"/>
      <c r="G1575" s="159"/>
      <c r="H1575" s="159"/>
      <c r="I1575" s="159"/>
      <c r="J1575" s="159"/>
      <c r="K1575" s="159"/>
      <c r="L1575" s="159"/>
      <c r="M1575" s="159"/>
      <c r="N1575" s="159"/>
      <c r="O1575" s="159"/>
      <c r="P1575" s="159"/>
      <c r="Q1575" s="159"/>
      <c r="R1575" s="159"/>
      <c r="S1575" s="159"/>
      <c r="T1575" s="159"/>
      <c r="U1575" s="159"/>
      <c r="V1575" s="159"/>
      <c r="W1575" s="159"/>
      <c r="X1575" s="159"/>
      <c r="Y1575" s="149"/>
      <c r="Z1575" s="149"/>
      <c r="AA1575" s="149"/>
      <c r="AB1575" s="149"/>
      <c r="AC1575" s="149"/>
      <c r="AD1575" s="149"/>
      <c r="AE1575" s="149"/>
      <c r="AF1575" s="149"/>
      <c r="AG1575" s="149" t="s">
        <v>249</v>
      </c>
      <c r="AH1575" s="149">
        <v>0</v>
      </c>
      <c r="AI1575" s="149"/>
      <c r="AJ1575" s="149"/>
      <c r="AK1575" s="149"/>
      <c r="AL1575" s="149"/>
      <c r="AM1575" s="149"/>
      <c r="AN1575" s="149"/>
      <c r="AO1575" s="149"/>
      <c r="AP1575" s="149"/>
      <c r="AQ1575" s="149"/>
      <c r="AR1575" s="149"/>
      <c r="AS1575" s="149"/>
      <c r="AT1575" s="149"/>
      <c r="AU1575" s="149"/>
      <c r="AV1575" s="149"/>
      <c r="AW1575" s="149"/>
      <c r="AX1575" s="149"/>
      <c r="AY1575" s="149"/>
      <c r="AZ1575" s="149"/>
      <c r="BA1575" s="149"/>
      <c r="BB1575" s="149"/>
      <c r="BC1575" s="149"/>
      <c r="BD1575" s="149"/>
      <c r="BE1575" s="149"/>
      <c r="BF1575" s="149"/>
      <c r="BG1575" s="149"/>
      <c r="BH1575" s="149"/>
    </row>
    <row r="1576" spans="1:60" outlineLevel="1" x14ac:dyDescent="0.25">
      <c r="A1576" s="156"/>
      <c r="B1576" s="157"/>
      <c r="C1576" s="194" t="s">
        <v>1157</v>
      </c>
      <c r="D1576" s="161"/>
      <c r="E1576" s="162">
        <v>-1.72</v>
      </c>
      <c r="F1576" s="159"/>
      <c r="G1576" s="159"/>
      <c r="H1576" s="159"/>
      <c r="I1576" s="159"/>
      <c r="J1576" s="159"/>
      <c r="K1576" s="159"/>
      <c r="L1576" s="159"/>
      <c r="M1576" s="159"/>
      <c r="N1576" s="159"/>
      <c r="O1576" s="159"/>
      <c r="P1576" s="159"/>
      <c r="Q1576" s="159"/>
      <c r="R1576" s="159"/>
      <c r="S1576" s="159"/>
      <c r="T1576" s="159"/>
      <c r="U1576" s="159"/>
      <c r="V1576" s="159"/>
      <c r="W1576" s="159"/>
      <c r="X1576" s="159"/>
      <c r="Y1576" s="149"/>
      <c r="Z1576" s="149"/>
      <c r="AA1576" s="149"/>
      <c r="AB1576" s="149"/>
      <c r="AC1576" s="149"/>
      <c r="AD1576" s="149"/>
      <c r="AE1576" s="149"/>
      <c r="AF1576" s="149"/>
      <c r="AG1576" s="149" t="s">
        <v>249</v>
      </c>
      <c r="AH1576" s="149">
        <v>0</v>
      </c>
      <c r="AI1576" s="149"/>
      <c r="AJ1576" s="149"/>
      <c r="AK1576" s="149"/>
      <c r="AL1576" s="149"/>
      <c r="AM1576" s="149"/>
      <c r="AN1576" s="149"/>
      <c r="AO1576" s="149"/>
      <c r="AP1576" s="149"/>
      <c r="AQ1576" s="149"/>
      <c r="AR1576" s="149"/>
      <c r="AS1576" s="149"/>
      <c r="AT1576" s="149"/>
      <c r="AU1576" s="149"/>
      <c r="AV1576" s="149"/>
      <c r="AW1576" s="149"/>
      <c r="AX1576" s="149"/>
      <c r="AY1576" s="149"/>
      <c r="AZ1576" s="149"/>
      <c r="BA1576" s="149"/>
      <c r="BB1576" s="149"/>
      <c r="BC1576" s="149"/>
      <c r="BD1576" s="149"/>
      <c r="BE1576" s="149"/>
      <c r="BF1576" s="149"/>
      <c r="BG1576" s="149"/>
      <c r="BH1576" s="149"/>
    </row>
    <row r="1577" spans="1:60" outlineLevel="1" x14ac:dyDescent="0.25">
      <c r="A1577" s="156"/>
      <c r="B1577" s="157"/>
      <c r="C1577" s="194" t="s">
        <v>2093</v>
      </c>
      <c r="D1577" s="161"/>
      <c r="E1577" s="162">
        <v>108.99</v>
      </c>
      <c r="F1577" s="159"/>
      <c r="G1577" s="159"/>
      <c r="H1577" s="159"/>
      <c r="I1577" s="159"/>
      <c r="J1577" s="159"/>
      <c r="K1577" s="159"/>
      <c r="L1577" s="159"/>
      <c r="M1577" s="159"/>
      <c r="N1577" s="159"/>
      <c r="O1577" s="159"/>
      <c r="P1577" s="159"/>
      <c r="Q1577" s="159"/>
      <c r="R1577" s="159"/>
      <c r="S1577" s="159"/>
      <c r="T1577" s="159"/>
      <c r="U1577" s="159"/>
      <c r="V1577" s="159"/>
      <c r="W1577" s="159"/>
      <c r="X1577" s="159"/>
      <c r="Y1577" s="149"/>
      <c r="Z1577" s="149"/>
      <c r="AA1577" s="149"/>
      <c r="AB1577" s="149"/>
      <c r="AC1577" s="149"/>
      <c r="AD1577" s="149"/>
      <c r="AE1577" s="149"/>
      <c r="AF1577" s="149"/>
      <c r="AG1577" s="149" t="s">
        <v>249</v>
      </c>
      <c r="AH1577" s="149">
        <v>0</v>
      </c>
      <c r="AI1577" s="149"/>
      <c r="AJ1577" s="149"/>
      <c r="AK1577" s="149"/>
      <c r="AL1577" s="149"/>
      <c r="AM1577" s="149"/>
      <c r="AN1577" s="149"/>
      <c r="AO1577" s="149"/>
      <c r="AP1577" s="149"/>
      <c r="AQ1577" s="149"/>
      <c r="AR1577" s="149"/>
      <c r="AS1577" s="149"/>
      <c r="AT1577" s="149"/>
      <c r="AU1577" s="149"/>
      <c r="AV1577" s="149"/>
      <c r="AW1577" s="149"/>
      <c r="AX1577" s="149"/>
      <c r="AY1577" s="149"/>
      <c r="AZ1577" s="149"/>
      <c r="BA1577" s="149"/>
      <c r="BB1577" s="149"/>
      <c r="BC1577" s="149"/>
      <c r="BD1577" s="149"/>
      <c r="BE1577" s="149"/>
      <c r="BF1577" s="149"/>
      <c r="BG1577" s="149"/>
      <c r="BH1577" s="149"/>
    </row>
    <row r="1578" spans="1:60" outlineLevel="1" x14ac:dyDescent="0.25">
      <c r="A1578" s="175">
        <v>214</v>
      </c>
      <c r="B1578" s="176" t="s">
        <v>2094</v>
      </c>
      <c r="C1578" s="193" t="s">
        <v>2095</v>
      </c>
      <c r="D1578" s="177" t="s">
        <v>242</v>
      </c>
      <c r="E1578" s="178">
        <v>761.41</v>
      </c>
      <c r="F1578" s="179"/>
      <c r="G1578" s="180">
        <f>ROUND(E1578*F1578,2)</f>
        <v>0</v>
      </c>
      <c r="H1578" s="179"/>
      <c r="I1578" s="180">
        <f>ROUND(E1578*H1578,2)</f>
        <v>0</v>
      </c>
      <c r="J1578" s="179"/>
      <c r="K1578" s="180">
        <f>ROUND(E1578*J1578,2)</f>
        <v>0</v>
      </c>
      <c r="L1578" s="180">
        <v>21</v>
      </c>
      <c r="M1578" s="180">
        <f>G1578*(1+L1578/100)</f>
        <v>0</v>
      </c>
      <c r="N1578" s="180">
        <v>2.9E-4</v>
      </c>
      <c r="O1578" s="180">
        <f>ROUND(E1578*N1578,2)</f>
        <v>0.22</v>
      </c>
      <c r="P1578" s="180">
        <v>0</v>
      </c>
      <c r="Q1578" s="180">
        <f>ROUND(E1578*P1578,2)</f>
        <v>0</v>
      </c>
      <c r="R1578" s="180" t="s">
        <v>2065</v>
      </c>
      <c r="S1578" s="180" t="s">
        <v>244</v>
      </c>
      <c r="T1578" s="181" t="s">
        <v>1030</v>
      </c>
      <c r="U1578" s="159">
        <v>0.10191</v>
      </c>
      <c r="V1578" s="159">
        <f>ROUND(E1578*U1578,2)</f>
        <v>77.599999999999994</v>
      </c>
      <c r="W1578" s="159"/>
      <c r="X1578" s="159" t="s">
        <v>246</v>
      </c>
      <c r="Y1578" s="149"/>
      <c r="Z1578" s="149"/>
      <c r="AA1578" s="149"/>
      <c r="AB1578" s="149"/>
      <c r="AC1578" s="149"/>
      <c r="AD1578" s="149"/>
      <c r="AE1578" s="149"/>
      <c r="AF1578" s="149"/>
      <c r="AG1578" s="149" t="s">
        <v>289</v>
      </c>
      <c r="AH1578" s="149"/>
      <c r="AI1578" s="149"/>
      <c r="AJ1578" s="149"/>
      <c r="AK1578" s="149"/>
      <c r="AL1578" s="149"/>
      <c r="AM1578" s="149"/>
      <c r="AN1578" s="149"/>
      <c r="AO1578" s="149"/>
      <c r="AP1578" s="149"/>
      <c r="AQ1578" s="149"/>
      <c r="AR1578" s="149"/>
      <c r="AS1578" s="149"/>
      <c r="AT1578" s="149"/>
      <c r="AU1578" s="149"/>
      <c r="AV1578" s="149"/>
      <c r="AW1578" s="149"/>
      <c r="AX1578" s="149"/>
      <c r="AY1578" s="149"/>
      <c r="AZ1578" s="149"/>
      <c r="BA1578" s="149"/>
      <c r="BB1578" s="149"/>
      <c r="BC1578" s="149"/>
      <c r="BD1578" s="149"/>
      <c r="BE1578" s="149"/>
      <c r="BF1578" s="149"/>
      <c r="BG1578" s="149"/>
      <c r="BH1578" s="149"/>
    </row>
    <row r="1579" spans="1:60" outlineLevel="1" x14ac:dyDescent="0.25">
      <c r="A1579" s="156"/>
      <c r="B1579" s="157"/>
      <c r="C1579" s="194" t="s">
        <v>2066</v>
      </c>
      <c r="D1579" s="161"/>
      <c r="E1579" s="162"/>
      <c r="F1579" s="159"/>
      <c r="G1579" s="159"/>
      <c r="H1579" s="159"/>
      <c r="I1579" s="159"/>
      <c r="J1579" s="159"/>
      <c r="K1579" s="159"/>
      <c r="L1579" s="159"/>
      <c r="M1579" s="159"/>
      <c r="N1579" s="159"/>
      <c r="O1579" s="159"/>
      <c r="P1579" s="159"/>
      <c r="Q1579" s="159"/>
      <c r="R1579" s="159"/>
      <c r="S1579" s="159"/>
      <c r="T1579" s="159"/>
      <c r="U1579" s="159"/>
      <c r="V1579" s="159"/>
      <c r="W1579" s="159"/>
      <c r="X1579" s="159"/>
      <c r="Y1579" s="149"/>
      <c r="Z1579" s="149"/>
      <c r="AA1579" s="149"/>
      <c r="AB1579" s="149"/>
      <c r="AC1579" s="149"/>
      <c r="AD1579" s="149"/>
      <c r="AE1579" s="149"/>
      <c r="AF1579" s="149"/>
      <c r="AG1579" s="149" t="s">
        <v>249</v>
      </c>
      <c r="AH1579" s="149">
        <v>0</v>
      </c>
      <c r="AI1579" s="149"/>
      <c r="AJ1579" s="149"/>
      <c r="AK1579" s="149"/>
      <c r="AL1579" s="149"/>
      <c r="AM1579" s="149"/>
      <c r="AN1579" s="149"/>
      <c r="AO1579" s="149"/>
      <c r="AP1579" s="149"/>
      <c r="AQ1579" s="149"/>
      <c r="AR1579" s="149"/>
      <c r="AS1579" s="149"/>
      <c r="AT1579" s="149"/>
      <c r="AU1579" s="149"/>
      <c r="AV1579" s="149"/>
      <c r="AW1579" s="149"/>
      <c r="AX1579" s="149"/>
      <c r="AY1579" s="149"/>
      <c r="AZ1579" s="149"/>
      <c r="BA1579" s="149"/>
      <c r="BB1579" s="149"/>
      <c r="BC1579" s="149"/>
      <c r="BD1579" s="149"/>
      <c r="BE1579" s="149"/>
      <c r="BF1579" s="149"/>
      <c r="BG1579" s="149"/>
      <c r="BH1579" s="149"/>
    </row>
    <row r="1580" spans="1:60" outlineLevel="1" x14ac:dyDescent="0.25">
      <c r="A1580" s="156"/>
      <c r="B1580" s="157"/>
      <c r="C1580" s="194" t="s">
        <v>1093</v>
      </c>
      <c r="D1580" s="161"/>
      <c r="E1580" s="162"/>
      <c r="F1580" s="159"/>
      <c r="G1580" s="159"/>
      <c r="H1580" s="159"/>
      <c r="I1580" s="159"/>
      <c r="J1580" s="159"/>
      <c r="K1580" s="159"/>
      <c r="L1580" s="159"/>
      <c r="M1580" s="159"/>
      <c r="N1580" s="159"/>
      <c r="O1580" s="159"/>
      <c r="P1580" s="159"/>
      <c r="Q1580" s="159"/>
      <c r="R1580" s="159"/>
      <c r="S1580" s="159"/>
      <c r="T1580" s="159"/>
      <c r="U1580" s="159"/>
      <c r="V1580" s="159"/>
      <c r="W1580" s="159"/>
      <c r="X1580" s="159"/>
      <c r="Y1580" s="149"/>
      <c r="Z1580" s="149"/>
      <c r="AA1580" s="149"/>
      <c r="AB1580" s="149"/>
      <c r="AC1580" s="149"/>
      <c r="AD1580" s="149"/>
      <c r="AE1580" s="149"/>
      <c r="AF1580" s="149"/>
      <c r="AG1580" s="149" t="s">
        <v>249</v>
      </c>
      <c r="AH1580" s="149">
        <v>0</v>
      </c>
      <c r="AI1580" s="149"/>
      <c r="AJ1580" s="149"/>
      <c r="AK1580" s="149"/>
      <c r="AL1580" s="149"/>
      <c r="AM1580" s="149"/>
      <c r="AN1580" s="149"/>
      <c r="AO1580" s="149"/>
      <c r="AP1580" s="149"/>
      <c r="AQ1580" s="149"/>
      <c r="AR1580" s="149"/>
      <c r="AS1580" s="149"/>
      <c r="AT1580" s="149"/>
      <c r="AU1580" s="149"/>
      <c r="AV1580" s="149"/>
      <c r="AW1580" s="149"/>
      <c r="AX1580" s="149"/>
      <c r="AY1580" s="149"/>
      <c r="AZ1580" s="149"/>
      <c r="BA1580" s="149"/>
      <c r="BB1580" s="149"/>
      <c r="BC1580" s="149"/>
      <c r="BD1580" s="149"/>
      <c r="BE1580" s="149"/>
      <c r="BF1580" s="149"/>
      <c r="BG1580" s="149"/>
      <c r="BH1580" s="149"/>
    </row>
    <row r="1581" spans="1:60" outlineLevel="1" x14ac:dyDescent="0.25">
      <c r="A1581" s="156"/>
      <c r="B1581" s="157"/>
      <c r="C1581" s="194" t="s">
        <v>1241</v>
      </c>
      <c r="D1581" s="161"/>
      <c r="E1581" s="162">
        <v>249.2</v>
      </c>
      <c r="F1581" s="159"/>
      <c r="G1581" s="159"/>
      <c r="H1581" s="159"/>
      <c r="I1581" s="159"/>
      <c r="J1581" s="159"/>
      <c r="K1581" s="159"/>
      <c r="L1581" s="159"/>
      <c r="M1581" s="159"/>
      <c r="N1581" s="159"/>
      <c r="O1581" s="159"/>
      <c r="P1581" s="159"/>
      <c r="Q1581" s="159"/>
      <c r="R1581" s="159"/>
      <c r="S1581" s="159"/>
      <c r="T1581" s="159"/>
      <c r="U1581" s="159"/>
      <c r="V1581" s="159"/>
      <c r="W1581" s="159"/>
      <c r="X1581" s="159"/>
      <c r="Y1581" s="149"/>
      <c r="Z1581" s="149"/>
      <c r="AA1581" s="149"/>
      <c r="AB1581" s="149"/>
      <c r="AC1581" s="149"/>
      <c r="AD1581" s="149"/>
      <c r="AE1581" s="149"/>
      <c r="AF1581" s="149"/>
      <c r="AG1581" s="149" t="s">
        <v>249</v>
      </c>
      <c r="AH1581" s="149">
        <v>0</v>
      </c>
      <c r="AI1581" s="149"/>
      <c r="AJ1581" s="149"/>
      <c r="AK1581" s="149"/>
      <c r="AL1581" s="149"/>
      <c r="AM1581" s="149"/>
      <c r="AN1581" s="149"/>
      <c r="AO1581" s="149"/>
      <c r="AP1581" s="149"/>
      <c r="AQ1581" s="149"/>
      <c r="AR1581" s="149"/>
      <c r="AS1581" s="149"/>
      <c r="AT1581" s="149"/>
      <c r="AU1581" s="149"/>
      <c r="AV1581" s="149"/>
      <c r="AW1581" s="149"/>
      <c r="AX1581" s="149"/>
      <c r="AY1581" s="149"/>
      <c r="AZ1581" s="149"/>
      <c r="BA1581" s="149"/>
      <c r="BB1581" s="149"/>
      <c r="BC1581" s="149"/>
      <c r="BD1581" s="149"/>
      <c r="BE1581" s="149"/>
      <c r="BF1581" s="149"/>
      <c r="BG1581" s="149"/>
      <c r="BH1581" s="149"/>
    </row>
    <row r="1582" spans="1:60" outlineLevel="1" x14ac:dyDescent="0.25">
      <c r="A1582" s="156"/>
      <c r="B1582" s="157"/>
      <c r="C1582" s="194" t="s">
        <v>1242</v>
      </c>
      <c r="D1582" s="161"/>
      <c r="E1582" s="162">
        <v>26.2</v>
      </c>
      <c r="F1582" s="159"/>
      <c r="G1582" s="159"/>
      <c r="H1582" s="159"/>
      <c r="I1582" s="159"/>
      <c r="J1582" s="159"/>
      <c r="K1582" s="159"/>
      <c r="L1582" s="159"/>
      <c r="M1582" s="159"/>
      <c r="N1582" s="159"/>
      <c r="O1582" s="159"/>
      <c r="P1582" s="159"/>
      <c r="Q1582" s="159"/>
      <c r="R1582" s="159"/>
      <c r="S1582" s="159"/>
      <c r="T1582" s="159"/>
      <c r="U1582" s="159"/>
      <c r="V1582" s="159"/>
      <c r="W1582" s="159"/>
      <c r="X1582" s="159"/>
      <c r="Y1582" s="149"/>
      <c r="Z1582" s="149"/>
      <c r="AA1582" s="149"/>
      <c r="AB1582" s="149"/>
      <c r="AC1582" s="149"/>
      <c r="AD1582" s="149"/>
      <c r="AE1582" s="149"/>
      <c r="AF1582" s="149"/>
      <c r="AG1582" s="149" t="s">
        <v>249</v>
      </c>
      <c r="AH1582" s="149">
        <v>0</v>
      </c>
      <c r="AI1582" s="149"/>
      <c r="AJ1582" s="149"/>
      <c r="AK1582" s="149"/>
      <c r="AL1582" s="149"/>
      <c r="AM1582" s="149"/>
      <c r="AN1582" s="149"/>
      <c r="AO1582" s="149"/>
      <c r="AP1582" s="149"/>
      <c r="AQ1582" s="149"/>
      <c r="AR1582" s="149"/>
      <c r="AS1582" s="149"/>
      <c r="AT1582" s="149"/>
      <c r="AU1582" s="149"/>
      <c r="AV1582" s="149"/>
      <c r="AW1582" s="149"/>
      <c r="AX1582" s="149"/>
      <c r="AY1582" s="149"/>
      <c r="AZ1582" s="149"/>
      <c r="BA1582" s="149"/>
      <c r="BB1582" s="149"/>
      <c r="BC1582" s="149"/>
      <c r="BD1582" s="149"/>
      <c r="BE1582" s="149"/>
      <c r="BF1582" s="149"/>
      <c r="BG1582" s="149"/>
      <c r="BH1582" s="149"/>
    </row>
    <row r="1583" spans="1:60" outlineLevel="1" x14ac:dyDescent="0.25">
      <c r="A1583" s="156"/>
      <c r="B1583" s="157"/>
      <c r="C1583" s="194" t="s">
        <v>1243</v>
      </c>
      <c r="D1583" s="161"/>
      <c r="E1583" s="162">
        <v>205.5</v>
      </c>
      <c r="F1583" s="159"/>
      <c r="G1583" s="159"/>
      <c r="H1583" s="159"/>
      <c r="I1583" s="159"/>
      <c r="J1583" s="159"/>
      <c r="K1583" s="159"/>
      <c r="L1583" s="159"/>
      <c r="M1583" s="159"/>
      <c r="N1583" s="159"/>
      <c r="O1583" s="159"/>
      <c r="P1583" s="159"/>
      <c r="Q1583" s="159"/>
      <c r="R1583" s="159"/>
      <c r="S1583" s="159"/>
      <c r="T1583" s="159"/>
      <c r="U1583" s="159"/>
      <c r="V1583" s="159"/>
      <c r="W1583" s="159"/>
      <c r="X1583" s="159"/>
      <c r="Y1583" s="149"/>
      <c r="Z1583" s="149"/>
      <c r="AA1583" s="149"/>
      <c r="AB1583" s="149"/>
      <c r="AC1583" s="149"/>
      <c r="AD1583" s="149"/>
      <c r="AE1583" s="149"/>
      <c r="AF1583" s="149"/>
      <c r="AG1583" s="149" t="s">
        <v>249</v>
      </c>
      <c r="AH1583" s="149">
        <v>0</v>
      </c>
      <c r="AI1583" s="149"/>
      <c r="AJ1583" s="149"/>
      <c r="AK1583" s="149"/>
      <c r="AL1583" s="149"/>
      <c r="AM1583" s="149"/>
      <c r="AN1583" s="149"/>
      <c r="AO1583" s="149"/>
      <c r="AP1583" s="149"/>
      <c r="AQ1583" s="149"/>
      <c r="AR1583" s="149"/>
      <c r="AS1583" s="149"/>
      <c r="AT1583" s="149"/>
      <c r="AU1583" s="149"/>
      <c r="AV1583" s="149"/>
      <c r="AW1583" s="149"/>
      <c r="AX1583" s="149"/>
      <c r="AY1583" s="149"/>
      <c r="AZ1583" s="149"/>
      <c r="BA1583" s="149"/>
      <c r="BB1583" s="149"/>
      <c r="BC1583" s="149"/>
      <c r="BD1583" s="149"/>
      <c r="BE1583" s="149"/>
      <c r="BF1583" s="149"/>
      <c r="BG1583" s="149"/>
      <c r="BH1583" s="149"/>
    </row>
    <row r="1584" spans="1:60" outlineLevel="1" x14ac:dyDescent="0.25">
      <c r="A1584" s="156"/>
      <c r="B1584" s="157"/>
      <c r="C1584" s="194" t="s">
        <v>2067</v>
      </c>
      <c r="D1584" s="161"/>
      <c r="E1584" s="162"/>
      <c r="F1584" s="159"/>
      <c r="G1584" s="159"/>
      <c r="H1584" s="159"/>
      <c r="I1584" s="159"/>
      <c r="J1584" s="159"/>
      <c r="K1584" s="159"/>
      <c r="L1584" s="159"/>
      <c r="M1584" s="159"/>
      <c r="N1584" s="159"/>
      <c r="O1584" s="159"/>
      <c r="P1584" s="159"/>
      <c r="Q1584" s="159"/>
      <c r="R1584" s="159"/>
      <c r="S1584" s="159"/>
      <c r="T1584" s="159"/>
      <c r="U1584" s="159"/>
      <c r="V1584" s="159"/>
      <c r="W1584" s="159"/>
      <c r="X1584" s="159"/>
      <c r="Y1584" s="149"/>
      <c r="Z1584" s="149"/>
      <c r="AA1584" s="149"/>
      <c r="AB1584" s="149"/>
      <c r="AC1584" s="149"/>
      <c r="AD1584" s="149"/>
      <c r="AE1584" s="149"/>
      <c r="AF1584" s="149"/>
      <c r="AG1584" s="149" t="s">
        <v>249</v>
      </c>
      <c r="AH1584" s="149">
        <v>0</v>
      </c>
      <c r="AI1584" s="149"/>
      <c r="AJ1584" s="149"/>
      <c r="AK1584" s="149"/>
      <c r="AL1584" s="149"/>
      <c r="AM1584" s="149"/>
      <c r="AN1584" s="149"/>
      <c r="AO1584" s="149"/>
      <c r="AP1584" s="149"/>
      <c r="AQ1584" s="149"/>
      <c r="AR1584" s="149"/>
      <c r="AS1584" s="149"/>
      <c r="AT1584" s="149"/>
      <c r="AU1584" s="149"/>
      <c r="AV1584" s="149"/>
      <c r="AW1584" s="149"/>
      <c r="AX1584" s="149"/>
      <c r="AY1584" s="149"/>
      <c r="AZ1584" s="149"/>
      <c r="BA1584" s="149"/>
      <c r="BB1584" s="149"/>
      <c r="BC1584" s="149"/>
      <c r="BD1584" s="149"/>
      <c r="BE1584" s="149"/>
      <c r="BF1584" s="149"/>
      <c r="BG1584" s="149"/>
      <c r="BH1584" s="149"/>
    </row>
    <row r="1585" spans="1:60" outlineLevel="1" x14ac:dyDescent="0.25">
      <c r="A1585" s="156"/>
      <c r="B1585" s="157"/>
      <c r="C1585" s="194" t="s">
        <v>1216</v>
      </c>
      <c r="D1585" s="161"/>
      <c r="E1585" s="162"/>
      <c r="F1585" s="159"/>
      <c r="G1585" s="159"/>
      <c r="H1585" s="159"/>
      <c r="I1585" s="159"/>
      <c r="J1585" s="159"/>
      <c r="K1585" s="159"/>
      <c r="L1585" s="159"/>
      <c r="M1585" s="159"/>
      <c r="N1585" s="159"/>
      <c r="O1585" s="159"/>
      <c r="P1585" s="159"/>
      <c r="Q1585" s="159"/>
      <c r="R1585" s="159"/>
      <c r="S1585" s="159"/>
      <c r="T1585" s="159"/>
      <c r="U1585" s="159"/>
      <c r="V1585" s="159"/>
      <c r="W1585" s="159"/>
      <c r="X1585" s="159"/>
      <c r="Y1585" s="149"/>
      <c r="Z1585" s="149"/>
      <c r="AA1585" s="149"/>
      <c r="AB1585" s="149"/>
      <c r="AC1585" s="149"/>
      <c r="AD1585" s="149"/>
      <c r="AE1585" s="149"/>
      <c r="AF1585" s="149"/>
      <c r="AG1585" s="149" t="s">
        <v>249</v>
      </c>
      <c r="AH1585" s="149">
        <v>0</v>
      </c>
      <c r="AI1585" s="149"/>
      <c r="AJ1585" s="149"/>
      <c r="AK1585" s="149"/>
      <c r="AL1585" s="149"/>
      <c r="AM1585" s="149"/>
      <c r="AN1585" s="149"/>
      <c r="AO1585" s="149"/>
      <c r="AP1585" s="149"/>
      <c r="AQ1585" s="149"/>
      <c r="AR1585" s="149"/>
      <c r="AS1585" s="149"/>
      <c r="AT1585" s="149"/>
      <c r="AU1585" s="149"/>
      <c r="AV1585" s="149"/>
      <c r="AW1585" s="149"/>
      <c r="AX1585" s="149"/>
      <c r="AY1585" s="149"/>
      <c r="AZ1585" s="149"/>
      <c r="BA1585" s="149"/>
      <c r="BB1585" s="149"/>
      <c r="BC1585" s="149"/>
      <c r="BD1585" s="149"/>
      <c r="BE1585" s="149"/>
      <c r="BF1585" s="149"/>
      <c r="BG1585" s="149"/>
      <c r="BH1585" s="149"/>
    </row>
    <row r="1586" spans="1:60" outlineLevel="1" x14ac:dyDescent="0.25">
      <c r="A1586" s="156"/>
      <c r="B1586" s="157"/>
      <c r="C1586" s="194" t="s">
        <v>2068</v>
      </c>
      <c r="D1586" s="161"/>
      <c r="E1586" s="162">
        <v>6.6</v>
      </c>
      <c r="F1586" s="159"/>
      <c r="G1586" s="159"/>
      <c r="H1586" s="159"/>
      <c r="I1586" s="159"/>
      <c r="J1586" s="159"/>
      <c r="K1586" s="159"/>
      <c r="L1586" s="159"/>
      <c r="M1586" s="159"/>
      <c r="N1586" s="159"/>
      <c r="O1586" s="159"/>
      <c r="P1586" s="159"/>
      <c r="Q1586" s="159"/>
      <c r="R1586" s="159"/>
      <c r="S1586" s="159"/>
      <c r="T1586" s="159"/>
      <c r="U1586" s="159"/>
      <c r="V1586" s="159"/>
      <c r="W1586" s="159"/>
      <c r="X1586" s="159"/>
      <c r="Y1586" s="149"/>
      <c r="Z1586" s="149"/>
      <c r="AA1586" s="149"/>
      <c r="AB1586" s="149"/>
      <c r="AC1586" s="149"/>
      <c r="AD1586" s="149"/>
      <c r="AE1586" s="149"/>
      <c r="AF1586" s="149"/>
      <c r="AG1586" s="149" t="s">
        <v>249</v>
      </c>
      <c r="AH1586" s="149">
        <v>0</v>
      </c>
      <c r="AI1586" s="149"/>
      <c r="AJ1586" s="149"/>
      <c r="AK1586" s="149"/>
      <c r="AL1586" s="149"/>
      <c r="AM1586" s="149"/>
      <c r="AN1586" s="149"/>
      <c r="AO1586" s="149"/>
      <c r="AP1586" s="149"/>
      <c r="AQ1586" s="149"/>
      <c r="AR1586" s="149"/>
      <c r="AS1586" s="149"/>
      <c r="AT1586" s="149"/>
      <c r="AU1586" s="149"/>
      <c r="AV1586" s="149"/>
      <c r="AW1586" s="149"/>
      <c r="AX1586" s="149"/>
      <c r="AY1586" s="149"/>
      <c r="AZ1586" s="149"/>
      <c r="BA1586" s="149"/>
      <c r="BB1586" s="149"/>
      <c r="BC1586" s="149"/>
      <c r="BD1586" s="149"/>
      <c r="BE1586" s="149"/>
      <c r="BF1586" s="149"/>
      <c r="BG1586" s="149"/>
      <c r="BH1586" s="149"/>
    </row>
    <row r="1587" spans="1:60" outlineLevel="1" x14ac:dyDescent="0.25">
      <c r="A1587" s="156"/>
      <c r="B1587" s="157"/>
      <c r="C1587" s="194" t="s">
        <v>2069</v>
      </c>
      <c r="D1587" s="161"/>
      <c r="E1587" s="162">
        <v>0.94499999999999995</v>
      </c>
      <c r="F1587" s="159"/>
      <c r="G1587" s="159"/>
      <c r="H1587" s="159"/>
      <c r="I1587" s="159"/>
      <c r="J1587" s="159"/>
      <c r="K1587" s="159"/>
      <c r="L1587" s="159"/>
      <c r="M1587" s="159"/>
      <c r="N1587" s="159"/>
      <c r="O1587" s="159"/>
      <c r="P1587" s="159"/>
      <c r="Q1587" s="159"/>
      <c r="R1587" s="159"/>
      <c r="S1587" s="159"/>
      <c r="T1587" s="159"/>
      <c r="U1587" s="159"/>
      <c r="V1587" s="159"/>
      <c r="W1587" s="159"/>
      <c r="X1587" s="159"/>
      <c r="Y1587" s="149"/>
      <c r="Z1587" s="149"/>
      <c r="AA1587" s="149"/>
      <c r="AB1587" s="149"/>
      <c r="AC1587" s="149"/>
      <c r="AD1587" s="149"/>
      <c r="AE1587" s="149"/>
      <c r="AF1587" s="149"/>
      <c r="AG1587" s="149" t="s">
        <v>249</v>
      </c>
      <c r="AH1587" s="149">
        <v>0</v>
      </c>
      <c r="AI1587" s="149"/>
      <c r="AJ1587" s="149"/>
      <c r="AK1587" s="149"/>
      <c r="AL1587" s="149"/>
      <c r="AM1587" s="149"/>
      <c r="AN1587" s="149"/>
      <c r="AO1587" s="149"/>
      <c r="AP1587" s="149"/>
      <c r="AQ1587" s="149"/>
      <c r="AR1587" s="149"/>
      <c r="AS1587" s="149"/>
      <c r="AT1587" s="149"/>
      <c r="AU1587" s="149"/>
      <c r="AV1587" s="149"/>
      <c r="AW1587" s="149"/>
      <c r="AX1587" s="149"/>
      <c r="AY1587" s="149"/>
      <c r="AZ1587" s="149"/>
      <c r="BA1587" s="149"/>
      <c r="BB1587" s="149"/>
      <c r="BC1587" s="149"/>
      <c r="BD1587" s="149"/>
      <c r="BE1587" s="149"/>
      <c r="BF1587" s="149"/>
      <c r="BG1587" s="149"/>
      <c r="BH1587" s="149"/>
    </row>
    <row r="1588" spans="1:60" outlineLevel="1" x14ac:dyDescent="0.25">
      <c r="A1588" s="156"/>
      <c r="B1588" s="157"/>
      <c r="C1588" s="194" t="s">
        <v>2070</v>
      </c>
      <c r="D1588" s="161"/>
      <c r="E1588" s="162">
        <v>14.52</v>
      </c>
      <c r="F1588" s="159"/>
      <c r="G1588" s="159"/>
      <c r="H1588" s="159"/>
      <c r="I1588" s="159"/>
      <c r="J1588" s="159"/>
      <c r="K1588" s="159"/>
      <c r="L1588" s="159"/>
      <c r="M1588" s="159"/>
      <c r="N1588" s="159"/>
      <c r="O1588" s="159"/>
      <c r="P1588" s="159"/>
      <c r="Q1588" s="159"/>
      <c r="R1588" s="159"/>
      <c r="S1588" s="159"/>
      <c r="T1588" s="159"/>
      <c r="U1588" s="159"/>
      <c r="V1588" s="159"/>
      <c r="W1588" s="159"/>
      <c r="X1588" s="159"/>
      <c r="Y1588" s="149"/>
      <c r="Z1588" s="149"/>
      <c r="AA1588" s="149"/>
      <c r="AB1588" s="149"/>
      <c r="AC1588" s="149"/>
      <c r="AD1588" s="149"/>
      <c r="AE1588" s="149"/>
      <c r="AF1588" s="149"/>
      <c r="AG1588" s="149" t="s">
        <v>249</v>
      </c>
      <c r="AH1588" s="149">
        <v>0</v>
      </c>
      <c r="AI1588" s="149"/>
      <c r="AJ1588" s="149"/>
      <c r="AK1588" s="149"/>
      <c r="AL1588" s="149"/>
      <c r="AM1588" s="149"/>
      <c r="AN1588" s="149"/>
      <c r="AO1588" s="149"/>
      <c r="AP1588" s="149"/>
      <c r="AQ1588" s="149"/>
      <c r="AR1588" s="149"/>
      <c r="AS1588" s="149"/>
      <c r="AT1588" s="149"/>
      <c r="AU1588" s="149"/>
      <c r="AV1588" s="149"/>
      <c r="AW1588" s="149"/>
      <c r="AX1588" s="149"/>
      <c r="AY1588" s="149"/>
      <c r="AZ1588" s="149"/>
      <c r="BA1588" s="149"/>
      <c r="BB1588" s="149"/>
      <c r="BC1588" s="149"/>
      <c r="BD1588" s="149"/>
      <c r="BE1588" s="149"/>
      <c r="BF1588" s="149"/>
      <c r="BG1588" s="149"/>
      <c r="BH1588" s="149"/>
    </row>
    <row r="1589" spans="1:60" outlineLevel="1" x14ac:dyDescent="0.25">
      <c r="A1589" s="156"/>
      <c r="B1589" s="157"/>
      <c r="C1589" s="194" t="s">
        <v>1157</v>
      </c>
      <c r="D1589" s="161"/>
      <c r="E1589" s="162">
        <v>-1.72</v>
      </c>
      <c r="F1589" s="159"/>
      <c r="G1589" s="159"/>
      <c r="H1589" s="159"/>
      <c r="I1589" s="159"/>
      <c r="J1589" s="159"/>
      <c r="K1589" s="159"/>
      <c r="L1589" s="159"/>
      <c r="M1589" s="159"/>
      <c r="N1589" s="159"/>
      <c r="O1589" s="159"/>
      <c r="P1589" s="159"/>
      <c r="Q1589" s="159"/>
      <c r="R1589" s="159"/>
      <c r="S1589" s="159"/>
      <c r="T1589" s="159"/>
      <c r="U1589" s="159"/>
      <c r="V1589" s="159"/>
      <c r="W1589" s="159"/>
      <c r="X1589" s="159"/>
      <c r="Y1589" s="149"/>
      <c r="Z1589" s="149"/>
      <c r="AA1589" s="149"/>
      <c r="AB1589" s="149"/>
      <c r="AC1589" s="149"/>
      <c r="AD1589" s="149"/>
      <c r="AE1589" s="149"/>
      <c r="AF1589" s="149"/>
      <c r="AG1589" s="149" t="s">
        <v>249</v>
      </c>
      <c r="AH1589" s="149">
        <v>0</v>
      </c>
      <c r="AI1589" s="149"/>
      <c r="AJ1589" s="149"/>
      <c r="AK1589" s="149"/>
      <c r="AL1589" s="149"/>
      <c r="AM1589" s="149"/>
      <c r="AN1589" s="149"/>
      <c r="AO1589" s="149"/>
      <c r="AP1589" s="149"/>
      <c r="AQ1589" s="149"/>
      <c r="AR1589" s="149"/>
      <c r="AS1589" s="149"/>
      <c r="AT1589" s="149"/>
      <c r="AU1589" s="149"/>
      <c r="AV1589" s="149"/>
      <c r="AW1589" s="149"/>
      <c r="AX1589" s="149"/>
      <c r="AY1589" s="149"/>
      <c r="AZ1589" s="149"/>
      <c r="BA1589" s="149"/>
      <c r="BB1589" s="149"/>
      <c r="BC1589" s="149"/>
      <c r="BD1589" s="149"/>
      <c r="BE1589" s="149"/>
      <c r="BF1589" s="149"/>
      <c r="BG1589" s="149"/>
      <c r="BH1589" s="149"/>
    </row>
    <row r="1590" spans="1:60" outlineLevel="1" x14ac:dyDescent="0.25">
      <c r="A1590" s="156"/>
      <c r="B1590" s="157"/>
      <c r="C1590" s="194" t="s">
        <v>2071</v>
      </c>
      <c r="D1590" s="161"/>
      <c r="E1590" s="162">
        <v>22.25</v>
      </c>
      <c r="F1590" s="159"/>
      <c r="G1590" s="159"/>
      <c r="H1590" s="159"/>
      <c r="I1590" s="159"/>
      <c r="J1590" s="159"/>
      <c r="K1590" s="159"/>
      <c r="L1590" s="159"/>
      <c r="M1590" s="159"/>
      <c r="N1590" s="159"/>
      <c r="O1590" s="159"/>
      <c r="P1590" s="159"/>
      <c r="Q1590" s="159"/>
      <c r="R1590" s="159"/>
      <c r="S1590" s="159"/>
      <c r="T1590" s="159"/>
      <c r="U1590" s="159"/>
      <c r="V1590" s="159"/>
      <c r="W1590" s="159"/>
      <c r="X1590" s="159"/>
      <c r="Y1590" s="149"/>
      <c r="Z1590" s="149"/>
      <c r="AA1590" s="149"/>
      <c r="AB1590" s="149"/>
      <c r="AC1590" s="149"/>
      <c r="AD1590" s="149"/>
      <c r="AE1590" s="149"/>
      <c r="AF1590" s="149"/>
      <c r="AG1590" s="149" t="s">
        <v>249</v>
      </c>
      <c r="AH1590" s="149">
        <v>0</v>
      </c>
      <c r="AI1590" s="149"/>
      <c r="AJ1590" s="149"/>
      <c r="AK1590" s="149"/>
      <c r="AL1590" s="149"/>
      <c r="AM1590" s="149"/>
      <c r="AN1590" s="149"/>
      <c r="AO1590" s="149"/>
      <c r="AP1590" s="149"/>
      <c r="AQ1590" s="149"/>
      <c r="AR1590" s="149"/>
      <c r="AS1590" s="149"/>
      <c r="AT1590" s="149"/>
      <c r="AU1590" s="149"/>
      <c r="AV1590" s="149"/>
      <c r="AW1590" s="149"/>
      <c r="AX1590" s="149"/>
      <c r="AY1590" s="149"/>
      <c r="AZ1590" s="149"/>
      <c r="BA1590" s="149"/>
      <c r="BB1590" s="149"/>
      <c r="BC1590" s="149"/>
      <c r="BD1590" s="149"/>
      <c r="BE1590" s="149"/>
      <c r="BF1590" s="149"/>
      <c r="BG1590" s="149"/>
      <c r="BH1590" s="149"/>
    </row>
    <row r="1591" spans="1:60" outlineLevel="1" x14ac:dyDescent="0.25">
      <c r="A1591" s="156"/>
      <c r="B1591" s="157"/>
      <c r="C1591" s="194" t="s">
        <v>2072</v>
      </c>
      <c r="D1591" s="161"/>
      <c r="E1591" s="162">
        <v>0.57499999999999996</v>
      </c>
      <c r="F1591" s="159"/>
      <c r="G1591" s="159"/>
      <c r="H1591" s="159"/>
      <c r="I1591" s="159"/>
      <c r="J1591" s="159"/>
      <c r="K1591" s="159"/>
      <c r="L1591" s="159"/>
      <c r="M1591" s="159"/>
      <c r="N1591" s="159"/>
      <c r="O1591" s="159"/>
      <c r="P1591" s="159"/>
      <c r="Q1591" s="159"/>
      <c r="R1591" s="159"/>
      <c r="S1591" s="159"/>
      <c r="T1591" s="159"/>
      <c r="U1591" s="159"/>
      <c r="V1591" s="159"/>
      <c r="W1591" s="159"/>
      <c r="X1591" s="159"/>
      <c r="Y1591" s="149"/>
      <c r="Z1591" s="149"/>
      <c r="AA1591" s="149"/>
      <c r="AB1591" s="149"/>
      <c r="AC1591" s="149"/>
      <c r="AD1591" s="149"/>
      <c r="AE1591" s="149"/>
      <c r="AF1591" s="149"/>
      <c r="AG1591" s="149" t="s">
        <v>249</v>
      </c>
      <c r="AH1591" s="149">
        <v>0</v>
      </c>
      <c r="AI1591" s="149"/>
      <c r="AJ1591" s="149"/>
      <c r="AK1591" s="149"/>
      <c r="AL1591" s="149"/>
      <c r="AM1591" s="149"/>
      <c r="AN1591" s="149"/>
      <c r="AO1591" s="149"/>
      <c r="AP1591" s="149"/>
      <c r="AQ1591" s="149"/>
      <c r="AR1591" s="149"/>
      <c r="AS1591" s="149"/>
      <c r="AT1591" s="149"/>
      <c r="AU1591" s="149"/>
      <c r="AV1591" s="149"/>
      <c r="AW1591" s="149"/>
      <c r="AX1591" s="149"/>
      <c r="AY1591" s="149"/>
      <c r="AZ1591" s="149"/>
      <c r="BA1591" s="149"/>
      <c r="BB1591" s="149"/>
      <c r="BC1591" s="149"/>
      <c r="BD1591" s="149"/>
      <c r="BE1591" s="149"/>
      <c r="BF1591" s="149"/>
      <c r="BG1591" s="149"/>
      <c r="BH1591" s="149"/>
    </row>
    <row r="1592" spans="1:60" outlineLevel="1" x14ac:dyDescent="0.25">
      <c r="A1592" s="156"/>
      <c r="B1592" s="157"/>
      <c r="C1592" s="194" t="s">
        <v>1157</v>
      </c>
      <c r="D1592" s="161"/>
      <c r="E1592" s="162">
        <v>-1.72</v>
      </c>
      <c r="F1592" s="159"/>
      <c r="G1592" s="159"/>
      <c r="H1592" s="159"/>
      <c r="I1592" s="159"/>
      <c r="J1592" s="159"/>
      <c r="K1592" s="159"/>
      <c r="L1592" s="159"/>
      <c r="M1592" s="159"/>
      <c r="N1592" s="159"/>
      <c r="O1592" s="159"/>
      <c r="P1592" s="159"/>
      <c r="Q1592" s="159"/>
      <c r="R1592" s="159"/>
      <c r="S1592" s="159"/>
      <c r="T1592" s="159"/>
      <c r="U1592" s="159"/>
      <c r="V1592" s="159"/>
      <c r="W1592" s="159"/>
      <c r="X1592" s="159"/>
      <c r="Y1592" s="149"/>
      <c r="Z1592" s="149"/>
      <c r="AA1592" s="149"/>
      <c r="AB1592" s="149"/>
      <c r="AC1592" s="149"/>
      <c r="AD1592" s="149"/>
      <c r="AE1592" s="149"/>
      <c r="AF1592" s="149"/>
      <c r="AG1592" s="149" t="s">
        <v>249</v>
      </c>
      <c r="AH1592" s="149">
        <v>0</v>
      </c>
      <c r="AI1592" s="149"/>
      <c r="AJ1592" s="149"/>
      <c r="AK1592" s="149"/>
      <c r="AL1592" s="149"/>
      <c r="AM1592" s="149"/>
      <c r="AN1592" s="149"/>
      <c r="AO1592" s="149"/>
      <c r="AP1592" s="149"/>
      <c r="AQ1592" s="149"/>
      <c r="AR1592" s="149"/>
      <c r="AS1592" s="149"/>
      <c r="AT1592" s="149"/>
      <c r="AU1592" s="149"/>
      <c r="AV1592" s="149"/>
      <c r="AW1592" s="149"/>
      <c r="AX1592" s="149"/>
      <c r="AY1592" s="149"/>
      <c r="AZ1592" s="149"/>
      <c r="BA1592" s="149"/>
      <c r="BB1592" s="149"/>
      <c r="BC1592" s="149"/>
      <c r="BD1592" s="149"/>
      <c r="BE1592" s="149"/>
      <c r="BF1592" s="149"/>
      <c r="BG1592" s="149"/>
      <c r="BH1592" s="149"/>
    </row>
    <row r="1593" spans="1:60" outlineLevel="1" x14ac:dyDescent="0.25">
      <c r="A1593" s="156"/>
      <c r="B1593" s="157"/>
      <c r="C1593" s="194" t="s">
        <v>2073</v>
      </c>
      <c r="D1593" s="161"/>
      <c r="E1593" s="162">
        <v>35.6</v>
      </c>
      <c r="F1593" s="159"/>
      <c r="G1593" s="159"/>
      <c r="H1593" s="159"/>
      <c r="I1593" s="159"/>
      <c r="J1593" s="159"/>
      <c r="K1593" s="159"/>
      <c r="L1593" s="159"/>
      <c r="M1593" s="159"/>
      <c r="N1593" s="159"/>
      <c r="O1593" s="159"/>
      <c r="P1593" s="159"/>
      <c r="Q1593" s="159"/>
      <c r="R1593" s="159"/>
      <c r="S1593" s="159"/>
      <c r="T1593" s="159"/>
      <c r="U1593" s="159"/>
      <c r="V1593" s="159"/>
      <c r="W1593" s="159"/>
      <c r="X1593" s="159"/>
      <c r="Y1593" s="149"/>
      <c r="Z1593" s="149"/>
      <c r="AA1593" s="149"/>
      <c r="AB1593" s="149"/>
      <c r="AC1593" s="149"/>
      <c r="AD1593" s="149"/>
      <c r="AE1593" s="149"/>
      <c r="AF1593" s="149"/>
      <c r="AG1593" s="149" t="s">
        <v>249</v>
      </c>
      <c r="AH1593" s="149">
        <v>0</v>
      </c>
      <c r="AI1593" s="149"/>
      <c r="AJ1593" s="149"/>
      <c r="AK1593" s="149"/>
      <c r="AL1593" s="149"/>
      <c r="AM1593" s="149"/>
      <c r="AN1593" s="149"/>
      <c r="AO1593" s="149"/>
      <c r="AP1593" s="149"/>
      <c r="AQ1593" s="149"/>
      <c r="AR1593" s="149"/>
      <c r="AS1593" s="149"/>
      <c r="AT1593" s="149"/>
      <c r="AU1593" s="149"/>
      <c r="AV1593" s="149"/>
      <c r="AW1593" s="149"/>
      <c r="AX1593" s="149"/>
      <c r="AY1593" s="149"/>
      <c r="AZ1593" s="149"/>
      <c r="BA1593" s="149"/>
      <c r="BB1593" s="149"/>
      <c r="BC1593" s="149"/>
      <c r="BD1593" s="149"/>
      <c r="BE1593" s="149"/>
      <c r="BF1593" s="149"/>
      <c r="BG1593" s="149"/>
      <c r="BH1593" s="149"/>
    </row>
    <row r="1594" spans="1:60" outlineLevel="1" x14ac:dyDescent="0.25">
      <c r="A1594" s="156"/>
      <c r="B1594" s="157"/>
      <c r="C1594" s="194" t="s">
        <v>2074</v>
      </c>
      <c r="D1594" s="161"/>
      <c r="E1594" s="162">
        <v>0.9</v>
      </c>
      <c r="F1594" s="159"/>
      <c r="G1594" s="159"/>
      <c r="H1594" s="159"/>
      <c r="I1594" s="159"/>
      <c r="J1594" s="159"/>
      <c r="K1594" s="159"/>
      <c r="L1594" s="159"/>
      <c r="M1594" s="159"/>
      <c r="N1594" s="159"/>
      <c r="O1594" s="159"/>
      <c r="P1594" s="159"/>
      <c r="Q1594" s="159"/>
      <c r="R1594" s="159"/>
      <c r="S1594" s="159"/>
      <c r="T1594" s="159"/>
      <c r="U1594" s="159"/>
      <c r="V1594" s="159"/>
      <c r="W1594" s="159"/>
      <c r="X1594" s="159"/>
      <c r="Y1594" s="149"/>
      <c r="Z1594" s="149"/>
      <c r="AA1594" s="149"/>
      <c r="AB1594" s="149"/>
      <c r="AC1594" s="149"/>
      <c r="AD1594" s="149"/>
      <c r="AE1594" s="149"/>
      <c r="AF1594" s="149"/>
      <c r="AG1594" s="149" t="s">
        <v>249</v>
      </c>
      <c r="AH1594" s="149">
        <v>0</v>
      </c>
      <c r="AI1594" s="149"/>
      <c r="AJ1594" s="149"/>
      <c r="AK1594" s="149"/>
      <c r="AL1594" s="149"/>
      <c r="AM1594" s="149"/>
      <c r="AN1594" s="149"/>
      <c r="AO1594" s="149"/>
      <c r="AP1594" s="149"/>
      <c r="AQ1594" s="149"/>
      <c r="AR1594" s="149"/>
      <c r="AS1594" s="149"/>
      <c r="AT1594" s="149"/>
      <c r="AU1594" s="149"/>
      <c r="AV1594" s="149"/>
      <c r="AW1594" s="149"/>
      <c r="AX1594" s="149"/>
      <c r="AY1594" s="149"/>
      <c r="AZ1594" s="149"/>
      <c r="BA1594" s="149"/>
      <c r="BB1594" s="149"/>
      <c r="BC1594" s="149"/>
      <c r="BD1594" s="149"/>
      <c r="BE1594" s="149"/>
      <c r="BF1594" s="149"/>
      <c r="BG1594" s="149"/>
      <c r="BH1594" s="149"/>
    </row>
    <row r="1595" spans="1:60" outlineLevel="1" x14ac:dyDescent="0.25">
      <c r="A1595" s="156"/>
      <c r="B1595" s="157"/>
      <c r="C1595" s="194" t="s">
        <v>1157</v>
      </c>
      <c r="D1595" s="161"/>
      <c r="E1595" s="162">
        <v>-1.72</v>
      </c>
      <c r="F1595" s="159"/>
      <c r="G1595" s="159"/>
      <c r="H1595" s="159"/>
      <c r="I1595" s="159"/>
      <c r="J1595" s="159"/>
      <c r="K1595" s="159"/>
      <c r="L1595" s="159"/>
      <c r="M1595" s="159"/>
      <c r="N1595" s="159"/>
      <c r="O1595" s="159"/>
      <c r="P1595" s="159"/>
      <c r="Q1595" s="159"/>
      <c r="R1595" s="159"/>
      <c r="S1595" s="159"/>
      <c r="T1595" s="159"/>
      <c r="U1595" s="159"/>
      <c r="V1595" s="159"/>
      <c r="W1595" s="159"/>
      <c r="X1595" s="159"/>
      <c r="Y1595" s="149"/>
      <c r="Z1595" s="149"/>
      <c r="AA1595" s="149"/>
      <c r="AB1595" s="149"/>
      <c r="AC1595" s="149"/>
      <c r="AD1595" s="149"/>
      <c r="AE1595" s="149"/>
      <c r="AF1595" s="149"/>
      <c r="AG1595" s="149" t="s">
        <v>249</v>
      </c>
      <c r="AH1595" s="149">
        <v>0</v>
      </c>
      <c r="AI1595" s="149"/>
      <c r="AJ1595" s="149"/>
      <c r="AK1595" s="149"/>
      <c r="AL1595" s="149"/>
      <c r="AM1595" s="149"/>
      <c r="AN1595" s="149"/>
      <c r="AO1595" s="149"/>
      <c r="AP1595" s="149"/>
      <c r="AQ1595" s="149"/>
      <c r="AR1595" s="149"/>
      <c r="AS1595" s="149"/>
      <c r="AT1595" s="149"/>
      <c r="AU1595" s="149"/>
      <c r="AV1595" s="149"/>
      <c r="AW1595" s="149"/>
      <c r="AX1595" s="149"/>
      <c r="AY1595" s="149"/>
      <c r="AZ1595" s="149"/>
      <c r="BA1595" s="149"/>
      <c r="BB1595" s="149"/>
      <c r="BC1595" s="149"/>
      <c r="BD1595" s="149"/>
      <c r="BE1595" s="149"/>
      <c r="BF1595" s="149"/>
      <c r="BG1595" s="149"/>
      <c r="BH1595" s="149"/>
    </row>
    <row r="1596" spans="1:60" outlineLevel="1" x14ac:dyDescent="0.25">
      <c r="A1596" s="156"/>
      <c r="B1596" s="157"/>
      <c r="C1596" s="194" t="s">
        <v>2075</v>
      </c>
      <c r="D1596" s="161"/>
      <c r="E1596" s="162">
        <v>23.76</v>
      </c>
      <c r="F1596" s="159"/>
      <c r="G1596" s="159"/>
      <c r="H1596" s="159"/>
      <c r="I1596" s="159"/>
      <c r="J1596" s="159"/>
      <c r="K1596" s="159"/>
      <c r="L1596" s="159"/>
      <c r="M1596" s="159"/>
      <c r="N1596" s="159"/>
      <c r="O1596" s="159"/>
      <c r="P1596" s="159"/>
      <c r="Q1596" s="159"/>
      <c r="R1596" s="159"/>
      <c r="S1596" s="159"/>
      <c r="T1596" s="159"/>
      <c r="U1596" s="159"/>
      <c r="V1596" s="159"/>
      <c r="W1596" s="159"/>
      <c r="X1596" s="159"/>
      <c r="Y1596" s="149"/>
      <c r="Z1596" s="149"/>
      <c r="AA1596" s="149"/>
      <c r="AB1596" s="149"/>
      <c r="AC1596" s="149"/>
      <c r="AD1596" s="149"/>
      <c r="AE1596" s="149"/>
      <c r="AF1596" s="149"/>
      <c r="AG1596" s="149" t="s">
        <v>249</v>
      </c>
      <c r="AH1596" s="149">
        <v>0</v>
      </c>
      <c r="AI1596" s="149"/>
      <c r="AJ1596" s="149"/>
      <c r="AK1596" s="149"/>
      <c r="AL1596" s="149"/>
      <c r="AM1596" s="149"/>
      <c r="AN1596" s="149"/>
      <c r="AO1596" s="149"/>
      <c r="AP1596" s="149"/>
      <c r="AQ1596" s="149"/>
      <c r="AR1596" s="149"/>
      <c r="AS1596" s="149"/>
      <c r="AT1596" s="149"/>
      <c r="AU1596" s="149"/>
      <c r="AV1596" s="149"/>
      <c r="AW1596" s="149"/>
      <c r="AX1596" s="149"/>
      <c r="AY1596" s="149"/>
      <c r="AZ1596" s="149"/>
      <c r="BA1596" s="149"/>
      <c r="BB1596" s="149"/>
      <c r="BC1596" s="149"/>
      <c r="BD1596" s="149"/>
      <c r="BE1596" s="149"/>
      <c r="BF1596" s="149"/>
      <c r="BG1596" s="149"/>
      <c r="BH1596" s="149"/>
    </row>
    <row r="1597" spans="1:60" outlineLevel="1" x14ac:dyDescent="0.25">
      <c r="A1597" s="156"/>
      <c r="B1597" s="157"/>
      <c r="C1597" s="194" t="s">
        <v>2076</v>
      </c>
      <c r="D1597" s="161"/>
      <c r="E1597" s="162">
        <v>-1.8149999999999999</v>
      </c>
      <c r="F1597" s="159"/>
      <c r="G1597" s="159"/>
      <c r="H1597" s="159"/>
      <c r="I1597" s="159"/>
      <c r="J1597" s="159"/>
      <c r="K1597" s="159"/>
      <c r="L1597" s="159"/>
      <c r="M1597" s="159"/>
      <c r="N1597" s="159"/>
      <c r="O1597" s="159"/>
      <c r="P1597" s="159"/>
      <c r="Q1597" s="159"/>
      <c r="R1597" s="159"/>
      <c r="S1597" s="159"/>
      <c r="T1597" s="159"/>
      <c r="U1597" s="159"/>
      <c r="V1597" s="159"/>
      <c r="W1597" s="159"/>
      <c r="X1597" s="159"/>
      <c r="Y1597" s="149"/>
      <c r="Z1597" s="149"/>
      <c r="AA1597" s="149"/>
      <c r="AB1597" s="149"/>
      <c r="AC1597" s="149"/>
      <c r="AD1597" s="149"/>
      <c r="AE1597" s="149"/>
      <c r="AF1597" s="149"/>
      <c r="AG1597" s="149" t="s">
        <v>249</v>
      </c>
      <c r="AH1597" s="149">
        <v>0</v>
      </c>
      <c r="AI1597" s="149"/>
      <c r="AJ1597" s="149"/>
      <c r="AK1597" s="149"/>
      <c r="AL1597" s="149"/>
      <c r="AM1597" s="149"/>
      <c r="AN1597" s="149"/>
      <c r="AO1597" s="149"/>
      <c r="AP1597" s="149"/>
      <c r="AQ1597" s="149"/>
      <c r="AR1597" s="149"/>
      <c r="AS1597" s="149"/>
      <c r="AT1597" s="149"/>
      <c r="AU1597" s="149"/>
      <c r="AV1597" s="149"/>
      <c r="AW1597" s="149"/>
      <c r="AX1597" s="149"/>
      <c r="AY1597" s="149"/>
      <c r="AZ1597" s="149"/>
      <c r="BA1597" s="149"/>
      <c r="BB1597" s="149"/>
      <c r="BC1597" s="149"/>
      <c r="BD1597" s="149"/>
      <c r="BE1597" s="149"/>
      <c r="BF1597" s="149"/>
      <c r="BG1597" s="149"/>
      <c r="BH1597" s="149"/>
    </row>
    <row r="1598" spans="1:60" outlineLevel="1" x14ac:dyDescent="0.25">
      <c r="A1598" s="156"/>
      <c r="B1598" s="157"/>
      <c r="C1598" s="194" t="s">
        <v>1177</v>
      </c>
      <c r="D1598" s="161"/>
      <c r="E1598" s="162">
        <v>-3.36</v>
      </c>
      <c r="F1598" s="159"/>
      <c r="G1598" s="159"/>
      <c r="H1598" s="159"/>
      <c r="I1598" s="159"/>
      <c r="J1598" s="159"/>
      <c r="K1598" s="159"/>
      <c r="L1598" s="159"/>
      <c r="M1598" s="159"/>
      <c r="N1598" s="159"/>
      <c r="O1598" s="159"/>
      <c r="P1598" s="159"/>
      <c r="Q1598" s="159"/>
      <c r="R1598" s="159"/>
      <c r="S1598" s="159"/>
      <c r="T1598" s="159"/>
      <c r="U1598" s="159"/>
      <c r="V1598" s="159"/>
      <c r="W1598" s="159"/>
      <c r="X1598" s="159"/>
      <c r="Y1598" s="149"/>
      <c r="Z1598" s="149"/>
      <c r="AA1598" s="149"/>
      <c r="AB1598" s="149"/>
      <c r="AC1598" s="149"/>
      <c r="AD1598" s="149"/>
      <c r="AE1598" s="149"/>
      <c r="AF1598" s="149"/>
      <c r="AG1598" s="149" t="s">
        <v>249</v>
      </c>
      <c r="AH1598" s="149">
        <v>0</v>
      </c>
      <c r="AI1598" s="149"/>
      <c r="AJ1598" s="149"/>
      <c r="AK1598" s="149"/>
      <c r="AL1598" s="149"/>
      <c r="AM1598" s="149"/>
      <c r="AN1598" s="149"/>
      <c r="AO1598" s="149"/>
      <c r="AP1598" s="149"/>
      <c r="AQ1598" s="149"/>
      <c r="AR1598" s="149"/>
      <c r="AS1598" s="149"/>
      <c r="AT1598" s="149"/>
      <c r="AU1598" s="149"/>
      <c r="AV1598" s="149"/>
      <c r="AW1598" s="149"/>
      <c r="AX1598" s="149"/>
      <c r="AY1598" s="149"/>
      <c r="AZ1598" s="149"/>
      <c r="BA1598" s="149"/>
      <c r="BB1598" s="149"/>
      <c r="BC1598" s="149"/>
      <c r="BD1598" s="149"/>
      <c r="BE1598" s="149"/>
      <c r="BF1598" s="149"/>
      <c r="BG1598" s="149"/>
      <c r="BH1598" s="149"/>
    </row>
    <row r="1599" spans="1:60" outlineLevel="1" x14ac:dyDescent="0.25">
      <c r="A1599" s="156"/>
      <c r="B1599" s="157"/>
      <c r="C1599" s="194" t="s">
        <v>1185</v>
      </c>
      <c r="D1599" s="161"/>
      <c r="E1599" s="162">
        <v>-1.72</v>
      </c>
      <c r="F1599" s="159"/>
      <c r="G1599" s="159"/>
      <c r="H1599" s="159"/>
      <c r="I1599" s="159"/>
      <c r="J1599" s="159"/>
      <c r="K1599" s="159"/>
      <c r="L1599" s="159"/>
      <c r="M1599" s="159"/>
      <c r="N1599" s="159"/>
      <c r="O1599" s="159"/>
      <c r="P1599" s="159"/>
      <c r="Q1599" s="159"/>
      <c r="R1599" s="159"/>
      <c r="S1599" s="159"/>
      <c r="T1599" s="159"/>
      <c r="U1599" s="159"/>
      <c r="V1599" s="159"/>
      <c r="W1599" s="159"/>
      <c r="X1599" s="159"/>
      <c r="Y1599" s="149"/>
      <c r="Z1599" s="149"/>
      <c r="AA1599" s="149"/>
      <c r="AB1599" s="149"/>
      <c r="AC1599" s="149"/>
      <c r="AD1599" s="149"/>
      <c r="AE1599" s="149"/>
      <c r="AF1599" s="149"/>
      <c r="AG1599" s="149" t="s">
        <v>249</v>
      </c>
      <c r="AH1599" s="149">
        <v>0</v>
      </c>
      <c r="AI1599" s="149"/>
      <c r="AJ1599" s="149"/>
      <c r="AK1599" s="149"/>
      <c r="AL1599" s="149"/>
      <c r="AM1599" s="149"/>
      <c r="AN1599" s="149"/>
      <c r="AO1599" s="149"/>
      <c r="AP1599" s="149"/>
      <c r="AQ1599" s="149"/>
      <c r="AR1599" s="149"/>
      <c r="AS1599" s="149"/>
      <c r="AT1599" s="149"/>
      <c r="AU1599" s="149"/>
      <c r="AV1599" s="149"/>
      <c r="AW1599" s="149"/>
      <c r="AX1599" s="149"/>
      <c r="AY1599" s="149"/>
      <c r="AZ1599" s="149"/>
      <c r="BA1599" s="149"/>
      <c r="BB1599" s="149"/>
      <c r="BC1599" s="149"/>
      <c r="BD1599" s="149"/>
      <c r="BE1599" s="149"/>
      <c r="BF1599" s="149"/>
      <c r="BG1599" s="149"/>
      <c r="BH1599" s="149"/>
    </row>
    <row r="1600" spans="1:60" outlineLevel="1" x14ac:dyDescent="0.25">
      <c r="A1600" s="156"/>
      <c r="B1600" s="157"/>
      <c r="C1600" s="194" t="s">
        <v>2077</v>
      </c>
      <c r="D1600" s="161"/>
      <c r="E1600" s="162">
        <v>0.87</v>
      </c>
      <c r="F1600" s="159"/>
      <c r="G1600" s="159"/>
      <c r="H1600" s="159"/>
      <c r="I1600" s="159"/>
      <c r="J1600" s="159"/>
      <c r="K1600" s="159"/>
      <c r="L1600" s="159"/>
      <c r="M1600" s="159"/>
      <c r="N1600" s="159"/>
      <c r="O1600" s="159"/>
      <c r="P1600" s="159"/>
      <c r="Q1600" s="159"/>
      <c r="R1600" s="159"/>
      <c r="S1600" s="159"/>
      <c r="T1600" s="159"/>
      <c r="U1600" s="159"/>
      <c r="V1600" s="159"/>
      <c r="W1600" s="159"/>
      <c r="X1600" s="159"/>
      <c r="Y1600" s="149"/>
      <c r="Z1600" s="149"/>
      <c r="AA1600" s="149"/>
      <c r="AB1600" s="149"/>
      <c r="AC1600" s="149"/>
      <c r="AD1600" s="149"/>
      <c r="AE1600" s="149"/>
      <c r="AF1600" s="149"/>
      <c r="AG1600" s="149" t="s">
        <v>249</v>
      </c>
      <c r="AH1600" s="149">
        <v>0</v>
      </c>
      <c r="AI1600" s="149"/>
      <c r="AJ1600" s="149"/>
      <c r="AK1600" s="149"/>
      <c r="AL1600" s="149"/>
      <c r="AM1600" s="149"/>
      <c r="AN1600" s="149"/>
      <c r="AO1600" s="149"/>
      <c r="AP1600" s="149"/>
      <c r="AQ1600" s="149"/>
      <c r="AR1600" s="149"/>
      <c r="AS1600" s="149"/>
      <c r="AT1600" s="149"/>
      <c r="AU1600" s="149"/>
      <c r="AV1600" s="149"/>
      <c r="AW1600" s="149"/>
      <c r="AX1600" s="149"/>
      <c r="AY1600" s="149"/>
      <c r="AZ1600" s="149"/>
      <c r="BA1600" s="149"/>
      <c r="BB1600" s="149"/>
      <c r="BC1600" s="149"/>
      <c r="BD1600" s="149"/>
      <c r="BE1600" s="149"/>
      <c r="BF1600" s="149"/>
      <c r="BG1600" s="149"/>
      <c r="BH1600" s="149"/>
    </row>
    <row r="1601" spans="1:60" outlineLevel="1" x14ac:dyDescent="0.25">
      <c r="A1601" s="156"/>
      <c r="B1601" s="157"/>
      <c r="C1601" s="194" t="s">
        <v>2078</v>
      </c>
      <c r="D1601" s="161"/>
      <c r="E1601" s="162">
        <v>19.71</v>
      </c>
      <c r="F1601" s="159"/>
      <c r="G1601" s="159"/>
      <c r="H1601" s="159"/>
      <c r="I1601" s="159"/>
      <c r="J1601" s="159"/>
      <c r="K1601" s="159"/>
      <c r="L1601" s="159"/>
      <c r="M1601" s="159"/>
      <c r="N1601" s="159"/>
      <c r="O1601" s="159"/>
      <c r="P1601" s="159"/>
      <c r="Q1601" s="159"/>
      <c r="R1601" s="159"/>
      <c r="S1601" s="159"/>
      <c r="T1601" s="159"/>
      <c r="U1601" s="159"/>
      <c r="V1601" s="159"/>
      <c r="W1601" s="159"/>
      <c r="X1601" s="159"/>
      <c r="Y1601" s="149"/>
      <c r="Z1601" s="149"/>
      <c r="AA1601" s="149"/>
      <c r="AB1601" s="149"/>
      <c r="AC1601" s="149"/>
      <c r="AD1601" s="149"/>
      <c r="AE1601" s="149"/>
      <c r="AF1601" s="149"/>
      <c r="AG1601" s="149" t="s">
        <v>249</v>
      </c>
      <c r="AH1601" s="149">
        <v>0</v>
      </c>
      <c r="AI1601" s="149"/>
      <c r="AJ1601" s="149"/>
      <c r="AK1601" s="149"/>
      <c r="AL1601" s="149"/>
      <c r="AM1601" s="149"/>
      <c r="AN1601" s="149"/>
      <c r="AO1601" s="149"/>
      <c r="AP1601" s="149"/>
      <c r="AQ1601" s="149"/>
      <c r="AR1601" s="149"/>
      <c r="AS1601" s="149"/>
      <c r="AT1601" s="149"/>
      <c r="AU1601" s="149"/>
      <c r="AV1601" s="149"/>
      <c r="AW1601" s="149"/>
      <c r="AX1601" s="149"/>
      <c r="AY1601" s="149"/>
      <c r="AZ1601" s="149"/>
      <c r="BA1601" s="149"/>
      <c r="BB1601" s="149"/>
      <c r="BC1601" s="149"/>
      <c r="BD1601" s="149"/>
      <c r="BE1601" s="149"/>
      <c r="BF1601" s="149"/>
      <c r="BG1601" s="149"/>
      <c r="BH1601" s="149"/>
    </row>
    <row r="1602" spans="1:60" outlineLevel="1" x14ac:dyDescent="0.25">
      <c r="A1602" s="156"/>
      <c r="B1602" s="157"/>
      <c r="C1602" s="194" t="s">
        <v>1220</v>
      </c>
      <c r="D1602" s="161"/>
      <c r="E1602" s="162">
        <v>-3.44</v>
      </c>
      <c r="F1602" s="159"/>
      <c r="G1602" s="159"/>
      <c r="H1602" s="159"/>
      <c r="I1602" s="159"/>
      <c r="J1602" s="159"/>
      <c r="K1602" s="159"/>
      <c r="L1602" s="159"/>
      <c r="M1602" s="159"/>
      <c r="N1602" s="159"/>
      <c r="O1602" s="159"/>
      <c r="P1602" s="159"/>
      <c r="Q1602" s="159"/>
      <c r="R1602" s="159"/>
      <c r="S1602" s="159"/>
      <c r="T1602" s="159"/>
      <c r="U1602" s="159"/>
      <c r="V1602" s="159"/>
      <c r="W1602" s="159"/>
      <c r="X1602" s="159"/>
      <c r="Y1602" s="149"/>
      <c r="Z1602" s="149"/>
      <c r="AA1602" s="149"/>
      <c r="AB1602" s="149"/>
      <c r="AC1602" s="149"/>
      <c r="AD1602" s="149"/>
      <c r="AE1602" s="149"/>
      <c r="AF1602" s="149"/>
      <c r="AG1602" s="149" t="s">
        <v>249</v>
      </c>
      <c r="AH1602" s="149">
        <v>0</v>
      </c>
      <c r="AI1602" s="149"/>
      <c r="AJ1602" s="149"/>
      <c r="AK1602" s="149"/>
      <c r="AL1602" s="149"/>
      <c r="AM1602" s="149"/>
      <c r="AN1602" s="149"/>
      <c r="AO1602" s="149"/>
      <c r="AP1602" s="149"/>
      <c r="AQ1602" s="149"/>
      <c r="AR1602" s="149"/>
      <c r="AS1602" s="149"/>
      <c r="AT1602" s="149"/>
      <c r="AU1602" s="149"/>
      <c r="AV1602" s="149"/>
      <c r="AW1602" s="149"/>
      <c r="AX1602" s="149"/>
      <c r="AY1602" s="149"/>
      <c r="AZ1602" s="149"/>
      <c r="BA1602" s="149"/>
      <c r="BB1602" s="149"/>
      <c r="BC1602" s="149"/>
      <c r="BD1602" s="149"/>
      <c r="BE1602" s="149"/>
      <c r="BF1602" s="149"/>
      <c r="BG1602" s="149"/>
      <c r="BH1602" s="149"/>
    </row>
    <row r="1603" spans="1:60" outlineLevel="1" x14ac:dyDescent="0.25">
      <c r="A1603" s="156"/>
      <c r="B1603" s="157"/>
      <c r="C1603" s="194" t="s">
        <v>2079</v>
      </c>
      <c r="D1603" s="161"/>
      <c r="E1603" s="162">
        <v>43.2</v>
      </c>
      <c r="F1603" s="159"/>
      <c r="G1603" s="159"/>
      <c r="H1603" s="159"/>
      <c r="I1603" s="159"/>
      <c r="J1603" s="159"/>
      <c r="K1603" s="159"/>
      <c r="L1603" s="159"/>
      <c r="M1603" s="159"/>
      <c r="N1603" s="159"/>
      <c r="O1603" s="159"/>
      <c r="P1603" s="159"/>
      <c r="Q1603" s="159"/>
      <c r="R1603" s="159"/>
      <c r="S1603" s="159"/>
      <c r="T1603" s="159"/>
      <c r="U1603" s="159"/>
      <c r="V1603" s="159"/>
      <c r="W1603" s="159"/>
      <c r="X1603" s="159"/>
      <c r="Y1603" s="149"/>
      <c r="Z1603" s="149"/>
      <c r="AA1603" s="149"/>
      <c r="AB1603" s="149"/>
      <c r="AC1603" s="149"/>
      <c r="AD1603" s="149"/>
      <c r="AE1603" s="149"/>
      <c r="AF1603" s="149"/>
      <c r="AG1603" s="149" t="s">
        <v>249</v>
      </c>
      <c r="AH1603" s="149">
        <v>0</v>
      </c>
      <c r="AI1603" s="149"/>
      <c r="AJ1603" s="149"/>
      <c r="AK1603" s="149"/>
      <c r="AL1603" s="149"/>
      <c r="AM1603" s="149"/>
      <c r="AN1603" s="149"/>
      <c r="AO1603" s="149"/>
      <c r="AP1603" s="149"/>
      <c r="AQ1603" s="149"/>
      <c r="AR1603" s="149"/>
      <c r="AS1603" s="149"/>
      <c r="AT1603" s="149"/>
      <c r="AU1603" s="149"/>
      <c r="AV1603" s="149"/>
      <c r="AW1603" s="149"/>
      <c r="AX1603" s="149"/>
      <c r="AY1603" s="149"/>
      <c r="AZ1603" s="149"/>
      <c r="BA1603" s="149"/>
      <c r="BB1603" s="149"/>
      <c r="BC1603" s="149"/>
      <c r="BD1603" s="149"/>
      <c r="BE1603" s="149"/>
      <c r="BF1603" s="149"/>
      <c r="BG1603" s="149"/>
      <c r="BH1603" s="149"/>
    </row>
    <row r="1604" spans="1:60" outlineLevel="1" x14ac:dyDescent="0.25">
      <c r="A1604" s="156"/>
      <c r="B1604" s="157"/>
      <c r="C1604" s="194" t="s">
        <v>2080</v>
      </c>
      <c r="D1604" s="161"/>
      <c r="E1604" s="162">
        <v>-6.8250000000000002</v>
      </c>
      <c r="F1604" s="159"/>
      <c r="G1604" s="159"/>
      <c r="H1604" s="159"/>
      <c r="I1604" s="159"/>
      <c r="J1604" s="159"/>
      <c r="K1604" s="159"/>
      <c r="L1604" s="159"/>
      <c r="M1604" s="159"/>
      <c r="N1604" s="159"/>
      <c r="O1604" s="159"/>
      <c r="P1604" s="159"/>
      <c r="Q1604" s="159"/>
      <c r="R1604" s="159"/>
      <c r="S1604" s="159"/>
      <c r="T1604" s="159"/>
      <c r="U1604" s="159"/>
      <c r="V1604" s="159"/>
      <c r="W1604" s="159"/>
      <c r="X1604" s="159"/>
      <c r="Y1604" s="149"/>
      <c r="Z1604" s="149"/>
      <c r="AA1604" s="149"/>
      <c r="AB1604" s="149"/>
      <c r="AC1604" s="149"/>
      <c r="AD1604" s="149"/>
      <c r="AE1604" s="149"/>
      <c r="AF1604" s="149"/>
      <c r="AG1604" s="149" t="s">
        <v>249</v>
      </c>
      <c r="AH1604" s="149">
        <v>0</v>
      </c>
      <c r="AI1604" s="149"/>
      <c r="AJ1604" s="149"/>
      <c r="AK1604" s="149"/>
      <c r="AL1604" s="149"/>
      <c r="AM1604" s="149"/>
      <c r="AN1604" s="149"/>
      <c r="AO1604" s="149"/>
      <c r="AP1604" s="149"/>
      <c r="AQ1604" s="149"/>
      <c r="AR1604" s="149"/>
      <c r="AS1604" s="149"/>
      <c r="AT1604" s="149"/>
      <c r="AU1604" s="149"/>
      <c r="AV1604" s="149"/>
      <c r="AW1604" s="149"/>
      <c r="AX1604" s="149"/>
      <c r="AY1604" s="149"/>
      <c r="AZ1604" s="149"/>
      <c r="BA1604" s="149"/>
      <c r="BB1604" s="149"/>
      <c r="BC1604" s="149"/>
      <c r="BD1604" s="149"/>
      <c r="BE1604" s="149"/>
      <c r="BF1604" s="149"/>
      <c r="BG1604" s="149"/>
      <c r="BH1604" s="149"/>
    </row>
    <row r="1605" spans="1:60" outlineLevel="1" x14ac:dyDescent="0.25">
      <c r="A1605" s="156"/>
      <c r="B1605" s="157"/>
      <c r="C1605" s="194" t="s">
        <v>2081</v>
      </c>
      <c r="D1605" s="161"/>
      <c r="E1605" s="162">
        <v>-7.04</v>
      </c>
      <c r="F1605" s="159"/>
      <c r="G1605" s="159"/>
      <c r="H1605" s="159"/>
      <c r="I1605" s="159"/>
      <c r="J1605" s="159"/>
      <c r="K1605" s="159"/>
      <c r="L1605" s="159"/>
      <c r="M1605" s="159"/>
      <c r="N1605" s="159"/>
      <c r="O1605" s="159"/>
      <c r="P1605" s="159"/>
      <c r="Q1605" s="159"/>
      <c r="R1605" s="159"/>
      <c r="S1605" s="159"/>
      <c r="T1605" s="159"/>
      <c r="U1605" s="159"/>
      <c r="V1605" s="159"/>
      <c r="W1605" s="159"/>
      <c r="X1605" s="159"/>
      <c r="Y1605" s="149"/>
      <c r="Z1605" s="149"/>
      <c r="AA1605" s="149"/>
      <c r="AB1605" s="149"/>
      <c r="AC1605" s="149"/>
      <c r="AD1605" s="149"/>
      <c r="AE1605" s="149"/>
      <c r="AF1605" s="149"/>
      <c r="AG1605" s="149" t="s">
        <v>249</v>
      </c>
      <c r="AH1605" s="149">
        <v>0</v>
      </c>
      <c r="AI1605" s="149"/>
      <c r="AJ1605" s="149"/>
      <c r="AK1605" s="149"/>
      <c r="AL1605" s="149"/>
      <c r="AM1605" s="149"/>
      <c r="AN1605" s="149"/>
      <c r="AO1605" s="149"/>
      <c r="AP1605" s="149"/>
      <c r="AQ1605" s="149"/>
      <c r="AR1605" s="149"/>
      <c r="AS1605" s="149"/>
      <c r="AT1605" s="149"/>
      <c r="AU1605" s="149"/>
      <c r="AV1605" s="149"/>
      <c r="AW1605" s="149"/>
      <c r="AX1605" s="149"/>
      <c r="AY1605" s="149"/>
      <c r="AZ1605" s="149"/>
      <c r="BA1605" s="149"/>
      <c r="BB1605" s="149"/>
      <c r="BC1605" s="149"/>
      <c r="BD1605" s="149"/>
      <c r="BE1605" s="149"/>
      <c r="BF1605" s="149"/>
      <c r="BG1605" s="149"/>
      <c r="BH1605" s="149"/>
    </row>
    <row r="1606" spans="1:60" outlineLevel="1" x14ac:dyDescent="0.25">
      <c r="A1606" s="156"/>
      <c r="B1606" s="157"/>
      <c r="C1606" s="194" t="s">
        <v>2082</v>
      </c>
      <c r="D1606" s="161"/>
      <c r="E1606" s="162">
        <v>1.1174999999999999</v>
      </c>
      <c r="F1606" s="159"/>
      <c r="G1606" s="159"/>
      <c r="H1606" s="159"/>
      <c r="I1606" s="159"/>
      <c r="J1606" s="159"/>
      <c r="K1606" s="159"/>
      <c r="L1606" s="159"/>
      <c r="M1606" s="159"/>
      <c r="N1606" s="159"/>
      <c r="O1606" s="159"/>
      <c r="P1606" s="159"/>
      <c r="Q1606" s="159"/>
      <c r="R1606" s="159"/>
      <c r="S1606" s="159"/>
      <c r="T1606" s="159"/>
      <c r="U1606" s="159"/>
      <c r="V1606" s="159"/>
      <c r="W1606" s="159"/>
      <c r="X1606" s="159"/>
      <c r="Y1606" s="149"/>
      <c r="Z1606" s="149"/>
      <c r="AA1606" s="149"/>
      <c r="AB1606" s="149"/>
      <c r="AC1606" s="149"/>
      <c r="AD1606" s="149"/>
      <c r="AE1606" s="149"/>
      <c r="AF1606" s="149"/>
      <c r="AG1606" s="149" t="s">
        <v>249</v>
      </c>
      <c r="AH1606" s="149">
        <v>0</v>
      </c>
      <c r="AI1606" s="149"/>
      <c r="AJ1606" s="149"/>
      <c r="AK1606" s="149"/>
      <c r="AL1606" s="149"/>
      <c r="AM1606" s="149"/>
      <c r="AN1606" s="149"/>
      <c r="AO1606" s="149"/>
      <c r="AP1606" s="149"/>
      <c r="AQ1606" s="149"/>
      <c r="AR1606" s="149"/>
      <c r="AS1606" s="149"/>
      <c r="AT1606" s="149"/>
      <c r="AU1606" s="149"/>
      <c r="AV1606" s="149"/>
      <c r="AW1606" s="149"/>
      <c r="AX1606" s="149"/>
      <c r="AY1606" s="149"/>
      <c r="AZ1606" s="149"/>
      <c r="BA1606" s="149"/>
      <c r="BB1606" s="149"/>
      <c r="BC1606" s="149"/>
      <c r="BD1606" s="149"/>
      <c r="BE1606" s="149"/>
      <c r="BF1606" s="149"/>
      <c r="BG1606" s="149"/>
      <c r="BH1606" s="149"/>
    </row>
    <row r="1607" spans="1:60" outlineLevel="1" x14ac:dyDescent="0.25">
      <c r="A1607" s="156"/>
      <c r="B1607" s="157"/>
      <c r="C1607" s="194" t="s">
        <v>2083</v>
      </c>
      <c r="D1607" s="161"/>
      <c r="E1607" s="162">
        <v>1.1399999999999999</v>
      </c>
      <c r="F1607" s="159"/>
      <c r="G1607" s="159"/>
      <c r="H1607" s="159"/>
      <c r="I1607" s="159"/>
      <c r="J1607" s="159"/>
      <c r="K1607" s="159"/>
      <c r="L1607" s="159"/>
      <c r="M1607" s="159"/>
      <c r="N1607" s="159"/>
      <c r="O1607" s="159"/>
      <c r="P1607" s="159"/>
      <c r="Q1607" s="159"/>
      <c r="R1607" s="159"/>
      <c r="S1607" s="159"/>
      <c r="T1607" s="159"/>
      <c r="U1607" s="159"/>
      <c r="V1607" s="159"/>
      <c r="W1607" s="159"/>
      <c r="X1607" s="159"/>
      <c r="Y1607" s="149"/>
      <c r="Z1607" s="149"/>
      <c r="AA1607" s="149"/>
      <c r="AB1607" s="149"/>
      <c r="AC1607" s="149"/>
      <c r="AD1607" s="149"/>
      <c r="AE1607" s="149"/>
      <c r="AF1607" s="149"/>
      <c r="AG1607" s="149" t="s">
        <v>249</v>
      </c>
      <c r="AH1607" s="149">
        <v>0</v>
      </c>
      <c r="AI1607" s="149"/>
      <c r="AJ1607" s="149"/>
      <c r="AK1607" s="149"/>
      <c r="AL1607" s="149"/>
      <c r="AM1607" s="149"/>
      <c r="AN1607" s="149"/>
      <c r="AO1607" s="149"/>
      <c r="AP1607" s="149"/>
      <c r="AQ1607" s="149"/>
      <c r="AR1607" s="149"/>
      <c r="AS1607" s="149"/>
      <c r="AT1607" s="149"/>
      <c r="AU1607" s="149"/>
      <c r="AV1607" s="149"/>
      <c r="AW1607" s="149"/>
      <c r="AX1607" s="149"/>
      <c r="AY1607" s="149"/>
      <c r="AZ1607" s="149"/>
      <c r="BA1607" s="149"/>
      <c r="BB1607" s="149"/>
      <c r="BC1607" s="149"/>
      <c r="BD1607" s="149"/>
      <c r="BE1607" s="149"/>
      <c r="BF1607" s="149"/>
      <c r="BG1607" s="149"/>
      <c r="BH1607" s="149"/>
    </row>
    <row r="1608" spans="1:60" outlineLevel="1" x14ac:dyDescent="0.25">
      <c r="A1608" s="156"/>
      <c r="B1608" s="157"/>
      <c r="C1608" s="194" t="s">
        <v>2084</v>
      </c>
      <c r="D1608" s="161"/>
      <c r="E1608" s="162">
        <v>94.34</v>
      </c>
      <c r="F1608" s="159"/>
      <c r="G1608" s="159"/>
      <c r="H1608" s="159"/>
      <c r="I1608" s="159"/>
      <c r="J1608" s="159"/>
      <c r="K1608" s="159"/>
      <c r="L1608" s="159"/>
      <c r="M1608" s="159"/>
      <c r="N1608" s="159"/>
      <c r="O1608" s="159"/>
      <c r="P1608" s="159"/>
      <c r="Q1608" s="159"/>
      <c r="R1608" s="159"/>
      <c r="S1608" s="159"/>
      <c r="T1608" s="159"/>
      <c r="U1608" s="159"/>
      <c r="V1608" s="159"/>
      <c r="W1608" s="159"/>
      <c r="X1608" s="159"/>
      <c r="Y1608" s="149"/>
      <c r="Z1608" s="149"/>
      <c r="AA1608" s="149"/>
      <c r="AB1608" s="149"/>
      <c r="AC1608" s="149"/>
      <c r="AD1608" s="149"/>
      <c r="AE1608" s="149"/>
      <c r="AF1608" s="149"/>
      <c r="AG1608" s="149" t="s">
        <v>249</v>
      </c>
      <c r="AH1608" s="149">
        <v>0</v>
      </c>
      <c r="AI1608" s="149"/>
      <c r="AJ1608" s="149"/>
      <c r="AK1608" s="149"/>
      <c r="AL1608" s="149"/>
      <c r="AM1608" s="149"/>
      <c r="AN1608" s="149"/>
      <c r="AO1608" s="149"/>
      <c r="AP1608" s="149"/>
      <c r="AQ1608" s="149"/>
      <c r="AR1608" s="149"/>
      <c r="AS1608" s="149"/>
      <c r="AT1608" s="149"/>
      <c r="AU1608" s="149"/>
      <c r="AV1608" s="149"/>
      <c r="AW1608" s="149"/>
      <c r="AX1608" s="149"/>
      <c r="AY1608" s="149"/>
      <c r="AZ1608" s="149"/>
      <c r="BA1608" s="149"/>
      <c r="BB1608" s="149"/>
      <c r="BC1608" s="149"/>
      <c r="BD1608" s="149"/>
      <c r="BE1608" s="149"/>
      <c r="BF1608" s="149"/>
      <c r="BG1608" s="149"/>
      <c r="BH1608" s="149"/>
    </row>
    <row r="1609" spans="1:60" outlineLevel="1" x14ac:dyDescent="0.25">
      <c r="A1609" s="156"/>
      <c r="B1609" s="157"/>
      <c r="C1609" s="194" t="s">
        <v>2085</v>
      </c>
      <c r="D1609" s="161"/>
      <c r="E1609" s="162">
        <v>8.2449999999999992</v>
      </c>
      <c r="F1609" s="159"/>
      <c r="G1609" s="159"/>
      <c r="H1609" s="159"/>
      <c r="I1609" s="159"/>
      <c r="J1609" s="159"/>
      <c r="K1609" s="159"/>
      <c r="L1609" s="159"/>
      <c r="M1609" s="159"/>
      <c r="N1609" s="159"/>
      <c r="O1609" s="159"/>
      <c r="P1609" s="159"/>
      <c r="Q1609" s="159"/>
      <c r="R1609" s="159"/>
      <c r="S1609" s="159"/>
      <c r="T1609" s="159"/>
      <c r="U1609" s="159"/>
      <c r="V1609" s="159"/>
      <c r="W1609" s="159"/>
      <c r="X1609" s="159"/>
      <c r="Y1609" s="149"/>
      <c r="Z1609" s="149"/>
      <c r="AA1609" s="149"/>
      <c r="AB1609" s="149"/>
      <c r="AC1609" s="149"/>
      <c r="AD1609" s="149"/>
      <c r="AE1609" s="149"/>
      <c r="AF1609" s="149"/>
      <c r="AG1609" s="149" t="s">
        <v>249</v>
      </c>
      <c r="AH1609" s="149">
        <v>0</v>
      </c>
      <c r="AI1609" s="149"/>
      <c r="AJ1609" s="149"/>
      <c r="AK1609" s="149"/>
      <c r="AL1609" s="149"/>
      <c r="AM1609" s="149"/>
      <c r="AN1609" s="149"/>
      <c r="AO1609" s="149"/>
      <c r="AP1609" s="149"/>
      <c r="AQ1609" s="149"/>
      <c r="AR1609" s="149"/>
      <c r="AS1609" s="149"/>
      <c r="AT1609" s="149"/>
      <c r="AU1609" s="149"/>
      <c r="AV1609" s="149"/>
      <c r="AW1609" s="149"/>
      <c r="AX1609" s="149"/>
      <c r="AY1609" s="149"/>
      <c r="AZ1609" s="149"/>
      <c r="BA1609" s="149"/>
      <c r="BB1609" s="149"/>
      <c r="BC1609" s="149"/>
      <c r="BD1609" s="149"/>
      <c r="BE1609" s="149"/>
      <c r="BF1609" s="149"/>
      <c r="BG1609" s="149"/>
      <c r="BH1609" s="149"/>
    </row>
    <row r="1610" spans="1:60" outlineLevel="1" x14ac:dyDescent="0.25">
      <c r="A1610" s="156"/>
      <c r="B1610" s="157"/>
      <c r="C1610" s="194" t="s">
        <v>1184</v>
      </c>
      <c r="D1610" s="161"/>
      <c r="E1610" s="162">
        <v>-3.6</v>
      </c>
      <c r="F1610" s="159"/>
      <c r="G1610" s="159"/>
      <c r="H1610" s="159"/>
      <c r="I1610" s="159"/>
      <c r="J1610" s="159"/>
      <c r="K1610" s="159"/>
      <c r="L1610" s="159"/>
      <c r="M1610" s="159"/>
      <c r="N1610" s="159"/>
      <c r="O1610" s="159"/>
      <c r="P1610" s="159"/>
      <c r="Q1610" s="159"/>
      <c r="R1610" s="159"/>
      <c r="S1610" s="159"/>
      <c r="T1610" s="159"/>
      <c r="U1610" s="159"/>
      <c r="V1610" s="159"/>
      <c r="W1610" s="159"/>
      <c r="X1610" s="159"/>
      <c r="Y1610" s="149"/>
      <c r="Z1610" s="149"/>
      <c r="AA1610" s="149"/>
      <c r="AB1610" s="149"/>
      <c r="AC1610" s="149"/>
      <c r="AD1610" s="149"/>
      <c r="AE1610" s="149"/>
      <c r="AF1610" s="149"/>
      <c r="AG1610" s="149" t="s">
        <v>249</v>
      </c>
      <c r="AH1610" s="149">
        <v>0</v>
      </c>
      <c r="AI1610" s="149"/>
      <c r="AJ1610" s="149"/>
      <c r="AK1610" s="149"/>
      <c r="AL1610" s="149"/>
      <c r="AM1610" s="149"/>
      <c r="AN1610" s="149"/>
      <c r="AO1610" s="149"/>
      <c r="AP1610" s="149"/>
      <c r="AQ1610" s="149"/>
      <c r="AR1610" s="149"/>
      <c r="AS1610" s="149"/>
      <c r="AT1610" s="149"/>
      <c r="AU1610" s="149"/>
      <c r="AV1610" s="149"/>
      <c r="AW1610" s="149"/>
      <c r="AX1610" s="149"/>
      <c r="AY1610" s="149"/>
      <c r="AZ1610" s="149"/>
      <c r="BA1610" s="149"/>
      <c r="BB1610" s="149"/>
      <c r="BC1610" s="149"/>
      <c r="BD1610" s="149"/>
      <c r="BE1610" s="149"/>
      <c r="BF1610" s="149"/>
      <c r="BG1610" s="149"/>
      <c r="BH1610" s="149"/>
    </row>
    <row r="1611" spans="1:60" outlineLevel="1" x14ac:dyDescent="0.25">
      <c r="A1611" s="156"/>
      <c r="B1611" s="157"/>
      <c r="C1611" s="194" t="s">
        <v>1186</v>
      </c>
      <c r="D1611" s="161"/>
      <c r="E1611" s="162">
        <v>-1.9350000000000001</v>
      </c>
      <c r="F1611" s="159"/>
      <c r="G1611" s="159"/>
      <c r="H1611" s="159"/>
      <c r="I1611" s="159"/>
      <c r="J1611" s="159"/>
      <c r="K1611" s="159"/>
      <c r="L1611" s="159"/>
      <c r="M1611" s="159"/>
      <c r="N1611" s="159"/>
      <c r="O1611" s="159"/>
      <c r="P1611" s="159"/>
      <c r="Q1611" s="159"/>
      <c r="R1611" s="159"/>
      <c r="S1611" s="159"/>
      <c r="T1611" s="159"/>
      <c r="U1611" s="159"/>
      <c r="V1611" s="159"/>
      <c r="W1611" s="159"/>
      <c r="X1611" s="159"/>
      <c r="Y1611" s="149"/>
      <c r="Z1611" s="149"/>
      <c r="AA1611" s="149"/>
      <c r="AB1611" s="149"/>
      <c r="AC1611" s="149"/>
      <c r="AD1611" s="149"/>
      <c r="AE1611" s="149"/>
      <c r="AF1611" s="149"/>
      <c r="AG1611" s="149" t="s">
        <v>249</v>
      </c>
      <c r="AH1611" s="149">
        <v>0</v>
      </c>
      <c r="AI1611" s="149"/>
      <c r="AJ1611" s="149"/>
      <c r="AK1611" s="149"/>
      <c r="AL1611" s="149"/>
      <c r="AM1611" s="149"/>
      <c r="AN1611" s="149"/>
      <c r="AO1611" s="149"/>
      <c r="AP1611" s="149"/>
      <c r="AQ1611" s="149"/>
      <c r="AR1611" s="149"/>
      <c r="AS1611" s="149"/>
      <c r="AT1611" s="149"/>
      <c r="AU1611" s="149"/>
      <c r="AV1611" s="149"/>
      <c r="AW1611" s="149"/>
      <c r="AX1611" s="149"/>
      <c r="AY1611" s="149"/>
      <c r="AZ1611" s="149"/>
      <c r="BA1611" s="149"/>
      <c r="BB1611" s="149"/>
      <c r="BC1611" s="149"/>
      <c r="BD1611" s="149"/>
      <c r="BE1611" s="149"/>
      <c r="BF1611" s="149"/>
      <c r="BG1611" s="149"/>
      <c r="BH1611" s="149"/>
    </row>
    <row r="1612" spans="1:60" outlineLevel="1" x14ac:dyDescent="0.25">
      <c r="A1612" s="156"/>
      <c r="B1612" s="157"/>
      <c r="C1612" s="194" t="s">
        <v>2086</v>
      </c>
      <c r="D1612" s="161"/>
      <c r="E1612" s="162">
        <v>0.81</v>
      </c>
      <c r="F1612" s="159"/>
      <c r="G1612" s="159"/>
      <c r="H1612" s="159"/>
      <c r="I1612" s="159"/>
      <c r="J1612" s="159"/>
      <c r="K1612" s="159"/>
      <c r="L1612" s="159"/>
      <c r="M1612" s="159"/>
      <c r="N1612" s="159"/>
      <c r="O1612" s="159"/>
      <c r="P1612" s="159"/>
      <c r="Q1612" s="159"/>
      <c r="R1612" s="159"/>
      <c r="S1612" s="159"/>
      <c r="T1612" s="159"/>
      <c r="U1612" s="159"/>
      <c r="V1612" s="159"/>
      <c r="W1612" s="159"/>
      <c r="X1612" s="159"/>
      <c r="Y1612" s="149"/>
      <c r="Z1612" s="149"/>
      <c r="AA1612" s="149"/>
      <c r="AB1612" s="149"/>
      <c r="AC1612" s="149"/>
      <c r="AD1612" s="149"/>
      <c r="AE1612" s="149"/>
      <c r="AF1612" s="149"/>
      <c r="AG1612" s="149" t="s">
        <v>249</v>
      </c>
      <c r="AH1612" s="149">
        <v>0</v>
      </c>
      <c r="AI1612" s="149"/>
      <c r="AJ1612" s="149"/>
      <c r="AK1612" s="149"/>
      <c r="AL1612" s="149"/>
      <c r="AM1612" s="149"/>
      <c r="AN1612" s="149"/>
      <c r="AO1612" s="149"/>
      <c r="AP1612" s="149"/>
      <c r="AQ1612" s="149"/>
      <c r="AR1612" s="149"/>
      <c r="AS1612" s="149"/>
      <c r="AT1612" s="149"/>
      <c r="AU1612" s="149"/>
      <c r="AV1612" s="149"/>
      <c r="AW1612" s="149"/>
      <c r="AX1612" s="149"/>
      <c r="AY1612" s="149"/>
      <c r="AZ1612" s="149"/>
      <c r="BA1612" s="149"/>
      <c r="BB1612" s="149"/>
      <c r="BC1612" s="149"/>
      <c r="BD1612" s="149"/>
      <c r="BE1612" s="149"/>
      <c r="BF1612" s="149"/>
      <c r="BG1612" s="149"/>
      <c r="BH1612" s="149"/>
    </row>
    <row r="1613" spans="1:60" outlineLevel="1" x14ac:dyDescent="0.25">
      <c r="A1613" s="156"/>
      <c r="B1613" s="157"/>
      <c r="C1613" s="194" t="s">
        <v>2087</v>
      </c>
      <c r="D1613" s="161"/>
      <c r="E1613" s="162">
        <v>46.71</v>
      </c>
      <c r="F1613" s="159"/>
      <c r="G1613" s="159"/>
      <c r="H1613" s="159"/>
      <c r="I1613" s="159"/>
      <c r="J1613" s="159"/>
      <c r="K1613" s="159"/>
      <c r="L1613" s="159"/>
      <c r="M1613" s="159"/>
      <c r="N1613" s="159"/>
      <c r="O1613" s="159"/>
      <c r="P1613" s="159"/>
      <c r="Q1613" s="159"/>
      <c r="R1613" s="159"/>
      <c r="S1613" s="159"/>
      <c r="T1613" s="159"/>
      <c r="U1613" s="159"/>
      <c r="V1613" s="159"/>
      <c r="W1613" s="159"/>
      <c r="X1613" s="159"/>
      <c r="Y1613" s="149"/>
      <c r="Z1613" s="149"/>
      <c r="AA1613" s="149"/>
      <c r="AB1613" s="149"/>
      <c r="AC1613" s="149"/>
      <c r="AD1613" s="149"/>
      <c r="AE1613" s="149"/>
      <c r="AF1613" s="149"/>
      <c r="AG1613" s="149" t="s">
        <v>249</v>
      </c>
      <c r="AH1613" s="149">
        <v>0</v>
      </c>
      <c r="AI1613" s="149"/>
      <c r="AJ1613" s="149"/>
      <c r="AK1613" s="149"/>
      <c r="AL1613" s="149"/>
      <c r="AM1613" s="149"/>
      <c r="AN1613" s="149"/>
      <c r="AO1613" s="149"/>
      <c r="AP1613" s="149"/>
      <c r="AQ1613" s="149"/>
      <c r="AR1613" s="149"/>
      <c r="AS1613" s="149"/>
      <c r="AT1613" s="149"/>
      <c r="AU1613" s="149"/>
      <c r="AV1613" s="149"/>
      <c r="AW1613" s="149"/>
      <c r="AX1613" s="149"/>
      <c r="AY1613" s="149"/>
      <c r="AZ1613" s="149"/>
      <c r="BA1613" s="149"/>
      <c r="BB1613" s="149"/>
      <c r="BC1613" s="149"/>
      <c r="BD1613" s="149"/>
      <c r="BE1613" s="149"/>
      <c r="BF1613" s="149"/>
      <c r="BG1613" s="149"/>
      <c r="BH1613" s="149"/>
    </row>
    <row r="1614" spans="1:60" outlineLevel="1" x14ac:dyDescent="0.25">
      <c r="A1614" s="156"/>
      <c r="B1614" s="157"/>
      <c r="C1614" s="194" t="s">
        <v>2088</v>
      </c>
      <c r="D1614" s="161"/>
      <c r="E1614" s="162">
        <v>-5.7750000000000004</v>
      </c>
      <c r="F1614" s="159"/>
      <c r="G1614" s="159"/>
      <c r="H1614" s="159"/>
      <c r="I1614" s="159"/>
      <c r="J1614" s="159"/>
      <c r="K1614" s="159"/>
      <c r="L1614" s="159"/>
      <c r="M1614" s="159"/>
      <c r="N1614" s="159"/>
      <c r="O1614" s="159"/>
      <c r="P1614" s="159"/>
      <c r="Q1614" s="159"/>
      <c r="R1614" s="159"/>
      <c r="S1614" s="159"/>
      <c r="T1614" s="159"/>
      <c r="U1614" s="159"/>
      <c r="V1614" s="159"/>
      <c r="W1614" s="159"/>
      <c r="X1614" s="159"/>
      <c r="Y1614" s="149"/>
      <c r="Z1614" s="149"/>
      <c r="AA1614" s="149"/>
      <c r="AB1614" s="149"/>
      <c r="AC1614" s="149"/>
      <c r="AD1614" s="149"/>
      <c r="AE1614" s="149"/>
      <c r="AF1614" s="149"/>
      <c r="AG1614" s="149" t="s">
        <v>249</v>
      </c>
      <c r="AH1614" s="149">
        <v>0</v>
      </c>
      <c r="AI1614" s="149"/>
      <c r="AJ1614" s="149"/>
      <c r="AK1614" s="149"/>
      <c r="AL1614" s="149"/>
      <c r="AM1614" s="149"/>
      <c r="AN1614" s="149"/>
      <c r="AO1614" s="149"/>
      <c r="AP1614" s="149"/>
      <c r="AQ1614" s="149"/>
      <c r="AR1614" s="149"/>
      <c r="AS1614" s="149"/>
      <c r="AT1614" s="149"/>
      <c r="AU1614" s="149"/>
      <c r="AV1614" s="149"/>
      <c r="AW1614" s="149"/>
      <c r="AX1614" s="149"/>
      <c r="AY1614" s="149"/>
      <c r="AZ1614" s="149"/>
      <c r="BA1614" s="149"/>
      <c r="BB1614" s="149"/>
      <c r="BC1614" s="149"/>
      <c r="BD1614" s="149"/>
      <c r="BE1614" s="149"/>
      <c r="BF1614" s="149"/>
      <c r="BG1614" s="149"/>
      <c r="BH1614" s="149"/>
    </row>
    <row r="1615" spans="1:60" outlineLevel="1" x14ac:dyDescent="0.25">
      <c r="A1615" s="156"/>
      <c r="B1615" s="157"/>
      <c r="C1615" s="194" t="s">
        <v>1192</v>
      </c>
      <c r="D1615" s="161"/>
      <c r="E1615" s="162">
        <v>-7.77</v>
      </c>
      <c r="F1615" s="159"/>
      <c r="G1615" s="159"/>
      <c r="H1615" s="159"/>
      <c r="I1615" s="159"/>
      <c r="J1615" s="159"/>
      <c r="K1615" s="159"/>
      <c r="L1615" s="159"/>
      <c r="M1615" s="159"/>
      <c r="N1615" s="159"/>
      <c r="O1615" s="159"/>
      <c r="P1615" s="159"/>
      <c r="Q1615" s="159"/>
      <c r="R1615" s="159"/>
      <c r="S1615" s="159"/>
      <c r="T1615" s="159"/>
      <c r="U1615" s="159"/>
      <c r="V1615" s="159"/>
      <c r="W1615" s="159"/>
      <c r="X1615" s="159"/>
      <c r="Y1615" s="149"/>
      <c r="Z1615" s="149"/>
      <c r="AA1615" s="149"/>
      <c r="AB1615" s="149"/>
      <c r="AC1615" s="149"/>
      <c r="AD1615" s="149"/>
      <c r="AE1615" s="149"/>
      <c r="AF1615" s="149"/>
      <c r="AG1615" s="149" t="s">
        <v>249</v>
      </c>
      <c r="AH1615" s="149">
        <v>0</v>
      </c>
      <c r="AI1615" s="149"/>
      <c r="AJ1615" s="149"/>
      <c r="AK1615" s="149"/>
      <c r="AL1615" s="149"/>
      <c r="AM1615" s="149"/>
      <c r="AN1615" s="149"/>
      <c r="AO1615" s="149"/>
      <c r="AP1615" s="149"/>
      <c r="AQ1615" s="149"/>
      <c r="AR1615" s="149"/>
      <c r="AS1615" s="149"/>
      <c r="AT1615" s="149"/>
      <c r="AU1615" s="149"/>
      <c r="AV1615" s="149"/>
      <c r="AW1615" s="149"/>
      <c r="AX1615" s="149"/>
      <c r="AY1615" s="149"/>
      <c r="AZ1615" s="149"/>
      <c r="BA1615" s="149"/>
      <c r="BB1615" s="149"/>
      <c r="BC1615" s="149"/>
      <c r="BD1615" s="149"/>
      <c r="BE1615" s="149"/>
      <c r="BF1615" s="149"/>
      <c r="BG1615" s="149"/>
      <c r="BH1615" s="149"/>
    </row>
    <row r="1616" spans="1:60" outlineLevel="1" x14ac:dyDescent="0.25">
      <c r="A1616" s="156"/>
      <c r="B1616" s="157"/>
      <c r="C1616" s="194" t="s">
        <v>1191</v>
      </c>
      <c r="D1616" s="161"/>
      <c r="E1616" s="162">
        <v>-6.72</v>
      </c>
      <c r="F1616" s="159"/>
      <c r="G1616" s="159"/>
      <c r="H1616" s="159"/>
      <c r="I1616" s="159"/>
      <c r="J1616" s="159"/>
      <c r="K1616" s="159"/>
      <c r="L1616" s="159"/>
      <c r="M1616" s="159"/>
      <c r="N1616" s="159"/>
      <c r="O1616" s="159"/>
      <c r="P1616" s="159"/>
      <c r="Q1616" s="159"/>
      <c r="R1616" s="159"/>
      <c r="S1616" s="159"/>
      <c r="T1616" s="159"/>
      <c r="U1616" s="159"/>
      <c r="V1616" s="159"/>
      <c r="W1616" s="159"/>
      <c r="X1616" s="159"/>
      <c r="Y1616" s="149"/>
      <c r="Z1616" s="149"/>
      <c r="AA1616" s="149"/>
      <c r="AB1616" s="149"/>
      <c r="AC1616" s="149"/>
      <c r="AD1616" s="149"/>
      <c r="AE1616" s="149"/>
      <c r="AF1616" s="149"/>
      <c r="AG1616" s="149" t="s">
        <v>249</v>
      </c>
      <c r="AH1616" s="149">
        <v>0</v>
      </c>
      <c r="AI1616" s="149"/>
      <c r="AJ1616" s="149"/>
      <c r="AK1616" s="149"/>
      <c r="AL1616" s="149"/>
      <c r="AM1616" s="149"/>
      <c r="AN1616" s="149"/>
      <c r="AO1616" s="149"/>
      <c r="AP1616" s="149"/>
      <c r="AQ1616" s="149"/>
      <c r="AR1616" s="149"/>
      <c r="AS1616" s="149"/>
      <c r="AT1616" s="149"/>
      <c r="AU1616" s="149"/>
      <c r="AV1616" s="149"/>
      <c r="AW1616" s="149"/>
      <c r="AX1616" s="149"/>
      <c r="AY1616" s="149"/>
      <c r="AZ1616" s="149"/>
      <c r="BA1616" s="149"/>
      <c r="BB1616" s="149"/>
      <c r="BC1616" s="149"/>
      <c r="BD1616" s="149"/>
      <c r="BE1616" s="149"/>
      <c r="BF1616" s="149"/>
      <c r="BG1616" s="149"/>
      <c r="BH1616" s="149"/>
    </row>
    <row r="1617" spans="1:60" outlineLevel="1" x14ac:dyDescent="0.25">
      <c r="A1617" s="156"/>
      <c r="B1617" s="157"/>
      <c r="C1617" s="194" t="s">
        <v>2089</v>
      </c>
      <c r="D1617" s="161"/>
      <c r="E1617" s="162">
        <v>1.0425</v>
      </c>
      <c r="F1617" s="159"/>
      <c r="G1617" s="159"/>
      <c r="H1617" s="159"/>
      <c r="I1617" s="159"/>
      <c r="J1617" s="159"/>
      <c r="K1617" s="159"/>
      <c r="L1617" s="159"/>
      <c r="M1617" s="159"/>
      <c r="N1617" s="159"/>
      <c r="O1617" s="159"/>
      <c r="P1617" s="159"/>
      <c r="Q1617" s="159"/>
      <c r="R1617" s="159"/>
      <c r="S1617" s="159"/>
      <c r="T1617" s="159"/>
      <c r="U1617" s="159"/>
      <c r="V1617" s="159"/>
      <c r="W1617" s="159"/>
      <c r="X1617" s="159"/>
      <c r="Y1617" s="149"/>
      <c r="Z1617" s="149"/>
      <c r="AA1617" s="149"/>
      <c r="AB1617" s="149"/>
      <c r="AC1617" s="149"/>
      <c r="AD1617" s="149"/>
      <c r="AE1617" s="149"/>
      <c r="AF1617" s="149"/>
      <c r="AG1617" s="149" t="s">
        <v>249</v>
      </c>
      <c r="AH1617" s="149">
        <v>0</v>
      </c>
      <c r="AI1617" s="149"/>
      <c r="AJ1617" s="149"/>
      <c r="AK1617" s="149"/>
      <c r="AL1617" s="149"/>
      <c r="AM1617" s="149"/>
      <c r="AN1617" s="149"/>
      <c r="AO1617" s="149"/>
      <c r="AP1617" s="149"/>
      <c r="AQ1617" s="149"/>
      <c r="AR1617" s="149"/>
      <c r="AS1617" s="149"/>
      <c r="AT1617" s="149"/>
      <c r="AU1617" s="149"/>
      <c r="AV1617" s="149"/>
      <c r="AW1617" s="149"/>
      <c r="AX1617" s="149"/>
      <c r="AY1617" s="149"/>
      <c r="AZ1617" s="149"/>
      <c r="BA1617" s="149"/>
      <c r="BB1617" s="149"/>
      <c r="BC1617" s="149"/>
      <c r="BD1617" s="149"/>
      <c r="BE1617" s="149"/>
      <c r="BF1617" s="149"/>
      <c r="BG1617" s="149"/>
      <c r="BH1617" s="149"/>
    </row>
    <row r="1618" spans="1:60" outlineLevel="1" x14ac:dyDescent="0.25">
      <c r="A1618" s="156"/>
      <c r="B1618" s="157"/>
      <c r="C1618" s="194" t="s">
        <v>2090</v>
      </c>
      <c r="D1618" s="161"/>
      <c r="E1618" s="162">
        <v>1.1850000000000001</v>
      </c>
      <c r="F1618" s="159"/>
      <c r="G1618" s="159"/>
      <c r="H1618" s="159"/>
      <c r="I1618" s="159"/>
      <c r="J1618" s="159"/>
      <c r="K1618" s="159"/>
      <c r="L1618" s="159"/>
      <c r="M1618" s="159"/>
      <c r="N1618" s="159"/>
      <c r="O1618" s="159"/>
      <c r="P1618" s="159"/>
      <c r="Q1618" s="159"/>
      <c r="R1618" s="159"/>
      <c r="S1618" s="159"/>
      <c r="T1618" s="159"/>
      <c r="U1618" s="159"/>
      <c r="V1618" s="159"/>
      <c r="W1618" s="159"/>
      <c r="X1618" s="159"/>
      <c r="Y1618" s="149"/>
      <c r="Z1618" s="149"/>
      <c r="AA1618" s="149"/>
      <c r="AB1618" s="149"/>
      <c r="AC1618" s="149"/>
      <c r="AD1618" s="149"/>
      <c r="AE1618" s="149"/>
      <c r="AF1618" s="149"/>
      <c r="AG1618" s="149" t="s">
        <v>249</v>
      </c>
      <c r="AH1618" s="149">
        <v>0</v>
      </c>
      <c r="AI1618" s="149"/>
      <c r="AJ1618" s="149"/>
      <c r="AK1618" s="149"/>
      <c r="AL1618" s="149"/>
      <c r="AM1618" s="149"/>
      <c r="AN1618" s="149"/>
      <c r="AO1618" s="149"/>
      <c r="AP1618" s="149"/>
      <c r="AQ1618" s="149"/>
      <c r="AR1618" s="149"/>
      <c r="AS1618" s="149"/>
      <c r="AT1618" s="149"/>
      <c r="AU1618" s="149"/>
      <c r="AV1618" s="149"/>
      <c r="AW1618" s="149"/>
      <c r="AX1618" s="149"/>
      <c r="AY1618" s="149"/>
      <c r="AZ1618" s="149"/>
      <c r="BA1618" s="149"/>
      <c r="BB1618" s="149"/>
      <c r="BC1618" s="149"/>
      <c r="BD1618" s="149"/>
      <c r="BE1618" s="149"/>
      <c r="BF1618" s="149"/>
      <c r="BG1618" s="149"/>
      <c r="BH1618" s="149"/>
    </row>
    <row r="1619" spans="1:60" outlineLevel="1" x14ac:dyDescent="0.25">
      <c r="A1619" s="156"/>
      <c r="B1619" s="157"/>
      <c r="C1619" s="194" t="s">
        <v>2091</v>
      </c>
      <c r="D1619" s="161"/>
      <c r="E1619" s="162">
        <v>1.1100000000000001</v>
      </c>
      <c r="F1619" s="159"/>
      <c r="G1619" s="159"/>
      <c r="H1619" s="159"/>
      <c r="I1619" s="159"/>
      <c r="J1619" s="159"/>
      <c r="K1619" s="159"/>
      <c r="L1619" s="159"/>
      <c r="M1619" s="159"/>
      <c r="N1619" s="159"/>
      <c r="O1619" s="159"/>
      <c r="P1619" s="159"/>
      <c r="Q1619" s="159"/>
      <c r="R1619" s="159"/>
      <c r="S1619" s="159"/>
      <c r="T1619" s="159"/>
      <c r="U1619" s="159"/>
      <c r="V1619" s="159"/>
      <c r="W1619" s="159"/>
      <c r="X1619" s="159"/>
      <c r="Y1619" s="149"/>
      <c r="Z1619" s="149"/>
      <c r="AA1619" s="149"/>
      <c r="AB1619" s="149"/>
      <c r="AC1619" s="149"/>
      <c r="AD1619" s="149"/>
      <c r="AE1619" s="149"/>
      <c r="AF1619" s="149"/>
      <c r="AG1619" s="149" t="s">
        <v>249</v>
      </c>
      <c r="AH1619" s="149">
        <v>0</v>
      </c>
      <c r="AI1619" s="149"/>
      <c r="AJ1619" s="149"/>
      <c r="AK1619" s="149"/>
      <c r="AL1619" s="149"/>
      <c r="AM1619" s="149"/>
      <c r="AN1619" s="149"/>
      <c r="AO1619" s="149"/>
      <c r="AP1619" s="149"/>
      <c r="AQ1619" s="149"/>
      <c r="AR1619" s="149"/>
      <c r="AS1619" s="149"/>
      <c r="AT1619" s="149"/>
      <c r="AU1619" s="149"/>
      <c r="AV1619" s="149"/>
      <c r="AW1619" s="149"/>
      <c r="AX1619" s="149"/>
      <c r="AY1619" s="149"/>
      <c r="AZ1619" s="149"/>
      <c r="BA1619" s="149"/>
      <c r="BB1619" s="149"/>
      <c r="BC1619" s="149"/>
      <c r="BD1619" s="149"/>
      <c r="BE1619" s="149"/>
      <c r="BF1619" s="149"/>
      <c r="BG1619" s="149"/>
      <c r="BH1619" s="149"/>
    </row>
    <row r="1620" spans="1:60" outlineLevel="1" x14ac:dyDescent="0.25">
      <c r="A1620" s="156"/>
      <c r="B1620" s="157"/>
      <c r="C1620" s="194" t="s">
        <v>2092</v>
      </c>
      <c r="D1620" s="161"/>
      <c r="E1620" s="162">
        <v>12.76</v>
      </c>
      <c r="F1620" s="159"/>
      <c r="G1620" s="159"/>
      <c r="H1620" s="159"/>
      <c r="I1620" s="159"/>
      <c r="J1620" s="159"/>
      <c r="K1620" s="159"/>
      <c r="L1620" s="159"/>
      <c r="M1620" s="159"/>
      <c r="N1620" s="159"/>
      <c r="O1620" s="159"/>
      <c r="P1620" s="159"/>
      <c r="Q1620" s="159"/>
      <c r="R1620" s="159"/>
      <c r="S1620" s="159"/>
      <c r="T1620" s="159"/>
      <c r="U1620" s="159"/>
      <c r="V1620" s="159"/>
      <c r="W1620" s="159"/>
      <c r="X1620" s="159"/>
      <c r="Y1620" s="149"/>
      <c r="Z1620" s="149"/>
      <c r="AA1620" s="149"/>
      <c r="AB1620" s="149"/>
      <c r="AC1620" s="149"/>
      <c r="AD1620" s="149"/>
      <c r="AE1620" s="149"/>
      <c r="AF1620" s="149"/>
      <c r="AG1620" s="149" t="s">
        <v>249</v>
      </c>
      <c r="AH1620" s="149">
        <v>0</v>
      </c>
      <c r="AI1620" s="149"/>
      <c r="AJ1620" s="149"/>
      <c r="AK1620" s="149"/>
      <c r="AL1620" s="149"/>
      <c r="AM1620" s="149"/>
      <c r="AN1620" s="149"/>
      <c r="AO1620" s="149"/>
      <c r="AP1620" s="149"/>
      <c r="AQ1620" s="149"/>
      <c r="AR1620" s="149"/>
      <c r="AS1620" s="149"/>
      <c r="AT1620" s="149"/>
      <c r="AU1620" s="149"/>
      <c r="AV1620" s="149"/>
      <c r="AW1620" s="149"/>
      <c r="AX1620" s="149"/>
      <c r="AY1620" s="149"/>
      <c r="AZ1620" s="149"/>
      <c r="BA1620" s="149"/>
      <c r="BB1620" s="149"/>
      <c r="BC1620" s="149"/>
      <c r="BD1620" s="149"/>
      <c r="BE1620" s="149"/>
      <c r="BF1620" s="149"/>
      <c r="BG1620" s="149"/>
      <c r="BH1620" s="149"/>
    </row>
    <row r="1621" spans="1:60" outlineLevel="1" x14ac:dyDescent="0.25">
      <c r="A1621" s="156"/>
      <c r="B1621" s="157"/>
      <c r="C1621" s="194" t="s">
        <v>1157</v>
      </c>
      <c r="D1621" s="161"/>
      <c r="E1621" s="162">
        <v>-1.72</v>
      </c>
      <c r="F1621" s="159"/>
      <c r="G1621" s="159"/>
      <c r="H1621" s="159"/>
      <c r="I1621" s="159"/>
      <c r="J1621" s="159"/>
      <c r="K1621" s="159"/>
      <c r="L1621" s="159"/>
      <c r="M1621" s="159"/>
      <c r="N1621" s="159"/>
      <c r="O1621" s="159"/>
      <c r="P1621" s="159"/>
      <c r="Q1621" s="159"/>
      <c r="R1621" s="159"/>
      <c r="S1621" s="159"/>
      <c r="T1621" s="159"/>
      <c r="U1621" s="159"/>
      <c r="V1621" s="159"/>
      <c r="W1621" s="159"/>
      <c r="X1621" s="159"/>
      <c r="Y1621" s="149"/>
      <c r="Z1621" s="149"/>
      <c r="AA1621" s="149"/>
      <c r="AB1621" s="149"/>
      <c r="AC1621" s="149"/>
      <c r="AD1621" s="149"/>
      <c r="AE1621" s="149"/>
      <c r="AF1621" s="149"/>
      <c r="AG1621" s="149" t="s">
        <v>249</v>
      </c>
      <c r="AH1621" s="149">
        <v>0</v>
      </c>
      <c r="AI1621" s="149"/>
      <c r="AJ1621" s="149"/>
      <c r="AK1621" s="149"/>
      <c r="AL1621" s="149"/>
      <c r="AM1621" s="149"/>
      <c r="AN1621" s="149"/>
      <c r="AO1621" s="149"/>
      <c r="AP1621" s="149"/>
      <c r="AQ1621" s="149"/>
      <c r="AR1621" s="149"/>
      <c r="AS1621" s="149"/>
      <c r="AT1621" s="149"/>
      <c r="AU1621" s="149"/>
      <c r="AV1621" s="149"/>
      <c r="AW1621" s="149"/>
      <c r="AX1621" s="149"/>
      <c r="AY1621" s="149"/>
      <c r="AZ1621" s="149"/>
      <c r="BA1621" s="149"/>
      <c r="BB1621" s="149"/>
      <c r="BC1621" s="149"/>
      <c r="BD1621" s="149"/>
      <c r="BE1621" s="149"/>
      <c r="BF1621" s="149"/>
      <c r="BG1621" s="149"/>
      <c r="BH1621" s="149"/>
    </row>
    <row r="1622" spans="1:60" outlineLevel="1" x14ac:dyDescent="0.25">
      <c r="A1622" s="175">
        <v>215</v>
      </c>
      <c r="B1622" s="176" t="s">
        <v>2096</v>
      </c>
      <c r="C1622" s="193" t="s">
        <v>2097</v>
      </c>
      <c r="D1622" s="177" t="s">
        <v>242</v>
      </c>
      <c r="E1622" s="178">
        <v>108.99</v>
      </c>
      <c r="F1622" s="179"/>
      <c r="G1622" s="180">
        <f>ROUND(E1622*F1622,2)</f>
        <v>0</v>
      </c>
      <c r="H1622" s="179"/>
      <c r="I1622" s="180">
        <f>ROUND(E1622*H1622,2)</f>
        <v>0</v>
      </c>
      <c r="J1622" s="179"/>
      <c r="K1622" s="180">
        <f>ROUND(E1622*J1622,2)</f>
        <v>0</v>
      </c>
      <c r="L1622" s="180">
        <v>21</v>
      </c>
      <c r="M1622" s="180">
        <f>G1622*(1+L1622/100)</f>
        <v>0</v>
      </c>
      <c r="N1622" s="180">
        <v>3.1E-4</v>
      </c>
      <c r="O1622" s="180">
        <f>ROUND(E1622*N1622,2)</f>
        <v>0.03</v>
      </c>
      <c r="P1622" s="180">
        <v>0</v>
      </c>
      <c r="Q1622" s="180">
        <f>ROUND(E1622*P1622,2)</f>
        <v>0</v>
      </c>
      <c r="R1622" s="180" t="s">
        <v>2065</v>
      </c>
      <c r="S1622" s="180" t="s">
        <v>244</v>
      </c>
      <c r="T1622" s="181" t="s">
        <v>1030</v>
      </c>
      <c r="U1622" s="159">
        <v>0.10902000000000001</v>
      </c>
      <c r="V1622" s="159">
        <f>ROUND(E1622*U1622,2)</f>
        <v>11.88</v>
      </c>
      <c r="W1622" s="159"/>
      <c r="X1622" s="159" t="s">
        <v>246</v>
      </c>
      <c r="Y1622" s="149"/>
      <c r="Z1622" s="149"/>
      <c r="AA1622" s="149"/>
      <c r="AB1622" s="149"/>
      <c r="AC1622" s="149"/>
      <c r="AD1622" s="149"/>
      <c r="AE1622" s="149"/>
      <c r="AF1622" s="149"/>
      <c r="AG1622" s="149" t="s">
        <v>289</v>
      </c>
      <c r="AH1622" s="149"/>
      <c r="AI1622" s="149"/>
      <c r="AJ1622" s="149"/>
      <c r="AK1622" s="149"/>
      <c r="AL1622" s="149"/>
      <c r="AM1622" s="149"/>
      <c r="AN1622" s="149"/>
      <c r="AO1622" s="149"/>
      <c r="AP1622" s="149"/>
      <c r="AQ1622" s="149"/>
      <c r="AR1622" s="149"/>
      <c r="AS1622" s="149"/>
      <c r="AT1622" s="149"/>
      <c r="AU1622" s="149"/>
      <c r="AV1622" s="149"/>
      <c r="AW1622" s="149"/>
      <c r="AX1622" s="149"/>
      <c r="AY1622" s="149"/>
      <c r="AZ1622" s="149"/>
      <c r="BA1622" s="149"/>
      <c r="BB1622" s="149"/>
      <c r="BC1622" s="149"/>
      <c r="BD1622" s="149"/>
      <c r="BE1622" s="149"/>
      <c r="BF1622" s="149"/>
      <c r="BG1622" s="149"/>
      <c r="BH1622" s="149"/>
    </row>
    <row r="1623" spans="1:60" outlineLevel="1" x14ac:dyDescent="0.25">
      <c r="A1623" s="156"/>
      <c r="B1623" s="157"/>
      <c r="C1623" s="194" t="s">
        <v>2059</v>
      </c>
      <c r="D1623" s="161"/>
      <c r="E1623" s="162"/>
      <c r="F1623" s="159"/>
      <c r="G1623" s="159"/>
      <c r="H1623" s="159"/>
      <c r="I1623" s="159"/>
      <c r="J1623" s="159"/>
      <c r="K1623" s="159"/>
      <c r="L1623" s="159"/>
      <c r="M1623" s="159"/>
      <c r="N1623" s="159"/>
      <c r="O1623" s="159"/>
      <c r="P1623" s="159"/>
      <c r="Q1623" s="159"/>
      <c r="R1623" s="159"/>
      <c r="S1623" s="159"/>
      <c r="T1623" s="159"/>
      <c r="U1623" s="159"/>
      <c r="V1623" s="159"/>
      <c r="W1623" s="159"/>
      <c r="X1623" s="159"/>
      <c r="Y1623" s="149"/>
      <c r="Z1623" s="149"/>
      <c r="AA1623" s="149"/>
      <c r="AB1623" s="149"/>
      <c r="AC1623" s="149"/>
      <c r="AD1623" s="149"/>
      <c r="AE1623" s="149"/>
      <c r="AF1623" s="149"/>
      <c r="AG1623" s="149" t="s">
        <v>249</v>
      </c>
      <c r="AH1623" s="149">
        <v>0</v>
      </c>
      <c r="AI1623" s="149"/>
      <c r="AJ1623" s="149"/>
      <c r="AK1623" s="149"/>
      <c r="AL1623" s="149"/>
      <c r="AM1623" s="149"/>
      <c r="AN1623" s="149"/>
      <c r="AO1623" s="149"/>
      <c r="AP1623" s="149"/>
      <c r="AQ1623" s="149"/>
      <c r="AR1623" s="149"/>
      <c r="AS1623" s="149"/>
      <c r="AT1623" s="149"/>
      <c r="AU1623" s="149"/>
      <c r="AV1623" s="149"/>
      <c r="AW1623" s="149"/>
      <c r="AX1623" s="149"/>
      <c r="AY1623" s="149"/>
      <c r="AZ1623" s="149"/>
      <c r="BA1623" s="149"/>
      <c r="BB1623" s="149"/>
      <c r="BC1623" s="149"/>
      <c r="BD1623" s="149"/>
      <c r="BE1623" s="149"/>
      <c r="BF1623" s="149"/>
      <c r="BG1623" s="149"/>
      <c r="BH1623" s="149"/>
    </row>
    <row r="1624" spans="1:60" outlineLevel="1" x14ac:dyDescent="0.25">
      <c r="A1624" s="156"/>
      <c r="B1624" s="157"/>
      <c r="C1624" s="194" t="s">
        <v>2098</v>
      </c>
      <c r="D1624" s="161"/>
      <c r="E1624" s="162">
        <v>108.99</v>
      </c>
      <c r="F1624" s="159"/>
      <c r="G1624" s="159"/>
      <c r="H1624" s="159"/>
      <c r="I1624" s="159"/>
      <c r="J1624" s="159"/>
      <c r="K1624" s="159"/>
      <c r="L1624" s="159"/>
      <c r="M1624" s="159"/>
      <c r="N1624" s="159"/>
      <c r="O1624" s="159"/>
      <c r="P1624" s="159"/>
      <c r="Q1624" s="159"/>
      <c r="R1624" s="159"/>
      <c r="S1624" s="159"/>
      <c r="T1624" s="159"/>
      <c r="U1624" s="159"/>
      <c r="V1624" s="159"/>
      <c r="W1624" s="159"/>
      <c r="X1624" s="159"/>
      <c r="Y1624" s="149"/>
      <c r="Z1624" s="149"/>
      <c r="AA1624" s="149"/>
      <c r="AB1624" s="149"/>
      <c r="AC1624" s="149"/>
      <c r="AD1624" s="149"/>
      <c r="AE1624" s="149"/>
      <c r="AF1624" s="149"/>
      <c r="AG1624" s="149" t="s">
        <v>249</v>
      </c>
      <c r="AH1624" s="149">
        <v>0</v>
      </c>
      <c r="AI1624" s="149"/>
      <c r="AJ1624" s="149"/>
      <c r="AK1624" s="149"/>
      <c r="AL1624" s="149"/>
      <c r="AM1624" s="149"/>
      <c r="AN1624" s="149"/>
      <c r="AO1624" s="149"/>
      <c r="AP1624" s="149"/>
      <c r="AQ1624" s="149"/>
      <c r="AR1624" s="149"/>
      <c r="AS1624" s="149"/>
      <c r="AT1624" s="149"/>
      <c r="AU1624" s="149"/>
      <c r="AV1624" s="149"/>
      <c r="AW1624" s="149"/>
      <c r="AX1624" s="149"/>
      <c r="AY1624" s="149"/>
      <c r="AZ1624" s="149"/>
      <c r="BA1624" s="149"/>
      <c r="BB1624" s="149"/>
      <c r="BC1624" s="149"/>
      <c r="BD1624" s="149"/>
      <c r="BE1624" s="149"/>
      <c r="BF1624" s="149"/>
      <c r="BG1624" s="149"/>
      <c r="BH1624" s="149"/>
    </row>
    <row r="1625" spans="1:60" x14ac:dyDescent="0.25">
      <c r="A1625" s="169" t="s">
        <v>238</v>
      </c>
      <c r="B1625" s="170" t="s">
        <v>200</v>
      </c>
      <c r="C1625" s="192" t="s">
        <v>103</v>
      </c>
      <c r="D1625" s="171"/>
      <c r="E1625" s="172"/>
      <c r="F1625" s="173"/>
      <c r="G1625" s="173">
        <f>SUMIF(AG1626:AG1649,"&lt;&gt;NOR",G1626:G1649)</f>
        <v>0</v>
      </c>
      <c r="H1625" s="173"/>
      <c r="I1625" s="173">
        <f>SUM(I1626:I1649)</f>
        <v>0</v>
      </c>
      <c r="J1625" s="173"/>
      <c r="K1625" s="173">
        <f>SUM(K1626:K1649)</f>
        <v>0</v>
      </c>
      <c r="L1625" s="173"/>
      <c r="M1625" s="173">
        <f>SUM(M1626:M1649)</f>
        <v>0</v>
      </c>
      <c r="N1625" s="173"/>
      <c r="O1625" s="173">
        <f>SUM(O1626:O1649)</f>
        <v>0.30000000000000004</v>
      </c>
      <c r="P1625" s="173"/>
      <c r="Q1625" s="173">
        <f>SUM(Q1626:Q1649)</f>
        <v>0</v>
      </c>
      <c r="R1625" s="173"/>
      <c r="S1625" s="173"/>
      <c r="T1625" s="174"/>
      <c r="U1625" s="168"/>
      <c r="V1625" s="168">
        <f>SUM(V1626:V1649)</f>
        <v>14.29</v>
      </c>
      <c r="W1625" s="168"/>
      <c r="X1625" s="168"/>
      <c r="AG1625" t="s">
        <v>239</v>
      </c>
    </row>
    <row r="1626" spans="1:60" ht="20.399999999999999" outlineLevel="1" x14ac:dyDescent="0.25">
      <c r="A1626" s="175">
        <v>216</v>
      </c>
      <c r="B1626" s="176" t="s">
        <v>2099</v>
      </c>
      <c r="C1626" s="193" t="s">
        <v>2100</v>
      </c>
      <c r="D1626" s="177" t="s">
        <v>346</v>
      </c>
      <c r="E1626" s="178">
        <v>2</v>
      </c>
      <c r="F1626" s="179"/>
      <c r="G1626" s="180">
        <f>ROUND(E1626*F1626,2)</f>
        <v>0</v>
      </c>
      <c r="H1626" s="179"/>
      <c r="I1626" s="180">
        <f>ROUND(E1626*H1626,2)</f>
        <v>0</v>
      </c>
      <c r="J1626" s="179"/>
      <c r="K1626" s="180">
        <f>ROUND(E1626*J1626,2)</f>
        <v>0</v>
      </c>
      <c r="L1626" s="180">
        <v>21</v>
      </c>
      <c r="M1626" s="180">
        <f>G1626*(1+L1626/100)</f>
        <v>0</v>
      </c>
      <c r="N1626" s="180">
        <v>1.4999999999999999E-2</v>
      </c>
      <c r="O1626" s="180">
        <f>ROUND(E1626*N1626,2)</f>
        <v>0.03</v>
      </c>
      <c r="P1626" s="180">
        <v>0</v>
      </c>
      <c r="Q1626" s="180">
        <f>ROUND(E1626*P1626,2)</f>
        <v>0</v>
      </c>
      <c r="R1626" s="180" t="s">
        <v>1659</v>
      </c>
      <c r="S1626" s="180" t="s">
        <v>244</v>
      </c>
      <c r="T1626" s="181" t="s">
        <v>1030</v>
      </c>
      <c r="U1626" s="159">
        <v>1.6439999999999999</v>
      </c>
      <c r="V1626" s="159">
        <f>ROUND(E1626*U1626,2)</f>
        <v>3.29</v>
      </c>
      <c r="W1626" s="159"/>
      <c r="X1626" s="159" t="s">
        <v>246</v>
      </c>
      <c r="Y1626" s="149"/>
      <c r="Z1626" s="149"/>
      <c r="AA1626" s="149"/>
      <c r="AB1626" s="149"/>
      <c r="AC1626" s="149"/>
      <c r="AD1626" s="149"/>
      <c r="AE1626" s="149"/>
      <c r="AF1626" s="149"/>
      <c r="AG1626" s="149" t="s">
        <v>289</v>
      </c>
      <c r="AH1626" s="149"/>
      <c r="AI1626" s="149"/>
      <c r="AJ1626" s="149"/>
      <c r="AK1626" s="149"/>
      <c r="AL1626" s="149"/>
      <c r="AM1626" s="149"/>
      <c r="AN1626" s="149"/>
      <c r="AO1626" s="149"/>
      <c r="AP1626" s="149"/>
      <c r="AQ1626" s="149"/>
      <c r="AR1626" s="149"/>
      <c r="AS1626" s="149"/>
      <c r="AT1626" s="149"/>
      <c r="AU1626" s="149"/>
      <c r="AV1626" s="149"/>
      <c r="AW1626" s="149"/>
      <c r="AX1626" s="149"/>
      <c r="AY1626" s="149"/>
      <c r="AZ1626" s="149"/>
      <c r="BA1626" s="149"/>
      <c r="BB1626" s="149"/>
      <c r="BC1626" s="149"/>
      <c r="BD1626" s="149"/>
      <c r="BE1626" s="149"/>
      <c r="BF1626" s="149"/>
      <c r="BG1626" s="149"/>
      <c r="BH1626" s="149"/>
    </row>
    <row r="1627" spans="1:60" outlineLevel="1" x14ac:dyDescent="0.25">
      <c r="A1627" s="156"/>
      <c r="B1627" s="157"/>
      <c r="C1627" s="194" t="s">
        <v>2101</v>
      </c>
      <c r="D1627" s="161"/>
      <c r="E1627" s="162">
        <v>2</v>
      </c>
      <c r="F1627" s="159"/>
      <c r="G1627" s="159"/>
      <c r="H1627" s="159"/>
      <c r="I1627" s="159"/>
      <c r="J1627" s="159"/>
      <c r="K1627" s="159"/>
      <c r="L1627" s="159"/>
      <c r="M1627" s="159"/>
      <c r="N1627" s="159"/>
      <c r="O1627" s="159"/>
      <c r="P1627" s="159"/>
      <c r="Q1627" s="159"/>
      <c r="R1627" s="159"/>
      <c r="S1627" s="159"/>
      <c r="T1627" s="159"/>
      <c r="U1627" s="159"/>
      <c r="V1627" s="159"/>
      <c r="W1627" s="159"/>
      <c r="X1627" s="159"/>
      <c r="Y1627" s="149"/>
      <c r="Z1627" s="149"/>
      <c r="AA1627" s="149"/>
      <c r="AB1627" s="149"/>
      <c r="AC1627" s="149"/>
      <c r="AD1627" s="149"/>
      <c r="AE1627" s="149"/>
      <c r="AF1627" s="149"/>
      <c r="AG1627" s="149" t="s">
        <v>249</v>
      </c>
      <c r="AH1627" s="149">
        <v>0</v>
      </c>
      <c r="AI1627" s="149"/>
      <c r="AJ1627" s="149"/>
      <c r="AK1627" s="149"/>
      <c r="AL1627" s="149"/>
      <c r="AM1627" s="149"/>
      <c r="AN1627" s="149"/>
      <c r="AO1627" s="149"/>
      <c r="AP1627" s="149"/>
      <c r="AQ1627" s="149"/>
      <c r="AR1627" s="149"/>
      <c r="AS1627" s="149"/>
      <c r="AT1627" s="149"/>
      <c r="AU1627" s="149"/>
      <c r="AV1627" s="149"/>
      <c r="AW1627" s="149"/>
      <c r="AX1627" s="149"/>
      <c r="AY1627" s="149"/>
      <c r="AZ1627" s="149"/>
      <c r="BA1627" s="149"/>
      <c r="BB1627" s="149"/>
      <c r="BC1627" s="149"/>
      <c r="BD1627" s="149"/>
      <c r="BE1627" s="149"/>
      <c r="BF1627" s="149"/>
      <c r="BG1627" s="149"/>
      <c r="BH1627" s="149"/>
    </row>
    <row r="1628" spans="1:60" outlineLevel="1" x14ac:dyDescent="0.25">
      <c r="A1628" s="175">
        <v>217</v>
      </c>
      <c r="B1628" s="176" t="s">
        <v>2102</v>
      </c>
      <c r="C1628" s="193" t="s">
        <v>2103</v>
      </c>
      <c r="D1628" s="177" t="s">
        <v>2104</v>
      </c>
      <c r="E1628" s="178">
        <v>2</v>
      </c>
      <c r="F1628" s="179"/>
      <c r="G1628" s="180">
        <f>ROUND(E1628*F1628,2)</f>
        <v>0</v>
      </c>
      <c r="H1628" s="179"/>
      <c r="I1628" s="180">
        <f>ROUND(E1628*H1628,2)</f>
        <v>0</v>
      </c>
      <c r="J1628" s="179"/>
      <c r="K1628" s="180">
        <f>ROUND(E1628*J1628,2)</f>
        <v>0</v>
      </c>
      <c r="L1628" s="180">
        <v>21</v>
      </c>
      <c r="M1628" s="180">
        <f>G1628*(1+L1628/100)</f>
        <v>0</v>
      </c>
      <c r="N1628" s="180">
        <v>1.2999999999999999E-3</v>
      </c>
      <c r="O1628" s="180">
        <f>ROUND(E1628*N1628,2)</f>
        <v>0</v>
      </c>
      <c r="P1628" s="180">
        <v>0</v>
      </c>
      <c r="Q1628" s="180">
        <f>ROUND(E1628*P1628,2)</f>
        <v>0</v>
      </c>
      <c r="R1628" s="180" t="s">
        <v>1659</v>
      </c>
      <c r="S1628" s="180" t="s">
        <v>244</v>
      </c>
      <c r="T1628" s="181" t="s">
        <v>1030</v>
      </c>
      <c r="U1628" s="159">
        <v>0.33</v>
      </c>
      <c r="V1628" s="159">
        <f>ROUND(E1628*U1628,2)</f>
        <v>0.66</v>
      </c>
      <c r="W1628" s="159"/>
      <c r="X1628" s="159" t="s">
        <v>246</v>
      </c>
      <c r="Y1628" s="149"/>
      <c r="Z1628" s="149"/>
      <c r="AA1628" s="149"/>
      <c r="AB1628" s="149"/>
      <c r="AC1628" s="149"/>
      <c r="AD1628" s="149"/>
      <c r="AE1628" s="149"/>
      <c r="AF1628" s="149"/>
      <c r="AG1628" s="149" t="s">
        <v>289</v>
      </c>
      <c r="AH1628" s="149"/>
      <c r="AI1628" s="149"/>
      <c r="AJ1628" s="149"/>
      <c r="AK1628" s="149"/>
      <c r="AL1628" s="149"/>
      <c r="AM1628" s="149"/>
      <c r="AN1628" s="149"/>
      <c r="AO1628" s="149"/>
      <c r="AP1628" s="149"/>
      <c r="AQ1628" s="149"/>
      <c r="AR1628" s="149"/>
      <c r="AS1628" s="149"/>
      <c r="AT1628" s="149"/>
      <c r="AU1628" s="149"/>
      <c r="AV1628" s="149"/>
      <c r="AW1628" s="149"/>
      <c r="AX1628" s="149"/>
      <c r="AY1628" s="149"/>
      <c r="AZ1628" s="149"/>
      <c r="BA1628" s="149"/>
      <c r="BB1628" s="149"/>
      <c r="BC1628" s="149"/>
      <c r="BD1628" s="149"/>
      <c r="BE1628" s="149"/>
      <c r="BF1628" s="149"/>
      <c r="BG1628" s="149"/>
      <c r="BH1628" s="149"/>
    </row>
    <row r="1629" spans="1:60" outlineLevel="1" x14ac:dyDescent="0.25">
      <c r="A1629" s="156"/>
      <c r="B1629" s="157"/>
      <c r="C1629" s="194" t="s">
        <v>2105</v>
      </c>
      <c r="D1629" s="161"/>
      <c r="E1629" s="162">
        <v>2</v>
      </c>
      <c r="F1629" s="159"/>
      <c r="G1629" s="159"/>
      <c r="H1629" s="159"/>
      <c r="I1629" s="159"/>
      <c r="J1629" s="159"/>
      <c r="K1629" s="159"/>
      <c r="L1629" s="159"/>
      <c r="M1629" s="159"/>
      <c r="N1629" s="159"/>
      <c r="O1629" s="159"/>
      <c r="P1629" s="159"/>
      <c r="Q1629" s="159"/>
      <c r="R1629" s="159"/>
      <c r="S1629" s="159"/>
      <c r="T1629" s="159"/>
      <c r="U1629" s="159"/>
      <c r="V1629" s="159"/>
      <c r="W1629" s="159"/>
      <c r="X1629" s="159"/>
      <c r="Y1629" s="149"/>
      <c r="Z1629" s="149"/>
      <c r="AA1629" s="149"/>
      <c r="AB1629" s="149"/>
      <c r="AC1629" s="149"/>
      <c r="AD1629" s="149"/>
      <c r="AE1629" s="149"/>
      <c r="AF1629" s="149"/>
      <c r="AG1629" s="149" t="s">
        <v>249</v>
      </c>
      <c r="AH1629" s="149">
        <v>0</v>
      </c>
      <c r="AI1629" s="149"/>
      <c r="AJ1629" s="149"/>
      <c r="AK1629" s="149"/>
      <c r="AL1629" s="149"/>
      <c r="AM1629" s="149"/>
      <c r="AN1629" s="149"/>
      <c r="AO1629" s="149"/>
      <c r="AP1629" s="149"/>
      <c r="AQ1629" s="149"/>
      <c r="AR1629" s="149"/>
      <c r="AS1629" s="149"/>
      <c r="AT1629" s="149"/>
      <c r="AU1629" s="149"/>
      <c r="AV1629" s="149"/>
      <c r="AW1629" s="149"/>
      <c r="AX1629" s="149"/>
      <c r="AY1629" s="149"/>
      <c r="AZ1629" s="149"/>
      <c r="BA1629" s="149"/>
      <c r="BB1629" s="149"/>
      <c r="BC1629" s="149"/>
      <c r="BD1629" s="149"/>
      <c r="BE1629" s="149"/>
      <c r="BF1629" s="149"/>
      <c r="BG1629" s="149"/>
      <c r="BH1629" s="149"/>
    </row>
    <row r="1630" spans="1:60" outlineLevel="1" x14ac:dyDescent="0.25">
      <c r="A1630" s="175">
        <v>218</v>
      </c>
      <c r="B1630" s="176" t="s">
        <v>2106</v>
      </c>
      <c r="C1630" s="193" t="s">
        <v>2107</v>
      </c>
      <c r="D1630" s="177" t="s">
        <v>242</v>
      </c>
      <c r="E1630" s="178">
        <v>14.04</v>
      </c>
      <c r="F1630" s="179"/>
      <c r="G1630" s="180">
        <f>ROUND(E1630*F1630,2)</f>
        <v>0</v>
      </c>
      <c r="H1630" s="179"/>
      <c r="I1630" s="180">
        <f>ROUND(E1630*H1630,2)</f>
        <v>0</v>
      </c>
      <c r="J1630" s="179"/>
      <c r="K1630" s="180">
        <f>ROUND(E1630*J1630,2)</f>
        <v>0</v>
      </c>
      <c r="L1630" s="180">
        <v>21</v>
      </c>
      <c r="M1630" s="180">
        <f>G1630*(1+L1630/100)</f>
        <v>0</v>
      </c>
      <c r="N1630" s="180">
        <v>4.0000000000000001E-3</v>
      </c>
      <c r="O1630" s="180">
        <f>ROUND(E1630*N1630,2)</f>
        <v>0.06</v>
      </c>
      <c r="P1630" s="180">
        <v>0</v>
      </c>
      <c r="Q1630" s="180">
        <f>ROUND(E1630*P1630,2)</f>
        <v>0</v>
      </c>
      <c r="R1630" s="180" t="s">
        <v>2108</v>
      </c>
      <c r="S1630" s="180" t="s">
        <v>244</v>
      </c>
      <c r="T1630" s="181" t="s">
        <v>1030</v>
      </c>
      <c r="U1630" s="159">
        <v>0.05</v>
      </c>
      <c r="V1630" s="159">
        <f>ROUND(E1630*U1630,2)</f>
        <v>0.7</v>
      </c>
      <c r="W1630" s="159"/>
      <c r="X1630" s="159" t="s">
        <v>246</v>
      </c>
      <c r="Y1630" s="149"/>
      <c r="Z1630" s="149"/>
      <c r="AA1630" s="149"/>
      <c r="AB1630" s="149"/>
      <c r="AC1630" s="149"/>
      <c r="AD1630" s="149"/>
      <c r="AE1630" s="149"/>
      <c r="AF1630" s="149"/>
      <c r="AG1630" s="149" t="s">
        <v>289</v>
      </c>
      <c r="AH1630" s="149"/>
      <c r="AI1630" s="149"/>
      <c r="AJ1630" s="149"/>
      <c r="AK1630" s="149"/>
      <c r="AL1630" s="149"/>
      <c r="AM1630" s="149"/>
      <c r="AN1630" s="149"/>
      <c r="AO1630" s="149"/>
      <c r="AP1630" s="149"/>
      <c r="AQ1630" s="149"/>
      <c r="AR1630" s="149"/>
      <c r="AS1630" s="149"/>
      <c r="AT1630" s="149"/>
      <c r="AU1630" s="149"/>
      <c r="AV1630" s="149"/>
      <c r="AW1630" s="149"/>
      <c r="AX1630" s="149"/>
      <c r="AY1630" s="149"/>
      <c r="AZ1630" s="149"/>
      <c r="BA1630" s="149"/>
      <c r="BB1630" s="149"/>
      <c r="BC1630" s="149"/>
      <c r="BD1630" s="149"/>
      <c r="BE1630" s="149"/>
      <c r="BF1630" s="149"/>
      <c r="BG1630" s="149"/>
      <c r="BH1630" s="149"/>
    </row>
    <row r="1631" spans="1:60" outlineLevel="1" x14ac:dyDescent="0.25">
      <c r="A1631" s="156"/>
      <c r="B1631" s="157"/>
      <c r="C1631" s="194" t="s">
        <v>2109</v>
      </c>
      <c r="D1631" s="161"/>
      <c r="E1631" s="162">
        <v>14.04</v>
      </c>
      <c r="F1631" s="159"/>
      <c r="G1631" s="159"/>
      <c r="H1631" s="159"/>
      <c r="I1631" s="159"/>
      <c r="J1631" s="159"/>
      <c r="K1631" s="159"/>
      <c r="L1631" s="159"/>
      <c r="M1631" s="159"/>
      <c r="N1631" s="159"/>
      <c r="O1631" s="159"/>
      <c r="P1631" s="159"/>
      <c r="Q1631" s="159"/>
      <c r="R1631" s="159"/>
      <c r="S1631" s="159"/>
      <c r="T1631" s="159"/>
      <c r="U1631" s="159"/>
      <c r="V1631" s="159"/>
      <c r="W1631" s="159"/>
      <c r="X1631" s="159"/>
      <c r="Y1631" s="149"/>
      <c r="Z1631" s="149"/>
      <c r="AA1631" s="149"/>
      <c r="AB1631" s="149"/>
      <c r="AC1631" s="149"/>
      <c r="AD1631" s="149"/>
      <c r="AE1631" s="149"/>
      <c r="AF1631" s="149"/>
      <c r="AG1631" s="149" t="s">
        <v>249</v>
      </c>
      <c r="AH1631" s="149">
        <v>0</v>
      </c>
      <c r="AI1631" s="149"/>
      <c r="AJ1631" s="149"/>
      <c r="AK1631" s="149"/>
      <c r="AL1631" s="149"/>
      <c r="AM1631" s="149"/>
      <c r="AN1631" s="149"/>
      <c r="AO1631" s="149"/>
      <c r="AP1631" s="149"/>
      <c r="AQ1631" s="149"/>
      <c r="AR1631" s="149"/>
      <c r="AS1631" s="149"/>
      <c r="AT1631" s="149"/>
      <c r="AU1631" s="149"/>
      <c r="AV1631" s="149"/>
      <c r="AW1631" s="149"/>
      <c r="AX1631" s="149"/>
      <c r="AY1631" s="149"/>
      <c r="AZ1631" s="149"/>
      <c r="BA1631" s="149"/>
      <c r="BB1631" s="149"/>
      <c r="BC1631" s="149"/>
      <c r="BD1631" s="149"/>
      <c r="BE1631" s="149"/>
      <c r="BF1631" s="149"/>
      <c r="BG1631" s="149"/>
      <c r="BH1631" s="149"/>
    </row>
    <row r="1632" spans="1:60" ht="20.399999999999999" outlineLevel="1" x14ac:dyDescent="0.25">
      <c r="A1632" s="175">
        <v>219</v>
      </c>
      <c r="B1632" s="176" t="s">
        <v>2110</v>
      </c>
      <c r="C1632" s="193" t="s">
        <v>2111</v>
      </c>
      <c r="D1632" s="177" t="s">
        <v>242</v>
      </c>
      <c r="E1632" s="178">
        <v>10.24</v>
      </c>
      <c r="F1632" s="179"/>
      <c r="G1632" s="180">
        <f>ROUND(E1632*F1632,2)</f>
        <v>0</v>
      </c>
      <c r="H1632" s="179"/>
      <c r="I1632" s="180">
        <f>ROUND(E1632*H1632,2)</f>
        <v>0</v>
      </c>
      <c r="J1632" s="179"/>
      <c r="K1632" s="180">
        <f>ROUND(E1632*J1632,2)</f>
        <v>0</v>
      </c>
      <c r="L1632" s="180">
        <v>21</v>
      </c>
      <c r="M1632" s="180">
        <f>G1632*(1+L1632/100)</f>
        <v>0</v>
      </c>
      <c r="N1632" s="180">
        <v>1.7999999999999999E-2</v>
      </c>
      <c r="O1632" s="180">
        <f>ROUND(E1632*N1632,2)</f>
        <v>0.18</v>
      </c>
      <c r="P1632" s="180">
        <v>0</v>
      </c>
      <c r="Q1632" s="180">
        <f>ROUND(E1632*P1632,2)</f>
        <v>0</v>
      </c>
      <c r="R1632" s="180" t="s">
        <v>2108</v>
      </c>
      <c r="S1632" s="180" t="s">
        <v>244</v>
      </c>
      <c r="T1632" s="181" t="s">
        <v>1030</v>
      </c>
      <c r="U1632" s="159">
        <v>0.05</v>
      </c>
      <c r="V1632" s="159">
        <f>ROUND(E1632*U1632,2)</f>
        <v>0.51</v>
      </c>
      <c r="W1632" s="159"/>
      <c r="X1632" s="159" t="s">
        <v>246</v>
      </c>
      <c r="Y1632" s="149"/>
      <c r="Z1632" s="149"/>
      <c r="AA1632" s="149"/>
      <c r="AB1632" s="149"/>
      <c r="AC1632" s="149"/>
      <c r="AD1632" s="149"/>
      <c r="AE1632" s="149"/>
      <c r="AF1632" s="149"/>
      <c r="AG1632" s="149" t="s">
        <v>289</v>
      </c>
      <c r="AH1632" s="149"/>
      <c r="AI1632" s="149"/>
      <c r="AJ1632" s="149"/>
      <c r="AK1632" s="149"/>
      <c r="AL1632" s="149"/>
      <c r="AM1632" s="149"/>
      <c r="AN1632" s="149"/>
      <c r="AO1632" s="149"/>
      <c r="AP1632" s="149"/>
      <c r="AQ1632" s="149"/>
      <c r="AR1632" s="149"/>
      <c r="AS1632" s="149"/>
      <c r="AT1632" s="149"/>
      <c r="AU1632" s="149"/>
      <c r="AV1632" s="149"/>
      <c r="AW1632" s="149"/>
      <c r="AX1632" s="149"/>
      <c r="AY1632" s="149"/>
      <c r="AZ1632" s="149"/>
      <c r="BA1632" s="149"/>
      <c r="BB1632" s="149"/>
      <c r="BC1632" s="149"/>
      <c r="BD1632" s="149"/>
      <c r="BE1632" s="149"/>
      <c r="BF1632" s="149"/>
      <c r="BG1632" s="149"/>
      <c r="BH1632" s="149"/>
    </row>
    <row r="1633" spans="1:60" outlineLevel="1" x14ac:dyDescent="0.25">
      <c r="A1633" s="156"/>
      <c r="B1633" s="157"/>
      <c r="C1633" s="194" t="s">
        <v>2112</v>
      </c>
      <c r="D1633" s="161"/>
      <c r="E1633" s="162">
        <v>10.24</v>
      </c>
      <c r="F1633" s="159"/>
      <c r="G1633" s="159"/>
      <c r="H1633" s="159"/>
      <c r="I1633" s="159"/>
      <c r="J1633" s="159"/>
      <c r="K1633" s="159"/>
      <c r="L1633" s="159"/>
      <c r="M1633" s="159"/>
      <c r="N1633" s="159"/>
      <c r="O1633" s="159"/>
      <c r="P1633" s="159"/>
      <c r="Q1633" s="159"/>
      <c r="R1633" s="159"/>
      <c r="S1633" s="159"/>
      <c r="T1633" s="159"/>
      <c r="U1633" s="159"/>
      <c r="V1633" s="159"/>
      <c r="W1633" s="159"/>
      <c r="X1633" s="159"/>
      <c r="Y1633" s="149"/>
      <c r="Z1633" s="149"/>
      <c r="AA1633" s="149"/>
      <c r="AB1633" s="149"/>
      <c r="AC1633" s="149"/>
      <c r="AD1633" s="149"/>
      <c r="AE1633" s="149"/>
      <c r="AF1633" s="149"/>
      <c r="AG1633" s="149" t="s">
        <v>249</v>
      </c>
      <c r="AH1633" s="149">
        <v>0</v>
      </c>
      <c r="AI1633" s="149"/>
      <c r="AJ1633" s="149"/>
      <c r="AK1633" s="149"/>
      <c r="AL1633" s="149"/>
      <c r="AM1633" s="149"/>
      <c r="AN1633" s="149"/>
      <c r="AO1633" s="149"/>
      <c r="AP1633" s="149"/>
      <c r="AQ1633" s="149"/>
      <c r="AR1633" s="149"/>
      <c r="AS1633" s="149"/>
      <c r="AT1633" s="149"/>
      <c r="AU1633" s="149"/>
      <c r="AV1633" s="149"/>
      <c r="AW1633" s="149"/>
      <c r="AX1633" s="149"/>
      <c r="AY1633" s="149"/>
      <c r="AZ1633" s="149"/>
      <c r="BA1633" s="149"/>
      <c r="BB1633" s="149"/>
      <c r="BC1633" s="149"/>
      <c r="BD1633" s="149"/>
      <c r="BE1633" s="149"/>
      <c r="BF1633" s="149"/>
      <c r="BG1633" s="149"/>
      <c r="BH1633" s="149"/>
    </row>
    <row r="1634" spans="1:60" outlineLevel="1" x14ac:dyDescent="0.25">
      <c r="A1634" s="175">
        <v>220</v>
      </c>
      <c r="B1634" s="176" t="s">
        <v>2113</v>
      </c>
      <c r="C1634" s="193" t="s">
        <v>2114</v>
      </c>
      <c r="D1634" s="177" t="s">
        <v>1286</v>
      </c>
      <c r="E1634" s="178">
        <v>19.2</v>
      </c>
      <c r="F1634" s="179"/>
      <c r="G1634" s="180">
        <f>ROUND(E1634*F1634,2)</f>
        <v>0</v>
      </c>
      <c r="H1634" s="179"/>
      <c r="I1634" s="180">
        <f>ROUND(E1634*H1634,2)</f>
        <v>0</v>
      </c>
      <c r="J1634" s="179"/>
      <c r="K1634" s="180">
        <f>ROUND(E1634*J1634,2)</f>
        <v>0</v>
      </c>
      <c r="L1634" s="180">
        <v>21</v>
      </c>
      <c r="M1634" s="180">
        <f>G1634*(1+L1634/100)</f>
        <v>0</v>
      </c>
      <c r="N1634" s="180">
        <v>5.2999999999999998E-4</v>
      </c>
      <c r="O1634" s="180">
        <f>ROUND(E1634*N1634,2)</f>
        <v>0.01</v>
      </c>
      <c r="P1634" s="180">
        <v>0</v>
      </c>
      <c r="Q1634" s="180">
        <f>ROUND(E1634*P1634,2)</f>
        <v>0</v>
      </c>
      <c r="R1634" s="180" t="s">
        <v>2108</v>
      </c>
      <c r="S1634" s="180" t="s">
        <v>244</v>
      </c>
      <c r="T1634" s="181" t="s">
        <v>1030</v>
      </c>
      <c r="U1634" s="159">
        <v>0.2</v>
      </c>
      <c r="V1634" s="159">
        <f>ROUND(E1634*U1634,2)</f>
        <v>3.84</v>
      </c>
      <c r="W1634" s="159"/>
      <c r="X1634" s="159" t="s">
        <v>246</v>
      </c>
      <c r="Y1634" s="149"/>
      <c r="Z1634" s="149"/>
      <c r="AA1634" s="149"/>
      <c r="AB1634" s="149"/>
      <c r="AC1634" s="149"/>
      <c r="AD1634" s="149"/>
      <c r="AE1634" s="149"/>
      <c r="AF1634" s="149"/>
      <c r="AG1634" s="149" t="s">
        <v>289</v>
      </c>
      <c r="AH1634" s="149"/>
      <c r="AI1634" s="149"/>
      <c r="AJ1634" s="149"/>
      <c r="AK1634" s="149"/>
      <c r="AL1634" s="149"/>
      <c r="AM1634" s="149"/>
      <c r="AN1634" s="149"/>
      <c r="AO1634" s="149"/>
      <c r="AP1634" s="149"/>
      <c r="AQ1634" s="149"/>
      <c r="AR1634" s="149"/>
      <c r="AS1634" s="149"/>
      <c r="AT1634" s="149"/>
      <c r="AU1634" s="149"/>
      <c r="AV1634" s="149"/>
      <c r="AW1634" s="149"/>
      <c r="AX1634" s="149"/>
      <c r="AY1634" s="149"/>
      <c r="AZ1634" s="149"/>
      <c r="BA1634" s="149"/>
      <c r="BB1634" s="149"/>
      <c r="BC1634" s="149"/>
      <c r="BD1634" s="149"/>
      <c r="BE1634" s="149"/>
      <c r="BF1634" s="149"/>
      <c r="BG1634" s="149"/>
      <c r="BH1634" s="149"/>
    </row>
    <row r="1635" spans="1:60" outlineLevel="1" x14ac:dyDescent="0.25">
      <c r="A1635" s="156"/>
      <c r="B1635" s="157"/>
      <c r="C1635" s="194" t="s">
        <v>2115</v>
      </c>
      <c r="D1635" s="161"/>
      <c r="E1635" s="162">
        <v>19.2</v>
      </c>
      <c r="F1635" s="159"/>
      <c r="G1635" s="159"/>
      <c r="H1635" s="159"/>
      <c r="I1635" s="159"/>
      <c r="J1635" s="159"/>
      <c r="K1635" s="159"/>
      <c r="L1635" s="159"/>
      <c r="M1635" s="159"/>
      <c r="N1635" s="159"/>
      <c r="O1635" s="159"/>
      <c r="P1635" s="159"/>
      <c r="Q1635" s="159"/>
      <c r="R1635" s="159"/>
      <c r="S1635" s="159"/>
      <c r="T1635" s="159"/>
      <c r="U1635" s="159"/>
      <c r="V1635" s="159"/>
      <c r="W1635" s="159"/>
      <c r="X1635" s="159"/>
      <c r="Y1635" s="149"/>
      <c r="Z1635" s="149"/>
      <c r="AA1635" s="149"/>
      <c r="AB1635" s="149"/>
      <c r="AC1635" s="149"/>
      <c r="AD1635" s="149"/>
      <c r="AE1635" s="149"/>
      <c r="AF1635" s="149"/>
      <c r="AG1635" s="149" t="s">
        <v>249</v>
      </c>
      <c r="AH1635" s="149">
        <v>0</v>
      </c>
      <c r="AI1635" s="149"/>
      <c r="AJ1635" s="149"/>
      <c r="AK1635" s="149"/>
      <c r="AL1635" s="149"/>
      <c r="AM1635" s="149"/>
      <c r="AN1635" s="149"/>
      <c r="AO1635" s="149"/>
      <c r="AP1635" s="149"/>
      <c r="AQ1635" s="149"/>
      <c r="AR1635" s="149"/>
      <c r="AS1635" s="149"/>
      <c r="AT1635" s="149"/>
      <c r="AU1635" s="149"/>
      <c r="AV1635" s="149"/>
      <c r="AW1635" s="149"/>
      <c r="AX1635" s="149"/>
      <c r="AY1635" s="149"/>
      <c r="AZ1635" s="149"/>
      <c r="BA1635" s="149"/>
      <c r="BB1635" s="149"/>
      <c r="BC1635" s="149"/>
      <c r="BD1635" s="149"/>
      <c r="BE1635" s="149"/>
      <c r="BF1635" s="149"/>
      <c r="BG1635" s="149"/>
      <c r="BH1635" s="149"/>
    </row>
    <row r="1636" spans="1:60" outlineLevel="1" x14ac:dyDescent="0.25">
      <c r="A1636" s="175">
        <v>221</v>
      </c>
      <c r="B1636" s="176" t="s">
        <v>2116</v>
      </c>
      <c r="C1636" s="193" t="s">
        <v>2117</v>
      </c>
      <c r="D1636" s="177" t="s">
        <v>1286</v>
      </c>
      <c r="E1636" s="178">
        <v>37.799999999999997</v>
      </c>
      <c r="F1636" s="179"/>
      <c r="G1636" s="180">
        <f>ROUND(E1636*F1636,2)</f>
        <v>0</v>
      </c>
      <c r="H1636" s="179"/>
      <c r="I1636" s="180">
        <f>ROUND(E1636*H1636,2)</f>
        <v>0</v>
      </c>
      <c r="J1636" s="179"/>
      <c r="K1636" s="180">
        <f>ROUND(E1636*J1636,2)</f>
        <v>0</v>
      </c>
      <c r="L1636" s="180">
        <v>21</v>
      </c>
      <c r="M1636" s="180">
        <f>G1636*(1+L1636/100)</f>
        <v>0</v>
      </c>
      <c r="N1636" s="180">
        <v>5.4000000000000001E-4</v>
      </c>
      <c r="O1636" s="180">
        <f>ROUND(E1636*N1636,2)</f>
        <v>0.02</v>
      </c>
      <c r="P1636" s="180">
        <v>0</v>
      </c>
      <c r="Q1636" s="180">
        <f>ROUND(E1636*P1636,2)</f>
        <v>0</v>
      </c>
      <c r="R1636" s="180" t="s">
        <v>2108</v>
      </c>
      <c r="S1636" s="180" t="s">
        <v>244</v>
      </c>
      <c r="T1636" s="181" t="s">
        <v>1030</v>
      </c>
      <c r="U1636" s="159">
        <v>0.14000000000000001</v>
      </c>
      <c r="V1636" s="159">
        <f>ROUND(E1636*U1636,2)</f>
        <v>5.29</v>
      </c>
      <c r="W1636" s="159"/>
      <c r="X1636" s="159" t="s">
        <v>246</v>
      </c>
      <c r="Y1636" s="149"/>
      <c r="Z1636" s="149"/>
      <c r="AA1636" s="149"/>
      <c r="AB1636" s="149"/>
      <c r="AC1636" s="149"/>
      <c r="AD1636" s="149"/>
      <c r="AE1636" s="149"/>
      <c r="AF1636" s="149"/>
      <c r="AG1636" s="149" t="s">
        <v>289</v>
      </c>
      <c r="AH1636" s="149"/>
      <c r="AI1636" s="149"/>
      <c r="AJ1636" s="149"/>
      <c r="AK1636" s="149"/>
      <c r="AL1636" s="149"/>
      <c r="AM1636" s="149"/>
      <c r="AN1636" s="149"/>
      <c r="AO1636" s="149"/>
      <c r="AP1636" s="149"/>
      <c r="AQ1636" s="149"/>
      <c r="AR1636" s="149"/>
      <c r="AS1636" s="149"/>
      <c r="AT1636" s="149"/>
      <c r="AU1636" s="149"/>
      <c r="AV1636" s="149"/>
      <c r="AW1636" s="149"/>
      <c r="AX1636" s="149"/>
      <c r="AY1636" s="149"/>
      <c r="AZ1636" s="149"/>
      <c r="BA1636" s="149"/>
      <c r="BB1636" s="149"/>
      <c r="BC1636" s="149"/>
      <c r="BD1636" s="149"/>
      <c r="BE1636" s="149"/>
      <c r="BF1636" s="149"/>
      <c r="BG1636" s="149"/>
      <c r="BH1636" s="149"/>
    </row>
    <row r="1637" spans="1:60" outlineLevel="1" x14ac:dyDescent="0.25">
      <c r="A1637" s="156"/>
      <c r="B1637" s="157"/>
      <c r="C1637" s="194" t="s">
        <v>2118</v>
      </c>
      <c r="D1637" s="161"/>
      <c r="E1637" s="162">
        <v>37.799999999999997</v>
      </c>
      <c r="F1637" s="159"/>
      <c r="G1637" s="159"/>
      <c r="H1637" s="159"/>
      <c r="I1637" s="159"/>
      <c r="J1637" s="159"/>
      <c r="K1637" s="159"/>
      <c r="L1637" s="159"/>
      <c r="M1637" s="159"/>
      <c r="N1637" s="159"/>
      <c r="O1637" s="159"/>
      <c r="P1637" s="159"/>
      <c r="Q1637" s="159"/>
      <c r="R1637" s="159"/>
      <c r="S1637" s="159"/>
      <c r="T1637" s="159"/>
      <c r="U1637" s="159"/>
      <c r="V1637" s="159"/>
      <c r="W1637" s="159"/>
      <c r="X1637" s="159"/>
      <c r="Y1637" s="149"/>
      <c r="Z1637" s="149"/>
      <c r="AA1637" s="149"/>
      <c r="AB1637" s="149"/>
      <c r="AC1637" s="149"/>
      <c r="AD1637" s="149"/>
      <c r="AE1637" s="149"/>
      <c r="AF1637" s="149"/>
      <c r="AG1637" s="149" t="s">
        <v>249</v>
      </c>
      <c r="AH1637" s="149">
        <v>0</v>
      </c>
      <c r="AI1637" s="149"/>
      <c r="AJ1637" s="149"/>
      <c r="AK1637" s="149"/>
      <c r="AL1637" s="149"/>
      <c r="AM1637" s="149"/>
      <c r="AN1637" s="149"/>
      <c r="AO1637" s="149"/>
      <c r="AP1637" s="149"/>
      <c r="AQ1637" s="149"/>
      <c r="AR1637" s="149"/>
      <c r="AS1637" s="149"/>
      <c r="AT1637" s="149"/>
      <c r="AU1637" s="149"/>
      <c r="AV1637" s="149"/>
      <c r="AW1637" s="149"/>
      <c r="AX1637" s="149"/>
      <c r="AY1637" s="149"/>
      <c r="AZ1637" s="149"/>
      <c r="BA1637" s="149"/>
      <c r="BB1637" s="149"/>
      <c r="BC1637" s="149"/>
      <c r="BD1637" s="149"/>
      <c r="BE1637" s="149"/>
      <c r="BF1637" s="149"/>
      <c r="BG1637" s="149"/>
      <c r="BH1637" s="149"/>
    </row>
    <row r="1638" spans="1:60" outlineLevel="1" x14ac:dyDescent="0.25">
      <c r="A1638" s="183">
        <v>222</v>
      </c>
      <c r="B1638" s="184" t="s">
        <v>2119</v>
      </c>
      <c r="C1638" s="195" t="s">
        <v>2120</v>
      </c>
      <c r="D1638" s="185" t="s">
        <v>346</v>
      </c>
      <c r="E1638" s="186">
        <v>14</v>
      </c>
      <c r="F1638" s="187"/>
      <c r="G1638" s="188">
        <f t="shared" ref="G1638:G1649" si="14">ROUND(E1638*F1638,2)</f>
        <v>0</v>
      </c>
      <c r="H1638" s="187"/>
      <c r="I1638" s="188">
        <f t="shared" ref="I1638:I1649" si="15">ROUND(E1638*H1638,2)</f>
        <v>0</v>
      </c>
      <c r="J1638" s="187"/>
      <c r="K1638" s="188">
        <f t="shared" ref="K1638:K1649" si="16">ROUND(E1638*J1638,2)</f>
        <v>0</v>
      </c>
      <c r="L1638" s="188">
        <v>21</v>
      </c>
      <c r="M1638" s="188">
        <f t="shared" ref="M1638:M1649" si="17">G1638*(1+L1638/100)</f>
        <v>0</v>
      </c>
      <c r="N1638" s="188">
        <v>0</v>
      </c>
      <c r="O1638" s="188">
        <f t="shared" ref="O1638:O1649" si="18">ROUND(E1638*N1638,2)</f>
        <v>0</v>
      </c>
      <c r="P1638" s="188">
        <v>0</v>
      </c>
      <c r="Q1638" s="188">
        <f t="shared" ref="Q1638:Q1649" si="19">ROUND(E1638*P1638,2)</f>
        <v>0</v>
      </c>
      <c r="R1638" s="188"/>
      <c r="S1638" s="188" t="s">
        <v>326</v>
      </c>
      <c r="T1638" s="189" t="s">
        <v>327</v>
      </c>
      <c r="U1638" s="159">
        <v>0</v>
      </c>
      <c r="V1638" s="159">
        <f t="shared" ref="V1638:V1649" si="20">ROUND(E1638*U1638,2)</f>
        <v>0</v>
      </c>
      <c r="W1638" s="159"/>
      <c r="X1638" s="159" t="s">
        <v>246</v>
      </c>
      <c r="Y1638" s="149"/>
      <c r="Z1638" s="149"/>
      <c r="AA1638" s="149"/>
      <c r="AB1638" s="149"/>
      <c r="AC1638" s="149"/>
      <c r="AD1638" s="149"/>
      <c r="AE1638" s="149"/>
      <c r="AF1638" s="149"/>
      <c r="AG1638" s="149" t="s">
        <v>289</v>
      </c>
      <c r="AH1638" s="149"/>
      <c r="AI1638" s="149"/>
      <c r="AJ1638" s="149"/>
      <c r="AK1638" s="149"/>
      <c r="AL1638" s="149"/>
      <c r="AM1638" s="149"/>
      <c r="AN1638" s="149"/>
      <c r="AO1638" s="149"/>
      <c r="AP1638" s="149"/>
      <c r="AQ1638" s="149"/>
      <c r="AR1638" s="149"/>
      <c r="AS1638" s="149"/>
      <c r="AT1638" s="149"/>
      <c r="AU1638" s="149"/>
      <c r="AV1638" s="149"/>
      <c r="AW1638" s="149"/>
      <c r="AX1638" s="149"/>
      <c r="AY1638" s="149"/>
      <c r="AZ1638" s="149"/>
      <c r="BA1638" s="149"/>
      <c r="BB1638" s="149"/>
      <c r="BC1638" s="149"/>
      <c r="BD1638" s="149"/>
      <c r="BE1638" s="149"/>
      <c r="BF1638" s="149"/>
      <c r="BG1638" s="149"/>
      <c r="BH1638" s="149"/>
    </row>
    <row r="1639" spans="1:60" ht="20.399999999999999" outlineLevel="1" x14ac:dyDescent="0.25">
      <c r="A1639" s="183">
        <v>223</v>
      </c>
      <c r="B1639" s="184" t="s">
        <v>2121</v>
      </c>
      <c r="C1639" s="195" t="s">
        <v>2122</v>
      </c>
      <c r="D1639" s="185" t="s">
        <v>346</v>
      </c>
      <c r="E1639" s="186">
        <v>2</v>
      </c>
      <c r="F1639" s="187"/>
      <c r="G1639" s="188">
        <f t="shared" si="14"/>
        <v>0</v>
      </c>
      <c r="H1639" s="187"/>
      <c r="I1639" s="188">
        <f t="shared" si="15"/>
        <v>0</v>
      </c>
      <c r="J1639" s="187"/>
      <c r="K1639" s="188">
        <f t="shared" si="16"/>
        <v>0</v>
      </c>
      <c r="L1639" s="188">
        <v>21</v>
      </c>
      <c r="M1639" s="188">
        <f t="shared" si="17"/>
        <v>0</v>
      </c>
      <c r="N1639" s="188">
        <v>0</v>
      </c>
      <c r="O1639" s="188">
        <f t="shared" si="18"/>
        <v>0</v>
      </c>
      <c r="P1639" s="188">
        <v>0</v>
      </c>
      <c r="Q1639" s="188">
        <f t="shared" si="19"/>
        <v>0</v>
      </c>
      <c r="R1639" s="188"/>
      <c r="S1639" s="188" t="s">
        <v>326</v>
      </c>
      <c r="T1639" s="189" t="s">
        <v>327</v>
      </c>
      <c r="U1639" s="159">
        <v>0</v>
      </c>
      <c r="V1639" s="159">
        <f t="shared" si="20"/>
        <v>0</v>
      </c>
      <c r="W1639" s="159"/>
      <c r="X1639" s="159" t="s">
        <v>246</v>
      </c>
      <c r="Y1639" s="149"/>
      <c r="Z1639" s="149"/>
      <c r="AA1639" s="149"/>
      <c r="AB1639" s="149"/>
      <c r="AC1639" s="149"/>
      <c r="AD1639" s="149"/>
      <c r="AE1639" s="149"/>
      <c r="AF1639" s="149"/>
      <c r="AG1639" s="149" t="s">
        <v>289</v>
      </c>
      <c r="AH1639" s="149"/>
      <c r="AI1639" s="149"/>
      <c r="AJ1639" s="149"/>
      <c r="AK1639" s="149"/>
      <c r="AL1639" s="149"/>
      <c r="AM1639" s="149"/>
      <c r="AN1639" s="149"/>
      <c r="AO1639" s="149"/>
      <c r="AP1639" s="149"/>
      <c r="AQ1639" s="149"/>
      <c r="AR1639" s="149"/>
      <c r="AS1639" s="149"/>
      <c r="AT1639" s="149"/>
      <c r="AU1639" s="149"/>
      <c r="AV1639" s="149"/>
      <c r="AW1639" s="149"/>
      <c r="AX1639" s="149"/>
      <c r="AY1639" s="149"/>
      <c r="AZ1639" s="149"/>
      <c r="BA1639" s="149"/>
      <c r="BB1639" s="149"/>
      <c r="BC1639" s="149"/>
      <c r="BD1639" s="149"/>
      <c r="BE1639" s="149"/>
      <c r="BF1639" s="149"/>
      <c r="BG1639" s="149"/>
      <c r="BH1639" s="149"/>
    </row>
    <row r="1640" spans="1:60" ht="20.399999999999999" outlineLevel="1" x14ac:dyDescent="0.25">
      <c r="A1640" s="183">
        <v>224</v>
      </c>
      <c r="B1640" s="184" t="s">
        <v>2123</v>
      </c>
      <c r="C1640" s="195" t="s">
        <v>2124</v>
      </c>
      <c r="D1640" s="185" t="s">
        <v>2125</v>
      </c>
      <c r="E1640" s="186">
        <v>1</v>
      </c>
      <c r="F1640" s="187"/>
      <c r="G1640" s="188">
        <f t="shared" si="14"/>
        <v>0</v>
      </c>
      <c r="H1640" s="187"/>
      <c r="I1640" s="188">
        <f t="shared" si="15"/>
        <v>0</v>
      </c>
      <c r="J1640" s="187"/>
      <c r="K1640" s="188">
        <f t="shared" si="16"/>
        <v>0</v>
      </c>
      <c r="L1640" s="188">
        <v>21</v>
      </c>
      <c r="M1640" s="188">
        <f t="shared" si="17"/>
        <v>0</v>
      </c>
      <c r="N1640" s="188">
        <v>0</v>
      </c>
      <c r="O1640" s="188">
        <f t="shared" si="18"/>
        <v>0</v>
      </c>
      <c r="P1640" s="188">
        <v>0</v>
      </c>
      <c r="Q1640" s="188">
        <f t="shared" si="19"/>
        <v>0</v>
      </c>
      <c r="R1640" s="188"/>
      <c r="S1640" s="188" t="s">
        <v>326</v>
      </c>
      <c r="T1640" s="189" t="s">
        <v>327</v>
      </c>
      <c r="U1640" s="159">
        <v>0</v>
      </c>
      <c r="V1640" s="159">
        <f t="shared" si="20"/>
        <v>0</v>
      </c>
      <c r="W1640" s="159"/>
      <c r="X1640" s="159" t="s">
        <v>246</v>
      </c>
      <c r="Y1640" s="149"/>
      <c r="Z1640" s="149"/>
      <c r="AA1640" s="149"/>
      <c r="AB1640" s="149"/>
      <c r="AC1640" s="149"/>
      <c r="AD1640" s="149"/>
      <c r="AE1640" s="149"/>
      <c r="AF1640" s="149"/>
      <c r="AG1640" s="149" t="s">
        <v>289</v>
      </c>
      <c r="AH1640" s="149"/>
      <c r="AI1640" s="149"/>
      <c r="AJ1640" s="149"/>
      <c r="AK1640" s="149"/>
      <c r="AL1640" s="149"/>
      <c r="AM1640" s="149"/>
      <c r="AN1640" s="149"/>
      <c r="AO1640" s="149"/>
      <c r="AP1640" s="149"/>
      <c r="AQ1640" s="149"/>
      <c r="AR1640" s="149"/>
      <c r="AS1640" s="149"/>
      <c r="AT1640" s="149"/>
      <c r="AU1640" s="149"/>
      <c r="AV1640" s="149"/>
      <c r="AW1640" s="149"/>
      <c r="AX1640" s="149"/>
      <c r="AY1640" s="149"/>
      <c r="AZ1640" s="149"/>
      <c r="BA1640" s="149"/>
      <c r="BB1640" s="149"/>
      <c r="BC1640" s="149"/>
      <c r="BD1640" s="149"/>
      <c r="BE1640" s="149"/>
      <c r="BF1640" s="149"/>
      <c r="BG1640" s="149"/>
      <c r="BH1640" s="149"/>
    </row>
    <row r="1641" spans="1:60" outlineLevel="1" x14ac:dyDescent="0.25">
      <c r="A1641" s="183">
        <v>225</v>
      </c>
      <c r="B1641" s="184" t="s">
        <v>2126</v>
      </c>
      <c r="C1641" s="195" t="s">
        <v>2127</v>
      </c>
      <c r="D1641" s="185" t="s">
        <v>346</v>
      </c>
      <c r="E1641" s="186">
        <v>2</v>
      </c>
      <c r="F1641" s="187"/>
      <c r="G1641" s="188">
        <f t="shared" si="14"/>
        <v>0</v>
      </c>
      <c r="H1641" s="187"/>
      <c r="I1641" s="188">
        <f t="shared" si="15"/>
        <v>0</v>
      </c>
      <c r="J1641" s="187"/>
      <c r="K1641" s="188">
        <f t="shared" si="16"/>
        <v>0</v>
      </c>
      <c r="L1641" s="188">
        <v>21</v>
      </c>
      <c r="M1641" s="188">
        <f t="shared" si="17"/>
        <v>0</v>
      </c>
      <c r="N1641" s="188">
        <v>0</v>
      </c>
      <c r="O1641" s="188">
        <f t="shared" si="18"/>
        <v>0</v>
      </c>
      <c r="P1641" s="188">
        <v>0</v>
      </c>
      <c r="Q1641" s="188">
        <f t="shared" si="19"/>
        <v>0</v>
      </c>
      <c r="R1641" s="188"/>
      <c r="S1641" s="188" t="s">
        <v>326</v>
      </c>
      <c r="T1641" s="189" t="s">
        <v>327</v>
      </c>
      <c r="U1641" s="159">
        <v>0</v>
      </c>
      <c r="V1641" s="159">
        <f t="shared" si="20"/>
        <v>0</v>
      </c>
      <c r="W1641" s="159"/>
      <c r="X1641" s="159" t="s">
        <v>246</v>
      </c>
      <c r="Y1641" s="149"/>
      <c r="Z1641" s="149"/>
      <c r="AA1641" s="149"/>
      <c r="AB1641" s="149"/>
      <c r="AC1641" s="149"/>
      <c r="AD1641" s="149"/>
      <c r="AE1641" s="149"/>
      <c r="AF1641" s="149"/>
      <c r="AG1641" s="149" t="s">
        <v>289</v>
      </c>
      <c r="AH1641" s="149"/>
      <c r="AI1641" s="149"/>
      <c r="AJ1641" s="149"/>
      <c r="AK1641" s="149"/>
      <c r="AL1641" s="149"/>
      <c r="AM1641" s="149"/>
      <c r="AN1641" s="149"/>
      <c r="AO1641" s="149"/>
      <c r="AP1641" s="149"/>
      <c r="AQ1641" s="149"/>
      <c r="AR1641" s="149"/>
      <c r="AS1641" s="149"/>
      <c r="AT1641" s="149"/>
      <c r="AU1641" s="149"/>
      <c r="AV1641" s="149"/>
      <c r="AW1641" s="149"/>
      <c r="AX1641" s="149"/>
      <c r="AY1641" s="149"/>
      <c r="AZ1641" s="149"/>
      <c r="BA1641" s="149"/>
      <c r="BB1641" s="149"/>
      <c r="BC1641" s="149"/>
      <c r="BD1641" s="149"/>
      <c r="BE1641" s="149"/>
      <c r="BF1641" s="149"/>
      <c r="BG1641" s="149"/>
      <c r="BH1641" s="149"/>
    </row>
    <row r="1642" spans="1:60" ht="20.399999999999999" outlineLevel="1" x14ac:dyDescent="0.25">
      <c r="A1642" s="183">
        <v>226</v>
      </c>
      <c r="B1642" s="184" t="s">
        <v>2128</v>
      </c>
      <c r="C1642" s="195" t="s">
        <v>2129</v>
      </c>
      <c r="D1642" s="185" t="s">
        <v>346</v>
      </c>
      <c r="E1642" s="186">
        <v>7</v>
      </c>
      <c r="F1642" s="187"/>
      <c r="G1642" s="188">
        <f t="shared" si="14"/>
        <v>0</v>
      </c>
      <c r="H1642" s="187"/>
      <c r="I1642" s="188">
        <f t="shared" si="15"/>
        <v>0</v>
      </c>
      <c r="J1642" s="187"/>
      <c r="K1642" s="188">
        <f t="shared" si="16"/>
        <v>0</v>
      </c>
      <c r="L1642" s="188">
        <v>21</v>
      </c>
      <c r="M1642" s="188">
        <f t="shared" si="17"/>
        <v>0</v>
      </c>
      <c r="N1642" s="188">
        <v>0</v>
      </c>
      <c r="O1642" s="188">
        <f t="shared" si="18"/>
        <v>0</v>
      </c>
      <c r="P1642" s="188">
        <v>0</v>
      </c>
      <c r="Q1642" s="188">
        <f t="shared" si="19"/>
        <v>0</v>
      </c>
      <c r="R1642" s="188"/>
      <c r="S1642" s="188" t="s">
        <v>326</v>
      </c>
      <c r="T1642" s="189" t="s">
        <v>327</v>
      </c>
      <c r="U1642" s="159">
        <v>0</v>
      </c>
      <c r="V1642" s="159">
        <f t="shared" si="20"/>
        <v>0</v>
      </c>
      <c r="W1642" s="159"/>
      <c r="X1642" s="159" t="s">
        <v>246</v>
      </c>
      <c r="Y1642" s="149"/>
      <c r="Z1642" s="149"/>
      <c r="AA1642" s="149"/>
      <c r="AB1642" s="149"/>
      <c r="AC1642" s="149"/>
      <c r="AD1642" s="149"/>
      <c r="AE1642" s="149"/>
      <c r="AF1642" s="149"/>
      <c r="AG1642" s="149" t="s">
        <v>289</v>
      </c>
      <c r="AH1642" s="149"/>
      <c r="AI1642" s="149"/>
      <c r="AJ1642" s="149"/>
      <c r="AK1642" s="149"/>
      <c r="AL1642" s="149"/>
      <c r="AM1642" s="149"/>
      <c r="AN1642" s="149"/>
      <c r="AO1642" s="149"/>
      <c r="AP1642" s="149"/>
      <c r="AQ1642" s="149"/>
      <c r="AR1642" s="149"/>
      <c r="AS1642" s="149"/>
      <c r="AT1642" s="149"/>
      <c r="AU1642" s="149"/>
      <c r="AV1642" s="149"/>
      <c r="AW1642" s="149"/>
      <c r="AX1642" s="149"/>
      <c r="AY1642" s="149"/>
      <c r="AZ1642" s="149"/>
      <c r="BA1642" s="149"/>
      <c r="BB1642" s="149"/>
      <c r="BC1642" s="149"/>
      <c r="BD1642" s="149"/>
      <c r="BE1642" s="149"/>
      <c r="BF1642" s="149"/>
      <c r="BG1642" s="149"/>
      <c r="BH1642" s="149"/>
    </row>
    <row r="1643" spans="1:60" ht="20.399999999999999" outlineLevel="1" x14ac:dyDescent="0.25">
      <c r="A1643" s="183">
        <v>227</v>
      </c>
      <c r="B1643" s="184" t="s">
        <v>2130</v>
      </c>
      <c r="C1643" s="195" t="s">
        <v>2131</v>
      </c>
      <c r="D1643" s="185" t="s">
        <v>346</v>
      </c>
      <c r="E1643" s="186">
        <v>4</v>
      </c>
      <c r="F1643" s="187"/>
      <c r="G1643" s="188">
        <f t="shared" si="14"/>
        <v>0</v>
      </c>
      <c r="H1643" s="187"/>
      <c r="I1643" s="188">
        <f t="shared" si="15"/>
        <v>0</v>
      </c>
      <c r="J1643" s="187"/>
      <c r="K1643" s="188">
        <f t="shared" si="16"/>
        <v>0</v>
      </c>
      <c r="L1643" s="188">
        <v>21</v>
      </c>
      <c r="M1643" s="188">
        <f t="shared" si="17"/>
        <v>0</v>
      </c>
      <c r="N1643" s="188">
        <v>0</v>
      </c>
      <c r="O1643" s="188">
        <f t="shared" si="18"/>
        <v>0</v>
      </c>
      <c r="P1643" s="188">
        <v>0</v>
      </c>
      <c r="Q1643" s="188">
        <f t="shared" si="19"/>
        <v>0</v>
      </c>
      <c r="R1643" s="188"/>
      <c r="S1643" s="188" t="s">
        <v>326</v>
      </c>
      <c r="T1643" s="189" t="s">
        <v>327</v>
      </c>
      <c r="U1643" s="159">
        <v>0</v>
      </c>
      <c r="V1643" s="159">
        <f t="shared" si="20"/>
        <v>0</v>
      </c>
      <c r="W1643" s="159"/>
      <c r="X1643" s="159" t="s">
        <v>246</v>
      </c>
      <c r="Y1643" s="149"/>
      <c r="Z1643" s="149"/>
      <c r="AA1643" s="149"/>
      <c r="AB1643" s="149"/>
      <c r="AC1643" s="149"/>
      <c r="AD1643" s="149"/>
      <c r="AE1643" s="149"/>
      <c r="AF1643" s="149"/>
      <c r="AG1643" s="149" t="s">
        <v>289</v>
      </c>
      <c r="AH1643" s="149"/>
      <c r="AI1643" s="149"/>
      <c r="AJ1643" s="149"/>
      <c r="AK1643" s="149"/>
      <c r="AL1643" s="149"/>
      <c r="AM1643" s="149"/>
      <c r="AN1643" s="149"/>
      <c r="AO1643" s="149"/>
      <c r="AP1643" s="149"/>
      <c r="AQ1643" s="149"/>
      <c r="AR1643" s="149"/>
      <c r="AS1643" s="149"/>
      <c r="AT1643" s="149"/>
      <c r="AU1643" s="149"/>
      <c r="AV1643" s="149"/>
      <c r="AW1643" s="149"/>
      <c r="AX1643" s="149"/>
      <c r="AY1643" s="149"/>
      <c r="AZ1643" s="149"/>
      <c r="BA1643" s="149"/>
      <c r="BB1643" s="149"/>
      <c r="BC1643" s="149"/>
      <c r="BD1643" s="149"/>
      <c r="BE1643" s="149"/>
      <c r="BF1643" s="149"/>
      <c r="BG1643" s="149"/>
      <c r="BH1643" s="149"/>
    </row>
    <row r="1644" spans="1:60" ht="20.399999999999999" outlineLevel="1" x14ac:dyDescent="0.25">
      <c r="A1644" s="183">
        <v>228</v>
      </c>
      <c r="B1644" s="184" t="s">
        <v>2132</v>
      </c>
      <c r="C1644" s="195" t="s">
        <v>2133</v>
      </c>
      <c r="D1644" s="185" t="s">
        <v>346</v>
      </c>
      <c r="E1644" s="186">
        <v>7</v>
      </c>
      <c r="F1644" s="187"/>
      <c r="G1644" s="188">
        <f t="shared" si="14"/>
        <v>0</v>
      </c>
      <c r="H1644" s="187"/>
      <c r="I1644" s="188">
        <f t="shared" si="15"/>
        <v>0</v>
      </c>
      <c r="J1644" s="187"/>
      <c r="K1644" s="188">
        <f t="shared" si="16"/>
        <v>0</v>
      </c>
      <c r="L1644" s="188">
        <v>21</v>
      </c>
      <c r="M1644" s="188">
        <f t="shared" si="17"/>
        <v>0</v>
      </c>
      <c r="N1644" s="188">
        <v>0</v>
      </c>
      <c r="O1644" s="188">
        <f t="shared" si="18"/>
        <v>0</v>
      </c>
      <c r="P1644" s="188">
        <v>0</v>
      </c>
      <c r="Q1644" s="188">
        <f t="shared" si="19"/>
        <v>0</v>
      </c>
      <c r="R1644" s="188"/>
      <c r="S1644" s="188" t="s">
        <v>326</v>
      </c>
      <c r="T1644" s="189" t="s">
        <v>327</v>
      </c>
      <c r="U1644" s="159">
        <v>0</v>
      </c>
      <c r="V1644" s="159">
        <f t="shared" si="20"/>
        <v>0</v>
      </c>
      <c r="W1644" s="159"/>
      <c r="X1644" s="159" t="s">
        <v>246</v>
      </c>
      <c r="Y1644" s="149"/>
      <c r="Z1644" s="149"/>
      <c r="AA1644" s="149"/>
      <c r="AB1644" s="149"/>
      <c r="AC1644" s="149"/>
      <c r="AD1644" s="149"/>
      <c r="AE1644" s="149"/>
      <c r="AF1644" s="149"/>
      <c r="AG1644" s="149" t="s">
        <v>289</v>
      </c>
      <c r="AH1644" s="149"/>
      <c r="AI1644" s="149"/>
      <c r="AJ1644" s="149"/>
      <c r="AK1644" s="149"/>
      <c r="AL1644" s="149"/>
      <c r="AM1644" s="149"/>
      <c r="AN1644" s="149"/>
      <c r="AO1644" s="149"/>
      <c r="AP1644" s="149"/>
      <c r="AQ1644" s="149"/>
      <c r="AR1644" s="149"/>
      <c r="AS1644" s="149"/>
      <c r="AT1644" s="149"/>
      <c r="AU1644" s="149"/>
      <c r="AV1644" s="149"/>
      <c r="AW1644" s="149"/>
      <c r="AX1644" s="149"/>
      <c r="AY1644" s="149"/>
      <c r="AZ1644" s="149"/>
      <c r="BA1644" s="149"/>
      <c r="BB1644" s="149"/>
      <c r="BC1644" s="149"/>
      <c r="BD1644" s="149"/>
      <c r="BE1644" s="149"/>
      <c r="BF1644" s="149"/>
      <c r="BG1644" s="149"/>
      <c r="BH1644" s="149"/>
    </row>
    <row r="1645" spans="1:60" ht="20.399999999999999" outlineLevel="1" x14ac:dyDescent="0.25">
      <c r="A1645" s="183">
        <v>229</v>
      </c>
      <c r="B1645" s="184" t="s">
        <v>2134</v>
      </c>
      <c r="C1645" s="195" t="s">
        <v>2135</v>
      </c>
      <c r="D1645" s="185" t="s">
        <v>346</v>
      </c>
      <c r="E1645" s="186">
        <v>7</v>
      </c>
      <c r="F1645" s="187"/>
      <c r="G1645" s="188">
        <f t="shared" si="14"/>
        <v>0</v>
      </c>
      <c r="H1645" s="187"/>
      <c r="I1645" s="188">
        <f t="shared" si="15"/>
        <v>0</v>
      </c>
      <c r="J1645" s="187"/>
      <c r="K1645" s="188">
        <f t="shared" si="16"/>
        <v>0</v>
      </c>
      <c r="L1645" s="188">
        <v>21</v>
      </c>
      <c r="M1645" s="188">
        <f t="shared" si="17"/>
        <v>0</v>
      </c>
      <c r="N1645" s="188">
        <v>0</v>
      </c>
      <c r="O1645" s="188">
        <f t="shared" si="18"/>
        <v>0</v>
      </c>
      <c r="P1645" s="188">
        <v>0</v>
      </c>
      <c r="Q1645" s="188">
        <f t="shared" si="19"/>
        <v>0</v>
      </c>
      <c r="R1645" s="188"/>
      <c r="S1645" s="188" t="s">
        <v>326</v>
      </c>
      <c r="T1645" s="189" t="s">
        <v>327</v>
      </c>
      <c r="U1645" s="159">
        <v>0</v>
      </c>
      <c r="V1645" s="159">
        <f t="shared" si="20"/>
        <v>0</v>
      </c>
      <c r="W1645" s="159"/>
      <c r="X1645" s="159" t="s">
        <v>246</v>
      </c>
      <c r="Y1645" s="149"/>
      <c r="Z1645" s="149"/>
      <c r="AA1645" s="149"/>
      <c r="AB1645" s="149"/>
      <c r="AC1645" s="149"/>
      <c r="AD1645" s="149"/>
      <c r="AE1645" s="149"/>
      <c r="AF1645" s="149"/>
      <c r="AG1645" s="149" t="s">
        <v>289</v>
      </c>
      <c r="AH1645" s="149"/>
      <c r="AI1645" s="149"/>
      <c r="AJ1645" s="149"/>
      <c r="AK1645" s="149"/>
      <c r="AL1645" s="149"/>
      <c r="AM1645" s="149"/>
      <c r="AN1645" s="149"/>
      <c r="AO1645" s="149"/>
      <c r="AP1645" s="149"/>
      <c r="AQ1645" s="149"/>
      <c r="AR1645" s="149"/>
      <c r="AS1645" s="149"/>
      <c r="AT1645" s="149"/>
      <c r="AU1645" s="149"/>
      <c r="AV1645" s="149"/>
      <c r="AW1645" s="149"/>
      <c r="AX1645" s="149"/>
      <c r="AY1645" s="149"/>
      <c r="AZ1645" s="149"/>
      <c r="BA1645" s="149"/>
      <c r="BB1645" s="149"/>
      <c r="BC1645" s="149"/>
      <c r="BD1645" s="149"/>
      <c r="BE1645" s="149"/>
      <c r="BF1645" s="149"/>
      <c r="BG1645" s="149"/>
      <c r="BH1645" s="149"/>
    </row>
    <row r="1646" spans="1:60" ht="20.399999999999999" outlineLevel="1" x14ac:dyDescent="0.25">
      <c r="A1646" s="183">
        <v>230</v>
      </c>
      <c r="B1646" s="184" t="s">
        <v>2136</v>
      </c>
      <c r="C1646" s="195" t="s">
        <v>2137</v>
      </c>
      <c r="D1646" s="185" t="s">
        <v>346</v>
      </c>
      <c r="E1646" s="186">
        <v>2</v>
      </c>
      <c r="F1646" s="187"/>
      <c r="G1646" s="188">
        <f t="shared" si="14"/>
        <v>0</v>
      </c>
      <c r="H1646" s="187"/>
      <c r="I1646" s="188">
        <f t="shared" si="15"/>
        <v>0</v>
      </c>
      <c r="J1646" s="187"/>
      <c r="K1646" s="188">
        <f t="shared" si="16"/>
        <v>0</v>
      </c>
      <c r="L1646" s="188">
        <v>21</v>
      </c>
      <c r="M1646" s="188">
        <f t="shared" si="17"/>
        <v>0</v>
      </c>
      <c r="N1646" s="188">
        <v>0</v>
      </c>
      <c r="O1646" s="188">
        <f t="shared" si="18"/>
        <v>0</v>
      </c>
      <c r="P1646" s="188">
        <v>0</v>
      </c>
      <c r="Q1646" s="188">
        <f t="shared" si="19"/>
        <v>0</v>
      </c>
      <c r="R1646" s="188"/>
      <c r="S1646" s="188" t="s">
        <v>326</v>
      </c>
      <c r="T1646" s="189" t="s">
        <v>327</v>
      </c>
      <c r="U1646" s="159">
        <v>0</v>
      </c>
      <c r="V1646" s="159">
        <f t="shared" si="20"/>
        <v>0</v>
      </c>
      <c r="W1646" s="159"/>
      <c r="X1646" s="159" t="s">
        <v>246</v>
      </c>
      <c r="Y1646" s="149"/>
      <c r="Z1646" s="149"/>
      <c r="AA1646" s="149"/>
      <c r="AB1646" s="149"/>
      <c r="AC1646" s="149"/>
      <c r="AD1646" s="149"/>
      <c r="AE1646" s="149"/>
      <c r="AF1646" s="149"/>
      <c r="AG1646" s="149" t="s">
        <v>289</v>
      </c>
      <c r="AH1646" s="149"/>
      <c r="AI1646" s="149"/>
      <c r="AJ1646" s="149"/>
      <c r="AK1646" s="149"/>
      <c r="AL1646" s="149"/>
      <c r="AM1646" s="149"/>
      <c r="AN1646" s="149"/>
      <c r="AO1646" s="149"/>
      <c r="AP1646" s="149"/>
      <c r="AQ1646" s="149"/>
      <c r="AR1646" s="149"/>
      <c r="AS1646" s="149"/>
      <c r="AT1646" s="149"/>
      <c r="AU1646" s="149"/>
      <c r="AV1646" s="149"/>
      <c r="AW1646" s="149"/>
      <c r="AX1646" s="149"/>
      <c r="AY1646" s="149"/>
      <c r="AZ1646" s="149"/>
      <c r="BA1646" s="149"/>
      <c r="BB1646" s="149"/>
      <c r="BC1646" s="149"/>
      <c r="BD1646" s="149"/>
      <c r="BE1646" s="149"/>
      <c r="BF1646" s="149"/>
      <c r="BG1646" s="149"/>
      <c r="BH1646" s="149"/>
    </row>
    <row r="1647" spans="1:60" ht="20.399999999999999" outlineLevel="1" x14ac:dyDescent="0.25">
      <c r="A1647" s="183">
        <v>231</v>
      </c>
      <c r="B1647" s="184" t="s">
        <v>2138</v>
      </c>
      <c r="C1647" s="195" t="s">
        <v>2139</v>
      </c>
      <c r="D1647" s="185" t="s">
        <v>346</v>
      </c>
      <c r="E1647" s="186">
        <v>2</v>
      </c>
      <c r="F1647" s="187"/>
      <c r="G1647" s="188">
        <f t="shared" si="14"/>
        <v>0</v>
      </c>
      <c r="H1647" s="187"/>
      <c r="I1647" s="188">
        <f t="shared" si="15"/>
        <v>0</v>
      </c>
      <c r="J1647" s="187"/>
      <c r="K1647" s="188">
        <f t="shared" si="16"/>
        <v>0</v>
      </c>
      <c r="L1647" s="188">
        <v>21</v>
      </c>
      <c r="M1647" s="188">
        <f t="shared" si="17"/>
        <v>0</v>
      </c>
      <c r="N1647" s="188">
        <v>0</v>
      </c>
      <c r="O1647" s="188">
        <f t="shared" si="18"/>
        <v>0</v>
      </c>
      <c r="P1647" s="188">
        <v>0</v>
      </c>
      <c r="Q1647" s="188">
        <f t="shared" si="19"/>
        <v>0</v>
      </c>
      <c r="R1647" s="188"/>
      <c r="S1647" s="188" t="s">
        <v>326</v>
      </c>
      <c r="T1647" s="189" t="s">
        <v>327</v>
      </c>
      <c r="U1647" s="159">
        <v>0</v>
      </c>
      <c r="V1647" s="159">
        <f t="shared" si="20"/>
        <v>0</v>
      </c>
      <c r="W1647" s="159"/>
      <c r="X1647" s="159" t="s">
        <v>246</v>
      </c>
      <c r="Y1647" s="149"/>
      <c r="Z1647" s="149"/>
      <c r="AA1647" s="149"/>
      <c r="AB1647" s="149"/>
      <c r="AC1647" s="149"/>
      <c r="AD1647" s="149"/>
      <c r="AE1647" s="149"/>
      <c r="AF1647" s="149"/>
      <c r="AG1647" s="149" t="s">
        <v>289</v>
      </c>
      <c r="AH1647" s="149"/>
      <c r="AI1647" s="149"/>
      <c r="AJ1647" s="149"/>
      <c r="AK1647" s="149"/>
      <c r="AL1647" s="149"/>
      <c r="AM1647" s="149"/>
      <c r="AN1647" s="149"/>
      <c r="AO1647" s="149"/>
      <c r="AP1647" s="149"/>
      <c r="AQ1647" s="149"/>
      <c r="AR1647" s="149"/>
      <c r="AS1647" s="149"/>
      <c r="AT1647" s="149"/>
      <c r="AU1647" s="149"/>
      <c r="AV1647" s="149"/>
      <c r="AW1647" s="149"/>
      <c r="AX1647" s="149"/>
      <c r="AY1647" s="149"/>
      <c r="AZ1647" s="149"/>
      <c r="BA1647" s="149"/>
      <c r="BB1647" s="149"/>
      <c r="BC1647" s="149"/>
      <c r="BD1647" s="149"/>
      <c r="BE1647" s="149"/>
      <c r="BF1647" s="149"/>
      <c r="BG1647" s="149"/>
      <c r="BH1647" s="149"/>
    </row>
    <row r="1648" spans="1:60" ht="20.399999999999999" outlineLevel="1" x14ac:dyDescent="0.25">
      <c r="A1648" s="183">
        <v>232</v>
      </c>
      <c r="B1648" s="184" t="s">
        <v>2140</v>
      </c>
      <c r="C1648" s="195" t="s">
        <v>2141</v>
      </c>
      <c r="D1648" s="185" t="s">
        <v>346</v>
      </c>
      <c r="E1648" s="186">
        <v>2</v>
      </c>
      <c r="F1648" s="187"/>
      <c r="G1648" s="188">
        <f t="shared" si="14"/>
        <v>0</v>
      </c>
      <c r="H1648" s="187"/>
      <c r="I1648" s="188">
        <f t="shared" si="15"/>
        <v>0</v>
      </c>
      <c r="J1648" s="187"/>
      <c r="K1648" s="188">
        <f t="shared" si="16"/>
        <v>0</v>
      </c>
      <c r="L1648" s="188">
        <v>21</v>
      </c>
      <c r="M1648" s="188">
        <f t="shared" si="17"/>
        <v>0</v>
      </c>
      <c r="N1648" s="188">
        <v>0</v>
      </c>
      <c r="O1648" s="188">
        <f t="shared" si="18"/>
        <v>0</v>
      </c>
      <c r="P1648" s="188">
        <v>0</v>
      </c>
      <c r="Q1648" s="188">
        <f t="shared" si="19"/>
        <v>0</v>
      </c>
      <c r="R1648" s="188"/>
      <c r="S1648" s="188" t="s">
        <v>326</v>
      </c>
      <c r="T1648" s="189" t="s">
        <v>327</v>
      </c>
      <c r="U1648" s="159">
        <v>0</v>
      </c>
      <c r="V1648" s="159">
        <f t="shared" si="20"/>
        <v>0</v>
      </c>
      <c r="W1648" s="159"/>
      <c r="X1648" s="159" t="s">
        <v>246</v>
      </c>
      <c r="Y1648" s="149"/>
      <c r="Z1648" s="149"/>
      <c r="AA1648" s="149"/>
      <c r="AB1648" s="149"/>
      <c r="AC1648" s="149"/>
      <c r="AD1648" s="149"/>
      <c r="AE1648" s="149"/>
      <c r="AF1648" s="149"/>
      <c r="AG1648" s="149" t="s">
        <v>289</v>
      </c>
      <c r="AH1648" s="149"/>
      <c r="AI1648" s="149"/>
      <c r="AJ1648" s="149"/>
      <c r="AK1648" s="149"/>
      <c r="AL1648" s="149"/>
      <c r="AM1648" s="149"/>
      <c r="AN1648" s="149"/>
      <c r="AO1648" s="149"/>
      <c r="AP1648" s="149"/>
      <c r="AQ1648" s="149"/>
      <c r="AR1648" s="149"/>
      <c r="AS1648" s="149"/>
      <c r="AT1648" s="149"/>
      <c r="AU1648" s="149"/>
      <c r="AV1648" s="149"/>
      <c r="AW1648" s="149"/>
      <c r="AX1648" s="149"/>
      <c r="AY1648" s="149"/>
      <c r="AZ1648" s="149"/>
      <c r="BA1648" s="149"/>
      <c r="BB1648" s="149"/>
      <c r="BC1648" s="149"/>
      <c r="BD1648" s="149"/>
      <c r="BE1648" s="149"/>
      <c r="BF1648" s="149"/>
      <c r="BG1648" s="149"/>
      <c r="BH1648" s="149"/>
    </row>
    <row r="1649" spans="1:60" outlineLevel="1" x14ac:dyDescent="0.25">
      <c r="A1649" s="183">
        <v>233</v>
      </c>
      <c r="B1649" s="184" t="s">
        <v>2142</v>
      </c>
      <c r="C1649" s="195" t="s">
        <v>2143</v>
      </c>
      <c r="D1649" s="185" t="s">
        <v>346</v>
      </c>
      <c r="E1649" s="186">
        <v>4</v>
      </c>
      <c r="F1649" s="187"/>
      <c r="G1649" s="188">
        <f t="shared" si="14"/>
        <v>0</v>
      </c>
      <c r="H1649" s="187"/>
      <c r="I1649" s="188">
        <f t="shared" si="15"/>
        <v>0</v>
      </c>
      <c r="J1649" s="187"/>
      <c r="K1649" s="188">
        <f t="shared" si="16"/>
        <v>0</v>
      </c>
      <c r="L1649" s="188">
        <v>21</v>
      </c>
      <c r="M1649" s="188">
        <f t="shared" si="17"/>
        <v>0</v>
      </c>
      <c r="N1649" s="188">
        <v>0</v>
      </c>
      <c r="O1649" s="188">
        <f t="shared" si="18"/>
        <v>0</v>
      </c>
      <c r="P1649" s="188">
        <v>0</v>
      </c>
      <c r="Q1649" s="188">
        <f t="shared" si="19"/>
        <v>0</v>
      </c>
      <c r="R1649" s="188"/>
      <c r="S1649" s="188" t="s">
        <v>326</v>
      </c>
      <c r="T1649" s="189" t="s">
        <v>327</v>
      </c>
      <c r="U1649" s="159">
        <v>0</v>
      </c>
      <c r="V1649" s="159">
        <f t="shared" si="20"/>
        <v>0</v>
      </c>
      <c r="W1649" s="159"/>
      <c r="X1649" s="159" t="s">
        <v>246</v>
      </c>
      <c r="Y1649" s="149"/>
      <c r="Z1649" s="149"/>
      <c r="AA1649" s="149"/>
      <c r="AB1649" s="149"/>
      <c r="AC1649" s="149"/>
      <c r="AD1649" s="149"/>
      <c r="AE1649" s="149"/>
      <c r="AF1649" s="149"/>
      <c r="AG1649" s="149" t="s">
        <v>289</v>
      </c>
      <c r="AH1649" s="149"/>
      <c r="AI1649" s="149"/>
      <c r="AJ1649" s="149"/>
      <c r="AK1649" s="149"/>
      <c r="AL1649" s="149"/>
      <c r="AM1649" s="149"/>
      <c r="AN1649" s="149"/>
      <c r="AO1649" s="149"/>
      <c r="AP1649" s="149"/>
      <c r="AQ1649" s="149"/>
      <c r="AR1649" s="149"/>
      <c r="AS1649" s="149"/>
      <c r="AT1649" s="149"/>
      <c r="AU1649" s="149"/>
      <c r="AV1649" s="149"/>
      <c r="AW1649" s="149"/>
      <c r="AX1649" s="149"/>
      <c r="AY1649" s="149"/>
      <c r="AZ1649" s="149"/>
      <c r="BA1649" s="149"/>
      <c r="BB1649" s="149"/>
      <c r="BC1649" s="149"/>
      <c r="BD1649" s="149"/>
      <c r="BE1649" s="149"/>
      <c r="BF1649" s="149"/>
      <c r="BG1649" s="149"/>
      <c r="BH1649" s="149"/>
    </row>
    <row r="1650" spans="1:60" x14ac:dyDescent="0.25">
      <c r="A1650" s="169" t="s">
        <v>238</v>
      </c>
      <c r="B1650" s="170" t="s">
        <v>201</v>
      </c>
      <c r="C1650" s="192" t="s">
        <v>202</v>
      </c>
      <c r="D1650" s="171"/>
      <c r="E1650" s="172"/>
      <c r="F1650" s="173"/>
      <c r="G1650" s="173">
        <f>SUMIF(AG1651:AG1651,"&lt;&gt;NOR",G1651:G1651)</f>
        <v>0</v>
      </c>
      <c r="H1650" s="173"/>
      <c r="I1650" s="173">
        <f>SUM(I1651:I1651)</f>
        <v>0</v>
      </c>
      <c r="J1650" s="173"/>
      <c r="K1650" s="173">
        <f>SUM(K1651:K1651)</f>
        <v>0</v>
      </c>
      <c r="L1650" s="173"/>
      <c r="M1650" s="173">
        <f>SUM(M1651:M1651)</f>
        <v>0</v>
      </c>
      <c r="N1650" s="173"/>
      <c r="O1650" s="173">
        <f>SUM(O1651:O1651)</f>
        <v>0</v>
      </c>
      <c r="P1650" s="173"/>
      <c r="Q1650" s="173">
        <f>SUM(Q1651:Q1651)</f>
        <v>0</v>
      </c>
      <c r="R1650" s="173"/>
      <c r="S1650" s="173"/>
      <c r="T1650" s="174"/>
      <c r="U1650" s="168"/>
      <c r="V1650" s="168">
        <f>SUM(V1651:V1651)</f>
        <v>0</v>
      </c>
      <c r="W1650" s="168"/>
      <c r="X1650" s="168"/>
      <c r="AG1650" t="s">
        <v>239</v>
      </c>
    </row>
    <row r="1651" spans="1:60" outlineLevel="1" x14ac:dyDescent="0.25">
      <c r="A1651" s="183">
        <v>234</v>
      </c>
      <c r="B1651" s="184" t="s">
        <v>2144</v>
      </c>
      <c r="C1651" s="195" t="s">
        <v>2145</v>
      </c>
      <c r="D1651" s="185" t="s">
        <v>346</v>
      </c>
      <c r="E1651" s="186">
        <v>1</v>
      </c>
      <c r="F1651" s="187"/>
      <c r="G1651" s="188">
        <f>ROUND(E1651*F1651,2)</f>
        <v>0</v>
      </c>
      <c r="H1651" s="187"/>
      <c r="I1651" s="188">
        <f>ROUND(E1651*H1651,2)</f>
        <v>0</v>
      </c>
      <c r="J1651" s="187"/>
      <c r="K1651" s="188">
        <f>ROUND(E1651*J1651,2)</f>
        <v>0</v>
      </c>
      <c r="L1651" s="188">
        <v>21</v>
      </c>
      <c r="M1651" s="188">
        <f>G1651*(1+L1651/100)</f>
        <v>0</v>
      </c>
      <c r="N1651" s="188">
        <v>0</v>
      </c>
      <c r="O1651" s="188">
        <f>ROUND(E1651*N1651,2)</f>
        <v>0</v>
      </c>
      <c r="P1651" s="188">
        <v>0</v>
      </c>
      <c r="Q1651" s="188">
        <f>ROUND(E1651*P1651,2)</f>
        <v>0</v>
      </c>
      <c r="R1651" s="188"/>
      <c r="S1651" s="188" t="s">
        <v>326</v>
      </c>
      <c r="T1651" s="189" t="s">
        <v>327</v>
      </c>
      <c r="U1651" s="159">
        <v>0</v>
      </c>
      <c r="V1651" s="159">
        <f>ROUND(E1651*U1651,2)</f>
        <v>0</v>
      </c>
      <c r="W1651" s="159"/>
      <c r="X1651" s="159" t="s">
        <v>246</v>
      </c>
      <c r="Y1651" s="149"/>
      <c r="Z1651" s="149"/>
      <c r="AA1651" s="149"/>
      <c r="AB1651" s="149"/>
      <c r="AC1651" s="149"/>
      <c r="AD1651" s="149"/>
      <c r="AE1651" s="149"/>
      <c r="AF1651" s="149"/>
      <c r="AG1651" s="149" t="s">
        <v>289</v>
      </c>
      <c r="AH1651" s="149"/>
      <c r="AI1651" s="149"/>
      <c r="AJ1651" s="149"/>
      <c r="AK1651" s="149"/>
      <c r="AL1651" s="149"/>
      <c r="AM1651" s="149"/>
      <c r="AN1651" s="149"/>
      <c r="AO1651" s="149"/>
      <c r="AP1651" s="149"/>
      <c r="AQ1651" s="149"/>
      <c r="AR1651" s="149"/>
      <c r="AS1651" s="149"/>
      <c r="AT1651" s="149"/>
      <c r="AU1651" s="149"/>
      <c r="AV1651" s="149"/>
      <c r="AW1651" s="149"/>
      <c r="AX1651" s="149"/>
      <c r="AY1651" s="149"/>
      <c r="AZ1651" s="149"/>
      <c r="BA1651" s="149"/>
      <c r="BB1651" s="149"/>
      <c r="BC1651" s="149"/>
      <c r="BD1651" s="149"/>
      <c r="BE1651" s="149"/>
      <c r="BF1651" s="149"/>
      <c r="BG1651" s="149"/>
      <c r="BH1651" s="149"/>
    </row>
    <row r="1652" spans="1:60" x14ac:dyDescent="0.25">
      <c r="A1652" s="169" t="s">
        <v>238</v>
      </c>
      <c r="B1652" s="170" t="s">
        <v>203</v>
      </c>
      <c r="C1652" s="192" t="s">
        <v>204</v>
      </c>
      <c r="D1652" s="171"/>
      <c r="E1652" s="172"/>
      <c r="F1652" s="173"/>
      <c r="G1652" s="173">
        <f>SUMIF(AG1653:AG1661,"&lt;&gt;NOR",G1653:G1661)</f>
        <v>0</v>
      </c>
      <c r="H1652" s="173"/>
      <c r="I1652" s="173">
        <f>SUM(I1653:I1661)</f>
        <v>0</v>
      </c>
      <c r="J1652" s="173"/>
      <c r="K1652" s="173">
        <f>SUM(K1653:K1661)</f>
        <v>0</v>
      </c>
      <c r="L1652" s="173"/>
      <c r="M1652" s="173">
        <f>SUM(M1653:M1661)</f>
        <v>0</v>
      </c>
      <c r="N1652" s="173"/>
      <c r="O1652" s="173">
        <f>SUM(O1653:O1661)</f>
        <v>0</v>
      </c>
      <c r="P1652" s="173"/>
      <c r="Q1652" s="173">
        <f>SUM(Q1653:Q1661)</f>
        <v>0</v>
      </c>
      <c r="R1652" s="173"/>
      <c r="S1652" s="173"/>
      <c r="T1652" s="174"/>
      <c r="U1652" s="168"/>
      <c r="V1652" s="168">
        <f>SUM(V1653:V1661)</f>
        <v>0</v>
      </c>
      <c r="W1652" s="168"/>
      <c r="X1652" s="168"/>
      <c r="AG1652" t="s">
        <v>239</v>
      </c>
    </row>
    <row r="1653" spans="1:60" ht="20.399999999999999" outlineLevel="1" x14ac:dyDescent="0.25">
      <c r="A1653" s="183">
        <v>235</v>
      </c>
      <c r="B1653" s="184" t="s">
        <v>2146</v>
      </c>
      <c r="C1653" s="195" t="s">
        <v>2147</v>
      </c>
      <c r="D1653" s="185" t="s">
        <v>346</v>
      </c>
      <c r="E1653" s="186">
        <v>5</v>
      </c>
      <c r="F1653" s="187"/>
      <c r="G1653" s="188">
        <f t="shared" ref="G1653:G1661" si="21">ROUND(E1653*F1653,2)</f>
        <v>0</v>
      </c>
      <c r="H1653" s="187"/>
      <c r="I1653" s="188">
        <f t="shared" ref="I1653:I1661" si="22">ROUND(E1653*H1653,2)</f>
        <v>0</v>
      </c>
      <c r="J1653" s="187"/>
      <c r="K1653" s="188">
        <f t="shared" ref="K1653:K1661" si="23">ROUND(E1653*J1653,2)</f>
        <v>0</v>
      </c>
      <c r="L1653" s="188">
        <v>21</v>
      </c>
      <c r="M1653" s="188">
        <f t="shared" ref="M1653:M1661" si="24">G1653*(1+L1653/100)</f>
        <v>0</v>
      </c>
      <c r="N1653" s="188">
        <v>0</v>
      </c>
      <c r="O1653" s="188">
        <f t="shared" ref="O1653:O1661" si="25">ROUND(E1653*N1653,2)</f>
        <v>0</v>
      </c>
      <c r="P1653" s="188">
        <v>0</v>
      </c>
      <c r="Q1653" s="188">
        <f t="shared" ref="Q1653:Q1661" si="26">ROUND(E1653*P1653,2)</f>
        <v>0</v>
      </c>
      <c r="R1653" s="188"/>
      <c r="S1653" s="188" t="s">
        <v>326</v>
      </c>
      <c r="T1653" s="189" t="s">
        <v>327</v>
      </c>
      <c r="U1653" s="159">
        <v>0</v>
      </c>
      <c r="V1653" s="159">
        <f t="shared" ref="V1653:V1661" si="27">ROUND(E1653*U1653,2)</f>
        <v>0</v>
      </c>
      <c r="W1653" s="159"/>
      <c r="X1653" s="159" t="s">
        <v>246</v>
      </c>
      <c r="Y1653" s="149"/>
      <c r="Z1653" s="149"/>
      <c r="AA1653" s="149"/>
      <c r="AB1653" s="149"/>
      <c r="AC1653" s="149"/>
      <c r="AD1653" s="149"/>
      <c r="AE1653" s="149"/>
      <c r="AF1653" s="149"/>
      <c r="AG1653" s="149" t="s">
        <v>289</v>
      </c>
      <c r="AH1653" s="149"/>
      <c r="AI1653" s="149"/>
      <c r="AJ1653" s="149"/>
      <c r="AK1653" s="149"/>
      <c r="AL1653" s="149"/>
      <c r="AM1653" s="149"/>
      <c r="AN1653" s="149"/>
      <c r="AO1653" s="149"/>
      <c r="AP1653" s="149"/>
      <c r="AQ1653" s="149"/>
      <c r="AR1653" s="149"/>
      <c r="AS1653" s="149"/>
      <c r="AT1653" s="149"/>
      <c r="AU1653" s="149"/>
      <c r="AV1653" s="149"/>
      <c r="AW1653" s="149"/>
      <c r="AX1653" s="149"/>
      <c r="AY1653" s="149"/>
      <c r="AZ1653" s="149"/>
      <c r="BA1653" s="149"/>
      <c r="BB1653" s="149"/>
      <c r="BC1653" s="149"/>
      <c r="BD1653" s="149"/>
      <c r="BE1653" s="149"/>
      <c r="BF1653" s="149"/>
      <c r="BG1653" s="149"/>
      <c r="BH1653" s="149"/>
    </row>
    <row r="1654" spans="1:60" ht="20.399999999999999" outlineLevel="1" x14ac:dyDescent="0.25">
      <c r="A1654" s="183">
        <v>236</v>
      </c>
      <c r="B1654" s="184" t="s">
        <v>2148</v>
      </c>
      <c r="C1654" s="195" t="s">
        <v>2149</v>
      </c>
      <c r="D1654" s="185" t="s">
        <v>346</v>
      </c>
      <c r="E1654" s="186">
        <v>1</v>
      </c>
      <c r="F1654" s="187"/>
      <c r="G1654" s="188">
        <f t="shared" si="21"/>
        <v>0</v>
      </c>
      <c r="H1654" s="187"/>
      <c r="I1654" s="188">
        <f t="shared" si="22"/>
        <v>0</v>
      </c>
      <c r="J1654" s="187"/>
      <c r="K1654" s="188">
        <f t="shared" si="23"/>
        <v>0</v>
      </c>
      <c r="L1654" s="188">
        <v>21</v>
      </c>
      <c r="M1654" s="188">
        <f t="shared" si="24"/>
        <v>0</v>
      </c>
      <c r="N1654" s="188">
        <v>0</v>
      </c>
      <c r="O1654" s="188">
        <f t="shared" si="25"/>
        <v>0</v>
      </c>
      <c r="P1654" s="188">
        <v>0</v>
      </c>
      <c r="Q1654" s="188">
        <f t="shared" si="26"/>
        <v>0</v>
      </c>
      <c r="R1654" s="188"/>
      <c r="S1654" s="188" t="s">
        <v>326</v>
      </c>
      <c r="T1654" s="189" t="s">
        <v>327</v>
      </c>
      <c r="U1654" s="159">
        <v>0</v>
      </c>
      <c r="V1654" s="159">
        <f t="shared" si="27"/>
        <v>0</v>
      </c>
      <c r="W1654" s="159"/>
      <c r="X1654" s="159" t="s">
        <v>246</v>
      </c>
      <c r="Y1654" s="149"/>
      <c r="Z1654" s="149"/>
      <c r="AA1654" s="149"/>
      <c r="AB1654" s="149"/>
      <c r="AC1654" s="149"/>
      <c r="AD1654" s="149"/>
      <c r="AE1654" s="149"/>
      <c r="AF1654" s="149"/>
      <c r="AG1654" s="149" t="s">
        <v>289</v>
      </c>
      <c r="AH1654" s="149"/>
      <c r="AI1654" s="149"/>
      <c r="AJ1654" s="149"/>
      <c r="AK1654" s="149"/>
      <c r="AL1654" s="149"/>
      <c r="AM1654" s="149"/>
      <c r="AN1654" s="149"/>
      <c r="AO1654" s="149"/>
      <c r="AP1654" s="149"/>
      <c r="AQ1654" s="149"/>
      <c r="AR1654" s="149"/>
      <c r="AS1654" s="149"/>
      <c r="AT1654" s="149"/>
      <c r="AU1654" s="149"/>
      <c r="AV1654" s="149"/>
      <c r="AW1654" s="149"/>
      <c r="AX1654" s="149"/>
      <c r="AY1654" s="149"/>
      <c r="AZ1654" s="149"/>
      <c r="BA1654" s="149"/>
      <c r="BB1654" s="149"/>
      <c r="BC1654" s="149"/>
      <c r="BD1654" s="149"/>
      <c r="BE1654" s="149"/>
      <c r="BF1654" s="149"/>
      <c r="BG1654" s="149"/>
      <c r="BH1654" s="149"/>
    </row>
    <row r="1655" spans="1:60" ht="20.399999999999999" outlineLevel="1" x14ac:dyDescent="0.25">
      <c r="A1655" s="183">
        <v>237</v>
      </c>
      <c r="B1655" s="184" t="s">
        <v>2150</v>
      </c>
      <c r="C1655" s="195" t="s">
        <v>2151</v>
      </c>
      <c r="D1655" s="185" t="s">
        <v>346</v>
      </c>
      <c r="E1655" s="186">
        <v>1</v>
      </c>
      <c r="F1655" s="187"/>
      <c r="G1655" s="188">
        <f t="shared" si="21"/>
        <v>0</v>
      </c>
      <c r="H1655" s="187"/>
      <c r="I1655" s="188">
        <f t="shared" si="22"/>
        <v>0</v>
      </c>
      <c r="J1655" s="187"/>
      <c r="K1655" s="188">
        <f t="shared" si="23"/>
        <v>0</v>
      </c>
      <c r="L1655" s="188">
        <v>21</v>
      </c>
      <c r="M1655" s="188">
        <f t="shared" si="24"/>
        <v>0</v>
      </c>
      <c r="N1655" s="188">
        <v>0</v>
      </c>
      <c r="O1655" s="188">
        <f t="shared" si="25"/>
        <v>0</v>
      </c>
      <c r="P1655" s="188">
        <v>0</v>
      </c>
      <c r="Q1655" s="188">
        <f t="shared" si="26"/>
        <v>0</v>
      </c>
      <c r="R1655" s="188"/>
      <c r="S1655" s="188" t="s">
        <v>326</v>
      </c>
      <c r="T1655" s="189" t="s">
        <v>327</v>
      </c>
      <c r="U1655" s="159">
        <v>0</v>
      </c>
      <c r="V1655" s="159">
        <f t="shared" si="27"/>
        <v>0</v>
      </c>
      <c r="W1655" s="159"/>
      <c r="X1655" s="159" t="s">
        <v>246</v>
      </c>
      <c r="Y1655" s="149"/>
      <c r="Z1655" s="149"/>
      <c r="AA1655" s="149"/>
      <c r="AB1655" s="149"/>
      <c r="AC1655" s="149"/>
      <c r="AD1655" s="149"/>
      <c r="AE1655" s="149"/>
      <c r="AF1655" s="149"/>
      <c r="AG1655" s="149" t="s">
        <v>289</v>
      </c>
      <c r="AH1655" s="149"/>
      <c r="AI1655" s="149"/>
      <c r="AJ1655" s="149"/>
      <c r="AK1655" s="149"/>
      <c r="AL1655" s="149"/>
      <c r="AM1655" s="149"/>
      <c r="AN1655" s="149"/>
      <c r="AO1655" s="149"/>
      <c r="AP1655" s="149"/>
      <c r="AQ1655" s="149"/>
      <c r="AR1655" s="149"/>
      <c r="AS1655" s="149"/>
      <c r="AT1655" s="149"/>
      <c r="AU1655" s="149"/>
      <c r="AV1655" s="149"/>
      <c r="AW1655" s="149"/>
      <c r="AX1655" s="149"/>
      <c r="AY1655" s="149"/>
      <c r="AZ1655" s="149"/>
      <c r="BA1655" s="149"/>
      <c r="BB1655" s="149"/>
      <c r="BC1655" s="149"/>
      <c r="BD1655" s="149"/>
      <c r="BE1655" s="149"/>
      <c r="BF1655" s="149"/>
      <c r="BG1655" s="149"/>
      <c r="BH1655" s="149"/>
    </row>
    <row r="1656" spans="1:60" ht="20.399999999999999" outlineLevel="1" x14ac:dyDescent="0.25">
      <c r="A1656" s="183">
        <v>238</v>
      </c>
      <c r="B1656" s="184" t="s">
        <v>2152</v>
      </c>
      <c r="C1656" s="195" t="s">
        <v>2153</v>
      </c>
      <c r="D1656" s="185" t="s">
        <v>346</v>
      </c>
      <c r="E1656" s="186">
        <v>1</v>
      </c>
      <c r="F1656" s="187"/>
      <c r="G1656" s="188">
        <f t="shared" si="21"/>
        <v>0</v>
      </c>
      <c r="H1656" s="187"/>
      <c r="I1656" s="188">
        <f t="shared" si="22"/>
        <v>0</v>
      </c>
      <c r="J1656" s="187"/>
      <c r="K1656" s="188">
        <f t="shared" si="23"/>
        <v>0</v>
      </c>
      <c r="L1656" s="188">
        <v>21</v>
      </c>
      <c r="M1656" s="188">
        <f t="shared" si="24"/>
        <v>0</v>
      </c>
      <c r="N1656" s="188">
        <v>0</v>
      </c>
      <c r="O1656" s="188">
        <f t="shared" si="25"/>
        <v>0</v>
      </c>
      <c r="P1656" s="188">
        <v>0</v>
      </c>
      <c r="Q1656" s="188">
        <f t="shared" si="26"/>
        <v>0</v>
      </c>
      <c r="R1656" s="188"/>
      <c r="S1656" s="188" t="s">
        <v>326</v>
      </c>
      <c r="T1656" s="189" t="s">
        <v>327</v>
      </c>
      <c r="U1656" s="159">
        <v>0</v>
      </c>
      <c r="V1656" s="159">
        <f t="shared" si="27"/>
        <v>0</v>
      </c>
      <c r="W1656" s="159"/>
      <c r="X1656" s="159" t="s">
        <v>246</v>
      </c>
      <c r="Y1656" s="149"/>
      <c r="Z1656" s="149"/>
      <c r="AA1656" s="149"/>
      <c r="AB1656" s="149"/>
      <c r="AC1656" s="149"/>
      <c r="AD1656" s="149"/>
      <c r="AE1656" s="149"/>
      <c r="AF1656" s="149"/>
      <c r="AG1656" s="149" t="s">
        <v>289</v>
      </c>
      <c r="AH1656" s="149"/>
      <c r="AI1656" s="149"/>
      <c r="AJ1656" s="149"/>
      <c r="AK1656" s="149"/>
      <c r="AL1656" s="149"/>
      <c r="AM1656" s="149"/>
      <c r="AN1656" s="149"/>
      <c r="AO1656" s="149"/>
      <c r="AP1656" s="149"/>
      <c r="AQ1656" s="149"/>
      <c r="AR1656" s="149"/>
      <c r="AS1656" s="149"/>
      <c r="AT1656" s="149"/>
      <c r="AU1656" s="149"/>
      <c r="AV1656" s="149"/>
      <c r="AW1656" s="149"/>
      <c r="AX1656" s="149"/>
      <c r="AY1656" s="149"/>
      <c r="AZ1656" s="149"/>
      <c r="BA1656" s="149"/>
      <c r="BB1656" s="149"/>
      <c r="BC1656" s="149"/>
      <c r="BD1656" s="149"/>
      <c r="BE1656" s="149"/>
      <c r="BF1656" s="149"/>
      <c r="BG1656" s="149"/>
      <c r="BH1656" s="149"/>
    </row>
    <row r="1657" spans="1:60" ht="20.399999999999999" outlineLevel="1" x14ac:dyDescent="0.25">
      <c r="A1657" s="183">
        <v>239</v>
      </c>
      <c r="B1657" s="184" t="s">
        <v>2154</v>
      </c>
      <c r="C1657" s="195" t="s">
        <v>2155</v>
      </c>
      <c r="D1657" s="185" t="s">
        <v>2125</v>
      </c>
      <c r="E1657" s="186">
        <v>1</v>
      </c>
      <c r="F1657" s="187"/>
      <c r="G1657" s="188">
        <f t="shared" si="21"/>
        <v>0</v>
      </c>
      <c r="H1657" s="187"/>
      <c r="I1657" s="188">
        <f t="shared" si="22"/>
        <v>0</v>
      </c>
      <c r="J1657" s="187"/>
      <c r="K1657" s="188">
        <f t="shared" si="23"/>
        <v>0</v>
      </c>
      <c r="L1657" s="188">
        <v>21</v>
      </c>
      <c r="M1657" s="188">
        <f t="shared" si="24"/>
        <v>0</v>
      </c>
      <c r="N1657" s="188">
        <v>0</v>
      </c>
      <c r="O1657" s="188">
        <f t="shared" si="25"/>
        <v>0</v>
      </c>
      <c r="P1657" s="188">
        <v>0</v>
      </c>
      <c r="Q1657" s="188">
        <f t="shared" si="26"/>
        <v>0</v>
      </c>
      <c r="R1657" s="188"/>
      <c r="S1657" s="188" t="s">
        <v>326</v>
      </c>
      <c r="T1657" s="189" t="s">
        <v>327</v>
      </c>
      <c r="U1657" s="159">
        <v>0</v>
      </c>
      <c r="V1657" s="159">
        <f t="shared" si="27"/>
        <v>0</v>
      </c>
      <c r="W1657" s="159"/>
      <c r="X1657" s="159" t="s">
        <v>246</v>
      </c>
      <c r="Y1657" s="149"/>
      <c r="Z1657" s="149"/>
      <c r="AA1657" s="149"/>
      <c r="AB1657" s="149"/>
      <c r="AC1657" s="149"/>
      <c r="AD1657" s="149"/>
      <c r="AE1657" s="149"/>
      <c r="AF1657" s="149"/>
      <c r="AG1657" s="149" t="s">
        <v>289</v>
      </c>
      <c r="AH1657" s="149"/>
      <c r="AI1657" s="149"/>
      <c r="AJ1657" s="149"/>
      <c r="AK1657" s="149"/>
      <c r="AL1657" s="149"/>
      <c r="AM1657" s="149"/>
      <c r="AN1657" s="149"/>
      <c r="AO1657" s="149"/>
      <c r="AP1657" s="149"/>
      <c r="AQ1657" s="149"/>
      <c r="AR1657" s="149"/>
      <c r="AS1657" s="149"/>
      <c r="AT1657" s="149"/>
      <c r="AU1657" s="149"/>
      <c r="AV1657" s="149"/>
      <c r="AW1657" s="149"/>
      <c r="AX1657" s="149"/>
      <c r="AY1657" s="149"/>
      <c r="AZ1657" s="149"/>
      <c r="BA1657" s="149"/>
      <c r="BB1657" s="149"/>
      <c r="BC1657" s="149"/>
      <c r="BD1657" s="149"/>
      <c r="BE1657" s="149"/>
      <c r="BF1657" s="149"/>
      <c r="BG1657" s="149"/>
      <c r="BH1657" s="149"/>
    </row>
    <row r="1658" spans="1:60" ht="20.399999999999999" outlineLevel="1" x14ac:dyDescent="0.25">
      <c r="A1658" s="183">
        <v>240</v>
      </c>
      <c r="B1658" s="184" t="s">
        <v>2156</v>
      </c>
      <c r="C1658" s="195" t="s">
        <v>2157</v>
      </c>
      <c r="D1658" s="185" t="s">
        <v>1861</v>
      </c>
      <c r="E1658" s="186">
        <v>1</v>
      </c>
      <c r="F1658" s="187"/>
      <c r="G1658" s="188">
        <f t="shared" si="21"/>
        <v>0</v>
      </c>
      <c r="H1658" s="187"/>
      <c r="I1658" s="188">
        <f t="shared" si="22"/>
        <v>0</v>
      </c>
      <c r="J1658" s="187"/>
      <c r="K1658" s="188">
        <f t="shared" si="23"/>
        <v>0</v>
      </c>
      <c r="L1658" s="188">
        <v>21</v>
      </c>
      <c r="M1658" s="188">
        <f t="shared" si="24"/>
        <v>0</v>
      </c>
      <c r="N1658" s="188">
        <v>0</v>
      </c>
      <c r="O1658" s="188">
        <f t="shared" si="25"/>
        <v>0</v>
      </c>
      <c r="P1658" s="188">
        <v>0</v>
      </c>
      <c r="Q1658" s="188">
        <f t="shared" si="26"/>
        <v>0</v>
      </c>
      <c r="R1658" s="188"/>
      <c r="S1658" s="188" t="s">
        <v>326</v>
      </c>
      <c r="T1658" s="189" t="s">
        <v>327</v>
      </c>
      <c r="U1658" s="159">
        <v>0</v>
      </c>
      <c r="V1658" s="159">
        <f t="shared" si="27"/>
        <v>0</v>
      </c>
      <c r="W1658" s="159"/>
      <c r="X1658" s="159" t="s">
        <v>246</v>
      </c>
      <c r="Y1658" s="149"/>
      <c r="Z1658" s="149"/>
      <c r="AA1658" s="149"/>
      <c r="AB1658" s="149"/>
      <c r="AC1658" s="149"/>
      <c r="AD1658" s="149"/>
      <c r="AE1658" s="149"/>
      <c r="AF1658" s="149"/>
      <c r="AG1658" s="149" t="s">
        <v>289</v>
      </c>
      <c r="AH1658" s="149"/>
      <c r="AI1658" s="149"/>
      <c r="AJ1658" s="149"/>
      <c r="AK1658" s="149"/>
      <c r="AL1658" s="149"/>
      <c r="AM1658" s="149"/>
      <c r="AN1658" s="149"/>
      <c r="AO1658" s="149"/>
      <c r="AP1658" s="149"/>
      <c r="AQ1658" s="149"/>
      <c r="AR1658" s="149"/>
      <c r="AS1658" s="149"/>
      <c r="AT1658" s="149"/>
      <c r="AU1658" s="149"/>
      <c r="AV1658" s="149"/>
      <c r="AW1658" s="149"/>
      <c r="AX1658" s="149"/>
      <c r="AY1658" s="149"/>
      <c r="AZ1658" s="149"/>
      <c r="BA1658" s="149"/>
      <c r="BB1658" s="149"/>
      <c r="BC1658" s="149"/>
      <c r="BD1658" s="149"/>
      <c r="BE1658" s="149"/>
      <c r="BF1658" s="149"/>
      <c r="BG1658" s="149"/>
      <c r="BH1658" s="149"/>
    </row>
    <row r="1659" spans="1:60" ht="20.399999999999999" outlineLevel="1" x14ac:dyDescent="0.25">
      <c r="A1659" s="183">
        <v>241</v>
      </c>
      <c r="B1659" s="184" t="s">
        <v>2158</v>
      </c>
      <c r="C1659" s="195" t="s">
        <v>2159</v>
      </c>
      <c r="D1659" s="185" t="s">
        <v>1861</v>
      </c>
      <c r="E1659" s="186">
        <v>1</v>
      </c>
      <c r="F1659" s="187"/>
      <c r="G1659" s="188">
        <f t="shared" si="21"/>
        <v>0</v>
      </c>
      <c r="H1659" s="187"/>
      <c r="I1659" s="188">
        <f t="shared" si="22"/>
        <v>0</v>
      </c>
      <c r="J1659" s="187"/>
      <c r="K1659" s="188">
        <f t="shared" si="23"/>
        <v>0</v>
      </c>
      <c r="L1659" s="188">
        <v>21</v>
      </c>
      <c r="M1659" s="188">
        <f t="shared" si="24"/>
        <v>0</v>
      </c>
      <c r="N1659" s="188">
        <v>0</v>
      </c>
      <c r="O1659" s="188">
        <f t="shared" si="25"/>
        <v>0</v>
      </c>
      <c r="P1659" s="188">
        <v>0</v>
      </c>
      <c r="Q1659" s="188">
        <f t="shared" si="26"/>
        <v>0</v>
      </c>
      <c r="R1659" s="188"/>
      <c r="S1659" s="188" t="s">
        <v>326</v>
      </c>
      <c r="T1659" s="189" t="s">
        <v>327</v>
      </c>
      <c r="U1659" s="159">
        <v>0</v>
      </c>
      <c r="V1659" s="159">
        <f t="shared" si="27"/>
        <v>0</v>
      </c>
      <c r="W1659" s="159"/>
      <c r="X1659" s="159" t="s">
        <v>246</v>
      </c>
      <c r="Y1659" s="149"/>
      <c r="Z1659" s="149"/>
      <c r="AA1659" s="149"/>
      <c r="AB1659" s="149"/>
      <c r="AC1659" s="149"/>
      <c r="AD1659" s="149"/>
      <c r="AE1659" s="149"/>
      <c r="AF1659" s="149"/>
      <c r="AG1659" s="149" t="s">
        <v>289</v>
      </c>
      <c r="AH1659" s="149"/>
      <c r="AI1659" s="149"/>
      <c r="AJ1659" s="149"/>
      <c r="AK1659" s="149"/>
      <c r="AL1659" s="149"/>
      <c r="AM1659" s="149"/>
      <c r="AN1659" s="149"/>
      <c r="AO1659" s="149"/>
      <c r="AP1659" s="149"/>
      <c r="AQ1659" s="149"/>
      <c r="AR1659" s="149"/>
      <c r="AS1659" s="149"/>
      <c r="AT1659" s="149"/>
      <c r="AU1659" s="149"/>
      <c r="AV1659" s="149"/>
      <c r="AW1659" s="149"/>
      <c r="AX1659" s="149"/>
      <c r="AY1659" s="149"/>
      <c r="AZ1659" s="149"/>
      <c r="BA1659" s="149"/>
      <c r="BB1659" s="149"/>
      <c r="BC1659" s="149"/>
      <c r="BD1659" s="149"/>
      <c r="BE1659" s="149"/>
      <c r="BF1659" s="149"/>
      <c r="BG1659" s="149"/>
      <c r="BH1659" s="149"/>
    </row>
    <row r="1660" spans="1:60" ht="20.399999999999999" outlineLevel="1" x14ac:dyDescent="0.25">
      <c r="A1660" s="183">
        <v>242</v>
      </c>
      <c r="B1660" s="184" t="s">
        <v>2160</v>
      </c>
      <c r="C1660" s="195" t="s">
        <v>2161</v>
      </c>
      <c r="D1660" s="185" t="s">
        <v>346</v>
      </c>
      <c r="E1660" s="186">
        <v>1</v>
      </c>
      <c r="F1660" s="187"/>
      <c r="G1660" s="188">
        <f t="shared" si="21"/>
        <v>0</v>
      </c>
      <c r="H1660" s="187"/>
      <c r="I1660" s="188">
        <f t="shared" si="22"/>
        <v>0</v>
      </c>
      <c r="J1660" s="187"/>
      <c r="K1660" s="188">
        <f t="shared" si="23"/>
        <v>0</v>
      </c>
      <c r="L1660" s="188">
        <v>21</v>
      </c>
      <c r="M1660" s="188">
        <f t="shared" si="24"/>
        <v>0</v>
      </c>
      <c r="N1660" s="188">
        <v>0</v>
      </c>
      <c r="O1660" s="188">
        <f t="shared" si="25"/>
        <v>0</v>
      </c>
      <c r="P1660" s="188">
        <v>0</v>
      </c>
      <c r="Q1660" s="188">
        <f t="shared" si="26"/>
        <v>0</v>
      </c>
      <c r="R1660" s="188"/>
      <c r="S1660" s="188" t="s">
        <v>326</v>
      </c>
      <c r="T1660" s="189" t="s">
        <v>327</v>
      </c>
      <c r="U1660" s="159">
        <v>0</v>
      </c>
      <c r="V1660" s="159">
        <f t="shared" si="27"/>
        <v>0</v>
      </c>
      <c r="W1660" s="159"/>
      <c r="X1660" s="159" t="s">
        <v>246</v>
      </c>
      <c r="Y1660" s="149"/>
      <c r="Z1660" s="149"/>
      <c r="AA1660" s="149"/>
      <c r="AB1660" s="149"/>
      <c r="AC1660" s="149"/>
      <c r="AD1660" s="149"/>
      <c r="AE1660" s="149"/>
      <c r="AF1660" s="149"/>
      <c r="AG1660" s="149" t="s">
        <v>289</v>
      </c>
      <c r="AH1660" s="149"/>
      <c r="AI1660" s="149"/>
      <c r="AJ1660" s="149"/>
      <c r="AK1660" s="149"/>
      <c r="AL1660" s="149"/>
      <c r="AM1660" s="149"/>
      <c r="AN1660" s="149"/>
      <c r="AO1660" s="149"/>
      <c r="AP1660" s="149"/>
      <c r="AQ1660" s="149"/>
      <c r="AR1660" s="149"/>
      <c r="AS1660" s="149"/>
      <c r="AT1660" s="149"/>
      <c r="AU1660" s="149"/>
      <c r="AV1660" s="149"/>
      <c r="AW1660" s="149"/>
      <c r="AX1660" s="149"/>
      <c r="AY1660" s="149"/>
      <c r="AZ1660" s="149"/>
      <c r="BA1660" s="149"/>
      <c r="BB1660" s="149"/>
      <c r="BC1660" s="149"/>
      <c r="BD1660" s="149"/>
      <c r="BE1660" s="149"/>
      <c r="BF1660" s="149"/>
      <c r="BG1660" s="149"/>
      <c r="BH1660" s="149"/>
    </row>
    <row r="1661" spans="1:60" outlineLevel="1" x14ac:dyDescent="0.25">
      <c r="A1661" s="183">
        <v>243</v>
      </c>
      <c r="B1661" s="184" t="s">
        <v>2162</v>
      </c>
      <c r="C1661" s="195" t="s">
        <v>2163</v>
      </c>
      <c r="D1661" s="185" t="s">
        <v>346</v>
      </c>
      <c r="E1661" s="186">
        <v>3</v>
      </c>
      <c r="F1661" s="187"/>
      <c r="G1661" s="188">
        <f t="shared" si="21"/>
        <v>0</v>
      </c>
      <c r="H1661" s="187"/>
      <c r="I1661" s="188">
        <f t="shared" si="22"/>
        <v>0</v>
      </c>
      <c r="J1661" s="187"/>
      <c r="K1661" s="188">
        <f t="shared" si="23"/>
        <v>0</v>
      </c>
      <c r="L1661" s="188">
        <v>21</v>
      </c>
      <c r="M1661" s="188">
        <f t="shared" si="24"/>
        <v>0</v>
      </c>
      <c r="N1661" s="188">
        <v>0</v>
      </c>
      <c r="O1661" s="188">
        <f t="shared" si="25"/>
        <v>0</v>
      </c>
      <c r="P1661" s="188">
        <v>0</v>
      </c>
      <c r="Q1661" s="188">
        <f t="shared" si="26"/>
        <v>0</v>
      </c>
      <c r="R1661" s="188"/>
      <c r="S1661" s="188" t="s">
        <v>326</v>
      </c>
      <c r="T1661" s="189" t="s">
        <v>327</v>
      </c>
      <c r="U1661" s="159">
        <v>0</v>
      </c>
      <c r="V1661" s="159">
        <f t="shared" si="27"/>
        <v>0</v>
      </c>
      <c r="W1661" s="159"/>
      <c r="X1661" s="159" t="s">
        <v>246</v>
      </c>
      <c r="Y1661" s="149"/>
      <c r="Z1661" s="149"/>
      <c r="AA1661" s="149"/>
      <c r="AB1661" s="149"/>
      <c r="AC1661" s="149"/>
      <c r="AD1661" s="149"/>
      <c r="AE1661" s="149"/>
      <c r="AF1661" s="149"/>
      <c r="AG1661" s="149" t="s">
        <v>289</v>
      </c>
      <c r="AH1661" s="149"/>
      <c r="AI1661" s="149"/>
      <c r="AJ1661" s="149"/>
      <c r="AK1661" s="149"/>
      <c r="AL1661" s="149"/>
      <c r="AM1661" s="149"/>
      <c r="AN1661" s="149"/>
      <c r="AO1661" s="149"/>
      <c r="AP1661" s="149"/>
      <c r="AQ1661" s="149"/>
      <c r="AR1661" s="149"/>
      <c r="AS1661" s="149"/>
      <c r="AT1661" s="149"/>
      <c r="AU1661" s="149"/>
      <c r="AV1661" s="149"/>
      <c r="AW1661" s="149"/>
      <c r="AX1661" s="149"/>
      <c r="AY1661" s="149"/>
      <c r="AZ1661" s="149"/>
      <c r="BA1661" s="149"/>
      <c r="BB1661" s="149"/>
      <c r="BC1661" s="149"/>
      <c r="BD1661" s="149"/>
      <c r="BE1661" s="149"/>
      <c r="BF1661" s="149"/>
      <c r="BG1661" s="149"/>
      <c r="BH1661" s="149"/>
    </row>
    <row r="1662" spans="1:60" x14ac:dyDescent="0.25">
      <c r="A1662" s="169" t="s">
        <v>238</v>
      </c>
      <c r="B1662" s="170" t="s">
        <v>207</v>
      </c>
      <c r="C1662" s="192" t="s">
        <v>208</v>
      </c>
      <c r="D1662" s="171"/>
      <c r="E1662" s="172"/>
      <c r="F1662" s="173"/>
      <c r="G1662" s="173">
        <f>SUMIF(AG1663:AG1665,"&lt;&gt;NOR",G1663:G1665)</f>
        <v>0</v>
      </c>
      <c r="H1662" s="173"/>
      <c r="I1662" s="173">
        <f>SUM(I1663:I1665)</f>
        <v>0</v>
      </c>
      <c r="J1662" s="173"/>
      <c r="K1662" s="173">
        <f>SUM(K1663:K1665)</f>
        <v>0</v>
      </c>
      <c r="L1662" s="173"/>
      <c r="M1662" s="173">
        <f>SUM(M1663:M1665)</f>
        <v>0</v>
      </c>
      <c r="N1662" s="173"/>
      <c r="O1662" s="173">
        <f>SUM(O1663:O1665)</f>
        <v>0</v>
      </c>
      <c r="P1662" s="173"/>
      <c r="Q1662" s="173">
        <f>SUM(Q1663:Q1665)</f>
        <v>0</v>
      </c>
      <c r="R1662" s="173"/>
      <c r="S1662" s="173"/>
      <c r="T1662" s="174"/>
      <c r="U1662" s="168"/>
      <c r="V1662" s="168">
        <f>SUM(V1663:V1665)</f>
        <v>460.26</v>
      </c>
      <c r="W1662" s="168"/>
      <c r="X1662" s="168"/>
      <c r="AG1662" t="s">
        <v>239</v>
      </c>
    </row>
    <row r="1663" spans="1:60" outlineLevel="1" x14ac:dyDescent="0.25">
      <c r="A1663" s="183">
        <v>244</v>
      </c>
      <c r="B1663" s="184" t="s">
        <v>556</v>
      </c>
      <c r="C1663" s="195" t="s">
        <v>557</v>
      </c>
      <c r="D1663" s="185" t="s">
        <v>320</v>
      </c>
      <c r="E1663" s="186">
        <v>939.29989999999998</v>
      </c>
      <c r="F1663" s="187"/>
      <c r="G1663" s="188">
        <f>ROUND(E1663*F1663,2)</f>
        <v>0</v>
      </c>
      <c r="H1663" s="187"/>
      <c r="I1663" s="188">
        <f>ROUND(E1663*H1663,2)</f>
        <v>0</v>
      </c>
      <c r="J1663" s="187"/>
      <c r="K1663" s="188">
        <f>ROUND(E1663*J1663,2)</f>
        <v>0</v>
      </c>
      <c r="L1663" s="188">
        <v>21</v>
      </c>
      <c r="M1663" s="188">
        <f>G1663*(1+L1663/100)</f>
        <v>0</v>
      </c>
      <c r="N1663" s="188">
        <v>0</v>
      </c>
      <c r="O1663" s="188">
        <f>ROUND(E1663*N1663,2)</f>
        <v>0</v>
      </c>
      <c r="P1663" s="188">
        <v>0</v>
      </c>
      <c r="Q1663" s="188">
        <f>ROUND(E1663*P1663,2)</f>
        <v>0</v>
      </c>
      <c r="R1663" s="188" t="s">
        <v>508</v>
      </c>
      <c r="S1663" s="188" t="s">
        <v>244</v>
      </c>
      <c r="T1663" s="189" t="s">
        <v>1030</v>
      </c>
      <c r="U1663" s="159">
        <v>0.49</v>
      </c>
      <c r="V1663" s="159">
        <f>ROUND(E1663*U1663,2)</f>
        <v>460.26</v>
      </c>
      <c r="W1663" s="159"/>
      <c r="X1663" s="159" t="s">
        <v>558</v>
      </c>
      <c r="Y1663" s="149"/>
      <c r="Z1663" s="149"/>
      <c r="AA1663" s="149"/>
      <c r="AB1663" s="149"/>
      <c r="AC1663" s="149"/>
      <c r="AD1663" s="149"/>
      <c r="AE1663" s="149"/>
      <c r="AF1663" s="149"/>
      <c r="AG1663" s="149" t="s">
        <v>559</v>
      </c>
      <c r="AH1663" s="149"/>
      <c r="AI1663" s="149"/>
      <c r="AJ1663" s="149"/>
      <c r="AK1663" s="149"/>
      <c r="AL1663" s="149"/>
      <c r="AM1663" s="149"/>
      <c r="AN1663" s="149"/>
      <c r="AO1663" s="149"/>
      <c r="AP1663" s="149"/>
      <c r="AQ1663" s="149"/>
      <c r="AR1663" s="149"/>
      <c r="AS1663" s="149"/>
      <c r="AT1663" s="149"/>
      <c r="AU1663" s="149"/>
      <c r="AV1663" s="149"/>
      <c r="AW1663" s="149"/>
      <c r="AX1663" s="149"/>
      <c r="AY1663" s="149"/>
      <c r="AZ1663" s="149"/>
      <c r="BA1663" s="149"/>
      <c r="BB1663" s="149"/>
      <c r="BC1663" s="149"/>
      <c r="BD1663" s="149"/>
      <c r="BE1663" s="149"/>
      <c r="BF1663" s="149"/>
      <c r="BG1663" s="149"/>
      <c r="BH1663" s="149"/>
    </row>
    <row r="1664" spans="1:60" outlineLevel="1" x14ac:dyDescent="0.25">
      <c r="A1664" s="183">
        <v>245</v>
      </c>
      <c r="B1664" s="184" t="s">
        <v>560</v>
      </c>
      <c r="C1664" s="195" t="s">
        <v>561</v>
      </c>
      <c r="D1664" s="185" t="s">
        <v>320</v>
      </c>
      <c r="E1664" s="186">
        <v>17846.698100000001</v>
      </c>
      <c r="F1664" s="187"/>
      <c r="G1664" s="188">
        <f>ROUND(E1664*F1664,2)</f>
        <v>0</v>
      </c>
      <c r="H1664" s="187"/>
      <c r="I1664" s="188">
        <f>ROUND(E1664*H1664,2)</f>
        <v>0</v>
      </c>
      <c r="J1664" s="187"/>
      <c r="K1664" s="188">
        <f>ROUND(E1664*J1664,2)</f>
        <v>0</v>
      </c>
      <c r="L1664" s="188">
        <v>21</v>
      </c>
      <c r="M1664" s="188">
        <f>G1664*(1+L1664/100)</f>
        <v>0</v>
      </c>
      <c r="N1664" s="188">
        <v>0</v>
      </c>
      <c r="O1664" s="188">
        <f>ROUND(E1664*N1664,2)</f>
        <v>0</v>
      </c>
      <c r="P1664" s="188">
        <v>0</v>
      </c>
      <c r="Q1664" s="188">
        <f>ROUND(E1664*P1664,2)</f>
        <v>0</v>
      </c>
      <c r="R1664" s="188" t="s">
        <v>508</v>
      </c>
      <c r="S1664" s="188" t="s">
        <v>244</v>
      </c>
      <c r="T1664" s="189" t="s">
        <v>1030</v>
      </c>
      <c r="U1664" s="159">
        <v>0</v>
      </c>
      <c r="V1664" s="159">
        <f>ROUND(E1664*U1664,2)</f>
        <v>0</v>
      </c>
      <c r="W1664" s="159"/>
      <c r="X1664" s="159" t="s">
        <v>558</v>
      </c>
      <c r="Y1664" s="149"/>
      <c r="Z1664" s="149"/>
      <c r="AA1664" s="149"/>
      <c r="AB1664" s="149"/>
      <c r="AC1664" s="149"/>
      <c r="AD1664" s="149"/>
      <c r="AE1664" s="149"/>
      <c r="AF1664" s="149"/>
      <c r="AG1664" s="149" t="s">
        <v>559</v>
      </c>
      <c r="AH1664" s="149"/>
      <c r="AI1664" s="149"/>
      <c r="AJ1664" s="149"/>
      <c r="AK1664" s="149"/>
      <c r="AL1664" s="149"/>
      <c r="AM1664" s="149"/>
      <c r="AN1664" s="149"/>
      <c r="AO1664" s="149"/>
      <c r="AP1664" s="149"/>
      <c r="AQ1664" s="149"/>
      <c r="AR1664" s="149"/>
      <c r="AS1664" s="149"/>
      <c r="AT1664" s="149"/>
      <c r="AU1664" s="149"/>
      <c r="AV1664" s="149"/>
      <c r="AW1664" s="149"/>
      <c r="AX1664" s="149"/>
      <c r="AY1664" s="149"/>
      <c r="AZ1664" s="149"/>
      <c r="BA1664" s="149"/>
      <c r="BB1664" s="149"/>
      <c r="BC1664" s="149"/>
      <c r="BD1664" s="149"/>
      <c r="BE1664" s="149"/>
      <c r="BF1664" s="149"/>
      <c r="BG1664" s="149"/>
      <c r="BH1664" s="149"/>
    </row>
    <row r="1665" spans="1:60" outlineLevel="1" x14ac:dyDescent="0.25">
      <c r="A1665" s="183">
        <v>246</v>
      </c>
      <c r="B1665" s="184" t="s">
        <v>513</v>
      </c>
      <c r="C1665" s="195" t="s">
        <v>514</v>
      </c>
      <c r="D1665" s="185" t="s">
        <v>320</v>
      </c>
      <c r="E1665" s="186">
        <v>939.29989999999998</v>
      </c>
      <c r="F1665" s="187"/>
      <c r="G1665" s="188">
        <f>ROUND(E1665*F1665,2)</f>
        <v>0</v>
      </c>
      <c r="H1665" s="187"/>
      <c r="I1665" s="188">
        <f>ROUND(E1665*H1665,2)</f>
        <v>0</v>
      </c>
      <c r="J1665" s="187"/>
      <c r="K1665" s="188">
        <f>ROUND(E1665*J1665,2)</f>
        <v>0</v>
      </c>
      <c r="L1665" s="188">
        <v>21</v>
      </c>
      <c r="M1665" s="188">
        <f>G1665*(1+L1665/100)</f>
        <v>0</v>
      </c>
      <c r="N1665" s="188">
        <v>0</v>
      </c>
      <c r="O1665" s="188">
        <f>ROUND(E1665*N1665,2)</f>
        <v>0</v>
      </c>
      <c r="P1665" s="188">
        <v>0</v>
      </c>
      <c r="Q1665" s="188">
        <f>ROUND(E1665*P1665,2)</f>
        <v>0</v>
      </c>
      <c r="R1665" s="188"/>
      <c r="S1665" s="188" t="s">
        <v>326</v>
      </c>
      <c r="T1665" s="189" t="s">
        <v>327</v>
      </c>
      <c r="U1665" s="159">
        <v>0</v>
      </c>
      <c r="V1665" s="159">
        <f>ROUND(E1665*U1665,2)</f>
        <v>0</v>
      </c>
      <c r="W1665" s="159"/>
      <c r="X1665" s="159" t="s">
        <v>558</v>
      </c>
      <c r="Y1665" s="149"/>
      <c r="Z1665" s="149"/>
      <c r="AA1665" s="149"/>
      <c r="AB1665" s="149"/>
      <c r="AC1665" s="149"/>
      <c r="AD1665" s="149"/>
      <c r="AE1665" s="149"/>
      <c r="AF1665" s="149"/>
      <c r="AG1665" s="149" t="s">
        <v>559</v>
      </c>
      <c r="AH1665" s="149"/>
      <c r="AI1665" s="149"/>
      <c r="AJ1665" s="149"/>
      <c r="AK1665" s="149"/>
      <c r="AL1665" s="149"/>
      <c r="AM1665" s="149"/>
      <c r="AN1665" s="149"/>
      <c r="AO1665" s="149"/>
      <c r="AP1665" s="149"/>
      <c r="AQ1665" s="149"/>
      <c r="AR1665" s="149"/>
      <c r="AS1665" s="149"/>
      <c r="AT1665" s="149"/>
      <c r="AU1665" s="149"/>
      <c r="AV1665" s="149"/>
      <c r="AW1665" s="149"/>
      <c r="AX1665" s="149"/>
      <c r="AY1665" s="149"/>
      <c r="AZ1665" s="149"/>
      <c r="BA1665" s="149"/>
      <c r="BB1665" s="149"/>
      <c r="BC1665" s="149"/>
      <c r="BD1665" s="149"/>
      <c r="BE1665" s="149"/>
      <c r="BF1665" s="149"/>
      <c r="BG1665" s="149"/>
      <c r="BH1665" s="149"/>
    </row>
    <row r="1666" spans="1:60" x14ac:dyDescent="0.25">
      <c r="A1666" s="169" t="s">
        <v>238</v>
      </c>
      <c r="B1666" s="170" t="s">
        <v>210</v>
      </c>
      <c r="C1666" s="192" t="s">
        <v>27</v>
      </c>
      <c r="D1666" s="171"/>
      <c r="E1666" s="172"/>
      <c r="F1666" s="173"/>
      <c r="G1666" s="173">
        <f>SUMIF(AG1667:AG1676,"&lt;&gt;NOR",G1667:G1676)</f>
        <v>0</v>
      </c>
      <c r="H1666" s="173"/>
      <c r="I1666" s="173">
        <f>SUM(I1667:I1676)</f>
        <v>0</v>
      </c>
      <c r="J1666" s="173"/>
      <c r="K1666" s="173">
        <f>SUM(K1667:K1676)</f>
        <v>0</v>
      </c>
      <c r="L1666" s="173"/>
      <c r="M1666" s="173">
        <f>SUM(M1667:M1676)</f>
        <v>0</v>
      </c>
      <c r="N1666" s="173"/>
      <c r="O1666" s="173">
        <f>SUM(O1667:O1676)</f>
        <v>0</v>
      </c>
      <c r="P1666" s="173"/>
      <c r="Q1666" s="173">
        <f>SUM(Q1667:Q1676)</f>
        <v>0</v>
      </c>
      <c r="R1666" s="173"/>
      <c r="S1666" s="173"/>
      <c r="T1666" s="174"/>
      <c r="U1666" s="168"/>
      <c r="V1666" s="168">
        <f>SUM(V1667:V1676)</f>
        <v>0</v>
      </c>
      <c r="W1666" s="168"/>
      <c r="X1666" s="168"/>
      <c r="AG1666" t="s">
        <v>239</v>
      </c>
    </row>
    <row r="1667" spans="1:60" outlineLevel="1" x14ac:dyDescent="0.25">
      <c r="A1667" s="175">
        <v>247</v>
      </c>
      <c r="B1667" s="176" t="s">
        <v>648</v>
      </c>
      <c r="C1667" s="193" t="s">
        <v>649</v>
      </c>
      <c r="D1667" s="177" t="s">
        <v>650</v>
      </c>
      <c r="E1667" s="178">
        <v>1</v>
      </c>
      <c r="F1667" s="179"/>
      <c r="G1667" s="180">
        <f>ROUND(E1667*F1667,2)</f>
        <v>0</v>
      </c>
      <c r="H1667" s="179"/>
      <c r="I1667" s="180">
        <f>ROUND(E1667*H1667,2)</f>
        <v>0</v>
      </c>
      <c r="J1667" s="179"/>
      <c r="K1667" s="180">
        <f>ROUND(E1667*J1667,2)</f>
        <v>0</v>
      </c>
      <c r="L1667" s="180">
        <v>21</v>
      </c>
      <c r="M1667" s="180">
        <f>G1667*(1+L1667/100)</f>
        <v>0</v>
      </c>
      <c r="N1667" s="180">
        <v>0</v>
      </c>
      <c r="O1667" s="180">
        <f>ROUND(E1667*N1667,2)</f>
        <v>0</v>
      </c>
      <c r="P1667" s="180">
        <v>0</v>
      </c>
      <c r="Q1667" s="180">
        <f>ROUND(E1667*P1667,2)</f>
        <v>0</v>
      </c>
      <c r="R1667" s="180"/>
      <c r="S1667" s="180" t="s">
        <v>244</v>
      </c>
      <c r="T1667" s="181" t="s">
        <v>327</v>
      </c>
      <c r="U1667" s="159">
        <v>0</v>
      </c>
      <c r="V1667" s="159">
        <f>ROUND(E1667*U1667,2)</f>
        <v>0</v>
      </c>
      <c r="W1667" s="159"/>
      <c r="X1667" s="159" t="s">
        <v>651</v>
      </c>
      <c r="Y1667" s="149"/>
      <c r="Z1667" s="149"/>
      <c r="AA1667" s="149"/>
      <c r="AB1667" s="149"/>
      <c r="AC1667" s="149"/>
      <c r="AD1667" s="149"/>
      <c r="AE1667" s="149"/>
      <c r="AF1667" s="149"/>
      <c r="AG1667" s="149" t="s">
        <v>652</v>
      </c>
      <c r="AH1667" s="149"/>
      <c r="AI1667" s="149"/>
      <c r="AJ1667" s="149"/>
      <c r="AK1667" s="149"/>
      <c r="AL1667" s="149"/>
      <c r="AM1667" s="149"/>
      <c r="AN1667" s="149"/>
      <c r="AO1667" s="149"/>
      <c r="AP1667" s="149"/>
      <c r="AQ1667" s="149"/>
      <c r="AR1667" s="149"/>
      <c r="AS1667" s="149"/>
      <c r="AT1667" s="149"/>
      <c r="AU1667" s="149"/>
      <c r="AV1667" s="149"/>
      <c r="AW1667" s="149"/>
      <c r="AX1667" s="149"/>
      <c r="AY1667" s="149"/>
      <c r="AZ1667" s="149"/>
      <c r="BA1667" s="149"/>
      <c r="BB1667" s="149"/>
      <c r="BC1667" s="149"/>
      <c r="BD1667" s="149"/>
      <c r="BE1667" s="149"/>
      <c r="BF1667" s="149"/>
      <c r="BG1667" s="149"/>
      <c r="BH1667" s="149"/>
    </row>
    <row r="1668" spans="1:60" ht="21" outlineLevel="1" x14ac:dyDescent="0.25">
      <c r="A1668" s="156"/>
      <c r="B1668" s="157"/>
      <c r="C1668" s="262" t="s">
        <v>653</v>
      </c>
      <c r="D1668" s="263"/>
      <c r="E1668" s="263"/>
      <c r="F1668" s="263"/>
      <c r="G1668" s="263"/>
      <c r="H1668" s="159"/>
      <c r="I1668" s="159"/>
      <c r="J1668" s="159"/>
      <c r="K1668" s="159"/>
      <c r="L1668" s="159"/>
      <c r="M1668" s="159"/>
      <c r="N1668" s="159"/>
      <c r="O1668" s="159"/>
      <c r="P1668" s="159"/>
      <c r="Q1668" s="159"/>
      <c r="R1668" s="159"/>
      <c r="S1668" s="159"/>
      <c r="T1668" s="159"/>
      <c r="U1668" s="159"/>
      <c r="V1668" s="159"/>
      <c r="W1668" s="159"/>
      <c r="X1668" s="159"/>
      <c r="Y1668" s="149"/>
      <c r="Z1668" s="149"/>
      <c r="AA1668" s="149"/>
      <c r="AB1668" s="149"/>
      <c r="AC1668" s="149"/>
      <c r="AD1668" s="149"/>
      <c r="AE1668" s="149"/>
      <c r="AF1668" s="149"/>
      <c r="AG1668" s="149" t="s">
        <v>610</v>
      </c>
      <c r="AH1668" s="149"/>
      <c r="AI1668" s="149"/>
      <c r="AJ1668" s="149"/>
      <c r="AK1668" s="149"/>
      <c r="AL1668" s="149"/>
      <c r="AM1668" s="149"/>
      <c r="AN1668" s="149"/>
      <c r="AO1668" s="149"/>
      <c r="AP1668" s="149"/>
      <c r="AQ1668" s="149"/>
      <c r="AR1668" s="149"/>
      <c r="AS1668" s="149"/>
      <c r="AT1668" s="149"/>
      <c r="AU1668" s="149"/>
      <c r="AV1668" s="149"/>
      <c r="AW1668" s="149"/>
      <c r="AX1668" s="149"/>
      <c r="AY1668" s="149"/>
      <c r="AZ1668" s="149"/>
      <c r="BA1668" s="182" t="str">
        <f>C1668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668" s="149"/>
      <c r="BC1668" s="149"/>
      <c r="BD1668" s="149"/>
      <c r="BE1668" s="149"/>
      <c r="BF1668" s="149"/>
      <c r="BG1668" s="149"/>
      <c r="BH1668" s="149"/>
    </row>
    <row r="1669" spans="1:60" outlineLevel="1" x14ac:dyDescent="0.25">
      <c r="A1669" s="175">
        <v>248</v>
      </c>
      <c r="B1669" s="176" t="s">
        <v>654</v>
      </c>
      <c r="C1669" s="193" t="s">
        <v>655</v>
      </c>
      <c r="D1669" s="177" t="s">
        <v>650</v>
      </c>
      <c r="E1669" s="178">
        <v>1</v>
      </c>
      <c r="F1669" s="179"/>
      <c r="G1669" s="180">
        <f>ROUND(E1669*F1669,2)</f>
        <v>0</v>
      </c>
      <c r="H1669" s="179"/>
      <c r="I1669" s="180">
        <f>ROUND(E1669*H1669,2)</f>
        <v>0</v>
      </c>
      <c r="J1669" s="179"/>
      <c r="K1669" s="180">
        <f>ROUND(E1669*J1669,2)</f>
        <v>0</v>
      </c>
      <c r="L1669" s="180">
        <v>21</v>
      </c>
      <c r="M1669" s="180">
        <f>G1669*(1+L1669/100)</f>
        <v>0</v>
      </c>
      <c r="N1669" s="180">
        <v>0</v>
      </c>
      <c r="O1669" s="180">
        <f>ROUND(E1669*N1669,2)</f>
        <v>0</v>
      </c>
      <c r="P1669" s="180">
        <v>0</v>
      </c>
      <c r="Q1669" s="180">
        <f>ROUND(E1669*P1669,2)</f>
        <v>0</v>
      </c>
      <c r="R1669" s="180"/>
      <c r="S1669" s="180" t="s">
        <v>244</v>
      </c>
      <c r="T1669" s="181" t="s">
        <v>327</v>
      </c>
      <c r="U1669" s="159">
        <v>0</v>
      </c>
      <c r="V1669" s="159">
        <f>ROUND(E1669*U1669,2)</f>
        <v>0</v>
      </c>
      <c r="W1669" s="159"/>
      <c r="X1669" s="159" t="s">
        <v>651</v>
      </c>
      <c r="Y1669" s="149"/>
      <c r="Z1669" s="149"/>
      <c r="AA1669" s="149"/>
      <c r="AB1669" s="149"/>
      <c r="AC1669" s="149"/>
      <c r="AD1669" s="149"/>
      <c r="AE1669" s="149"/>
      <c r="AF1669" s="149"/>
      <c r="AG1669" s="149" t="s">
        <v>652</v>
      </c>
      <c r="AH1669" s="149"/>
      <c r="AI1669" s="149"/>
      <c r="AJ1669" s="149"/>
      <c r="AK1669" s="149"/>
      <c r="AL1669" s="149"/>
      <c r="AM1669" s="149"/>
      <c r="AN1669" s="149"/>
      <c r="AO1669" s="149"/>
      <c r="AP1669" s="149"/>
      <c r="AQ1669" s="149"/>
      <c r="AR1669" s="149"/>
      <c r="AS1669" s="149"/>
      <c r="AT1669" s="149"/>
      <c r="AU1669" s="149"/>
      <c r="AV1669" s="149"/>
      <c r="AW1669" s="149"/>
      <c r="AX1669" s="149"/>
      <c r="AY1669" s="149"/>
      <c r="AZ1669" s="149"/>
      <c r="BA1669" s="149"/>
      <c r="BB1669" s="149"/>
      <c r="BC1669" s="149"/>
      <c r="BD1669" s="149"/>
      <c r="BE1669" s="149"/>
      <c r="BF1669" s="149"/>
      <c r="BG1669" s="149"/>
      <c r="BH1669" s="149"/>
    </row>
    <row r="1670" spans="1:60" ht="31.2" outlineLevel="1" x14ac:dyDescent="0.25">
      <c r="A1670" s="156"/>
      <c r="B1670" s="157"/>
      <c r="C1670" s="262" t="s">
        <v>656</v>
      </c>
      <c r="D1670" s="263"/>
      <c r="E1670" s="263"/>
      <c r="F1670" s="263"/>
      <c r="G1670" s="263"/>
      <c r="H1670" s="159"/>
      <c r="I1670" s="159"/>
      <c r="J1670" s="159"/>
      <c r="K1670" s="159"/>
      <c r="L1670" s="159"/>
      <c r="M1670" s="159"/>
      <c r="N1670" s="159"/>
      <c r="O1670" s="159"/>
      <c r="P1670" s="159"/>
      <c r="Q1670" s="159"/>
      <c r="R1670" s="159"/>
      <c r="S1670" s="159"/>
      <c r="T1670" s="159"/>
      <c r="U1670" s="159"/>
      <c r="V1670" s="159"/>
      <c r="W1670" s="159"/>
      <c r="X1670" s="159"/>
      <c r="Y1670" s="149"/>
      <c r="Z1670" s="149"/>
      <c r="AA1670" s="149"/>
      <c r="AB1670" s="149"/>
      <c r="AC1670" s="149"/>
      <c r="AD1670" s="149"/>
      <c r="AE1670" s="149"/>
      <c r="AF1670" s="149"/>
      <c r="AG1670" s="149" t="s">
        <v>610</v>
      </c>
      <c r="AH1670" s="149"/>
      <c r="AI1670" s="149"/>
      <c r="AJ1670" s="149"/>
      <c r="AK1670" s="149"/>
      <c r="AL1670" s="149"/>
      <c r="AM1670" s="149"/>
      <c r="AN1670" s="149"/>
      <c r="AO1670" s="149"/>
      <c r="AP1670" s="149"/>
      <c r="AQ1670" s="149"/>
      <c r="AR1670" s="149"/>
      <c r="AS1670" s="149"/>
      <c r="AT1670" s="149"/>
      <c r="AU1670" s="149"/>
      <c r="AV1670" s="149"/>
      <c r="AW1670" s="149"/>
      <c r="AX1670" s="149"/>
      <c r="AY1670" s="149"/>
      <c r="AZ1670" s="149"/>
      <c r="BA1670" s="182" t="str">
        <f>C1670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70" s="149"/>
      <c r="BC1670" s="149"/>
      <c r="BD1670" s="149"/>
      <c r="BE1670" s="149"/>
      <c r="BF1670" s="149"/>
      <c r="BG1670" s="149"/>
      <c r="BH1670" s="149"/>
    </row>
    <row r="1671" spans="1:60" outlineLevel="1" x14ac:dyDescent="0.25">
      <c r="A1671" s="175">
        <v>249</v>
      </c>
      <c r="B1671" s="176" t="s">
        <v>657</v>
      </c>
      <c r="C1671" s="193" t="s">
        <v>658</v>
      </c>
      <c r="D1671" s="177" t="s">
        <v>650</v>
      </c>
      <c r="E1671" s="178">
        <v>1</v>
      </c>
      <c r="F1671" s="179"/>
      <c r="G1671" s="180">
        <f>ROUND(E1671*F1671,2)</f>
        <v>0</v>
      </c>
      <c r="H1671" s="179"/>
      <c r="I1671" s="180">
        <f>ROUND(E1671*H1671,2)</f>
        <v>0</v>
      </c>
      <c r="J1671" s="179"/>
      <c r="K1671" s="180">
        <f>ROUND(E1671*J1671,2)</f>
        <v>0</v>
      </c>
      <c r="L1671" s="180">
        <v>21</v>
      </c>
      <c r="M1671" s="180">
        <f>G1671*(1+L1671/100)</f>
        <v>0</v>
      </c>
      <c r="N1671" s="180">
        <v>0</v>
      </c>
      <c r="O1671" s="180">
        <f>ROUND(E1671*N1671,2)</f>
        <v>0</v>
      </c>
      <c r="P1671" s="180">
        <v>0</v>
      </c>
      <c r="Q1671" s="180">
        <f>ROUND(E1671*P1671,2)</f>
        <v>0</v>
      </c>
      <c r="R1671" s="180"/>
      <c r="S1671" s="180" t="s">
        <v>244</v>
      </c>
      <c r="T1671" s="181" t="s">
        <v>327</v>
      </c>
      <c r="U1671" s="159">
        <v>0</v>
      </c>
      <c r="V1671" s="159">
        <f>ROUND(E1671*U1671,2)</f>
        <v>0</v>
      </c>
      <c r="W1671" s="159"/>
      <c r="X1671" s="159" t="s">
        <v>651</v>
      </c>
      <c r="Y1671" s="149"/>
      <c r="Z1671" s="149"/>
      <c r="AA1671" s="149"/>
      <c r="AB1671" s="149"/>
      <c r="AC1671" s="149"/>
      <c r="AD1671" s="149"/>
      <c r="AE1671" s="149"/>
      <c r="AF1671" s="149"/>
      <c r="AG1671" s="149" t="s">
        <v>652</v>
      </c>
      <c r="AH1671" s="149"/>
      <c r="AI1671" s="149"/>
      <c r="AJ1671" s="149"/>
      <c r="AK1671" s="149"/>
      <c r="AL1671" s="149"/>
      <c r="AM1671" s="149"/>
      <c r="AN1671" s="149"/>
      <c r="AO1671" s="149"/>
      <c r="AP1671" s="149"/>
      <c r="AQ1671" s="149"/>
      <c r="AR1671" s="149"/>
      <c r="AS1671" s="149"/>
      <c r="AT1671" s="149"/>
      <c r="AU1671" s="149"/>
      <c r="AV1671" s="149"/>
      <c r="AW1671" s="149"/>
      <c r="AX1671" s="149"/>
      <c r="AY1671" s="149"/>
      <c r="AZ1671" s="149"/>
      <c r="BA1671" s="149"/>
      <c r="BB1671" s="149"/>
      <c r="BC1671" s="149"/>
      <c r="BD1671" s="149"/>
      <c r="BE1671" s="149"/>
      <c r="BF1671" s="149"/>
      <c r="BG1671" s="149"/>
      <c r="BH1671" s="149"/>
    </row>
    <row r="1672" spans="1:60" ht="21" outlineLevel="1" x14ac:dyDescent="0.25">
      <c r="A1672" s="156"/>
      <c r="B1672" s="157"/>
      <c r="C1672" s="262" t="s">
        <v>659</v>
      </c>
      <c r="D1672" s="263"/>
      <c r="E1672" s="263"/>
      <c r="F1672" s="263"/>
      <c r="G1672" s="263"/>
      <c r="H1672" s="159"/>
      <c r="I1672" s="159"/>
      <c r="J1672" s="159"/>
      <c r="K1672" s="159"/>
      <c r="L1672" s="159"/>
      <c r="M1672" s="159"/>
      <c r="N1672" s="159"/>
      <c r="O1672" s="159"/>
      <c r="P1672" s="159"/>
      <c r="Q1672" s="159"/>
      <c r="R1672" s="159"/>
      <c r="S1672" s="159"/>
      <c r="T1672" s="159"/>
      <c r="U1672" s="159"/>
      <c r="V1672" s="159"/>
      <c r="W1672" s="159"/>
      <c r="X1672" s="159"/>
      <c r="Y1672" s="149"/>
      <c r="Z1672" s="149"/>
      <c r="AA1672" s="149"/>
      <c r="AB1672" s="149"/>
      <c r="AC1672" s="149"/>
      <c r="AD1672" s="149"/>
      <c r="AE1672" s="149"/>
      <c r="AF1672" s="149"/>
      <c r="AG1672" s="149" t="s">
        <v>610</v>
      </c>
      <c r="AH1672" s="149"/>
      <c r="AI1672" s="149"/>
      <c r="AJ1672" s="149"/>
      <c r="AK1672" s="149"/>
      <c r="AL1672" s="149"/>
      <c r="AM1672" s="149"/>
      <c r="AN1672" s="149"/>
      <c r="AO1672" s="149"/>
      <c r="AP1672" s="149"/>
      <c r="AQ1672" s="149"/>
      <c r="AR1672" s="149"/>
      <c r="AS1672" s="149"/>
      <c r="AT1672" s="149"/>
      <c r="AU1672" s="149"/>
      <c r="AV1672" s="149"/>
      <c r="AW1672" s="149"/>
      <c r="AX1672" s="149"/>
      <c r="AY1672" s="149"/>
      <c r="AZ1672" s="149"/>
      <c r="BA1672" s="182" t="str">
        <f>C1672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72" s="149"/>
      <c r="BC1672" s="149"/>
      <c r="BD1672" s="149"/>
      <c r="BE1672" s="149"/>
      <c r="BF1672" s="149"/>
      <c r="BG1672" s="149"/>
      <c r="BH1672" s="149"/>
    </row>
    <row r="1673" spans="1:60" outlineLevel="1" x14ac:dyDescent="0.25">
      <c r="A1673" s="175">
        <v>250</v>
      </c>
      <c r="B1673" s="176" t="s">
        <v>660</v>
      </c>
      <c r="C1673" s="193" t="s">
        <v>661</v>
      </c>
      <c r="D1673" s="177" t="s">
        <v>650</v>
      </c>
      <c r="E1673" s="178">
        <v>1</v>
      </c>
      <c r="F1673" s="179"/>
      <c r="G1673" s="180">
        <f>ROUND(E1673*F1673,2)</f>
        <v>0</v>
      </c>
      <c r="H1673" s="179"/>
      <c r="I1673" s="180">
        <f>ROUND(E1673*H1673,2)</f>
        <v>0</v>
      </c>
      <c r="J1673" s="179"/>
      <c r="K1673" s="180">
        <f>ROUND(E1673*J1673,2)</f>
        <v>0</v>
      </c>
      <c r="L1673" s="180">
        <v>21</v>
      </c>
      <c r="M1673" s="180">
        <f>G1673*(1+L1673/100)</f>
        <v>0</v>
      </c>
      <c r="N1673" s="180">
        <v>0</v>
      </c>
      <c r="O1673" s="180">
        <f>ROUND(E1673*N1673,2)</f>
        <v>0</v>
      </c>
      <c r="P1673" s="180">
        <v>0</v>
      </c>
      <c r="Q1673" s="180">
        <f>ROUND(E1673*P1673,2)</f>
        <v>0</v>
      </c>
      <c r="R1673" s="180"/>
      <c r="S1673" s="180" t="s">
        <v>244</v>
      </c>
      <c r="T1673" s="181" t="s">
        <v>327</v>
      </c>
      <c r="U1673" s="159">
        <v>0</v>
      </c>
      <c r="V1673" s="159">
        <f>ROUND(E1673*U1673,2)</f>
        <v>0</v>
      </c>
      <c r="W1673" s="159"/>
      <c r="X1673" s="159" t="s">
        <v>651</v>
      </c>
      <c r="Y1673" s="149"/>
      <c r="Z1673" s="149"/>
      <c r="AA1673" s="149"/>
      <c r="AB1673" s="149"/>
      <c r="AC1673" s="149"/>
      <c r="AD1673" s="149"/>
      <c r="AE1673" s="149"/>
      <c r="AF1673" s="149"/>
      <c r="AG1673" s="149" t="s">
        <v>652</v>
      </c>
      <c r="AH1673" s="149"/>
      <c r="AI1673" s="149"/>
      <c r="AJ1673" s="149"/>
      <c r="AK1673" s="149"/>
      <c r="AL1673" s="149"/>
      <c r="AM1673" s="149"/>
      <c r="AN1673" s="149"/>
      <c r="AO1673" s="149"/>
      <c r="AP1673" s="149"/>
      <c r="AQ1673" s="149"/>
      <c r="AR1673" s="149"/>
      <c r="AS1673" s="149"/>
      <c r="AT1673" s="149"/>
      <c r="AU1673" s="149"/>
      <c r="AV1673" s="149"/>
      <c r="AW1673" s="149"/>
      <c r="AX1673" s="149"/>
      <c r="AY1673" s="149"/>
      <c r="AZ1673" s="149"/>
      <c r="BA1673" s="149"/>
      <c r="BB1673" s="149"/>
      <c r="BC1673" s="149"/>
      <c r="BD1673" s="149"/>
      <c r="BE1673" s="149"/>
      <c r="BF1673" s="149"/>
      <c r="BG1673" s="149"/>
      <c r="BH1673" s="149"/>
    </row>
    <row r="1674" spans="1:60" ht="21" outlineLevel="1" x14ac:dyDescent="0.25">
      <c r="A1674" s="156"/>
      <c r="B1674" s="157"/>
      <c r="C1674" s="262" t="s">
        <v>662</v>
      </c>
      <c r="D1674" s="263"/>
      <c r="E1674" s="263"/>
      <c r="F1674" s="263"/>
      <c r="G1674" s="263"/>
      <c r="H1674" s="159"/>
      <c r="I1674" s="159"/>
      <c r="J1674" s="159"/>
      <c r="K1674" s="159"/>
      <c r="L1674" s="159"/>
      <c r="M1674" s="159"/>
      <c r="N1674" s="159"/>
      <c r="O1674" s="159"/>
      <c r="P1674" s="159"/>
      <c r="Q1674" s="159"/>
      <c r="R1674" s="159"/>
      <c r="S1674" s="159"/>
      <c r="T1674" s="159"/>
      <c r="U1674" s="159"/>
      <c r="V1674" s="159"/>
      <c r="W1674" s="159"/>
      <c r="X1674" s="159"/>
      <c r="Y1674" s="149"/>
      <c r="Z1674" s="149"/>
      <c r="AA1674" s="149"/>
      <c r="AB1674" s="149"/>
      <c r="AC1674" s="149"/>
      <c r="AD1674" s="149"/>
      <c r="AE1674" s="149"/>
      <c r="AF1674" s="149"/>
      <c r="AG1674" s="149" t="s">
        <v>610</v>
      </c>
      <c r="AH1674" s="149"/>
      <c r="AI1674" s="149"/>
      <c r="AJ1674" s="149"/>
      <c r="AK1674" s="149"/>
      <c r="AL1674" s="149"/>
      <c r="AM1674" s="149"/>
      <c r="AN1674" s="149"/>
      <c r="AO1674" s="149"/>
      <c r="AP1674" s="149"/>
      <c r="AQ1674" s="149"/>
      <c r="AR1674" s="149"/>
      <c r="AS1674" s="149"/>
      <c r="AT1674" s="149"/>
      <c r="AU1674" s="149"/>
      <c r="AV1674" s="149"/>
      <c r="AW1674" s="149"/>
      <c r="AX1674" s="149"/>
      <c r="AY1674" s="149"/>
      <c r="AZ1674" s="149"/>
      <c r="BA1674" s="182" t="str">
        <f>C1674</f>
        <v>Náklady na ztížené provádění stavebních prací v důsledku nepřerušeného provozu na staveništi nebo v případech nepřerušeného provozu v objektech v nichž se stavební práce provádí.</v>
      </c>
      <c r="BB1674" s="149"/>
      <c r="BC1674" s="149"/>
      <c r="BD1674" s="149"/>
      <c r="BE1674" s="149"/>
      <c r="BF1674" s="149"/>
      <c r="BG1674" s="149"/>
      <c r="BH1674" s="149"/>
    </row>
    <row r="1675" spans="1:60" outlineLevel="1" x14ac:dyDescent="0.25">
      <c r="A1675" s="175">
        <v>251</v>
      </c>
      <c r="B1675" s="176" t="s">
        <v>663</v>
      </c>
      <c r="C1675" s="193" t="s">
        <v>664</v>
      </c>
      <c r="D1675" s="177" t="s">
        <v>650</v>
      </c>
      <c r="E1675" s="178">
        <v>1</v>
      </c>
      <c r="F1675" s="179"/>
      <c r="G1675" s="180">
        <f>ROUND(E1675*F1675,2)</f>
        <v>0</v>
      </c>
      <c r="H1675" s="179"/>
      <c r="I1675" s="180">
        <f>ROUND(E1675*H1675,2)</f>
        <v>0</v>
      </c>
      <c r="J1675" s="179"/>
      <c r="K1675" s="180">
        <f>ROUND(E1675*J1675,2)</f>
        <v>0</v>
      </c>
      <c r="L1675" s="180">
        <v>21</v>
      </c>
      <c r="M1675" s="180">
        <f>G1675*(1+L1675/100)</f>
        <v>0</v>
      </c>
      <c r="N1675" s="180">
        <v>0</v>
      </c>
      <c r="O1675" s="180">
        <f>ROUND(E1675*N1675,2)</f>
        <v>0</v>
      </c>
      <c r="P1675" s="180">
        <v>0</v>
      </c>
      <c r="Q1675" s="180">
        <f>ROUND(E1675*P1675,2)</f>
        <v>0</v>
      </c>
      <c r="R1675" s="180"/>
      <c r="S1675" s="180" t="s">
        <v>244</v>
      </c>
      <c r="T1675" s="181" t="s">
        <v>327</v>
      </c>
      <c r="U1675" s="159">
        <v>0</v>
      </c>
      <c r="V1675" s="159">
        <f>ROUND(E1675*U1675,2)</f>
        <v>0</v>
      </c>
      <c r="W1675" s="159"/>
      <c r="X1675" s="159" t="s">
        <v>651</v>
      </c>
      <c r="Y1675" s="149"/>
      <c r="Z1675" s="149"/>
      <c r="AA1675" s="149"/>
      <c r="AB1675" s="149"/>
      <c r="AC1675" s="149"/>
      <c r="AD1675" s="149"/>
      <c r="AE1675" s="149"/>
      <c r="AF1675" s="149"/>
      <c r="AG1675" s="149" t="s">
        <v>652</v>
      </c>
      <c r="AH1675" s="149"/>
      <c r="AI1675" s="149"/>
      <c r="AJ1675" s="149"/>
      <c r="AK1675" s="149"/>
      <c r="AL1675" s="149"/>
      <c r="AM1675" s="149"/>
      <c r="AN1675" s="149"/>
      <c r="AO1675" s="149"/>
      <c r="AP1675" s="149"/>
      <c r="AQ1675" s="149"/>
      <c r="AR1675" s="149"/>
      <c r="AS1675" s="149"/>
      <c r="AT1675" s="149"/>
      <c r="AU1675" s="149"/>
      <c r="AV1675" s="149"/>
      <c r="AW1675" s="149"/>
      <c r="AX1675" s="149"/>
      <c r="AY1675" s="149"/>
      <c r="AZ1675" s="149"/>
      <c r="BA1675" s="149"/>
      <c r="BB1675" s="149"/>
      <c r="BC1675" s="149"/>
      <c r="BD1675" s="149"/>
      <c r="BE1675" s="149"/>
      <c r="BF1675" s="149"/>
      <c r="BG1675" s="149"/>
      <c r="BH1675" s="149"/>
    </row>
    <row r="1676" spans="1:60" outlineLevel="1" x14ac:dyDescent="0.25">
      <c r="A1676" s="156"/>
      <c r="B1676" s="157"/>
      <c r="C1676" s="262" t="s">
        <v>665</v>
      </c>
      <c r="D1676" s="263"/>
      <c r="E1676" s="263"/>
      <c r="F1676" s="263"/>
      <c r="G1676" s="263"/>
      <c r="H1676" s="159"/>
      <c r="I1676" s="159"/>
      <c r="J1676" s="159"/>
      <c r="K1676" s="159"/>
      <c r="L1676" s="159"/>
      <c r="M1676" s="159"/>
      <c r="N1676" s="159"/>
      <c r="O1676" s="159"/>
      <c r="P1676" s="159"/>
      <c r="Q1676" s="159"/>
      <c r="R1676" s="159"/>
      <c r="S1676" s="159"/>
      <c r="T1676" s="159"/>
      <c r="U1676" s="159"/>
      <c r="V1676" s="159"/>
      <c r="W1676" s="159"/>
      <c r="X1676" s="159"/>
      <c r="Y1676" s="149"/>
      <c r="Z1676" s="149"/>
      <c r="AA1676" s="149"/>
      <c r="AB1676" s="149"/>
      <c r="AC1676" s="149"/>
      <c r="AD1676" s="149"/>
      <c r="AE1676" s="149"/>
      <c r="AF1676" s="149"/>
      <c r="AG1676" s="149" t="s">
        <v>610</v>
      </c>
      <c r="AH1676" s="149"/>
      <c r="AI1676" s="149"/>
      <c r="AJ1676" s="149"/>
      <c r="AK1676" s="149"/>
      <c r="AL1676" s="149"/>
      <c r="AM1676" s="149"/>
      <c r="AN1676" s="149"/>
      <c r="AO1676" s="149"/>
      <c r="AP1676" s="149"/>
      <c r="AQ1676" s="149"/>
      <c r="AR1676" s="149"/>
      <c r="AS1676" s="149"/>
      <c r="AT1676" s="149"/>
      <c r="AU1676" s="149"/>
      <c r="AV1676" s="149"/>
      <c r="AW1676" s="149"/>
      <c r="AX1676" s="149"/>
      <c r="AY1676" s="149"/>
      <c r="AZ1676" s="149"/>
      <c r="BA1676" s="149"/>
      <c r="BB1676" s="149"/>
      <c r="BC1676" s="149"/>
      <c r="BD1676" s="149"/>
      <c r="BE1676" s="149"/>
      <c r="BF1676" s="149"/>
      <c r="BG1676" s="149"/>
      <c r="BH1676" s="149"/>
    </row>
    <row r="1677" spans="1:60" x14ac:dyDescent="0.25">
      <c r="A1677" s="3"/>
      <c r="B1677" s="4"/>
      <c r="C1677" s="198"/>
      <c r="D1677" s="6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AE1677">
        <v>15</v>
      </c>
      <c r="AF1677">
        <v>21</v>
      </c>
      <c r="AG1677" t="s">
        <v>225</v>
      </c>
    </row>
    <row r="1678" spans="1:60" x14ac:dyDescent="0.25">
      <c r="A1678" s="152"/>
      <c r="B1678" s="153" t="s">
        <v>29</v>
      </c>
      <c r="C1678" s="199"/>
      <c r="D1678" s="154"/>
      <c r="E1678" s="155"/>
      <c r="F1678" s="155"/>
      <c r="G1678" s="191">
        <f>G8+G32+G105+G268+G303+G430+G437+G474+G514+G516+G632+G695+G877+G882+G887+G931+G962+G977+G1165+G1359+G1483+G1532+G1625+G1650+G1652+G1662+G1666</f>
        <v>0</v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AE1678">
        <f>SUMIF(L7:L1676,AE1677,G7:G1676)</f>
        <v>0</v>
      </c>
      <c r="AF1678">
        <f>SUMIF(L7:L1676,AF1677,G7:G1676)</f>
        <v>0</v>
      </c>
      <c r="AG1678" t="s">
        <v>666</v>
      </c>
    </row>
    <row r="1679" spans="1:60" x14ac:dyDescent="0.25">
      <c r="C1679" s="200"/>
      <c r="D1679" s="10"/>
      <c r="AG1679" t="s">
        <v>687</v>
      </c>
    </row>
    <row r="1680" spans="1:60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21Le/ElGZCw2TwoCFZfngGMGJVuCmeUqkdxMqipneJU0zf2RCPwA86BkXUjkyHxbnh8lRXMLTytE4sUbL5LVrA==" saltValue="6Kx9YTfCMYdOhh5ZmvBMXQ==" spinCount="100000" sheet="1"/>
  <mergeCells count="94">
    <mergeCell ref="C44:G44"/>
    <mergeCell ref="A1:G1"/>
    <mergeCell ref="C2:G2"/>
    <mergeCell ref="C3:G3"/>
    <mergeCell ref="C4:G4"/>
    <mergeCell ref="C13:G13"/>
    <mergeCell ref="C21:G21"/>
    <mergeCell ref="C24:G24"/>
    <mergeCell ref="C26:G26"/>
    <mergeCell ref="C29:G29"/>
    <mergeCell ref="C34:G34"/>
    <mergeCell ref="C37:G37"/>
    <mergeCell ref="C96:G96"/>
    <mergeCell ref="C48:G48"/>
    <mergeCell ref="C51:G51"/>
    <mergeCell ref="C55:G55"/>
    <mergeCell ref="C58:G58"/>
    <mergeCell ref="C61:G61"/>
    <mergeCell ref="C64:G64"/>
    <mergeCell ref="C68:G68"/>
    <mergeCell ref="C73:G73"/>
    <mergeCell ref="C78:G78"/>
    <mergeCell ref="C83:G83"/>
    <mergeCell ref="C91:G91"/>
    <mergeCell ref="C205:G205"/>
    <mergeCell ref="C97:G97"/>
    <mergeCell ref="C107:G107"/>
    <mergeCell ref="C110:G110"/>
    <mergeCell ref="C126:G126"/>
    <mergeCell ref="C139:G139"/>
    <mergeCell ref="C165:G165"/>
    <mergeCell ref="C190:G190"/>
    <mergeCell ref="C197:G197"/>
    <mergeCell ref="C202:G202"/>
    <mergeCell ref="C203:G203"/>
    <mergeCell ref="C204:G204"/>
    <mergeCell ref="C331:G331"/>
    <mergeCell ref="C248:G248"/>
    <mergeCell ref="C255:G255"/>
    <mergeCell ref="C260:G260"/>
    <mergeCell ref="C270:G270"/>
    <mergeCell ref="C274:G274"/>
    <mergeCell ref="C284:G284"/>
    <mergeCell ref="C300:G300"/>
    <mergeCell ref="C305:G305"/>
    <mergeCell ref="C306:G306"/>
    <mergeCell ref="C326:G326"/>
    <mergeCell ref="C327:G327"/>
    <mergeCell ref="C658:G658"/>
    <mergeCell ref="C369:G369"/>
    <mergeCell ref="C370:G370"/>
    <mergeCell ref="C390:G390"/>
    <mergeCell ref="C432:G432"/>
    <mergeCell ref="C435:G435"/>
    <mergeCell ref="C631:G631"/>
    <mergeCell ref="C640:G640"/>
    <mergeCell ref="C645:G645"/>
    <mergeCell ref="C646:G646"/>
    <mergeCell ref="C649:G649"/>
    <mergeCell ref="C650:G650"/>
    <mergeCell ref="C942:G942"/>
    <mergeCell ref="C666:G666"/>
    <mergeCell ref="C694:G694"/>
    <mergeCell ref="C734:G734"/>
    <mergeCell ref="C818:G818"/>
    <mergeCell ref="C876:G876"/>
    <mergeCell ref="C881:G881"/>
    <mergeCell ref="C930:G930"/>
    <mergeCell ref="C933:G933"/>
    <mergeCell ref="C934:G934"/>
    <mergeCell ref="C937:G937"/>
    <mergeCell ref="C938:G938"/>
    <mergeCell ref="C1164:G1164"/>
    <mergeCell ref="C946:G946"/>
    <mergeCell ref="C961:G961"/>
    <mergeCell ref="C971:G971"/>
    <mergeCell ref="C972:G972"/>
    <mergeCell ref="C973:G973"/>
    <mergeCell ref="C974:G974"/>
    <mergeCell ref="C976:G976"/>
    <mergeCell ref="C1071:G1071"/>
    <mergeCell ref="C1094:G1094"/>
    <mergeCell ref="C1095:G1095"/>
    <mergeCell ref="C1096:G1096"/>
    <mergeCell ref="C1670:G1670"/>
    <mergeCell ref="C1672:G1672"/>
    <mergeCell ref="C1674:G1674"/>
    <mergeCell ref="C1676:G1676"/>
    <mergeCell ref="C1236:G1236"/>
    <mergeCell ref="C1358:G1358"/>
    <mergeCell ref="C1485:G1485"/>
    <mergeCell ref="C1504:G1504"/>
    <mergeCell ref="C1505:G1505"/>
    <mergeCell ref="C1668:G166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0" activePane="bottomLeft" state="frozen"/>
      <selection activeCell="G18" sqref="G18"/>
      <selection pane="bottomLeft" activeCell="A71" sqref="A71:XFD7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61</v>
      </c>
      <c r="C3" s="271" t="s">
        <v>62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64</v>
      </c>
      <c r="C4" s="274" t="s">
        <v>65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155</v>
      </c>
      <c r="C8" s="192" t="s">
        <v>156</v>
      </c>
      <c r="D8" s="171"/>
      <c r="E8" s="172"/>
      <c r="F8" s="173"/>
      <c r="G8" s="173">
        <f>SUMIF(AG9:AG9,"&lt;&gt;NOR",G9:G9)</f>
        <v>0</v>
      </c>
      <c r="H8" s="173"/>
      <c r="I8" s="173">
        <f>SUM(I9:I9)</f>
        <v>0</v>
      </c>
      <c r="J8" s="173"/>
      <c r="K8" s="173">
        <f>SUM(K9:K9)</f>
        <v>0</v>
      </c>
      <c r="L8" s="173"/>
      <c r="M8" s="173">
        <f>SUM(M9:M9)</f>
        <v>0</v>
      </c>
      <c r="N8" s="173"/>
      <c r="O8" s="173">
        <f>SUM(O9:O9)</f>
        <v>1.35</v>
      </c>
      <c r="P8" s="173"/>
      <c r="Q8" s="173">
        <f>SUM(Q9:Q9)</f>
        <v>0</v>
      </c>
      <c r="R8" s="173"/>
      <c r="S8" s="173"/>
      <c r="T8" s="174"/>
      <c r="U8" s="168"/>
      <c r="V8" s="168">
        <f>SUM(V9:V9)</f>
        <v>7.33</v>
      </c>
      <c r="W8" s="168"/>
      <c r="X8" s="168"/>
      <c r="AG8" t="s">
        <v>239</v>
      </c>
    </row>
    <row r="9" spans="1:60" outlineLevel="1" x14ac:dyDescent="0.25">
      <c r="A9" s="183">
        <v>1</v>
      </c>
      <c r="B9" s="184" t="s">
        <v>2166</v>
      </c>
      <c r="C9" s="195" t="s">
        <v>2167</v>
      </c>
      <c r="D9" s="185" t="s">
        <v>274</v>
      </c>
      <c r="E9" s="186">
        <v>5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0.27062000000000003</v>
      </c>
      <c r="O9" s="188">
        <f>ROUND(E9*N9,2)</f>
        <v>1.35</v>
      </c>
      <c r="P9" s="188">
        <v>0</v>
      </c>
      <c r="Q9" s="188">
        <f>ROUND(E9*P9,2)</f>
        <v>0</v>
      </c>
      <c r="R9" s="188"/>
      <c r="S9" s="188" t="s">
        <v>244</v>
      </c>
      <c r="T9" s="189" t="s">
        <v>1030</v>
      </c>
      <c r="U9" s="159">
        <v>1.4668300000000001</v>
      </c>
      <c r="V9" s="159">
        <f>ROUND(E9*U9,2)</f>
        <v>7.33</v>
      </c>
      <c r="W9" s="159"/>
      <c r="X9" s="159" t="s">
        <v>1128</v>
      </c>
      <c r="Y9" s="149"/>
      <c r="Z9" s="149"/>
      <c r="AA9" s="149"/>
      <c r="AB9" s="149"/>
      <c r="AC9" s="149"/>
      <c r="AD9" s="149"/>
      <c r="AE9" s="149"/>
      <c r="AF9" s="149"/>
      <c r="AG9" s="149" t="s">
        <v>2168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5">
      <c r="A10" s="169" t="s">
        <v>238</v>
      </c>
      <c r="B10" s="170" t="s">
        <v>175</v>
      </c>
      <c r="C10" s="192" t="s">
        <v>176</v>
      </c>
      <c r="D10" s="171"/>
      <c r="E10" s="172"/>
      <c r="F10" s="173"/>
      <c r="G10" s="173">
        <f>SUMIF(AG11:AG34,"&lt;&gt;NOR",G11:G34)</f>
        <v>0</v>
      </c>
      <c r="H10" s="173"/>
      <c r="I10" s="173">
        <f>SUM(I11:I34)</f>
        <v>0</v>
      </c>
      <c r="J10" s="173"/>
      <c r="K10" s="173">
        <f>SUM(K11:K34)</f>
        <v>0</v>
      </c>
      <c r="L10" s="173"/>
      <c r="M10" s="173">
        <f>SUM(M11:M34)</f>
        <v>0</v>
      </c>
      <c r="N10" s="173"/>
      <c r="O10" s="173">
        <f>SUM(O11:O34)</f>
        <v>0.34000000000000008</v>
      </c>
      <c r="P10" s="173"/>
      <c r="Q10" s="173">
        <f>SUM(Q11:Q34)</f>
        <v>0</v>
      </c>
      <c r="R10" s="173"/>
      <c r="S10" s="173"/>
      <c r="T10" s="174"/>
      <c r="U10" s="168"/>
      <c r="V10" s="168">
        <f>SUM(V11:V34)</f>
        <v>185.26999999999995</v>
      </c>
      <c r="W10" s="168"/>
      <c r="X10" s="168"/>
      <c r="AG10" t="s">
        <v>239</v>
      </c>
    </row>
    <row r="11" spans="1:60" outlineLevel="1" x14ac:dyDescent="0.25">
      <c r="A11" s="175">
        <v>2</v>
      </c>
      <c r="B11" s="176" t="s">
        <v>2169</v>
      </c>
      <c r="C11" s="193" t="s">
        <v>2170</v>
      </c>
      <c r="D11" s="177" t="s">
        <v>274</v>
      </c>
      <c r="E11" s="178">
        <v>78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3.8000000000000002E-4</v>
      </c>
      <c r="O11" s="180">
        <f>ROUND(E11*N11,2)</f>
        <v>0.03</v>
      </c>
      <c r="P11" s="180">
        <v>0</v>
      </c>
      <c r="Q11" s="180">
        <f>ROUND(E11*P11,2)</f>
        <v>0</v>
      </c>
      <c r="R11" s="180"/>
      <c r="S11" s="180" t="s">
        <v>244</v>
      </c>
      <c r="T11" s="181" t="s">
        <v>1030</v>
      </c>
      <c r="U11" s="159">
        <v>0.32</v>
      </c>
      <c r="V11" s="159">
        <f>ROUND(E11*U11,2)</f>
        <v>24.96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2171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194" t="s">
        <v>2172</v>
      </c>
      <c r="D12" s="161"/>
      <c r="E12" s="162">
        <v>78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3">
        <v>3</v>
      </c>
      <c r="B13" s="184" t="s">
        <v>2173</v>
      </c>
      <c r="C13" s="195" t="s">
        <v>2174</v>
      </c>
      <c r="D13" s="185" t="s">
        <v>274</v>
      </c>
      <c r="E13" s="186">
        <v>35</v>
      </c>
      <c r="F13" s="187"/>
      <c r="G13" s="188">
        <f t="shared" ref="G13:G34" si="0">ROUND(E13*F13,2)</f>
        <v>0</v>
      </c>
      <c r="H13" s="187"/>
      <c r="I13" s="188">
        <f t="shared" ref="I13:I34" si="1">ROUND(E13*H13,2)</f>
        <v>0</v>
      </c>
      <c r="J13" s="187"/>
      <c r="K13" s="188">
        <f t="shared" ref="K13:K34" si="2">ROUND(E13*J13,2)</f>
        <v>0</v>
      </c>
      <c r="L13" s="188">
        <v>21</v>
      </c>
      <c r="M13" s="188">
        <f t="shared" ref="M13:M34" si="3">G13*(1+L13/100)</f>
        <v>0</v>
      </c>
      <c r="N13" s="188">
        <v>4.6999999999999999E-4</v>
      </c>
      <c r="O13" s="188">
        <f t="shared" ref="O13:O34" si="4">ROUND(E13*N13,2)</f>
        <v>0.02</v>
      </c>
      <c r="P13" s="188">
        <v>0</v>
      </c>
      <c r="Q13" s="188">
        <f t="shared" ref="Q13:Q34" si="5">ROUND(E13*P13,2)</f>
        <v>0</v>
      </c>
      <c r="R13" s="188"/>
      <c r="S13" s="188" t="s">
        <v>244</v>
      </c>
      <c r="T13" s="189" t="s">
        <v>1030</v>
      </c>
      <c r="U13" s="159">
        <v>0.35899999999999999</v>
      </c>
      <c r="V13" s="159">
        <f t="shared" ref="V13:V34" si="6">ROUND(E13*U13,2)</f>
        <v>12.57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3">
        <v>4</v>
      </c>
      <c r="B14" s="184" t="s">
        <v>2175</v>
      </c>
      <c r="C14" s="195" t="s">
        <v>2176</v>
      </c>
      <c r="D14" s="185" t="s">
        <v>274</v>
      </c>
      <c r="E14" s="186">
        <v>15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6.9999999999999999E-4</v>
      </c>
      <c r="O14" s="188">
        <f t="shared" si="4"/>
        <v>0.01</v>
      </c>
      <c r="P14" s="188">
        <v>0</v>
      </c>
      <c r="Q14" s="188">
        <f t="shared" si="5"/>
        <v>0</v>
      </c>
      <c r="R14" s="188"/>
      <c r="S14" s="188" t="s">
        <v>244</v>
      </c>
      <c r="T14" s="189" t="s">
        <v>1030</v>
      </c>
      <c r="U14" s="159">
        <v>0.45200000000000001</v>
      </c>
      <c r="V14" s="159">
        <f t="shared" si="6"/>
        <v>6.78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2171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3">
        <v>5</v>
      </c>
      <c r="B15" s="184" t="s">
        <v>2177</v>
      </c>
      <c r="C15" s="195" t="s">
        <v>2178</v>
      </c>
      <c r="D15" s="185" t="s">
        <v>274</v>
      </c>
      <c r="E15" s="186">
        <v>16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1.31E-3</v>
      </c>
      <c r="O15" s="188">
        <f t="shared" si="4"/>
        <v>0.02</v>
      </c>
      <c r="P15" s="188">
        <v>0</v>
      </c>
      <c r="Q15" s="188">
        <f t="shared" si="5"/>
        <v>0</v>
      </c>
      <c r="R15" s="188"/>
      <c r="S15" s="188" t="s">
        <v>244</v>
      </c>
      <c r="T15" s="189" t="s">
        <v>1030</v>
      </c>
      <c r="U15" s="159">
        <v>0.79700000000000004</v>
      </c>
      <c r="V15" s="159">
        <f t="shared" si="6"/>
        <v>12.75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2171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3">
        <v>6</v>
      </c>
      <c r="B16" s="184" t="s">
        <v>2179</v>
      </c>
      <c r="C16" s="195" t="s">
        <v>2180</v>
      </c>
      <c r="D16" s="185" t="s">
        <v>274</v>
      </c>
      <c r="E16" s="186">
        <v>79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1.4400000000000001E-3</v>
      </c>
      <c r="O16" s="188">
        <f t="shared" si="4"/>
        <v>0.11</v>
      </c>
      <c r="P16" s="188">
        <v>0</v>
      </c>
      <c r="Q16" s="188">
        <f t="shared" si="5"/>
        <v>0</v>
      </c>
      <c r="R16" s="188"/>
      <c r="S16" s="188" t="s">
        <v>244</v>
      </c>
      <c r="T16" s="189" t="s">
        <v>1030</v>
      </c>
      <c r="U16" s="159">
        <v>0.8</v>
      </c>
      <c r="V16" s="159">
        <f t="shared" si="6"/>
        <v>63.2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3">
        <v>7</v>
      </c>
      <c r="B17" s="184" t="s">
        <v>2181</v>
      </c>
      <c r="C17" s="195" t="s">
        <v>2182</v>
      </c>
      <c r="D17" s="185" t="s">
        <v>274</v>
      </c>
      <c r="E17" s="186">
        <v>22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1.8799999999999999E-3</v>
      </c>
      <c r="O17" s="188">
        <f t="shared" si="4"/>
        <v>0.04</v>
      </c>
      <c r="P17" s="188">
        <v>0</v>
      </c>
      <c r="Q17" s="188">
        <f t="shared" si="5"/>
        <v>0</v>
      </c>
      <c r="R17" s="188"/>
      <c r="S17" s="188" t="s">
        <v>244</v>
      </c>
      <c r="T17" s="189" t="s">
        <v>1030</v>
      </c>
      <c r="U17" s="159">
        <v>0.8</v>
      </c>
      <c r="V17" s="159">
        <f t="shared" si="6"/>
        <v>17.600000000000001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2171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3">
        <v>8</v>
      </c>
      <c r="B18" s="184" t="s">
        <v>2183</v>
      </c>
      <c r="C18" s="195" t="s">
        <v>2184</v>
      </c>
      <c r="D18" s="185" t="s">
        <v>274</v>
      </c>
      <c r="E18" s="186">
        <v>20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2.7699999999999999E-3</v>
      </c>
      <c r="O18" s="188">
        <f t="shared" si="4"/>
        <v>0.06</v>
      </c>
      <c r="P18" s="188">
        <v>0</v>
      </c>
      <c r="Q18" s="188">
        <f t="shared" si="5"/>
        <v>0</v>
      </c>
      <c r="R18" s="188"/>
      <c r="S18" s="188" t="s">
        <v>244</v>
      </c>
      <c r="T18" s="189" t="s">
        <v>1030</v>
      </c>
      <c r="U18" s="159">
        <v>0.55000000000000004</v>
      </c>
      <c r="V18" s="159">
        <f t="shared" si="6"/>
        <v>11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2171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3">
        <v>9</v>
      </c>
      <c r="B19" s="184" t="s">
        <v>2185</v>
      </c>
      <c r="C19" s="195" t="s">
        <v>2186</v>
      </c>
      <c r="D19" s="185" t="s">
        <v>274</v>
      </c>
      <c r="E19" s="186">
        <v>11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1.73E-3</v>
      </c>
      <c r="O19" s="188">
        <f t="shared" si="4"/>
        <v>0.02</v>
      </c>
      <c r="P19" s="188">
        <v>0</v>
      </c>
      <c r="Q19" s="188">
        <f t="shared" si="5"/>
        <v>0</v>
      </c>
      <c r="R19" s="188"/>
      <c r="S19" s="188" t="s">
        <v>244</v>
      </c>
      <c r="T19" s="189" t="s">
        <v>1030</v>
      </c>
      <c r="U19" s="159">
        <v>0.82899999999999996</v>
      </c>
      <c r="V19" s="159">
        <f t="shared" si="6"/>
        <v>9.1199999999999992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2171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10</v>
      </c>
      <c r="B20" s="184" t="s">
        <v>2187</v>
      </c>
      <c r="C20" s="195" t="s">
        <v>2188</v>
      </c>
      <c r="D20" s="185" t="s">
        <v>346</v>
      </c>
      <c r="E20" s="186">
        <v>4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7.5000000000000002E-4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244</v>
      </c>
      <c r="T20" s="189" t="s">
        <v>1030</v>
      </c>
      <c r="U20" s="159">
        <v>0.36699999999999999</v>
      </c>
      <c r="V20" s="159">
        <f t="shared" si="6"/>
        <v>1.47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3">
        <v>11</v>
      </c>
      <c r="B21" s="184" t="s">
        <v>2189</v>
      </c>
      <c r="C21" s="195" t="s">
        <v>2190</v>
      </c>
      <c r="D21" s="185" t="s">
        <v>346</v>
      </c>
      <c r="E21" s="186">
        <v>14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244</v>
      </c>
      <c r="T21" s="189" t="s">
        <v>1030</v>
      </c>
      <c r="U21" s="159">
        <v>0.157</v>
      </c>
      <c r="V21" s="159">
        <f t="shared" si="6"/>
        <v>2.2000000000000002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2171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3">
        <v>12</v>
      </c>
      <c r="B22" s="184" t="s">
        <v>2191</v>
      </c>
      <c r="C22" s="195" t="s">
        <v>2192</v>
      </c>
      <c r="D22" s="185" t="s">
        <v>346</v>
      </c>
      <c r="E22" s="186">
        <v>20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244</v>
      </c>
      <c r="T22" s="189" t="s">
        <v>1030</v>
      </c>
      <c r="U22" s="159">
        <v>0.17399999999999999</v>
      </c>
      <c r="V22" s="159">
        <f t="shared" si="6"/>
        <v>3.48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2171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3">
        <v>13</v>
      </c>
      <c r="B23" s="184" t="s">
        <v>2193</v>
      </c>
      <c r="C23" s="195" t="s">
        <v>2194</v>
      </c>
      <c r="D23" s="185" t="s">
        <v>346</v>
      </c>
      <c r="E23" s="186">
        <v>11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244</v>
      </c>
      <c r="T23" s="189" t="s">
        <v>1030</v>
      </c>
      <c r="U23" s="159">
        <v>0.25900000000000001</v>
      </c>
      <c r="V23" s="159">
        <f t="shared" si="6"/>
        <v>2.85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2171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3">
        <v>14</v>
      </c>
      <c r="B24" s="184" t="s">
        <v>2195</v>
      </c>
      <c r="C24" s="195" t="s">
        <v>2196</v>
      </c>
      <c r="D24" s="185" t="s">
        <v>346</v>
      </c>
      <c r="E24" s="186">
        <v>3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2.2899999999999999E-3</v>
      </c>
      <c r="O24" s="188">
        <f t="shared" si="4"/>
        <v>0.01</v>
      </c>
      <c r="P24" s="188">
        <v>0</v>
      </c>
      <c r="Q24" s="188">
        <f t="shared" si="5"/>
        <v>0</v>
      </c>
      <c r="R24" s="188"/>
      <c r="S24" s="188" t="s">
        <v>244</v>
      </c>
      <c r="T24" s="189" t="s">
        <v>1030</v>
      </c>
      <c r="U24" s="159">
        <v>0.66</v>
      </c>
      <c r="V24" s="159">
        <f t="shared" si="6"/>
        <v>1.98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2171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3">
        <v>15</v>
      </c>
      <c r="B25" s="184" t="s">
        <v>2197</v>
      </c>
      <c r="C25" s="195" t="s">
        <v>2198</v>
      </c>
      <c r="D25" s="185" t="s">
        <v>346</v>
      </c>
      <c r="E25" s="186">
        <v>5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4.8999999999999998E-4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244</v>
      </c>
      <c r="T25" s="189" t="s">
        <v>1030</v>
      </c>
      <c r="U25" s="159">
        <v>0.13300000000000001</v>
      </c>
      <c r="V25" s="159">
        <f t="shared" si="6"/>
        <v>0.67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2171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3">
        <v>16</v>
      </c>
      <c r="B26" s="184" t="s">
        <v>2199</v>
      </c>
      <c r="C26" s="195" t="s">
        <v>2200</v>
      </c>
      <c r="D26" s="185" t="s">
        <v>346</v>
      </c>
      <c r="E26" s="186">
        <v>2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2.7E-4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244</v>
      </c>
      <c r="T26" s="189" t="s">
        <v>1030</v>
      </c>
      <c r="U26" s="159">
        <v>0.33300000000000002</v>
      </c>
      <c r="V26" s="159">
        <f t="shared" si="6"/>
        <v>0.67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2171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3">
        <v>17</v>
      </c>
      <c r="B27" s="184" t="s">
        <v>2201</v>
      </c>
      <c r="C27" s="195" t="s">
        <v>2202</v>
      </c>
      <c r="D27" s="185" t="s">
        <v>274</v>
      </c>
      <c r="E27" s="186">
        <v>256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244</v>
      </c>
      <c r="T27" s="189" t="s">
        <v>1030</v>
      </c>
      <c r="U27" s="159">
        <v>4.8000000000000001E-2</v>
      </c>
      <c r="V27" s="159">
        <f t="shared" si="6"/>
        <v>12.29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2171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3">
        <v>18</v>
      </c>
      <c r="B28" s="184" t="s">
        <v>2203</v>
      </c>
      <c r="C28" s="195" t="s">
        <v>2204</v>
      </c>
      <c r="D28" s="185" t="s">
        <v>274</v>
      </c>
      <c r="E28" s="186">
        <v>20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244</v>
      </c>
      <c r="T28" s="189" t="s">
        <v>1030</v>
      </c>
      <c r="U28" s="159">
        <v>5.8999999999999997E-2</v>
      </c>
      <c r="V28" s="159">
        <f t="shared" si="6"/>
        <v>1.18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2171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3">
        <v>19</v>
      </c>
      <c r="B29" s="184" t="s">
        <v>2205</v>
      </c>
      <c r="C29" s="195" t="s">
        <v>2206</v>
      </c>
      <c r="D29" s="185" t="s">
        <v>274</v>
      </c>
      <c r="E29" s="186">
        <v>78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6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3">
        <v>20</v>
      </c>
      <c r="B30" s="184" t="s">
        <v>2207</v>
      </c>
      <c r="C30" s="195" t="s">
        <v>2208</v>
      </c>
      <c r="D30" s="185" t="s">
        <v>320</v>
      </c>
      <c r="E30" s="186">
        <v>0.33860000000000001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244</v>
      </c>
      <c r="T30" s="189" t="s">
        <v>1030</v>
      </c>
      <c r="U30" s="159">
        <v>1.47</v>
      </c>
      <c r="V30" s="159">
        <f t="shared" si="6"/>
        <v>0.5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3">
        <v>21</v>
      </c>
      <c r="B31" s="184" t="s">
        <v>2209</v>
      </c>
      <c r="C31" s="195" t="s">
        <v>2210</v>
      </c>
      <c r="D31" s="185" t="s">
        <v>346</v>
      </c>
      <c r="E31" s="186">
        <v>4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8.4999999999999995E-4</v>
      </c>
      <c r="O31" s="188">
        <f t="shared" si="4"/>
        <v>0</v>
      </c>
      <c r="P31" s="188">
        <v>0</v>
      </c>
      <c r="Q31" s="188">
        <f t="shared" si="5"/>
        <v>0</v>
      </c>
      <c r="R31" s="188" t="s">
        <v>407</v>
      </c>
      <c r="S31" s="188" t="s">
        <v>244</v>
      </c>
      <c r="T31" s="189" t="s">
        <v>1030</v>
      </c>
      <c r="U31" s="159">
        <v>0</v>
      </c>
      <c r="V31" s="159">
        <f t="shared" si="6"/>
        <v>0</v>
      </c>
      <c r="W31" s="159"/>
      <c r="X31" s="159" t="s">
        <v>328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329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83">
        <v>22</v>
      </c>
      <c r="B32" s="184" t="s">
        <v>2211</v>
      </c>
      <c r="C32" s="195" t="s">
        <v>2212</v>
      </c>
      <c r="D32" s="185" t="s">
        <v>346</v>
      </c>
      <c r="E32" s="186">
        <v>4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1.98E-3</v>
      </c>
      <c r="O32" s="188">
        <f t="shared" si="4"/>
        <v>0.01</v>
      </c>
      <c r="P32" s="188">
        <v>0</v>
      </c>
      <c r="Q32" s="188">
        <f t="shared" si="5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6"/>
        <v>0</v>
      </c>
      <c r="W32" s="159"/>
      <c r="X32" s="159" t="s">
        <v>328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329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3">
        <v>23</v>
      </c>
      <c r="B33" s="184" t="s">
        <v>2213</v>
      </c>
      <c r="C33" s="195" t="s">
        <v>2214</v>
      </c>
      <c r="D33" s="185" t="s">
        <v>346</v>
      </c>
      <c r="E33" s="186">
        <v>6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2.3000000000000001E-4</v>
      </c>
      <c r="O33" s="188">
        <f t="shared" si="4"/>
        <v>0</v>
      </c>
      <c r="P33" s="188">
        <v>0</v>
      </c>
      <c r="Q33" s="188">
        <f t="shared" si="5"/>
        <v>0</v>
      </c>
      <c r="R33" s="188" t="s">
        <v>407</v>
      </c>
      <c r="S33" s="188" t="s">
        <v>244</v>
      </c>
      <c r="T33" s="189" t="s">
        <v>1030</v>
      </c>
      <c r="U33" s="159">
        <v>0</v>
      </c>
      <c r="V33" s="159">
        <f t="shared" si="6"/>
        <v>0</v>
      </c>
      <c r="W33" s="159"/>
      <c r="X33" s="159" t="s">
        <v>328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329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3">
        <v>24</v>
      </c>
      <c r="B34" s="184" t="s">
        <v>2215</v>
      </c>
      <c r="C34" s="195" t="s">
        <v>2216</v>
      </c>
      <c r="D34" s="185" t="s">
        <v>346</v>
      </c>
      <c r="E34" s="186">
        <v>1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6.0000000000000001E-3</v>
      </c>
      <c r="O34" s="188">
        <f t="shared" si="4"/>
        <v>0.01</v>
      </c>
      <c r="P34" s="188">
        <v>0</v>
      </c>
      <c r="Q34" s="188">
        <f t="shared" si="5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6"/>
        <v>0</v>
      </c>
      <c r="W34" s="159"/>
      <c r="X34" s="159" t="s">
        <v>328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329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5">
      <c r="A35" s="169" t="s">
        <v>238</v>
      </c>
      <c r="B35" s="170" t="s">
        <v>177</v>
      </c>
      <c r="C35" s="192" t="s">
        <v>178</v>
      </c>
      <c r="D35" s="171"/>
      <c r="E35" s="172"/>
      <c r="F35" s="173"/>
      <c r="G35" s="173">
        <f>SUMIF(AG36:AG65,"&lt;&gt;NOR",G36:G65)</f>
        <v>0</v>
      </c>
      <c r="H35" s="173"/>
      <c r="I35" s="173">
        <f>SUM(I36:I65)</f>
        <v>0</v>
      </c>
      <c r="J35" s="173"/>
      <c r="K35" s="173">
        <f>SUM(K36:K65)</f>
        <v>0</v>
      </c>
      <c r="L35" s="173"/>
      <c r="M35" s="173">
        <f>SUM(M36:M65)</f>
        <v>0</v>
      </c>
      <c r="N35" s="173"/>
      <c r="O35" s="173">
        <f>SUM(O36:O65)</f>
        <v>2.6099999999999985</v>
      </c>
      <c r="P35" s="173"/>
      <c r="Q35" s="173">
        <f>SUM(Q36:Q65)</f>
        <v>0.2</v>
      </c>
      <c r="R35" s="173"/>
      <c r="S35" s="173"/>
      <c r="T35" s="174"/>
      <c r="U35" s="168"/>
      <c r="V35" s="168">
        <f>SUM(V36:V65)</f>
        <v>344.04000000000008</v>
      </c>
      <c r="W35" s="168"/>
      <c r="X35" s="168"/>
      <c r="AG35" t="s">
        <v>239</v>
      </c>
    </row>
    <row r="36" spans="1:60" outlineLevel="1" x14ac:dyDescent="0.25">
      <c r="A36" s="183">
        <v>25</v>
      </c>
      <c r="B36" s="184" t="s">
        <v>2217</v>
      </c>
      <c r="C36" s="195" t="s">
        <v>2218</v>
      </c>
      <c r="D36" s="185" t="s">
        <v>274</v>
      </c>
      <c r="E36" s="186">
        <v>72</v>
      </c>
      <c r="F36" s="187"/>
      <c r="G36" s="188">
        <f t="shared" ref="G36:G65" si="7">ROUND(E36*F36,2)</f>
        <v>0</v>
      </c>
      <c r="H36" s="187"/>
      <c r="I36" s="188">
        <f t="shared" ref="I36:I65" si="8">ROUND(E36*H36,2)</f>
        <v>0</v>
      </c>
      <c r="J36" s="187"/>
      <c r="K36" s="188">
        <f t="shared" ref="K36:K65" si="9">ROUND(E36*J36,2)</f>
        <v>0</v>
      </c>
      <c r="L36" s="188">
        <v>21</v>
      </c>
      <c r="M36" s="188">
        <f t="shared" ref="M36:M65" si="10">G36*(1+L36/100)</f>
        <v>0</v>
      </c>
      <c r="N36" s="188">
        <v>1.6080000000000001E-2</v>
      </c>
      <c r="O36" s="188">
        <f t="shared" ref="O36:O65" si="11">ROUND(E36*N36,2)</f>
        <v>1.1599999999999999</v>
      </c>
      <c r="P36" s="188">
        <v>0</v>
      </c>
      <c r="Q36" s="188">
        <f t="shared" ref="Q36:Q65" si="12">ROUND(E36*P36,2)</f>
        <v>0</v>
      </c>
      <c r="R36" s="188"/>
      <c r="S36" s="188" t="s">
        <v>244</v>
      </c>
      <c r="T36" s="189" t="s">
        <v>1030</v>
      </c>
      <c r="U36" s="159">
        <v>0.91800000000000004</v>
      </c>
      <c r="V36" s="159">
        <f t="shared" ref="V36:V65" si="13">ROUND(E36*U36,2)</f>
        <v>66.099999999999994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2171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3">
        <v>26</v>
      </c>
      <c r="B37" s="184" t="s">
        <v>2219</v>
      </c>
      <c r="C37" s="195" t="s">
        <v>2220</v>
      </c>
      <c r="D37" s="185" t="s">
        <v>274</v>
      </c>
      <c r="E37" s="186">
        <v>106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5.1799999999999997E-3</v>
      </c>
      <c r="O37" s="188">
        <f t="shared" si="11"/>
        <v>0.55000000000000004</v>
      </c>
      <c r="P37" s="188">
        <v>0</v>
      </c>
      <c r="Q37" s="188">
        <f t="shared" si="12"/>
        <v>0</v>
      </c>
      <c r="R37" s="188"/>
      <c r="S37" s="188" t="s">
        <v>244</v>
      </c>
      <c r="T37" s="189" t="s">
        <v>1030</v>
      </c>
      <c r="U37" s="159">
        <v>0.63429999999999997</v>
      </c>
      <c r="V37" s="159">
        <f t="shared" si="13"/>
        <v>67.239999999999995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2171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3">
        <v>27</v>
      </c>
      <c r="B38" s="184" t="s">
        <v>2221</v>
      </c>
      <c r="C38" s="195" t="s">
        <v>2222</v>
      </c>
      <c r="D38" s="185" t="s">
        <v>274</v>
      </c>
      <c r="E38" s="186">
        <v>53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5.3499999999999997E-3</v>
      </c>
      <c r="O38" s="188">
        <f t="shared" si="11"/>
        <v>0.28000000000000003</v>
      </c>
      <c r="P38" s="188">
        <v>0</v>
      </c>
      <c r="Q38" s="188">
        <f t="shared" si="12"/>
        <v>0</v>
      </c>
      <c r="R38" s="188"/>
      <c r="S38" s="188" t="s">
        <v>244</v>
      </c>
      <c r="T38" s="189" t="s">
        <v>1030</v>
      </c>
      <c r="U38" s="159">
        <v>0.68279999999999996</v>
      </c>
      <c r="V38" s="159">
        <f t="shared" si="13"/>
        <v>36.19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2171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83">
        <v>28</v>
      </c>
      <c r="B39" s="184" t="s">
        <v>2223</v>
      </c>
      <c r="C39" s="195" t="s">
        <v>2224</v>
      </c>
      <c r="D39" s="185" t="s">
        <v>274</v>
      </c>
      <c r="E39" s="186">
        <v>16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5.6299999999999996E-3</v>
      </c>
      <c r="O39" s="188">
        <f t="shared" si="11"/>
        <v>0.09</v>
      </c>
      <c r="P39" s="188">
        <v>0</v>
      </c>
      <c r="Q39" s="188">
        <f t="shared" si="12"/>
        <v>0</v>
      </c>
      <c r="R39" s="188"/>
      <c r="S39" s="188" t="s">
        <v>244</v>
      </c>
      <c r="T39" s="189" t="s">
        <v>1030</v>
      </c>
      <c r="U39" s="159">
        <v>0.75470000000000004</v>
      </c>
      <c r="V39" s="159">
        <f t="shared" si="13"/>
        <v>12.08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2171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29</v>
      </c>
      <c r="B40" s="184" t="s">
        <v>2225</v>
      </c>
      <c r="C40" s="195" t="s">
        <v>2226</v>
      </c>
      <c r="D40" s="185" t="s">
        <v>274</v>
      </c>
      <c r="E40" s="186">
        <v>28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4.0099999999999997E-3</v>
      </c>
      <c r="O40" s="188">
        <f t="shared" si="11"/>
        <v>0.11</v>
      </c>
      <c r="P40" s="188">
        <v>0</v>
      </c>
      <c r="Q40" s="188">
        <f t="shared" si="12"/>
        <v>0</v>
      </c>
      <c r="R40" s="188"/>
      <c r="S40" s="188" t="s">
        <v>244</v>
      </c>
      <c r="T40" s="189" t="s">
        <v>1030</v>
      </c>
      <c r="U40" s="159">
        <v>0.54290000000000005</v>
      </c>
      <c r="V40" s="159">
        <f t="shared" si="13"/>
        <v>15.2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2171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83">
        <v>30</v>
      </c>
      <c r="B41" s="184" t="s">
        <v>2227</v>
      </c>
      <c r="C41" s="195" t="s">
        <v>2228</v>
      </c>
      <c r="D41" s="185" t="s">
        <v>274</v>
      </c>
      <c r="E41" s="186">
        <v>57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5.2199999999999998E-3</v>
      </c>
      <c r="O41" s="188">
        <f t="shared" si="11"/>
        <v>0.3</v>
      </c>
      <c r="P41" s="188">
        <v>0</v>
      </c>
      <c r="Q41" s="188">
        <f t="shared" si="12"/>
        <v>0</v>
      </c>
      <c r="R41" s="188"/>
      <c r="S41" s="188" t="s">
        <v>244</v>
      </c>
      <c r="T41" s="189" t="s">
        <v>1030</v>
      </c>
      <c r="U41" s="159">
        <v>0.63429999999999997</v>
      </c>
      <c r="V41" s="159">
        <f t="shared" si="13"/>
        <v>36.159999999999997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2171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3">
        <v>31</v>
      </c>
      <c r="B42" s="184" t="s">
        <v>2229</v>
      </c>
      <c r="C42" s="195" t="s">
        <v>2230</v>
      </c>
      <c r="D42" s="185" t="s">
        <v>274</v>
      </c>
      <c r="E42" s="186">
        <v>28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5.0000000000000002E-5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244</v>
      </c>
      <c r="T42" s="189" t="s">
        <v>1030</v>
      </c>
      <c r="U42" s="159">
        <v>0.129</v>
      </c>
      <c r="V42" s="159">
        <f t="shared" si="13"/>
        <v>3.61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2171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3">
        <v>32</v>
      </c>
      <c r="B43" s="184" t="s">
        <v>2231</v>
      </c>
      <c r="C43" s="195" t="s">
        <v>2232</v>
      </c>
      <c r="D43" s="185" t="s">
        <v>274</v>
      </c>
      <c r="E43" s="186">
        <v>106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6.9999999999999994E-5</v>
      </c>
      <c r="O43" s="188">
        <f t="shared" si="11"/>
        <v>0.01</v>
      </c>
      <c r="P43" s="188">
        <v>0</v>
      </c>
      <c r="Q43" s="188">
        <f t="shared" si="12"/>
        <v>0</v>
      </c>
      <c r="R43" s="188"/>
      <c r="S43" s="188" t="s">
        <v>244</v>
      </c>
      <c r="T43" s="189" t="s">
        <v>1030</v>
      </c>
      <c r="U43" s="159">
        <v>0.129</v>
      </c>
      <c r="V43" s="159">
        <f t="shared" si="13"/>
        <v>13.67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2171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3">
        <v>33</v>
      </c>
      <c r="B44" s="184" t="s">
        <v>2233</v>
      </c>
      <c r="C44" s="195" t="s">
        <v>2234</v>
      </c>
      <c r="D44" s="185" t="s">
        <v>274</v>
      </c>
      <c r="E44" s="186">
        <v>53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6.9999999999999994E-5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244</v>
      </c>
      <c r="T44" s="189" t="s">
        <v>1030</v>
      </c>
      <c r="U44" s="159">
        <v>0.14199999999999999</v>
      </c>
      <c r="V44" s="159">
        <f t="shared" si="13"/>
        <v>7.53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2171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3">
        <v>34</v>
      </c>
      <c r="B45" s="184" t="s">
        <v>2235</v>
      </c>
      <c r="C45" s="195" t="s">
        <v>2236</v>
      </c>
      <c r="D45" s="185" t="s">
        <v>274</v>
      </c>
      <c r="E45" s="186">
        <v>16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1.2E-4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244</v>
      </c>
      <c r="T45" s="189" t="s">
        <v>1030</v>
      </c>
      <c r="U45" s="159">
        <v>0.157</v>
      </c>
      <c r="V45" s="159">
        <f t="shared" si="13"/>
        <v>2.5099999999999998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2171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3">
        <v>35</v>
      </c>
      <c r="B46" s="184" t="s">
        <v>2237</v>
      </c>
      <c r="C46" s="195" t="s">
        <v>2238</v>
      </c>
      <c r="D46" s="185" t="s">
        <v>346</v>
      </c>
      <c r="E46" s="186">
        <v>57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244</v>
      </c>
      <c r="T46" s="189" t="s">
        <v>1030</v>
      </c>
      <c r="U46" s="159">
        <v>0.42499999999999999</v>
      </c>
      <c r="V46" s="159">
        <f t="shared" si="13"/>
        <v>24.23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2171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83">
        <v>36</v>
      </c>
      <c r="B47" s="184" t="s">
        <v>2239</v>
      </c>
      <c r="C47" s="195" t="s">
        <v>2240</v>
      </c>
      <c r="D47" s="185" t="s">
        <v>346</v>
      </c>
      <c r="E47" s="186">
        <v>2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0.03</v>
      </c>
      <c r="O47" s="188">
        <f t="shared" si="11"/>
        <v>0.06</v>
      </c>
      <c r="P47" s="188">
        <v>0</v>
      </c>
      <c r="Q47" s="188">
        <f t="shared" si="12"/>
        <v>0</v>
      </c>
      <c r="R47" s="188"/>
      <c r="S47" s="188" t="s">
        <v>244</v>
      </c>
      <c r="T47" s="189" t="s">
        <v>1030</v>
      </c>
      <c r="U47" s="159">
        <v>1.6439999999999999</v>
      </c>
      <c r="V47" s="159">
        <f t="shared" si="13"/>
        <v>3.29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2171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3">
        <v>37</v>
      </c>
      <c r="B48" s="184" t="s">
        <v>2241</v>
      </c>
      <c r="C48" s="195" t="s">
        <v>2242</v>
      </c>
      <c r="D48" s="185" t="s">
        <v>346</v>
      </c>
      <c r="E48" s="186">
        <v>2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2.4399999999999999E-3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1062</v>
      </c>
      <c r="T48" s="189" t="s">
        <v>1062</v>
      </c>
      <c r="U48" s="159">
        <v>0.39300000000000002</v>
      </c>
      <c r="V48" s="159">
        <f t="shared" si="13"/>
        <v>0.79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2171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3">
        <v>38</v>
      </c>
      <c r="B49" s="184" t="s">
        <v>2243</v>
      </c>
      <c r="C49" s="195" t="s">
        <v>2244</v>
      </c>
      <c r="D49" s="185" t="s">
        <v>346</v>
      </c>
      <c r="E49" s="186">
        <v>2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3.9399999999999999E-3</v>
      </c>
      <c r="O49" s="188">
        <f t="shared" si="11"/>
        <v>0.01</v>
      </c>
      <c r="P49" s="188">
        <v>0</v>
      </c>
      <c r="Q49" s="188">
        <f t="shared" si="12"/>
        <v>0</v>
      </c>
      <c r="R49" s="188"/>
      <c r="S49" s="188" t="s">
        <v>244</v>
      </c>
      <c r="T49" s="189" t="s">
        <v>1030</v>
      </c>
      <c r="U49" s="159">
        <v>0.39300000000000002</v>
      </c>
      <c r="V49" s="159">
        <f t="shared" si="13"/>
        <v>0.79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2171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3">
        <v>39</v>
      </c>
      <c r="B50" s="184" t="s">
        <v>2245</v>
      </c>
      <c r="C50" s="195" t="s">
        <v>2246</v>
      </c>
      <c r="D50" s="185" t="s">
        <v>346</v>
      </c>
      <c r="E50" s="186">
        <v>1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7.0899999999999999E-3</v>
      </c>
      <c r="O50" s="188">
        <f t="shared" si="11"/>
        <v>0.01</v>
      </c>
      <c r="P50" s="188">
        <v>0</v>
      </c>
      <c r="Q50" s="188">
        <f t="shared" si="12"/>
        <v>0</v>
      </c>
      <c r="R50" s="188"/>
      <c r="S50" s="188" t="s">
        <v>244</v>
      </c>
      <c r="T50" s="189" t="s">
        <v>1030</v>
      </c>
      <c r="U50" s="159">
        <v>0.47599999999999998</v>
      </c>
      <c r="V50" s="159">
        <f t="shared" si="13"/>
        <v>0.48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2171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3">
        <v>40</v>
      </c>
      <c r="B51" s="184" t="s">
        <v>2247</v>
      </c>
      <c r="C51" s="195" t="s">
        <v>2248</v>
      </c>
      <c r="D51" s="185" t="s">
        <v>274</v>
      </c>
      <c r="E51" s="186">
        <v>244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244</v>
      </c>
      <c r="T51" s="189" t="s">
        <v>1030</v>
      </c>
      <c r="U51" s="159">
        <v>2.9000000000000001E-2</v>
      </c>
      <c r="V51" s="159">
        <f t="shared" si="13"/>
        <v>7.08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2171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3">
        <v>41</v>
      </c>
      <c r="B52" s="184" t="s">
        <v>2249</v>
      </c>
      <c r="C52" s="195" t="s">
        <v>2250</v>
      </c>
      <c r="D52" s="185" t="s">
        <v>274</v>
      </c>
      <c r="E52" s="186">
        <v>88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244</v>
      </c>
      <c r="T52" s="189" t="s">
        <v>1030</v>
      </c>
      <c r="U52" s="159">
        <v>4.2000000000000003E-2</v>
      </c>
      <c r="V52" s="159">
        <f t="shared" si="13"/>
        <v>3.7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2171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83">
        <v>42</v>
      </c>
      <c r="B53" s="184" t="s">
        <v>2251</v>
      </c>
      <c r="C53" s="195" t="s">
        <v>2252</v>
      </c>
      <c r="D53" s="185" t="s">
        <v>274</v>
      </c>
      <c r="E53" s="186">
        <v>332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1.0000000000000001E-5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244</v>
      </c>
      <c r="T53" s="189" t="s">
        <v>1030</v>
      </c>
      <c r="U53" s="159">
        <v>6.2E-2</v>
      </c>
      <c r="V53" s="159">
        <f t="shared" si="13"/>
        <v>20.58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2171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3">
        <v>43</v>
      </c>
      <c r="B54" s="184" t="s">
        <v>2253</v>
      </c>
      <c r="C54" s="195" t="s">
        <v>2254</v>
      </c>
      <c r="D54" s="185" t="s">
        <v>274</v>
      </c>
      <c r="E54" s="186">
        <v>145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1.4E-3</v>
      </c>
      <c r="Q54" s="188">
        <f t="shared" si="12"/>
        <v>0.2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2171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83">
        <v>44</v>
      </c>
      <c r="B55" s="184" t="s">
        <v>2255</v>
      </c>
      <c r="C55" s="195" t="s">
        <v>2256</v>
      </c>
      <c r="D55" s="185" t="s">
        <v>346</v>
      </c>
      <c r="E55" s="186">
        <v>1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2171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83">
        <v>45</v>
      </c>
      <c r="B56" s="184" t="s">
        <v>2257</v>
      </c>
      <c r="C56" s="195" t="s">
        <v>2258</v>
      </c>
      <c r="D56" s="185" t="s">
        <v>2104</v>
      </c>
      <c r="E56" s="186">
        <v>57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2.4000000000000001E-4</v>
      </c>
      <c r="O56" s="188">
        <f t="shared" si="11"/>
        <v>0.01</v>
      </c>
      <c r="P56" s="188">
        <v>0</v>
      </c>
      <c r="Q56" s="188">
        <f t="shared" si="12"/>
        <v>0</v>
      </c>
      <c r="R56" s="188"/>
      <c r="S56" s="188" t="s">
        <v>244</v>
      </c>
      <c r="T56" s="189" t="s">
        <v>1030</v>
      </c>
      <c r="U56" s="159">
        <v>0.124</v>
      </c>
      <c r="V56" s="159">
        <f t="shared" si="13"/>
        <v>7.07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2171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83">
        <v>46</v>
      </c>
      <c r="B57" s="184" t="s">
        <v>2259</v>
      </c>
      <c r="C57" s="195" t="s">
        <v>2260</v>
      </c>
      <c r="D57" s="185" t="s">
        <v>346</v>
      </c>
      <c r="E57" s="186">
        <v>15</v>
      </c>
      <c r="F57" s="187"/>
      <c r="G57" s="188">
        <f t="shared" si="7"/>
        <v>0</v>
      </c>
      <c r="H57" s="187"/>
      <c r="I57" s="188">
        <f t="shared" si="8"/>
        <v>0</v>
      </c>
      <c r="J57" s="187"/>
      <c r="K57" s="188">
        <f t="shared" si="9"/>
        <v>0</v>
      </c>
      <c r="L57" s="188">
        <v>21</v>
      </c>
      <c r="M57" s="188">
        <f t="shared" si="10"/>
        <v>0</v>
      </c>
      <c r="N57" s="188">
        <v>2.0000000000000001E-4</v>
      </c>
      <c r="O57" s="188">
        <f t="shared" si="11"/>
        <v>0</v>
      </c>
      <c r="P57" s="188">
        <v>0</v>
      </c>
      <c r="Q57" s="188">
        <f t="shared" si="12"/>
        <v>0</v>
      </c>
      <c r="R57" s="188"/>
      <c r="S57" s="188" t="s">
        <v>244</v>
      </c>
      <c r="T57" s="189" t="s">
        <v>1030</v>
      </c>
      <c r="U57" s="159">
        <v>0.20699999999999999</v>
      </c>
      <c r="V57" s="159">
        <f t="shared" si="13"/>
        <v>3.11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2171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83">
        <v>47</v>
      </c>
      <c r="B58" s="184" t="s">
        <v>2261</v>
      </c>
      <c r="C58" s="195" t="s">
        <v>2262</v>
      </c>
      <c r="D58" s="185" t="s">
        <v>346</v>
      </c>
      <c r="E58" s="186">
        <v>2</v>
      </c>
      <c r="F58" s="187"/>
      <c r="G58" s="188">
        <f t="shared" si="7"/>
        <v>0</v>
      </c>
      <c r="H58" s="187"/>
      <c r="I58" s="188">
        <f t="shared" si="8"/>
        <v>0</v>
      </c>
      <c r="J58" s="187"/>
      <c r="K58" s="188">
        <f t="shared" si="9"/>
        <v>0</v>
      </c>
      <c r="L58" s="188">
        <v>21</v>
      </c>
      <c r="M58" s="188">
        <f t="shared" si="10"/>
        <v>0</v>
      </c>
      <c r="N58" s="188">
        <v>3.2000000000000003E-4</v>
      </c>
      <c r="O58" s="188">
        <f t="shared" si="11"/>
        <v>0</v>
      </c>
      <c r="P58" s="188">
        <v>0</v>
      </c>
      <c r="Q58" s="188">
        <f t="shared" si="12"/>
        <v>0</v>
      </c>
      <c r="R58" s="188"/>
      <c r="S58" s="188" t="s">
        <v>244</v>
      </c>
      <c r="T58" s="189" t="s">
        <v>1030</v>
      </c>
      <c r="U58" s="159">
        <v>0.22700000000000001</v>
      </c>
      <c r="V58" s="159">
        <f t="shared" si="13"/>
        <v>0.45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2171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83">
        <v>48</v>
      </c>
      <c r="B59" s="184" t="s">
        <v>2263</v>
      </c>
      <c r="C59" s="195" t="s">
        <v>2264</v>
      </c>
      <c r="D59" s="185" t="s">
        <v>346</v>
      </c>
      <c r="E59" s="186">
        <v>2</v>
      </c>
      <c r="F59" s="187"/>
      <c r="G59" s="188">
        <f t="shared" si="7"/>
        <v>0</v>
      </c>
      <c r="H59" s="187"/>
      <c r="I59" s="188">
        <f t="shared" si="8"/>
        <v>0</v>
      </c>
      <c r="J59" s="187"/>
      <c r="K59" s="188">
        <f t="shared" si="9"/>
        <v>0</v>
      </c>
      <c r="L59" s="188">
        <v>21</v>
      </c>
      <c r="M59" s="188">
        <f t="shared" si="10"/>
        <v>0</v>
      </c>
      <c r="N59" s="188">
        <v>7.6999999999999996E-4</v>
      </c>
      <c r="O59" s="188">
        <f t="shared" si="11"/>
        <v>0</v>
      </c>
      <c r="P59" s="188">
        <v>0</v>
      </c>
      <c r="Q59" s="188">
        <f t="shared" si="12"/>
        <v>0</v>
      </c>
      <c r="R59" s="188"/>
      <c r="S59" s="188" t="s">
        <v>244</v>
      </c>
      <c r="T59" s="189" t="s">
        <v>1030</v>
      </c>
      <c r="U59" s="159">
        <v>0.35099999999999998</v>
      </c>
      <c r="V59" s="159">
        <f t="shared" si="13"/>
        <v>0.7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2171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83">
        <v>49</v>
      </c>
      <c r="B60" s="184" t="s">
        <v>2265</v>
      </c>
      <c r="C60" s="195" t="s">
        <v>2266</v>
      </c>
      <c r="D60" s="185" t="s">
        <v>346</v>
      </c>
      <c r="E60" s="186">
        <v>1</v>
      </c>
      <c r="F60" s="187"/>
      <c r="G60" s="188">
        <f t="shared" si="7"/>
        <v>0</v>
      </c>
      <c r="H60" s="187"/>
      <c r="I60" s="188">
        <f t="shared" si="8"/>
        <v>0</v>
      </c>
      <c r="J60" s="187"/>
      <c r="K60" s="188">
        <f t="shared" si="9"/>
        <v>0</v>
      </c>
      <c r="L60" s="188">
        <v>21</v>
      </c>
      <c r="M60" s="188">
        <f t="shared" si="10"/>
        <v>0</v>
      </c>
      <c r="N60" s="188">
        <v>1.24E-3</v>
      </c>
      <c r="O60" s="188">
        <f t="shared" si="11"/>
        <v>0</v>
      </c>
      <c r="P60" s="188">
        <v>0</v>
      </c>
      <c r="Q60" s="188">
        <f t="shared" si="12"/>
        <v>0</v>
      </c>
      <c r="R60" s="188"/>
      <c r="S60" s="188" t="s">
        <v>244</v>
      </c>
      <c r="T60" s="189" t="s">
        <v>1030</v>
      </c>
      <c r="U60" s="159">
        <v>0.42399999999999999</v>
      </c>
      <c r="V60" s="159">
        <f t="shared" si="13"/>
        <v>0.42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2171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83">
        <v>50</v>
      </c>
      <c r="B61" s="184" t="s">
        <v>2267</v>
      </c>
      <c r="C61" s="195" t="s">
        <v>2268</v>
      </c>
      <c r="D61" s="185" t="s">
        <v>320</v>
      </c>
      <c r="E61" s="186">
        <v>2.6242999999999999</v>
      </c>
      <c r="F61" s="187"/>
      <c r="G61" s="188">
        <f t="shared" si="7"/>
        <v>0</v>
      </c>
      <c r="H61" s="187"/>
      <c r="I61" s="188">
        <f t="shared" si="8"/>
        <v>0</v>
      </c>
      <c r="J61" s="187"/>
      <c r="K61" s="188">
        <f t="shared" si="9"/>
        <v>0</v>
      </c>
      <c r="L61" s="188">
        <v>21</v>
      </c>
      <c r="M61" s="188">
        <f t="shared" si="10"/>
        <v>0</v>
      </c>
      <c r="N61" s="188">
        <v>0</v>
      </c>
      <c r="O61" s="188">
        <f t="shared" si="11"/>
        <v>0</v>
      </c>
      <c r="P61" s="188">
        <v>0</v>
      </c>
      <c r="Q61" s="188">
        <f t="shared" si="12"/>
        <v>0</v>
      </c>
      <c r="R61" s="188"/>
      <c r="S61" s="188" t="s">
        <v>244</v>
      </c>
      <c r="T61" s="189" t="s">
        <v>1030</v>
      </c>
      <c r="U61" s="159">
        <v>1.327</v>
      </c>
      <c r="V61" s="159">
        <f t="shared" si="13"/>
        <v>3.48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2171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3">
        <v>51</v>
      </c>
      <c r="B62" s="184" t="s">
        <v>2269</v>
      </c>
      <c r="C62" s="195" t="s">
        <v>2270</v>
      </c>
      <c r="D62" s="185" t="s">
        <v>346</v>
      </c>
      <c r="E62" s="186">
        <v>2</v>
      </c>
      <c r="F62" s="187"/>
      <c r="G62" s="188">
        <f t="shared" si="7"/>
        <v>0</v>
      </c>
      <c r="H62" s="187"/>
      <c r="I62" s="188">
        <f t="shared" si="8"/>
        <v>0</v>
      </c>
      <c r="J62" s="187"/>
      <c r="K62" s="188">
        <f t="shared" si="9"/>
        <v>0</v>
      </c>
      <c r="L62" s="188">
        <v>21</v>
      </c>
      <c r="M62" s="188">
        <f t="shared" si="10"/>
        <v>0</v>
      </c>
      <c r="N62" s="188">
        <v>2.5000000000000001E-3</v>
      </c>
      <c r="O62" s="188">
        <f t="shared" si="11"/>
        <v>0.01</v>
      </c>
      <c r="P62" s="188">
        <v>0</v>
      </c>
      <c r="Q62" s="188">
        <f t="shared" si="12"/>
        <v>0</v>
      </c>
      <c r="R62" s="188" t="s">
        <v>407</v>
      </c>
      <c r="S62" s="188" t="s">
        <v>525</v>
      </c>
      <c r="T62" s="189" t="s">
        <v>1030</v>
      </c>
      <c r="U62" s="159">
        <v>0</v>
      </c>
      <c r="V62" s="159">
        <f t="shared" si="13"/>
        <v>0</v>
      </c>
      <c r="W62" s="159"/>
      <c r="X62" s="159" t="s">
        <v>328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329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3">
        <v>52</v>
      </c>
      <c r="B63" s="184" t="s">
        <v>2271</v>
      </c>
      <c r="C63" s="195" t="s">
        <v>2272</v>
      </c>
      <c r="D63" s="185" t="s">
        <v>346</v>
      </c>
      <c r="E63" s="186">
        <v>1</v>
      </c>
      <c r="F63" s="187"/>
      <c r="G63" s="188">
        <f t="shared" si="7"/>
        <v>0</v>
      </c>
      <c r="H63" s="187"/>
      <c r="I63" s="188">
        <f t="shared" si="8"/>
        <v>0</v>
      </c>
      <c r="J63" s="187"/>
      <c r="K63" s="188">
        <f t="shared" si="9"/>
        <v>0</v>
      </c>
      <c r="L63" s="188">
        <v>21</v>
      </c>
      <c r="M63" s="188">
        <f t="shared" si="10"/>
        <v>0</v>
      </c>
      <c r="N63" s="188">
        <v>7.0000000000000001E-3</v>
      </c>
      <c r="O63" s="188">
        <f t="shared" si="11"/>
        <v>0.01</v>
      </c>
      <c r="P63" s="188">
        <v>0</v>
      </c>
      <c r="Q63" s="188">
        <f t="shared" si="12"/>
        <v>0</v>
      </c>
      <c r="R63" s="188" t="s">
        <v>407</v>
      </c>
      <c r="S63" s="188" t="s">
        <v>244</v>
      </c>
      <c r="T63" s="189" t="s">
        <v>1030</v>
      </c>
      <c r="U63" s="159">
        <v>0</v>
      </c>
      <c r="V63" s="159">
        <f t="shared" si="13"/>
        <v>0</v>
      </c>
      <c r="W63" s="159"/>
      <c r="X63" s="159" t="s">
        <v>328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329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83">
        <v>53</v>
      </c>
      <c r="B64" s="184" t="s">
        <v>2231</v>
      </c>
      <c r="C64" s="195" t="s">
        <v>2273</v>
      </c>
      <c r="D64" s="185" t="s">
        <v>274</v>
      </c>
      <c r="E64" s="186">
        <v>57</v>
      </c>
      <c r="F64" s="187"/>
      <c r="G64" s="188">
        <f t="shared" si="7"/>
        <v>0</v>
      </c>
      <c r="H64" s="187"/>
      <c r="I64" s="188">
        <f t="shared" si="8"/>
        <v>0</v>
      </c>
      <c r="J64" s="187"/>
      <c r="K64" s="188">
        <f t="shared" si="9"/>
        <v>0</v>
      </c>
      <c r="L64" s="188">
        <v>21</v>
      </c>
      <c r="M64" s="188">
        <f t="shared" si="10"/>
        <v>0</v>
      </c>
      <c r="N64" s="188">
        <v>6.9999999999999994E-5</v>
      </c>
      <c r="O64" s="188">
        <f t="shared" si="11"/>
        <v>0</v>
      </c>
      <c r="P64" s="188">
        <v>0</v>
      </c>
      <c r="Q64" s="188">
        <f t="shared" si="12"/>
        <v>0</v>
      </c>
      <c r="R64" s="188"/>
      <c r="S64" s="188" t="s">
        <v>326</v>
      </c>
      <c r="T64" s="189" t="s">
        <v>327</v>
      </c>
      <c r="U64" s="159">
        <v>0.129</v>
      </c>
      <c r="V64" s="159">
        <f t="shared" si="13"/>
        <v>7.35</v>
      </c>
      <c r="W64" s="159"/>
      <c r="X64" s="159" t="s">
        <v>2274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2275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83">
        <v>54</v>
      </c>
      <c r="B65" s="184" t="s">
        <v>2261</v>
      </c>
      <c r="C65" s="195" t="s">
        <v>2276</v>
      </c>
      <c r="D65" s="185" t="s">
        <v>346</v>
      </c>
      <c r="E65" s="186">
        <v>1</v>
      </c>
      <c r="F65" s="187"/>
      <c r="G65" s="188">
        <f t="shared" si="7"/>
        <v>0</v>
      </c>
      <c r="H65" s="187"/>
      <c r="I65" s="188">
        <f t="shared" si="8"/>
        <v>0</v>
      </c>
      <c r="J65" s="187"/>
      <c r="K65" s="188">
        <f t="shared" si="9"/>
        <v>0</v>
      </c>
      <c r="L65" s="188">
        <v>21</v>
      </c>
      <c r="M65" s="188">
        <f t="shared" si="10"/>
        <v>0</v>
      </c>
      <c r="N65" s="188">
        <v>3.2000000000000003E-4</v>
      </c>
      <c r="O65" s="188">
        <f t="shared" si="11"/>
        <v>0</v>
      </c>
      <c r="P65" s="188">
        <v>0</v>
      </c>
      <c r="Q65" s="188">
        <f t="shared" si="12"/>
        <v>0</v>
      </c>
      <c r="R65" s="188"/>
      <c r="S65" s="188" t="s">
        <v>326</v>
      </c>
      <c r="T65" s="189" t="s">
        <v>327</v>
      </c>
      <c r="U65" s="159">
        <v>0.22700000000000001</v>
      </c>
      <c r="V65" s="159">
        <f t="shared" si="13"/>
        <v>0.23</v>
      </c>
      <c r="W65" s="159"/>
      <c r="X65" s="159" t="s">
        <v>2274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2275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5">
      <c r="A66" s="169" t="s">
        <v>238</v>
      </c>
      <c r="B66" s="170" t="s">
        <v>179</v>
      </c>
      <c r="C66" s="192" t="s">
        <v>180</v>
      </c>
      <c r="D66" s="171"/>
      <c r="E66" s="172"/>
      <c r="F66" s="173"/>
      <c r="G66" s="173">
        <f>SUMIF(AG67:AG84,"&lt;&gt;NOR",G67:G84)</f>
        <v>0</v>
      </c>
      <c r="H66" s="173"/>
      <c r="I66" s="173">
        <f>SUM(I67:I84)</f>
        <v>0</v>
      </c>
      <c r="J66" s="173"/>
      <c r="K66" s="173">
        <f>SUM(K67:K84)</f>
        <v>0</v>
      </c>
      <c r="L66" s="173"/>
      <c r="M66" s="173">
        <f>SUM(M67:M84)</f>
        <v>0</v>
      </c>
      <c r="N66" s="173"/>
      <c r="O66" s="173">
        <f>SUM(O67:O84)</f>
        <v>0.63</v>
      </c>
      <c r="P66" s="173"/>
      <c r="Q66" s="173">
        <f>SUM(Q67:Q84)</f>
        <v>0.35</v>
      </c>
      <c r="R66" s="173"/>
      <c r="S66" s="173"/>
      <c r="T66" s="174"/>
      <c r="U66" s="168"/>
      <c r="V66" s="168">
        <f>SUM(V67:V84)</f>
        <v>35.35</v>
      </c>
      <c r="W66" s="168"/>
      <c r="X66" s="168"/>
      <c r="AG66" t="s">
        <v>239</v>
      </c>
    </row>
    <row r="67" spans="1:60" outlineLevel="1" x14ac:dyDescent="0.25">
      <c r="A67" s="183">
        <v>55</v>
      </c>
      <c r="B67" s="184" t="s">
        <v>2277</v>
      </c>
      <c r="C67" s="195" t="s">
        <v>2278</v>
      </c>
      <c r="D67" s="185" t="s">
        <v>346</v>
      </c>
      <c r="E67" s="186">
        <v>12</v>
      </c>
      <c r="F67" s="187"/>
      <c r="G67" s="188">
        <f t="shared" ref="G67:G84" si="14">ROUND(E67*F67,2)</f>
        <v>0</v>
      </c>
      <c r="H67" s="187"/>
      <c r="I67" s="188">
        <f t="shared" ref="I67:I84" si="15">ROUND(E67*H67,2)</f>
        <v>0</v>
      </c>
      <c r="J67" s="187"/>
      <c r="K67" s="188">
        <f t="shared" ref="K67:K84" si="16">ROUND(E67*J67,2)</f>
        <v>0</v>
      </c>
      <c r="L67" s="188">
        <v>21</v>
      </c>
      <c r="M67" s="188">
        <f t="shared" ref="M67:M84" si="17">G67*(1+L67/100)</f>
        <v>0</v>
      </c>
      <c r="N67" s="188">
        <v>0</v>
      </c>
      <c r="O67" s="188">
        <f t="shared" ref="O67:O84" si="18">ROUND(E67*N67,2)</f>
        <v>0</v>
      </c>
      <c r="P67" s="188">
        <v>2.8899999999999999E-2</v>
      </c>
      <c r="Q67" s="188">
        <f t="shared" ref="Q67:Q84" si="19">ROUND(E67*P67,2)</f>
        <v>0.35</v>
      </c>
      <c r="R67" s="188"/>
      <c r="S67" s="188" t="s">
        <v>326</v>
      </c>
      <c r="T67" s="189" t="s">
        <v>327</v>
      </c>
      <c r="U67" s="159">
        <v>0</v>
      </c>
      <c r="V67" s="159">
        <f t="shared" ref="V67:V84" si="20">ROUND(E67*U67,2)</f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2171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3">
        <v>56</v>
      </c>
      <c r="B68" s="184" t="s">
        <v>2279</v>
      </c>
      <c r="C68" s="195" t="s">
        <v>2280</v>
      </c>
      <c r="D68" s="185" t="s">
        <v>2104</v>
      </c>
      <c r="E68" s="186">
        <v>2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21</v>
      </c>
      <c r="M68" s="188">
        <f t="shared" si="17"/>
        <v>0</v>
      </c>
      <c r="N68" s="188">
        <v>1.8890000000000001E-2</v>
      </c>
      <c r="O68" s="188">
        <f t="shared" si="18"/>
        <v>0.04</v>
      </c>
      <c r="P68" s="188">
        <v>0</v>
      </c>
      <c r="Q68" s="188">
        <f t="shared" si="19"/>
        <v>0</v>
      </c>
      <c r="R68" s="188"/>
      <c r="S68" s="188" t="s">
        <v>244</v>
      </c>
      <c r="T68" s="189" t="s">
        <v>1030</v>
      </c>
      <c r="U68" s="159">
        <v>0.97299999999999998</v>
      </c>
      <c r="V68" s="159">
        <f t="shared" si="20"/>
        <v>1.95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2171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83">
        <v>57</v>
      </c>
      <c r="B69" s="184" t="s">
        <v>2281</v>
      </c>
      <c r="C69" s="195" t="s">
        <v>2282</v>
      </c>
      <c r="D69" s="185" t="s">
        <v>2104</v>
      </c>
      <c r="E69" s="205">
        <v>10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21</v>
      </c>
      <c r="M69" s="188">
        <f t="shared" si="17"/>
        <v>0</v>
      </c>
      <c r="N69" s="188">
        <v>1.8890000000000001E-2</v>
      </c>
      <c r="O69" s="188">
        <f t="shared" si="18"/>
        <v>0.19</v>
      </c>
      <c r="P69" s="188">
        <v>0</v>
      </c>
      <c r="Q69" s="188">
        <f t="shared" si="19"/>
        <v>0</v>
      </c>
      <c r="R69" s="188"/>
      <c r="S69" s="188" t="s">
        <v>244</v>
      </c>
      <c r="T69" s="189" t="s">
        <v>1030</v>
      </c>
      <c r="U69" s="159">
        <v>0.97299999999999998</v>
      </c>
      <c r="V69" s="159">
        <f t="shared" si="20"/>
        <v>9.73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2171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83">
        <v>58</v>
      </c>
      <c r="B70" s="184" t="s">
        <v>2283</v>
      </c>
      <c r="C70" s="195" t="s">
        <v>2284</v>
      </c>
      <c r="D70" s="185" t="s">
        <v>2104</v>
      </c>
      <c r="E70" s="186">
        <v>2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21</v>
      </c>
      <c r="M70" s="188">
        <f t="shared" si="17"/>
        <v>0</v>
      </c>
      <c r="N70" s="188">
        <v>1.7010000000000001E-2</v>
      </c>
      <c r="O70" s="188">
        <f t="shared" si="18"/>
        <v>0.03</v>
      </c>
      <c r="P70" s="188">
        <v>0</v>
      </c>
      <c r="Q70" s="188">
        <f t="shared" si="19"/>
        <v>0</v>
      </c>
      <c r="R70" s="188"/>
      <c r="S70" s="188" t="s">
        <v>244</v>
      </c>
      <c r="T70" s="189" t="s">
        <v>1030</v>
      </c>
      <c r="U70" s="159">
        <v>1.2529999999999999</v>
      </c>
      <c r="V70" s="159">
        <f t="shared" si="20"/>
        <v>2.5099999999999998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2171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83">
        <v>59</v>
      </c>
      <c r="B71" s="184" t="s">
        <v>2285</v>
      </c>
      <c r="C71" s="195" t="s">
        <v>2286</v>
      </c>
      <c r="D71" s="185" t="s">
        <v>2104</v>
      </c>
      <c r="E71" s="205">
        <v>3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21</v>
      </c>
      <c r="M71" s="188">
        <f t="shared" si="17"/>
        <v>0</v>
      </c>
      <c r="N71" s="188">
        <v>1.401E-2</v>
      </c>
      <c r="O71" s="188">
        <f t="shared" si="18"/>
        <v>0.04</v>
      </c>
      <c r="P71" s="188">
        <v>0</v>
      </c>
      <c r="Q71" s="188">
        <f t="shared" si="19"/>
        <v>0</v>
      </c>
      <c r="R71" s="188"/>
      <c r="S71" s="188" t="s">
        <v>244</v>
      </c>
      <c r="T71" s="189" t="s">
        <v>1030</v>
      </c>
      <c r="U71" s="159">
        <v>1.1890000000000001</v>
      </c>
      <c r="V71" s="159">
        <f t="shared" si="20"/>
        <v>3.57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2171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83">
        <v>60</v>
      </c>
      <c r="B72" s="184" t="s">
        <v>2287</v>
      </c>
      <c r="C72" s="195" t="s">
        <v>2288</v>
      </c>
      <c r="D72" s="185" t="s">
        <v>2104</v>
      </c>
      <c r="E72" s="186">
        <v>1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21</v>
      </c>
      <c r="M72" s="188">
        <f t="shared" si="17"/>
        <v>0</v>
      </c>
      <c r="N72" s="188">
        <v>1.444E-2</v>
      </c>
      <c r="O72" s="188">
        <f t="shared" si="18"/>
        <v>0.01</v>
      </c>
      <c r="P72" s="188">
        <v>0</v>
      </c>
      <c r="Q72" s="188">
        <f t="shared" si="19"/>
        <v>0</v>
      </c>
      <c r="R72" s="188"/>
      <c r="S72" s="188" t="s">
        <v>244</v>
      </c>
      <c r="T72" s="189" t="s">
        <v>1030</v>
      </c>
      <c r="U72" s="159">
        <v>1.25</v>
      </c>
      <c r="V72" s="159">
        <f t="shared" si="20"/>
        <v>1.25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2171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83">
        <v>61</v>
      </c>
      <c r="B73" s="184" t="s">
        <v>2289</v>
      </c>
      <c r="C73" s="195" t="s">
        <v>2290</v>
      </c>
      <c r="D73" s="185" t="s">
        <v>346</v>
      </c>
      <c r="E73" s="186">
        <v>2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21</v>
      </c>
      <c r="M73" s="188">
        <f t="shared" si="17"/>
        <v>0</v>
      </c>
      <c r="N73" s="188">
        <v>3.2000000000000001E-2</v>
      </c>
      <c r="O73" s="188">
        <f t="shared" si="18"/>
        <v>0.06</v>
      </c>
      <c r="P73" s="188">
        <v>0</v>
      </c>
      <c r="Q73" s="188">
        <f t="shared" si="19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20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2171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3">
        <v>62</v>
      </c>
      <c r="B74" s="184" t="s">
        <v>2291</v>
      </c>
      <c r="C74" s="195" t="s">
        <v>2292</v>
      </c>
      <c r="D74" s="185" t="s">
        <v>346</v>
      </c>
      <c r="E74" s="186">
        <v>4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21</v>
      </c>
      <c r="M74" s="188">
        <f t="shared" si="17"/>
        <v>0</v>
      </c>
      <c r="N74" s="188">
        <v>0</v>
      </c>
      <c r="O74" s="188">
        <f t="shared" si="18"/>
        <v>0</v>
      </c>
      <c r="P74" s="188">
        <v>0</v>
      </c>
      <c r="Q74" s="188">
        <f t="shared" si="19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20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2171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83">
        <v>63</v>
      </c>
      <c r="B75" s="184" t="s">
        <v>2293</v>
      </c>
      <c r="C75" s="195" t="s">
        <v>2294</v>
      </c>
      <c r="D75" s="185" t="s">
        <v>346</v>
      </c>
      <c r="E75" s="186">
        <v>3</v>
      </c>
      <c r="F75" s="187"/>
      <c r="G75" s="188">
        <f t="shared" si="14"/>
        <v>0</v>
      </c>
      <c r="H75" s="187"/>
      <c r="I75" s="188">
        <f t="shared" si="15"/>
        <v>0</v>
      </c>
      <c r="J75" s="187"/>
      <c r="K75" s="188">
        <f t="shared" si="16"/>
        <v>0</v>
      </c>
      <c r="L75" s="188">
        <v>21</v>
      </c>
      <c r="M75" s="188">
        <f t="shared" si="17"/>
        <v>0</v>
      </c>
      <c r="N75" s="188">
        <v>3.1E-2</v>
      </c>
      <c r="O75" s="188">
        <f t="shared" si="18"/>
        <v>0.09</v>
      </c>
      <c r="P75" s="188">
        <v>0</v>
      </c>
      <c r="Q75" s="188">
        <f t="shared" si="19"/>
        <v>0</v>
      </c>
      <c r="R75" s="188"/>
      <c r="S75" s="188" t="s">
        <v>326</v>
      </c>
      <c r="T75" s="189" t="s">
        <v>327</v>
      </c>
      <c r="U75" s="159">
        <v>0</v>
      </c>
      <c r="V75" s="159">
        <f t="shared" si="20"/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2171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83">
        <v>64</v>
      </c>
      <c r="B76" s="184" t="s">
        <v>2102</v>
      </c>
      <c r="C76" s="195" t="s">
        <v>2295</v>
      </c>
      <c r="D76" s="185" t="s">
        <v>2104</v>
      </c>
      <c r="E76" s="186">
        <v>2</v>
      </c>
      <c r="F76" s="187"/>
      <c r="G76" s="188">
        <f t="shared" si="14"/>
        <v>0</v>
      </c>
      <c r="H76" s="187"/>
      <c r="I76" s="188">
        <f t="shared" si="15"/>
        <v>0</v>
      </c>
      <c r="J76" s="187"/>
      <c r="K76" s="188">
        <f t="shared" si="16"/>
        <v>0</v>
      </c>
      <c r="L76" s="188">
        <v>21</v>
      </c>
      <c r="M76" s="188">
        <f t="shared" si="17"/>
        <v>0</v>
      </c>
      <c r="N76" s="188">
        <v>1.2999999999999999E-3</v>
      </c>
      <c r="O76" s="188">
        <f t="shared" si="18"/>
        <v>0</v>
      </c>
      <c r="P76" s="188">
        <v>0</v>
      </c>
      <c r="Q76" s="188">
        <f t="shared" si="19"/>
        <v>0</v>
      </c>
      <c r="R76" s="188"/>
      <c r="S76" s="188" t="s">
        <v>244</v>
      </c>
      <c r="T76" s="189" t="s">
        <v>1030</v>
      </c>
      <c r="U76" s="159">
        <v>0.33</v>
      </c>
      <c r="V76" s="159">
        <f t="shared" si="20"/>
        <v>0.66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2171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83">
        <v>65</v>
      </c>
      <c r="B77" s="184" t="s">
        <v>2296</v>
      </c>
      <c r="C77" s="195" t="s">
        <v>2297</v>
      </c>
      <c r="D77" s="185" t="s">
        <v>2104</v>
      </c>
      <c r="E77" s="186">
        <v>2</v>
      </c>
      <c r="F77" s="187"/>
      <c r="G77" s="188">
        <f t="shared" si="14"/>
        <v>0</v>
      </c>
      <c r="H77" s="187"/>
      <c r="I77" s="188">
        <f t="shared" si="15"/>
        <v>0</v>
      </c>
      <c r="J77" s="187"/>
      <c r="K77" s="188">
        <f t="shared" si="16"/>
        <v>0</v>
      </c>
      <c r="L77" s="188">
        <v>21</v>
      </c>
      <c r="M77" s="188">
        <f t="shared" si="17"/>
        <v>0</v>
      </c>
      <c r="N77" s="188">
        <v>2.3E-3</v>
      </c>
      <c r="O77" s="188">
        <f t="shared" si="18"/>
        <v>0</v>
      </c>
      <c r="P77" s="188">
        <v>0</v>
      </c>
      <c r="Q77" s="188">
        <f t="shared" si="19"/>
        <v>0</v>
      </c>
      <c r="R77" s="188"/>
      <c r="S77" s="188" t="s">
        <v>244</v>
      </c>
      <c r="T77" s="189" t="s">
        <v>1030</v>
      </c>
      <c r="U77" s="159">
        <v>0.38</v>
      </c>
      <c r="V77" s="159">
        <f t="shared" si="20"/>
        <v>0.76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2171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83">
        <v>66</v>
      </c>
      <c r="B78" s="184" t="s">
        <v>2298</v>
      </c>
      <c r="C78" s="195" t="s">
        <v>2299</v>
      </c>
      <c r="D78" s="185" t="s">
        <v>2104</v>
      </c>
      <c r="E78" s="186">
        <v>2</v>
      </c>
      <c r="F78" s="187"/>
      <c r="G78" s="188">
        <f t="shared" si="14"/>
        <v>0</v>
      </c>
      <c r="H78" s="187"/>
      <c r="I78" s="188">
        <f t="shared" si="15"/>
        <v>0</v>
      </c>
      <c r="J78" s="187"/>
      <c r="K78" s="188">
        <f t="shared" si="16"/>
        <v>0</v>
      </c>
      <c r="L78" s="188">
        <v>21</v>
      </c>
      <c r="M78" s="188">
        <f t="shared" si="17"/>
        <v>0</v>
      </c>
      <c r="N78" s="188">
        <v>2.3E-3</v>
      </c>
      <c r="O78" s="188">
        <f t="shared" si="18"/>
        <v>0</v>
      </c>
      <c r="P78" s="188">
        <v>0</v>
      </c>
      <c r="Q78" s="188">
        <f t="shared" si="19"/>
        <v>0</v>
      </c>
      <c r="R78" s="188"/>
      <c r="S78" s="188" t="s">
        <v>244</v>
      </c>
      <c r="T78" s="189" t="s">
        <v>1030</v>
      </c>
      <c r="U78" s="159">
        <v>0.38</v>
      </c>
      <c r="V78" s="159">
        <f t="shared" si="20"/>
        <v>0.76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2171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83">
        <v>67</v>
      </c>
      <c r="B79" s="184" t="s">
        <v>2300</v>
      </c>
      <c r="C79" s="195" t="s">
        <v>2301</v>
      </c>
      <c r="D79" s="185" t="s">
        <v>2104</v>
      </c>
      <c r="E79" s="186">
        <v>3</v>
      </c>
      <c r="F79" s="187"/>
      <c r="G79" s="188">
        <f t="shared" si="14"/>
        <v>0</v>
      </c>
      <c r="H79" s="187"/>
      <c r="I79" s="188">
        <f t="shared" si="15"/>
        <v>0</v>
      </c>
      <c r="J79" s="187"/>
      <c r="K79" s="188">
        <f t="shared" si="16"/>
        <v>0</v>
      </c>
      <c r="L79" s="188">
        <v>21</v>
      </c>
      <c r="M79" s="188">
        <f t="shared" si="17"/>
        <v>0</v>
      </c>
      <c r="N79" s="188">
        <v>4.3699999999999998E-3</v>
      </c>
      <c r="O79" s="188">
        <f t="shared" si="18"/>
        <v>0.01</v>
      </c>
      <c r="P79" s="188">
        <v>0</v>
      </c>
      <c r="Q79" s="188">
        <f t="shared" si="19"/>
        <v>0</v>
      </c>
      <c r="R79" s="188"/>
      <c r="S79" s="188" t="s">
        <v>244</v>
      </c>
      <c r="T79" s="189" t="s">
        <v>1030</v>
      </c>
      <c r="U79" s="159">
        <v>0.50700000000000001</v>
      </c>
      <c r="V79" s="159">
        <f t="shared" si="20"/>
        <v>1.52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2171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83">
        <v>68</v>
      </c>
      <c r="B80" s="184" t="s">
        <v>2302</v>
      </c>
      <c r="C80" s="195" t="s">
        <v>2303</v>
      </c>
      <c r="D80" s="185" t="s">
        <v>2104</v>
      </c>
      <c r="E80" s="186">
        <v>1</v>
      </c>
      <c r="F80" s="187"/>
      <c r="G80" s="188">
        <f t="shared" si="14"/>
        <v>0</v>
      </c>
      <c r="H80" s="187"/>
      <c r="I80" s="188">
        <f t="shared" si="15"/>
        <v>0</v>
      </c>
      <c r="J80" s="187"/>
      <c r="K80" s="188">
        <f t="shared" si="16"/>
        <v>0</v>
      </c>
      <c r="L80" s="188">
        <v>21</v>
      </c>
      <c r="M80" s="188">
        <f t="shared" si="17"/>
        <v>0</v>
      </c>
      <c r="N80" s="188">
        <v>6.4820000000000003E-2</v>
      </c>
      <c r="O80" s="188">
        <f t="shared" si="18"/>
        <v>0.06</v>
      </c>
      <c r="P80" s="188">
        <v>0</v>
      </c>
      <c r="Q80" s="188">
        <f t="shared" si="19"/>
        <v>0</v>
      </c>
      <c r="R80" s="188"/>
      <c r="S80" s="188" t="s">
        <v>244</v>
      </c>
      <c r="T80" s="189" t="s">
        <v>1030</v>
      </c>
      <c r="U80" s="159">
        <v>2.8580000000000001</v>
      </c>
      <c r="V80" s="159">
        <f t="shared" si="20"/>
        <v>2.86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2171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83">
        <v>69</v>
      </c>
      <c r="B81" s="184" t="s">
        <v>2304</v>
      </c>
      <c r="C81" s="195" t="s">
        <v>2305</v>
      </c>
      <c r="D81" s="185" t="s">
        <v>2104</v>
      </c>
      <c r="E81" s="186">
        <v>1</v>
      </c>
      <c r="F81" s="187"/>
      <c r="G81" s="188">
        <f t="shared" si="14"/>
        <v>0</v>
      </c>
      <c r="H81" s="187"/>
      <c r="I81" s="188">
        <f t="shared" si="15"/>
        <v>0</v>
      </c>
      <c r="J81" s="187"/>
      <c r="K81" s="188">
        <f t="shared" si="16"/>
        <v>0</v>
      </c>
      <c r="L81" s="188">
        <v>21</v>
      </c>
      <c r="M81" s="188">
        <f t="shared" si="17"/>
        <v>0</v>
      </c>
      <c r="N81" s="188">
        <v>7.6819999999999999E-2</v>
      </c>
      <c r="O81" s="188">
        <f t="shared" si="18"/>
        <v>0.08</v>
      </c>
      <c r="P81" s="188">
        <v>0</v>
      </c>
      <c r="Q81" s="188">
        <f t="shared" si="19"/>
        <v>0</v>
      </c>
      <c r="R81" s="188"/>
      <c r="S81" s="188" t="s">
        <v>244</v>
      </c>
      <c r="T81" s="189" t="s">
        <v>1030</v>
      </c>
      <c r="U81" s="159">
        <v>3.0720000000000001</v>
      </c>
      <c r="V81" s="159">
        <f t="shared" si="20"/>
        <v>3.07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2171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83">
        <v>70</v>
      </c>
      <c r="B82" s="184" t="s">
        <v>2306</v>
      </c>
      <c r="C82" s="195" t="s">
        <v>2307</v>
      </c>
      <c r="D82" s="185" t="s">
        <v>346</v>
      </c>
      <c r="E82" s="186">
        <v>6</v>
      </c>
      <c r="F82" s="187"/>
      <c r="G82" s="188">
        <f t="shared" si="14"/>
        <v>0</v>
      </c>
      <c r="H82" s="187"/>
      <c r="I82" s="188">
        <f t="shared" si="15"/>
        <v>0</v>
      </c>
      <c r="J82" s="187"/>
      <c r="K82" s="188">
        <f t="shared" si="16"/>
        <v>0</v>
      </c>
      <c r="L82" s="188">
        <v>21</v>
      </c>
      <c r="M82" s="188">
        <f t="shared" si="17"/>
        <v>0</v>
      </c>
      <c r="N82" s="188">
        <v>8.4999999999999995E-4</v>
      </c>
      <c r="O82" s="188">
        <f t="shared" si="18"/>
        <v>0.01</v>
      </c>
      <c r="P82" s="188">
        <v>0</v>
      </c>
      <c r="Q82" s="188">
        <f t="shared" si="19"/>
        <v>0</v>
      </c>
      <c r="R82" s="188"/>
      <c r="S82" s="188" t="s">
        <v>244</v>
      </c>
      <c r="T82" s="189" t="s">
        <v>1030</v>
      </c>
      <c r="U82" s="159">
        <v>0.48499999999999999</v>
      </c>
      <c r="V82" s="159">
        <f t="shared" si="20"/>
        <v>2.91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2171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83">
        <v>71</v>
      </c>
      <c r="B83" s="184" t="s">
        <v>2308</v>
      </c>
      <c r="C83" s="195" t="s">
        <v>2309</v>
      </c>
      <c r="D83" s="185" t="s">
        <v>346</v>
      </c>
      <c r="E83" s="186">
        <v>12</v>
      </c>
      <c r="F83" s="187"/>
      <c r="G83" s="188">
        <f t="shared" si="14"/>
        <v>0</v>
      </c>
      <c r="H83" s="187"/>
      <c r="I83" s="188">
        <f t="shared" si="15"/>
        <v>0</v>
      </c>
      <c r="J83" s="187"/>
      <c r="K83" s="188">
        <f t="shared" si="16"/>
        <v>0</v>
      </c>
      <c r="L83" s="188">
        <v>21</v>
      </c>
      <c r="M83" s="188">
        <f t="shared" si="17"/>
        <v>0</v>
      </c>
      <c r="N83" s="188">
        <v>4.2000000000000002E-4</v>
      </c>
      <c r="O83" s="188">
        <f t="shared" si="18"/>
        <v>0.01</v>
      </c>
      <c r="P83" s="188">
        <v>0</v>
      </c>
      <c r="Q83" s="188">
        <f t="shared" si="19"/>
        <v>0</v>
      </c>
      <c r="R83" s="188"/>
      <c r="S83" s="188" t="s">
        <v>244</v>
      </c>
      <c r="T83" s="189" t="s">
        <v>1030</v>
      </c>
      <c r="U83" s="159">
        <v>0.246</v>
      </c>
      <c r="V83" s="159">
        <f t="shared" si="20"/>
        <v>2.95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2171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83">
        <v>72</v>
      </c>
      <c r="B84" s="184" t="s">
        <v>2310</v>
      </c>
      <c r="C84" s="195" t="s">
        <v>2311</v>
      </c>
      <c r="D84" s="185" t="s">
        <v>320</v>
      </c>
      <c r="E84" s="186">
        <v>0.56059999999999999</v>
      </c>
      <c r="F84" s="187"/>
      <c r="G84" s="188">
        <f t="shared" si="14"/>
        <v>0</v>
      </c>
      <c r="H84" s="187"/>
      <c r="I84" s="188">
        <f t="shared" si="15"/>
        <v>0</v>
      </c>
      <c r="J84" s="187"/>
      <c r="K84" s="188">
        <f t="shared" si="16"/>
        <v>0</v>
      </c>
      <c r="L84" s="188">
        <v>21</v>
      </c>
      <c r="M84" s="188">
        <f t="shared" si="17"/>
        <v>0</v>
      </c>
      <c r="N84" s="188">
        <v>0</v>
      </c>
      <c r="O84" s="188">
        <f t="shared" si="18"/>
        <v>0</v>
      </c>
      <c r="P84" s="188">
        <v>0</v>
      </c>
      <c r="Q84" s="188">
        <f t="shared" si="19"/>
        <v>0</v>
      </c>
      <c r="R84" s="188"/>
      <c r="S84" s="188" t="s">
        <v>244</v>
      </c>
      <c r="T84" s="189" t="s">
        <v>1030</v>
      </c>
      <c r="U84" s="159">
        <v>1.5169999999999999</v>
      </c>
      <c r="V84" s="159">
        <f t="shared" si="20"/>
        <v>0.85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2171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5">
      <c r="A85" s="169" t="s">
        <v>238</v>
      </c>
      <c r="B85" s="170" t="s">
        <v>210</v>
      </c>
      <c r="C85" s="192" t="s">
        <v>27</v>
      </c>
      <c r="D85" s="171"/>
      <c r="E85" s="172"/>
      <c r="F85" s="173"/>
      <c r="G85" s="173">
        <f>SUMIF(AG86:AG95,"&lt;&gt;NOR",G86:G95)</f>
        <v>0</v>
      </c>
      <c r="H85" s="173"/>
      <c r="I85" s="173">
        <f>SUM(I86:I95)</f>
        <v>0</v>
      </c>
      <c r="J85" s="173"/>
      <c r="K85" s="173">
        <f>SUM(K86:K95)</f>
        <v>0</v>
      </c>
      <c r="L85" s="173"/>
      <c r="M85" s="173">
        <f>SUM(M86:M95)</f>
        <v>0</v>
      </c>
      <c r="N85" s="173"/>
      <c r="O85" s="173">
        <f>SUM(O86:O95)</f>
        <v>0</v>
      </c>
      <c r="P85" s="173"/>
      <c r="Q85" s="173">
        <f>SUM(Q86:Q95)</f>
        <v>0</v>
      </c>
      <c r="R85" s="173"/>
      <c r="S85" s="173"/>
      <c r="T85" s="174"/>
      <c r="U85" s="168"/>
      <c r="V85" s="168">
        <f>SUM(V86:V95)</f>
        <v>0</v>
      </c>
      <c r="W85" s="168"/>
      <c r="X85" s="168"/>
      <c r="AG85" t="s">
        <v>239</v>
      </c>
    </row>
    <row r="86" spans="1:60" outlineLevel="1" x14ac:dyDescent="0.25">
      <c r="A86" s="175">
        <v>73</v>
      </c>
      <c r="B86" s="176" t="s">
        <v>648</v>
      </c>
      <c r="C86" s="193" t="s">
        <v>649</v>
      </c>
      <c r="D86" s="177" t="s">
        <v>650</v>
      </c>
      <c r="E86" s="178">
        <v>1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80">
        <v>0</v>
      </c>
      <c r="O86" s="180">
        <f>ROUND(E86*N86,2)</f>
        <v>0</v>
      </c>
      <c r="P86" s="180">
        <v>0</v>
      </c>
      <c r="Q86" s="180">
        <f>ROUND(E86*P86,2)</f>
        <v>0</v>
      </c>
      <c r="R86" s="180"/>
      <c r="S86" s="180" t="s">
        <v>244</v>
      </c>
      <c r="T86" s="181" t="s">
        <v>327</v>
      </c>
      <c r="U86" s="159">
        <v>0</v>
      </c>
      <c r="V86" s="159">
        <f>ROUND(E86*U86,2)</f>
        <v>0</v>
      </c>
      <c r="W86" s="159"/>
      <c r="X86" s="159" t="s">
        <v>651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652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1" outlineLevel="1" x14ac:dyDescent="0.25">
      <c r="A87" s="156"/>
      <c r="B87" s="157"/>
      <c r="C87" s="262" t="s">
        <v>653</v>
      </c>
      <c r="D87" s="263"/>
      <c r="E87" s="263"/>
      <c r="F87" s="263"/>
      <c r="G87" s="263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610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82" t="str">
        <f>C87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75">
        <v>74</v>
      </c>
      <c r="B88" s="176" t="s">
        <v>654</v>
      </c>
      <c r="C88" s="193" t="s">
        <v>655</v>
      </c>
      <c r="D88" s="177" t="s">
        <v>650</v>
      </c>
      <c r="E88" s="178">
        <v>1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80">
        <v>0</v>
      </c>
      <c r="O88" s="180">
        <f>ROUND(E88*N88,2)</f>
        <v>0</v>
      </c>
      <c r="P88" s="180">
        <v>0</v>
      </c>
      <c r="Q88" s="180">
        <f>ROUND(E88*P88,2)</f>
        <v>0</v>
      </c>
      <c r="R88" s="180"/>
      <c r="S88" s="180" t="s">
        <v>244</v>
      </c>
      <c r="T88" s="181" t="s">
        <v>327</v>
      </c>
      <c r="U88" s="159">
        <v>0</v>
      </c>
      <c r="V88" s="159">
        <f>ROUND(E88*U88,2)</f>
        <v>0</v>
      </c>
      <c r="W88" s="159"/>
      <c r="X88" s="159" t="s">
        <v>651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652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31.2" outlineLevel="1" x14ac:dyDescent="0.25">
      <c r="A89" s="156"/>
      <c r="B89" s="157"/>
      <c r="C89" s="262" t="s">
        <v>656</v>
      </c>
      <c r="D89" s="263"/>
      <c r="E89" s="263"/>
      <c r="F89" s="263"/>
      <c r="G89" s="263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610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82" t="str">
        <f>C89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75">
        <v>75</v>
      </c>
      <c r="B90" s="176" t="s">
        <v>657</v>
      </c>
      <c r="C90" s="193" t="s">
        <v>658</v>
      </c>
      <c r="D90" s="177" t="s">
        <v>650</v>
      </c>
      <c r="E90" s="178">
        <v>1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80">
        <v>0</v>
      </c>
      <c r="O90" s="180">
        <f>ROUND(E90*N90,2)</f>
        <v>0</v>
      </c>
      <c r="P90" s="180">
        <v>0</v>
      </c>
      <c r="Q90" s="180">
        <f>ROUND(E90*P90,2)</f>
        <v>0</v>
      </c>
      <c r="R90" s="180"/>
      <c r="S90" s="180" t="s">
        <v>244</v>
      </c>
      <c r="T90" s="181" t="s">
        <v>327</v>
      </c>
      <c r="U90" s="159">
        <v>0</v>
      </c>
      <c r="V90" s="159">
        <f>ROUND(E90*U90,2)</f>
        <v>0</v>
      </c>
      <c r="W90" s="159"/>
      <c r="X90" s="159" t="s">
        <v>651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652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1" outlineLevel="1" x14ac:dyDescent="0.25">
      <c r="A91" s="156"/>
      <c r="B91" s="157"/>
      <c r="C91" s="262" t="s">
        <v>659</v>
      </c>
      <c r="D91" s="263"/>
      <c r="E91" s="263"/>
      <c r="F91" s="263"/>
      <c r="G91" s="263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610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82" t="str">
        <f>C91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75">
        <v>76</v>
      </c>
      <c r="B92" s="176" t="s">
        <v>660</v>
      </c>
      <c r="C92" s="193" t="s">
        <v>661</v>
      </c>
      <c r="D92" s="177" t="s">
        <v>650</v>
      </c>
      <c r="E92" s="178">
        <v>1</v>
      </c>
      <c r="F92" s="179"/>
      <c r="G92" s="180">
        <f>ROUND(E92*F92,2)</f>
        <v>0</v>
      </c>
      <c r="H92" s="179"/>
      <c r="I92" s="180">
        <f>ROUND(E92*H92,2)</f>
        <v>0</v>
      </c>
      <c r="J92" s="179"/>
      <c r="K92" s="180">
        <f>ROUND(E92*J92,2)</f>
        <v>0</v>
      </c>
      <c r="L92" s="180">
        <v>21</v>
      </c>
      <c r="M92" s="180">
        <f>G92*(1+L92/100)</f>
        <v>0</v>
      </c>
      <c r="N92" s="180">
        <v>0</v>
      </c>
      <c r="O92" s="180">
        <f>ROUND(E92*N92,2)</f>
        <v>0</v>
      </c>
      <c r="P92" s="180">
        <v>0</v>
      </c>
      <c r="Q92" s="180">
        <f>ROUND(E92*P92,2)</f>
        <v>0</v>
      </c>
      <c r="R92" s="180"/>
      <c r="S92" s="180" t="s">
        <v>244</v>
      </c>
      <c r="T92" s="181" t="s">
        <v>327</v>
      </c>
      <c r="U92" s="159">
        <v>0</v>
      </c>
      <c r="V92" s="159">
        <f>ROUND(E92*U92,2)</f>
        <v>0</v>
      </c>
      <c r="W92" s="159"/>
      <c r="X92" s="159" t="s">
        <v>651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652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1" outlineLevel="1" x14ac:dyDescent="0.25">
      <c r="A93" s="156"/>
      <c r="B93" s="157"/>
      <c r="C93" s="262" t="s">
        <v>662</v>
      </c>
      <c r="D93" s="263"/>
      <c r="E93" s="263"/>
      <c r="F93" s="263"/>
      <c r="G93" s="263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/>
      <c r="AG93" s="149" t="s">
        <v>610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82" t="str">
        <f>C93</f>
        <v>Náklady na ztížené provádění stavebních prací v důsledku nepřerušeného provozu na staveništi nebo v případech nepřerušeného provozu v objektech v nichž se stavební práce provádí.</v>
      </c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75">
        <v>77</v>
      </c>
      <c r="B94" s="176" t="s">
        <v>663</v>
      </c>
      <c r="C94" s="193" t="s">
        <v>664</v>
      </c>
      <c r="D94" s="177" t="s">
        <v>650</v>
      </c>
      <c r="E94" s="178">
        <v>1</v>
      </c>
      <c r="F94" s="179"/>
      <c r="G94" s="180">
        <f>ROUND(E94*F94,2)</f>
        <v>0</v>
      </c>
      <c r="H94" s="179"/>
      <c r="I94" s="180">
        <f>ROUND(E94*H94,2)</f>
        <v>0</v>
      </c>
      <c r="J94" s="179"/>
      <c r="K94" s="180">
        <f>ROUND(E94*J94,2)</f>
        <v>0</v>
      </c>
      <c r="L94" s="180">
        <v>21</v>
      </c>
      <c r="M94" s="180">
        <f>G94*(1+L94/100)</f>
        <v>0</v>
      </c>
      <c r="N94" s="180">
        <v>0</v>
      </c>
      <c r="O94" s="180">
        <f>ROUND(E94*N94,2)</f>
        <v>0</v>
      </c>
      <c r="P94" s="180">
        <v>0</v>
      </c>
      <c r="Q94" s="180">
        <f>ROUND(E94*P94,2)</f>
        <v>0</v>
      </c>
      <c r="R94" s="180"/>
      <c r="S94" s="180" t="s">
        <v>244</v>
      </c>
      <c r="T94" s="181" t="s">
        <v>327</v>
      </c>
      <c r="U94" s="159">
        <v>0</v>
      </c>
      <c r="V94" s="159">
        <f>ROUND(E94*U94,2)</f>
        <v>0</v>
      </c>
      <c r="W94" s="159"/>
      <c r="X94" s="159" t="s">
        <v>651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652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56"/>
      <c r="B95" s="157"/>
      <c r="C95" s="262" t="s">
        <v>665</v>
      </c>
      <c r="D95" s="263"/>
      <c r="E95" s="263"/>
      <c r="F95" s="263"/>
      <c r="G95" s="263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610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5">
      <c r="A96" s="3"/>
      <c r="B96" s="4"/>
      <c r="C96" s="198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225</v>
      </c>
    </row>
    <row r="97" spans="1:33" x14ac:dyDescent="0.25">
      <c r="A97" s="152"/>
      <c r="B97" s="153" t="s">
        <v>29</v>
      </c>
      <c r="C97" s="199"/>
      <c r="D97" s="154"/>
      <c r="E97" s="155"/>
      <c r="F97" s="155"/>
      <c r="G97" s="191">
        <f>G8+G10+G35+G66+G85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666</v>
      </c>
    </row>
    <row r="98" spans="1:33" x14ac:dyDescent="0.25">
      <c r="C98" s="200"/>
      <c r="D98" s="10"/>
      <c r="AG98" t="s">
        <v>687</v>
      </c>
    </row>
    <row r="99" spans="1:33" x14ac:dyDescent="0.25">
      <c r="D99" s="10"/>
    </row>
    <row r="100" spans="1:33" x14ac:dyDescent="0.25">
      <c r="D100" s="10"/>
    </row>
    <row r="101" spans="1:33" x14ac:dyDescent="0.25">
      <c r="D101" s="10"/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zrtuMRFiZhpanBhLFML9hSMIcPkIed4Gzf3pJ8jdWIliPxZSuhxPRzswA/bnq/a5/KHWjN5ODDeIYw09Obw5A==" saltValue="MQNXgz1W8ow1Em90cqrleA==" spinCount="100000" sheet="1"/>
  <mergeCells count="9">
    <mergeCell ref="C91:G91"/>
    <mergeCell ref="C93:G93"/>
    <mergeCell ref="C95:G95"/>
    <mergeCell ref="A1:G1"/>
    <mergeCell ref="C2:G2"/>
    <mergeCell ref="C3:G3"/>
    <mergeCell ref="C4:G4"/>
    <mergeCell ref="C87:G87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61</v>
      </c>
      <c r="C3" s="271" t="s">
        <v>62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66</v>
      </c>
      <c r="C4" s="274" t="s">
        <v>67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93</v>
      </c>
      <c r="C8" s="192" t="s">
        <v>100</v>
      </c>
      <c r="D8" s="171"/>
      <c r="E8" s="172"/>
      <c r="F8" s="173"/>
      <c r="G8" s="173">
        <f>SUMIF(AG9:AG148,"&lt;&gt;NOR",G9:G148)</f>
        <v>0</v>
      </c>
      <c r="H8" s="173"/>
      <c r="I8" s="173">
        <f>SUM(I9:I148)</f>
        <v>0</v>
      </c>
      <c r="J8" s="173"/>
      <c r="K8" s="173">
        <f>SUM(K9:K148)</f>
        <v>0</v>
      </c>
      <c r="L8" s="173"/>
      <c r="M8" s="173">
        <f>SUM(M9:M148)</f>
        <v>0</v>
      </c>
      <c r="N8" s="173"/>
      <c r="O8" s="173">
        <f>SUM(O9:O148)</f>
        <v>0</v>
      </c>
      <c r="P8" s="173"/>
      <c r="Q8" s="173">
        <f>SUM(Q9:Q148)</f>
        <v>0</v>
      </c>
      <c r="R8" s="173"/>
      <c r="S8" s="173"/>
      <c r="T8" s="174"/>
      <c r="U8" s="168"/>
      <c r="V8" s="168">
        <f>SUM(V9:V148)</f>
        <v>0</v>
      </c>
      <c r="W8" s="168"/>
      <c r="X8" s="168"/>
      <c r="AG8" t="s">
        <v>239</v>
      </c>
    </row>
    <row r="9" spans="1:60" outlineLevel="1" x14ac:dyDescent="0.25">
      <c r="A9" s="175">
        <v>1</v>
      </c>
      <c r="B9" s="176" t="s">
        <v>81</v>
      </c>
      <c r="C9" s="193" t="s">
        <v>2312</v>
      </c>
      <c r="D9" s="177" t="s">
        <v>702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326</v>
      </c>
      <c r="T9" s="181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61.8" outlineLevel="1" x14ac:dyDescent="0.25">
      <c r="A10" s="156"/>
      <c r="B10" s="157"/>
      <c r="C10" s="262" t="s">
        <v>2313</v>
      </c>
      <c r="D10" s="263"/>
      <c r="E10" s="263"/>
      <c r="F10" s="263"/>
      <c r="G10" s="263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610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82" t="str">
        <f>C10</f>
        <v>VZT jednotka v podstropním provedení, Vp=2800m3/h (dp=300Pa), Vo=2400m3/h (dp=300Pa),   s deskovým protiproudým rekuperátorem (účinnost 87%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3">
        <v>2</v>
      </c>
      <c r="B11" s="184" t="s">
        <v>2314</v>
      </c>
      <c r="C11" s="195" t="s">
        <v>2315</v>
      </c>
      <c r="D11" s="185" t="s">
        <v>2316</v>
      </c>
      <c r="E11" s="186">
        <v>1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30.6" outlineLevel="1" x14ac:dyDescent="0.25">
      <c r="A12" s="175">
        <v>3</v>
      </c>
      <c r="B12" s="176" t="s">
        <v>2317</v>
      </c>
      <c r="C12" s="193" t="s">
        <v>2318</v>
      </c>
      <c r="D12" s="177" t="s">
        <v>702</v>
      </c>
      <c r="E12" s="178">
        <v>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/>
      <c r="S12" s="180" t="s">
        <v>326</v>
      </c>
      <c r="T12" s="181" t="s">
        <v>327</v>
      </c>
      <c r="U12" s="159">
        <v>0</v>
      </c>
      <c r="V12" s="159">
        <f>ROUND(E12*U12,2)</f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1" outlineLevel="1" x14ac:dyDescent="0.25">
      <c r="A13" s="156"/>
      <c r="B13" s="157"/>
      <c r="C13" s="262" t="s">
        <v>2319</v>
      </c>
      <c r="D13" s="263"/>
      <c r="E13" s="263"/>
      <c r="F13" s="263"/>
      <c r="G13" s="263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610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82" t="str">
        <f>C13</f>
        <v>Venkovní kondenzační jednotka pro VZT jednotku 1.1 - Qt=4,5kW, Qch=3,7kW, invertorem řízená jednotka vč. sady s expanzním ventilem, řídícího boxu pro funkci tepelného čerpadla (topení / chlazení) a s ovladačem.</v>
      </c>
      <c r="BB13" s="149"/>
      <c r="BC13" s="149"/>
      <c r="BD13" s="149"/>
      <c r="BE13" s="149"/>
      <c r="BF13" s="149"/>
      <c r="BG13" s="149"/>
      <c r="BH13" s="149"/>
    </row>
    <row r="14" spans="1:60" ht="20.399999999999999" outlineLevel="1" x14ac:dyDescent="0.25">
      <c r="A14" s="183">
        <v>4</v>
      </c>
      <c r="B14" s="184" t="s">
        <v>2320</v>
      </c>
      <c r="C14" s="195" t="s">
        <v>2321</v>
      </c>
      <c r="D14" s="185" t="s">
        <v>702</v>
      </c>
      <c r="E14" s="186">
        <v>1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21</v>
      </c>
      <c r="M14" s="188">
        <f>G14*(1+L14/100)</f>
        <v>0</v>
      </c>
      <c r="N14" s="188">
        <v>0</v>
      </c>
      <c r="O14" s="188">
        <f>ROUND(E14*N14,2)</f>
        <v>0</v>
      </c>
      <c r="P14" s="188">
        <v>0</v>
      </c>
      <c r="Q14" s="188">
        <f>ROUND(E14*P14,2)</f>
        <v>0</v>
      </c>
      <c r="R14" s="188"/>
      <c r="S14" s="188" t="s">
        <v>326</v>
      </c>
      <c r="T14" s="189" t="s">
        <v>327</v>
      </c>
      <c r="U14" s="159">
        <v>0</v>
      </c>
      <c r="V14" s="159">
        <f>ROUND(E14*U14,2)</f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3">
        <v>5</v>
      </c>
      <c r="B15" s="184" t="s">
        <v>2322</v>
      </c>
      <c r="C15" s="195" t="s">
        <v>2323</v>
      </c>
      <c r="D15" s="185" t="s">
        <v>702</v>
      </c>
      <c r="E15" s="186">
        <v>1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88"/>
      <c r="S15" s="188" t="s">
        <v>326</v>
      </c>
      <c r="T15" s="189" t="s">
        <v>327</v>
      </c>
      <c r="U15" s="159">
        <v>0</v>
      </c>
      <c r="V15" s="159">
        <f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3">
        <v>6</v>
      </c>
      <c r="B16" s="184" t="s">
        <v>2324</v>
      </c>
      <c r="C16" s="195" t="s">
        <v>2325</v>
      </c>
      <c r="D16" s="185" t="s">
        <v>2326</v>
      </c>
      <c r="E16" s="186">
        <v>4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88"/>
      <c r="S16" s="188" t="s">
        <v>326</v>
      </c>
      <c r="T16" s="189" t="s">
        <v>327</v>
      </c>
      <c r="U16" s="159">
        <v>0</v>
      </c>
      <c r="V16" s="159">
        <f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0.399999999999999" outlineLevel="1" x14ac:dyDescent="0.25">
      <c r="A17" s="183">
        <v>7</v>
      </c>
      <c r="B17" s="184" t="s">
        <v>2327</v>
      </c>
      <c r="C17" s="195" t="s">
        <v>2328</v>
      </c>
      <c r="D17" s="185" t="s">
        <v>2326</v>
      </c>
      <c r="E17" s="186">
        <v>8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8">
        <v>0</v>
      </c>
      <c r="O17" s="188">
        <f>ROUND(E17*N17,2)</f>
        <v>0</v>
      </c>
      <c r="P17" s="188">
        <v>0</v>
      </c>
      <c r="Q17" s="188">
        <f>ROUND(E17*P17,2)</f>
        <v>0</v>
      </c>
      <c r="R17" s="188"/>
      <c r="S17" s="188" t="s">
        <v>326</v>
      </c>
      <c r="T17" s="189" t="s">
        <v>327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0.399999999999999" outlineLevel="1" x14ac:dyDescent="0.25">
      <c r="A18" s="175">
        <v>8</v>
      </c>
      <c r="B18" s="176" t="s">
        <v>2329</v>
      </c>
      <c r="C18" s="193" t="s">
        <v>2330</v>
      </c>
      <c r="D18" s="177" t="s">
        <v>702</v>
      </c>
      <c r="E18" s="178">
        <v>1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/>
      <c r="S18" s="180" t="s">
        <v>326</v>
      </c>
      <c r="T18" s="181" t="s">
        <v>327</v>
      </c>
      <c r="U18" s="159">
        <v>0</v>
      </c>
      <c r="V18" s="159">
        <f>ROUND(E18*U18,2)</f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61.8" outlineLevel="1" x14ac:dyDescent="0.25">
      <c r="A19" s="156"/>
      <c r="B19" s="157"/>
      <c r="C19" s="262" t="s">
        <v>2331</v>
      </c>
      <c r="D19" s="263"/>
      <c r="E19" s="263"/>
      <c r="F19" s="263"/>
      <c r="G19" s="263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610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82" t="str">
        <f>C19</f>
        <v>VZT jednotka v podstropním provedení, Vp=2800m3/h (dp=300Pa), Vo=2700m3/h (dp=300Pa),   s deskovým protiproudým rekuperátorem (účinnost 90%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9</v>
      </c>
      <c r="B20" s="184" t="s">
        <v>2332</v>
      </c>
      <c r="C20" s="195" t="s">
        <v>2315</v>
      </c>
      <c r="D20" s="185" t="s">
        <v>2316</v>
      </c>
      <c r="E20" s="186">
        <v>1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8">
        <v>0</v>
      </c>
      <c r="O20" s="188">
        <f>ROUND(E20*N20,2)</f>
        <v>0</v>
      </c>
      <c r="P20" s="188">
        <v>0</v>
      </c>
      <c r="Q20" s="188">
        <f>ROUND(E20*P20,2)</f>
        <v>0</v>
      </c>
      <c r="R20" s="188"/>
      <c r="S20" s="188" t="s">
        <v>326</v>
      </c>
      <c r="T20" s="189" t="s">
        <v>327</v>
      </c>
      <c r="U20" s="159">
        <v>0</v>
      </c>
      <c r="V20" s="159">
        <f>ROUND(E20*U20,2)</f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30.6" outlineLevel="1" x14ac:dyDescent="0.25">
      <c r="A21" s="175">
        <v>10</v>
      </c>
      <c r="B21" s="176" t="s">
        <v>2333</v>
      </c>
      <c r="C21" s="193" t="s">
        <v>2318</v>
      </c>
      <c r="D21" s="177" t="s">
        <v>702</v>
      </c>
      <c r="E21" s="178">
        <v>1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326</v>
      </c>
      <c r="T21" s="181" t="s">
        <v>327</v>
      </c>
      <c r="U21" s="159">
        <v>0</v>
      </c>
      <c r="V21" s="159">
        <f>ROUND(E21*U21,2)</f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1" outlineLevel="1" x14ac:dyDescent="0.25">
      <c r="A22" s="156"/>
      <c r="B22" s="157"/>
      <c r="C22" s="262" t="s">
        <v>2319</v>
      </c>
      <c r="D22" s="263"/>
      <c r="E22" s="263"/>
      <c r="F22" s="263"/>
      <c r="G22" s="263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610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82" t="str">
        <f>C22</f>
        <v>Venkovní kondenzační jednotka pro VZT jednotku 1.1 - Qt=4,5kW, Qch=3,7kW, invertorem řízená jednotka vč. sady s expanzním ventilem, řídícího boxu pro funkci tepelného čerpadla (topení / chlazení) a s ovladačem.</v>
      </c>
      <c r="BB22" s="149"/>
      <c r="BC22" s="149"/>
      <c r="BD22" s="149"/>
      <c r="BE22" s="149"/>
      <c r="BF22" s="149"/>
      <c r="BG22" s="149"/>
      <c r="BH22" s="149"/>
    </row>
    <row r="23" spans="1:60" ht="20.399999999999999" outlineLevel="1" x14ac:dyDescent="0.25">
      <c r="A23" s="183">
        <v>11</v>
      </c>
      <c r="B23" s="184" t="s">
        <v>2334</v>
      </c>
      <c r="C23" s="195" t="s">
        <v>2321</v>
      </c>
      <c r="D23" s="185" t="s">
        <v>702</v>
      </c>
      <c r="E23" s="186">
        <v>1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8">
        <v>0</v>
      </c>
      <c r="O23" s="188">
        <f>ROUND(E23*N23,2)</f>
        <v>0</v>
      </c>
      <c r="P23" s="188">
        <v>0</v>
      </c>
      <c r="Q23" s="188">
        <f>ROUND(E23*P23,2)</f>
        <v>0</v>
      </c>
      <c r="R23" s="188"/>
      <c r="S23" s="188" t="s">
        <v>326</v>
      </c>
      <c r="T23" s="189" t="s">
        <v>327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3">
        <v>12</v>
      </c>
      <c r="B24" s="184" t="s">
        <v>2335</v>
      </c>
      <c r="C24" s="195" t="s">
        <v>2323</v>
      </c>
      <c r="D24" s="185" t="s">
        <v>702</v>
      </c>
      <c r="E24" s="186">
        <v>1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8">
        <v>0</v>
      </c>
      <c r="O24" s="188">
        <f>ROUND(E24*N24,2)</f>
        <v>0</v>
      </c>
      <c r="P24" s="188">
        <v>0</v>
      </c>
      <c r="Q24" s="188">
        <f>ROUND(E24*P24,2)</f>
        <v>0</v>
      </c>
      <c r="R24" s="188"/>
      <c r="S24" s="188" t="s">
        <v>326</v>
      </c>
      <c r="T24" s="189" t="s">
        <v>327</v>
      </c>
      <c r="U24" s="159">
        <v>0</v>
      </c>
      <c r="V24" s="159">
        <f>ROUND(E24*U24,2)</f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3">
        <v>13</v>
      </c>
      <c r="B25" s="184" t="s">
        <v>2336</v>
      </c>
      <c r="C25" s="195" t="s">
        <v>2325</v>
      </c>
      <c r="D25" s="185" t="s">
        <v>2326</v>
      </c>
      <c r="E25" s="186">
        <v>4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8">
        <v>0</v>
      </c>
      <c r="O25" s="188">
        <f>ROUND(E25*N25,2)</f>
        <v>0</v>
      </c>
      <c r="P25" s="188">
        <v>0</v>
      </c>
      <c r="Q25" s="188">
        <f>ROUND(E25*P25,2)</f>
        <v>0</v>
      </c>
      <c r="R25" s="188"/>
      <c r="S25" s="188" t="s">
        <v>326</v>
      </c>
      <c r="T25" s="189" t="s">
        <v>327</v>
      </c>
      <c r="U25" s="159">
        <v>0</v>
      </c>
      <c r="V25" s="159">
        <f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0.399999999999999" outlineLevel="1" x14ac:dyDescent="0.25">
      <c r="A26" s="183">
        <v>14</v>
      </c>
      <c r="B26" s="184" t="s">
        <v>2337</v>
      </c>
      <c r="C26" s="195" t="s">
        <v>2328</v>
      </c>
      <c r="D26" s="185" t="s">
        <v>2326</v>
      </c>
      <c r="E26" s="186">
        <v>8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8">
        <v>0</v>
      </c>
      <c r="O26" s="188">
        <f>ROUND(E26*N26,2)</f>
        <v>0</v>
      </c>
      <c r="P26" s="188">
        <v>0</v>
      </c>
      <c r="Q26" s="188">
        <f>ROUND(E26*P26,2)</f>
        <v>0</v>
      </c>
      <c r="R26" s="188"/>
      <c r="S26" s="188" t="s">
        <v>326</v>
      </c>
      <c r="T26" s="189" t="s">
        <v>327</v>
      </c>
      <c r="U26" s="159">
        <v>0</v>
      </c>
      <c r="V26" s="159">
        <f>ROUND(E26*U26,2)</f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30.6" outlineLevel="1" x14ac:dyDescent="0.25">
      <c r="A27" s="175">
        <v>15</v>
      </c>
      <c r="B27" s="176" t="s">
        <v>447</v>
      </c>
      <c r="C27" s="193" t="s">
        <v>2338</v>
      </c>
      <c r="D27" s="177" t="s">
        <v>702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 t="s">
        <v>326</v>
      </c>
      <c r="T27" s="181" t="s">
        <v>327</v>
      </c>
      <c r="U27" s="159">
        <v>0</v>
      </c>
      <c r="V27" s="159">
        <f>ROUND(E27*U27,2)</f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61.8" outlineLevel="1" x14ac:dyDescent="0.25">
      <c r="A28" s="156"/>
      <c r="B28" s="157"/>
      <c r="C28" s="262" t="s">
        <v>2331</v>
      </c>
      <c r="D28" s="263"/>
      <c r="E28" s="263"/>
      <c r="F28" s="263"/>
      <c r="G28" s="263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610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82" t="str">
        <f>C28</f>
        <v>VZT jednotka v podstropním provedení, Vp=2800m3/h (dp=300Pa), Vo=2700m3/h (dp=300Pa),   s deskovým protiproudým rekuperátorem (účinnost 90% při zimních výpočtových hodnotách) s bypassem, s přívodním a odtahovým ventilátorem s EC motory (každý P=2,5kW,3,8A/400V) , s vestavěným výměníkem pro tepelné čerpadlo s chladivem R410A (Qt=4,5kW, Qch=3,7kW), s vestavěným elektrickým ohřívačem (Qt=7,2kW) ,  s cirkulační klapkou, s filtry G4, s čidly teploty, s pružnými manžetami, s uzavíracími klapkami se servopohony na sání a výfuku, s externí rozvodnicí, s vlastním systémem MaR s dotykovým ovládacím panelem, s možností blokace chodu venkovním čidlem kouře, s možností ovládání externích klapek se servopohony . VZT jednotka splňující ErP 2018. VZT jednotka vč. vývodu kondenzátu a dveří bez pantů.</v>
      </c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3">
        <v>16</v>
      </c>
      <c r="B29" s="184" t="s">
        <v>526</v>
      </c>
      <c r="C29" s="195" t="s">
        <v>2315</v>
      </c>
      <c r="D29" s="185" t="s">
        <v>2316</v>
      </c>
      <c r="E29" s="186">
        <v>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0</v>
      </c>
      <c r="O29" s="188">
        <f>ROUND(E29*N29,2)</f>
        <v>0</v>
      </c>
      <c r="P29" s="188">
        <v>0</v>
      </c>
      <c r="Q29" s="188">
        <f>ROUND(E29*P29,2)</f>
        <v>0</v>
      </c>
      <c r="R29" s="188"/>
      <c r="S29" s="188" t="s">
        <v>326</v>
      </c>
      <c r="T29" s="189" t="s">
        <v>327</v>
      </c>
      <c r="U29" s="159">
        <v>0</v>
      </c>
      <c r="V29" s="159">
        <f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30.6" outlineLevel="1" x14ac:dyDescent="0.25">
      <c r="A30" s="175">
        <v>17</v>
      </c>
      <c r="B30" s="176" t="s">
        <v>347</v>
      </c>
      <c r="C30" s="193" t="s">
        <v>2318</v>
      </c>
      <c r="D30" s="177" t="s">
        <v>702</v>
      </c>
      <c r="E30" s="178">
        <v>1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0"/>
      <c r="S30" s="180" t="s">
        <v>326</v>
      </c>
      <c r="T30" s="181" t="s">
        <v>327</v>
      </c>
      <c r="U30" s="159">
        <v>0</v>
      </c>
      <c r="V30" s="159">
        <f>ROUND(E30*U30,2)</f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1" outlineLevel="1" x14ac:dyDescent="0.25">
      <c r="A31" s="156"/>
      <c r="B31" s="157"/>
      <c r="C31" s="262" t="s">
        <v>2319</v>
      </c>
      <c r="D31" s="263"/>
      <c r="E31" s="263"/>
      <c r="F31" s="263"/>
      <c r="G31" s="263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610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82" t="str">
        <f>C31</f>
        <v>Venkovní kondenzační jednotka pro VZT jednotku 1.1 - Qt=4,5kW, Qch=3,7kW, invertorem řízená jednotka vč. sady s expanzním ventilem, řídícího boxu pro funkci tepelného čerpadla (topení / chlazení) a s ovladačem.</v>
      </c>
      <c r="BB31" s="149"/>
      <c r="BC31" s="149"/>
      <c r="BD31" s="149"/>
      <c r="BE31" s="149"/>
      <c r="BF31" s="149"/>
      <c r="BG31" s="149"/>
      <c r="BH31" s="149"/>
    </row>
    <row r="32" spans="1:60" ht="20.399999999999999" outlineLevel="1" x14ac:dyDescent="0.25">
      <c r="A32" s="183">
        <v>18</v>
      </c>
      <c r="B32" s="184" t="s">
        <v>2339</v>
      </c>
      <c r="C32" s="195" t="s">
        <v>2321</v>
      </c>
      <c r="D32" s="185" t="s">
        <v>702</v>
      </c>
      <c r="E32" s="186">
        <v>1</v>
      </c>
      <c r="F32" s="187"/>
      <c r="G32" s="188">
        <f>ROUND(E32*F32,2)</f>
        <v>0</v>
      </c>
      <c r="H32" s="187"/>
      <c r="I32" s="188">
        <f>ROUND(E32*H32,2)</f>
        <v>0</v>
      </c>
      <c r="J32" s="187"/>
      <c r="K32" s="188">
        <f>ROUND(E32*J32,2)</f>
        <v>0</v>
      </c>
      <c r="L32" s="188">
        <v>21</v>
      </c>
      <c r="M32" s="188">
        <f>G32*(1+L32/100)</f>
        <v>0</v>
      </c>
      <c r="N32" s="188">
        <v>0</v>
      </c>
      <c r="O32" s="188">
        <f>ROUND(E32*N32,2)</f>
        <v>0</v>
      </c>
      <c r="P32" s="188">
        <v>0</v>
      </c>
      <c r="Q32" s="188">
        <f>ROUND(E32*P32,2)</f>
        <v>0</v>
      </c>
      <c r="R32" s="188"/>
      <c r="S32" s="188" t="s">
        <v>326</v>
      </c>
      <c r="T32" s="189" t="s">
        <v>327</v>
      </c>
      <c r="U32" s="159">
        <v>0</v>
      </c>
      <c r="V32" s="159">
        <f>ROUND(E32*U32,2)</f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3">
        <v>19</v>
      </c>
      <c r="B33" s="184" t="s">
        <v>2340</v>
      </c>
      <c r="C33" s="195" t="s">
        <v>2323</v>
      </c>
      <c r="D33" s="185" t="s">
        <v>702</v>
      </c>
      <c r="E33" s="186">
        <v>1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8">
        <v>0</v>
      </c>
      <c r="O33" s="188">
        <f>ROUND(E33*N33,2)</f>
        <v>0</v>
      </c>
      <c r="P33" s="188">
        <v>0</v>
      </c>
      <c r="Q33" s="188">
        <f>ROUND(E33*P33,2)</f>
        <v>0</v>
      </c>
      <c r="R33" s="188"/>
      <c r="S33" s="188" t="s">
        <v>326</v>
      </c>
      <c r="T33" s="189" t="s">
        <v>327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3">
        <v>20</v>
      </c>
      <c r="B34" s="184" t="s">
        <v>2341</v>
      </c>
      <c r="C34" s="195" t="s">
        <v>2325</v>
      </c>
      <c r="D34" s="185" t="s">
        <v>2326</v>
      </c>
      <c r="E34" s="186">
        <v>4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8">
        <v>0</v>
      </c>
      <c r="O34" s="188">
        <f>ROUND(E34*N34,2)</f>
        <v>0</v>
      </c>
      <c r="P34" s="188">
        <v>0</v>
      </c>
      <c r="Q34" s="188">
        <f>ROUND(E34*P34,2)</f>
        <v>0</v>
      </c>
      <c r="R34" s="188"/>
      <c r="S34" s="188" t="s">
        <v>326</v>
      </c>
      <c r="T34" s="189" t="s">
        <v>327</v>
      </c>
      <c r="U34" s="159">
        <v>0</v>
      </c>
      <c r="V34" s="159">
        <f>ROUND(E34*U34,2)</f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0.399999999999999" outlineLevel="1" x14ac:dyDescent="0.25">
      <c r="A35" s="183">
        <v>21</v>
      </c>
      <c r="B35" s="184" t="s">
        <v>2342</v>
      </c>
      <c r="C35" s="195" t="s">
        <v>2328</v>
      </c>
      <c r="D35" s="185" t="s">
        <v>2326</v>
      </c>
      <c r="E35" s="186">
        <v>8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8">
        <v>0</v>
      </c>
      <c r="O35" s="188">
        <f>ROUND(E35*N35,2)</f>
        <v>0</v>
      </c>
      <c r="P35" s="188">
        <v>0</v>
      </c>
      <c r="Q35" s="188">
        <f>ROUND(E35*P35,2)</f>
        <v>0</v>
      </c>
      <c r="R35" s="188"/>
      <c r="S35" s="188" t="s">
        <v>326</v>
      </c>
      <c r="T35" s="189" t="s">
        <v>327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0.399999999999999" outlineLevel="1" x14ac:dyDescent="0.25">
      <c r="A36" s="175">
        <v>22</v>
      </c>
      <c r="B36" s="176" t="s">
        <v>2343</v>
      </c>
      <c r="C36" s="193" t="s">
        <v>2344</v>
      </c>
      <c r="D36" s="177" t="s">
        <v>702</v>
      </c>
      <c r="E36" s="178">
        <v>3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/>
      <c r="S36" s="180" t="s">
        <v>326</v>
      </c>
      <c r="T36" s="181" t="s">
        <v>327</v>
      </c>
      <c r="U36" s="159">
        <v>0</v>
      </c>
      <c r="V36" s="159">
        <f>ROUND(E36*U36,2)</f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41.4" outlineLevel="1" x14ac:dyDescent="0.25">
      <c r="A37" s="156"/>
      <c r="B37" s="157"/>
      <c r="C37" s="262" t="s">
        <v>2345</v>
      </c>
      <c r="D37" s="263"/>
      <c r="E37" s="263"/>
      <c r="F37" s="263"/>
      <c r="G37" s="263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610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82" t="str">
        <f>C37</f>
        <v>Detektor kouře do VZT potrubí vč. trafa CTE12/15WDC a kabeláže na napojení MaR VZT jednotky. Detektor kouře je určen k automatickému vypnutí vzduchotechnického zařízení v případě výskytu zplodin hoření v potrubním systému. Detektor se instaluje vně potrubí, do potrubí zasahují 2 odběrné trubky (standardně dlouhé 300 mm), které přivádí vzorek vzduchu k detektoru. Na výstupu je relé, které je sepnuto v případě, že je přivedeno napájecí napětí a není detekována přítomnost kouře. Detektor pravidelně provádí vnitřní autotest.</v>
      </c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3">
        <v>23</v>
      </c>
      <c r="B38" s="184" t="s">
        <v>2346</v>
      </c>
      <c r="C38" s="195" t="s">
        <v>2347</v>
      </c>
      <c r="D38" s="185" t="s">
        <v>2316</v>
      </c>
      <c r="E38" s="186">
        <v>3</v>
      </c>
      <c r="F38" s="187"/>
      <c r="G38" s="188">
        <f>ROUND(E38*F38,2)</f>
        <v>0</v>
      </c>
      <c r="H38" s="187"/>
      <c r="I38" s="188">
        <f>ROUND(E38*H38,2)</f>
        <v>0</v>
      </c>
      <c r="J38" s="187"/>
      <c r="K38" s="188">
        <f>ROUND(E38*J38,2)</f>
        <v>0</v>
      </c>
      <c r="L38" s="188">
        <v>21</v>
      </c>
      <c r="M38" s="188">
        <f>G38*(1+L38/100)</f>
        <v>0</v>
      </c>
      <c r="N38" s="188">
        <v>0</v>
      </c>
      <c r="O38" s="188">
        <f>ROUND(E38*N38,2)</f>
        <v>0</v>
      </c>
      <c r="P38" s="188">
        <v>0</v>
      </c>
      <c r="Q38" s="188">
        <f>ROUND(E38*P38,2)</f>
        <v>0</v>
      </c>
      <c r="R38" s="188"/>
      <c r="S38" s="188" t="s">
        <v>326</v>
      </c>
      <c r="T38" s="189" t="s">
        <v>327</v>
      </c>
      <c r="U38" s="159">
        <v>0</v>
      </c>
      <c r="V38" s="159">
        <f>ROUND(E38*U38,2)</f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0.399999999999999" outlineLevel="1" x14ac:dyDescent="0.25">
      <c r="A39" s="183">
        <v>24</v>
      </c>
      <c r="B39" s="184" t="s">
        <v>2348</v>
      </c>
      <c r="C39" s="195" t="s">
        <v>2349</v>
      </c>
      <c r="D39" s="185" t="s">
        <v>702</v>
      </c>
      <c r="E39" s="186">
        <v>2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8">
        <v>0</v>
      </c>
      <c r="O39" s="188">
        <f>ROUND(E39*N39,2)</f>
        <v>0</v>
      </c>
      <c r="P39" s="188">
        <v>0</v>
      </c>
      <c r="Q39" s="188">
        <f>ROUND(E39*P39,2)</f>
        <v>0</v>
      </c>
      <c r="R39" s="188"/>
      <c r="S39" s="188" t="s">
        <v>326</v>
      </c>
      <c r="T39" s="189" t="s">
        <v>327</v>
      </c>
      <c r="U39" s="159">
        <v>0</v>
      </c>
      <c r="V39" s="159">
        <f>ROUND(E39*U39,2)</f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25</v>
      </c>
      <c r="B40" s="184" t="s">
        <v>2350</v>
      </c>
      <c r="C40" s="195" t="s">
        <v>2351</v>
      </c>
      <c r="D40" s="185" t="s">
        <v>2316</v>
      </c>
      <c r="E40" s="186">
        <v>2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88"/>
      <c r="S40" s="188" t="s">
        <v>326</v>
      </c>
      <c r="T40" s="189" t="s">
        <v>327</v>
      </c>
      <c r="U40" s="159">
        <v>0</v>
      </c>
      <c r="V40" s="159">
        <f>ROUND(E40*U40,2)</f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83">
        <v>26</v>
      </c>
      <c r="B41" s="184" t="s">
        <v>2352</v>
      </c>
      <c r="C41" s="195" t="s">
        <v>2353</v>
      </c>
      <c r="D41" s="185" t="s">
        <v>2316</v>
      </c>
      <c r="E41" s="186">
        <v>2</v>
      </c>
      <c r="F41" s="187"/>
      <c r="G41" s="188">
        <f>ROUND(E41*F41,2)</f>
        <v>0</v>
      </c>
      <c r="H41" s="187"/>
      <c r="I41" s="188">
        <f>ROUND(E41*H41,2)</f>
        <v>0</v>
      </c>
      <c r="J41" s="187"/>
      <c r="K41" s="188">
        <f>ROUND(E41*J41,2)</f>
        <v>0</v>
      </c>
      <c r="L41" s="188">
        <v>21</v>
      </c>
      <c r="M41" s="188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88"/>
      <c r="S41" s="188" t="s">
        <v>326</v>
      </c>
      <c r="T41" s="189" t="s">
        <v>327</v>
      </c>
      <c r="U41" s="159">
        <v>0</v>
      </c>
      <c r="V41" s="159">
        <f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0.399999999999999" outlineLevel="1" x14ac:dyDescent="0.25">
      <c r="A42" s="175">
        <v>27</v>
      </c>
      <c r="B42" s="176" t="s">
        <v>2354</v>
      </c>
      <c r="C42" s="193" t="s">
        <v>2355</v>
      </c>
      <c r="D42" s="177" t="s">
        <v>702</v>
      </c>
      <c r="E42" s="178">
        <v>1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0"/>
      <c r="S42" s="180" t="s">
        <v>326</v>
      </c>
      <c r="T42" s="181" t="s">
        <v>327</v>
      </c>
      <c r="U42" s="159">
        <v>0</v>
      </c>
      <c r="V42" s="159">
        <f>ROUND(E42*U42,2)</f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31.2" outlineLevel="1" x14ac:dyDescent="0.25">
      <c r="A43" s="156"/>
      <c r="B43" s="157"/>
      <c r="C43" s="262" t="s">
        <v>2356</v>
      </c>
      <c r="D43" s="263"/>
      <c r="E43" s="263"/>
      <c r="F43" s="263"/>
      <c r="G43" s="263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610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82" t="str">
        <f>C43</f>
        <v>Diagonální ventilátor do kruhového potrubí d160, Vo=385m3/h (dp=140Pa), tříotáčkový ventilátor, motor vybaven tepelnou pojistkou. Skříň ventilátoru se skládá z montážní lišty s dvěma hrdly a motoru, který je s hrdly spojen rychloupínacími sponami. Konstrukce umožňuje demontáž motorové části bez nutnosti odpojit potrubí.</v>
      </c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3">
        <v>28</v>
      </c>
      <c r="B44" s="184" t="s">
        <v>2357</v>
      </c>
      <c r="C44" s="195" t="s">
        <v>2358</v>
      </c>
      <c r="D44" s="185" t="s">
        <v>702</v>
      </c>
      <c r="E44" s="186">
        <v>1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8">
        <v>0</v>
      </c>
      <c r="O44" s="188">
        <f>ROUND(E44*N44,2)</f>
        <v>0</v>
      </c>
      <c r="P44" s="188">
        <v>0</v>
      </c>
      <c r="Q44" s="188">
        <f>ROUND(E44*P44,2)</f>
        <v>0</v>
      </c>
      <c r="R44" s="188"/>
      <c r="S44" s="188" t="s">
        <v>326</v>
      </c>
      <c r="T44" s="189" t="s">
        <v>327</v>
      </c>
      <c r="U44" s="159">
        <v>0</v>
      </c>
      <c r="V44" s="159">
        <f>ROUND(E44*U44,2)</f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0.399999999999999" outlineLevel="1" x14ac:dyDescent="0.25">
      <c r="A45" s="175">
        <v>29</v>
      </c>
      <c r="B45" s="176" t="s">
        <v>2359</v>
      </c>
      <c r="C45" s="193" t="s">
        <v>2360</v>
      </c>
      <c r="D45" s="177" t="s">
        <v>702</v>
      </c>
      <c r="E45" s="178">
        <v>6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0"/>
      <c r="S45" s="180" t="s">
        <v>326</v>
      </c>
      <c r="T45" s="181" t="s">
        <v>327</v>
      </c>
      <c r="U45" s="159">
        <v>0</v>
      </c>
      <c r="V45" s="159">
        <f>ROUND(E45*U45,2)</f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1" outlineLevel="1" x14ac:dyDescent="0.25">
      <c r="A46" s="156"/>
      <c r="B46" s="157"/>
      <c r="C46" s="262" t="s">
        <v>2361</v>
      </c>
      <c r="D46" s="263"/>
      <c r="E46" s="263"/>
      <c r="F46" s="263"/>
      <c r="G46" s="263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610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82" t="str">
        <f>C46</f>
        <v>"Buňkový tlumič hluku 500x500/1000 (2ks G 250x500x1000  s náběhem na obou koncích, v hygienickém - voděodolném provedení), hlukový útlum tlumiče</v>
      </c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56"/>
      <c r="B47" s="157"/>
      <c r="C47" s="204" t="s">
        <v>251</v>
      </c>
      <c r="D47" s="165"/>
      <c r="E47" s="166"/>
      <c r="F47" s="167"/>
      <c r="G47" s="167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610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264" t="s">
        <v>2362</v>
      </c>
      <c r="D48" s="265"/>
      <c r="E48" s="265"/>
      <c r="F48" s="265"/>
      <c r="G48" s="26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6"/>
      <c r="B49" s="157"/>
      <c r="C49" s="204" t="s">
        <v>251</v>
      </c>
      <c r="D49" s="165"/>
      <c r="E49" s="166"/>
      <c r="F49" s="167"/>
      <c r="G49" s="167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610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56"/>
      <c r="B50" s="157"/>
      <c r="C50" s="264" t="s">
        <v>2363</v>
      </c>
      <c r="D50" s="265"/>
      <c r="E50" s="265"/>
      <c r="F50" s="265"/>
      <c r="G50" s="265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75">
        <v>30</v>
      </c>
      <c r="B51" s="176" t="s">
        <v>2364</v>
      </c>
      <c r="C51" s="193" t="s">
        <v>2365</v>
      </c>
      <c r="D51" s="177" t="s">
        <v>702</v>
      </c>
      <c r="E51" s="178">
        <v>6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326</v>
      </c>
      <c r="T51" s="181" t="s">
        <v>327</v>
      </c>
      <c r="U51" s="159">
        <v>0</v>
      </c>
      <c r="V51" s="159">
        <f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56"/>
      <c r="B52" s="157"/>
      <c r="C52" s="262" t="s">
        <v>2366</v>
      </c>
      <c r="D52" s="263"/>
      <c r="E52" s="263"/>
      <c r="F52" s="263"/>
      <c r="G52" s="263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82" t="str">
        <f>C52</f>
        <v>"Buňkový tlumič hluku 500x500/1000 (2ks G 250x500x1000  s náběhem na obou koncích), hlukový útlum tlumiče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56"/>
      <c r="B53" s="157"/>
      <c r="C53" s="204" t="s">
        <v>251</v>
      </c>
      <c r="D53" s="165"/>
      <c r="E53" s="166"/>
      <c r="F53" s="167"/>
      <c r="G53" s="167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56"/>
      <c r="B54" s="157"/>
      <c r="C54" s="264" t="s">
        <v>2362</v>
      </c>
      <c r="D54" s="265"/>
      <c r="E54" s="265"/>
      <c r="F54" s="265"/>
      <c r="G54" s="265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610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56"/>
      <c r="B55" s="157"/>
      <c r="C55" s="204" t="s">
        <v>251</v>
      </c>
      <c r="D55" s="165"/>
      <c r="E55" s="166"/>
      <c r="F55" s="167"/>
      <c r="G55" s="167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264" t="s">
        <v>2363</v>
      </c>
      <c r="D56" s="265"/>
      <c r="E56" s="265"/>
      <c r="F56" s="265"/>
      <c r="G56" s="265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610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75">
        <v>31</v>
      </c>
      <c r="B57" s="176" t="s">
        <v>2367</v>
      </c>
      <c r="C57" s="193" t="s">
        <v>2368</v>
      </c>
      <c r="D57" s="177" t="s">
        <v>702</v>
      </c>
      <c r="E57" s="178">
        <v>2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0"/>
      <c r="S57" s="180" t="s">
        <v>326</v>
      </c>
      <c r="T57" s="181" t="s">
        <v>327</v>
      </c>
      <c r="U57" s="159">
        <v>0</v>
      </c>
      <c r="V57" s="159">
        <f>ROUND(E57*U57,2)</f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56"/>
      <c r="B58" s="157"/>
      <c r="C58" s="262" t="s">
        <v>2369</v>
      </c>
      <c r="D58" s="263"/>
      <c r="E58" s="263"/>
      <c r="F58" s="263"/>
      <c r="G58" s="263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610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82" t="str">
        <f>C58</f>
        <v>"Buňkový tlumič hluku 400x500/1500 (2ks G 200x500x1500  s náběhem na obou koncích), hlukový útlum tlumiče</v>
      </c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204" t="s">
        <v>251</v>
      </c>
      <c r="D59" s="165"/>
      <c r="E59" s="166"/>
      <c r="F59" s="167"/>
      <c r="G59" s="167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264" t="s">
        <v>2362</v>
      </c>
      <c r="D60" s="265"/>
      <c r="E60" s="265"/>
      <c r="F60" s="265"/>
      <c r="G60" s="265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610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6"/>
      <c r="B61" s="157"/>
      <c r="C61" s="204" t="s">
        <v>251</v>
      </c>
      <c r="D61" s="165"/>
      <c r="E61" s="166"/>
      <c r="F61" s="167"/>
      <c r="G61" s="167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610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264" t="s">
        <v>2370</v>
      </c>
      <c r="D62" s="265"/>
      <c r="E62" s="265"/>
      <c r="F62" s="265"/>
      <c r="G62" s="265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610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75">
        <v>32</v>
      </c>
      <c r="B63" s="176" t="s">
        <v>2371</v>
      </c>
      <c r="C63" s="193" t="s">
        <v>2372</v>
      </c>
      <c r="D63" s="177" t="s">
        <v>702</v>
      </c>
      <c r="E63" s="178">
        <v>1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0"/>
      <c r="S63" s="180" t="s">
        <v>326</v>
      </c>
      <c r="T63" s="181" t="s">
        <v>327</v>
      </c>
      <c r="U63" s="159">
        <v>0</v>
      </c>
      <c r="V63" s="159">
        <f>ROUND(E63*U63,2)</f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56"/>
      <c r="B64" s="157"/>
      <c r="C64" s="262" t="s">
        <v>2373</v>
      </c>
      <c r="D64" s="263"/>
      <c r="E64" s="263"/>
      <c r="F64" s="263"/>
      <c r="G64" s="263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610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82" t="str">
        <f>C64</f>
        <v>"Buňkový tlumič hluku 1000x250/1500 (2ks G 250x500x1500  s náběhem na obou koncích), hlukový útlum tlumiče</v>
      </c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56"/>
      <c r="B65" s="157"/>
      <c r="C65" s="204" t="s">
        <v>251</v>
      </c>
      <c r="D65" s="165"/>
      <c r="E65" s="166"/>
      <c r="F65" s="167"/>
      <c r="G65" s="167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610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56"/>
      <c r="B66" s="157"/>
      <c r="C66" s="264" t="s">
        <v>2362</v>
      </c>
      <c r="D66" s="265"/>
      <c r="E66" s="265"/>
      <c r="F66" s="265"/>
      <c r="G66" s="265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610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204" t="s">
        <v>251</v>
      </c>
      <c r="D67" s="165"/>
      <c r="E67" s="166"/>
      <c r="F67" s="167"/>
      <c r="G67" s="167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610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6"/>
      <c r="B68" s="157"/>
      <c r="C68" s="264" t="s">
        <v>2374</v>
      </c>
      <c r="D68" s="265"/>
      <c r="E68" s="265"/>
      <c r="F68" s="265"/>
      <c r="G68" s="265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610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75">
        <v>33</v>
      </c>
      <c r="B69" s="176" t="s">
        <v>2375</v>
      </c>
      <c r="C69" s="193" t="s">
        <v>2376</v>
      </c>
      <c r="D69" s="177" t="s">
        <v>702</v>
      </c>
      <c r="E69" s="178">
        <v>2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0</v>
      </c>
      <c r="O69" s="180">
        <f>ROUND(E69*N69,2)</f>
        <v>0</v>
      </c>
      <c r="P69" s="180">
        <v>0</v>
      </c>
      <c r="Q69" s="180">
        <f>ROUND(E69*P69,2)</f>
        <v>0</v>
      </c>
      <c r="R69" s="180"/>
      <c r="S69" s="180" t="s">
        <v>326</v>
      </c>
      <c r="T69" s="181" t="s">
        <v>327</v>
      </c>
      <c r="U69" s="159">
        <v>0</v>
      </c>
      <c r="V69" s="159">
        <f>ROUND(E69*U69,2)</f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56"/>
      <c r="B70" s="157"/>
      <c r="C70" s="262" t="s">
        <v>2377</v>
      </c>
      <c r="D70" s="263"/>
      <c r="E70" s="263"/>
      <c r="F70" s="263"/>
      <c r="G70" s="263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610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82" t="str">
        <f>C70</f>
        <v>"Buňkový tlumič hluku 500x500/1500 (2ks G 250x500x1500  s náběhem na obou koncích), hlukový útlum tlumiče</v>
      </c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204" t="s">
        <v>251</v>
      </c>
      <c r="D71" s="165"/>
      <c r="E71" s="166"/>
      <c r="F71" s="167"/>
      <c r="G71" s="167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610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56"/>
      <c r="B72" s="157"/>
      <c r="C72" s="264" t="s">
        <v>2362</v>
      </c>
      <c r="D72" s="265"/>
      <c r="E72" s="265"/>
      <c r="F72" s="265"/>
      <c r="G72" s="265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610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204" t="s">
        <v>251</v>
      </c>
      <c r="D73" s="165"/>
      <c r="E73" s="166"/>
      <c r="F73" s="167"/>
      <c r="G73" s="167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610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56"/>
      <c r="B74" s="157"/>
      <c r="C74" s="264" t="s">
        <v>2374</v>
      </c>
      <c r="D74" s="265"/>
      <c r="E74" s="265"/>
      <c r="F74" s="265"/>
      <c r="G74" s="265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610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75">
        <v>34</v>
      </c>
      <c r="B75" s="176" t="s">
        <v>2378</v>
      </c>
      <c r="C75" s="193" t="s">
        <v>2379</v>
      </c>
      <c r="D75" s="177" t="s">
        <v>702</v>
      </c>
      <c r="E75" s="178">
        <v>1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80">
        <v>0</v>
      </c>
      <c r="O75" s="180">
        <f>ROUND(E75*N75,2)</f>
        <v>0</v>
      </c>
      <c r="P75" s="180">
        <v>0</v>
      </c>
      <c r="Q75" s="180">
        <f>ROUND(E75*P75,2)</f>
        <v>0</v>
      </c>
      <c r="R75" s="180"/>
      <c r="S75" s="180" t="s">
        <v>326</v>
      </c>
      <c r="T75" s="181" t="s">
        <v>327</v>
      </c>
      <c r="U75" s="159">
        <v>0</v>
      </c>
      <c r="V75" s="159">
        <f>ROUND(E75*U75,2)</f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56"/>
      <c r="B76" s="157"/>
      <c r="C76" s="262" t="s">
        <v>2366</v>
      </c>
      <c r="D76" s="263"/>
      <c r="E76" s="263"/>
      <c r="F76" s="263"/>
      <c r="G76" s="263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610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82" t="str">
        <f>C76</f>
        <v>"Buňkový tlumič hluku 500x500/1000 (2ks G 250x500x1000  s náběhem na obou koncích), hlukový útlum tlumiče</v>
      </c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6"/>
      <c r="B77" s="157"/>
      <c r="C77" s="204" t="s">
        <v>251</v>
      </c>
      <c r="D77" s="165"/>
      <c r="E77" s="166"/>
      <c r="F77" s="167"/>
      <c r="G77" s="167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610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56"/>
      <c r="B78" s="157"/>
      <c r="C78" s="264" t="s">
        <v>2362</v>
      </c>
      <c r="D78" s="265"/>
      <c r="E78" s="265"/>
      <c r="F78" s="265"/>
      <c r="G78" s="265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610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56"/>
      <c r="B79" s="157"/>
      <c r="C79" s="204" t="s">
        <v>251</v>
      </c>
      <c r="D79" s="165"/>
      <c r="E79" s="166"/>
      <c r="F79" s="167"/>
      <c r="G79" s="167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610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56"/>
      <c r="B80" s="157"/>
      <c r="C80" s="264" t="s">
        <v>2380</v>
      </c>
      <c r="D80" s="265"/>
      <c r="E80" s="265"/>
      <c r="F80" s="265"/>
      <c r="G80" s="265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610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75">
        <v>35</v>
      </c>
      <c r="B81" s="176" t="s">
        <v>2381</v>
      </c>
      <c r="C81" s="193" t="s">
        <v>2382</v>
      </c>
      <c r="D81" s="177" t="s">
        <v>702</v>
      </c>
      <c r="E81" s="178">
        <v>2</v>
      </c>
      <c r="F81" s="179"/>
      <c r="G81" s="180">
        <f>ROUND(E81*F81,2)</f>
        <v>0</v>
      </c>
      <c r="H81" s="179"/>
      <c r="I81" s="180">
        <f>ROUND(E81*H81,2)</f>
        <v>0</v>
      </c>
      <c r="J81" s="179"/>
      <c r="K81" s="180">
        <f>ROUND(E81*J81,2)</f>
        <v>0</v>
      </c>
      <c r="L81" s="180">
        <v>21</v>
      </c>
      <c r="M81" s="180">
        <f>G81*(1+L81/100)</f>
        <v>0</v>
      </c>
      <c r="N81" s="180">
        <v>0</v>
      </c>
      <c r="O81" s="180">
        <f>ROUND(E81*N81,2)</f>
        <v>0</v>
      </c>
      <c r="P81" s="180">
        <v>0</v>
      </c>
      <c r="Q81" s="180">
        <f>ROUND(E81*P81,2)</f>
        <v>0</v>
      </c>
      <c r="R81" s="180"/>
      <c r="S81" s="180" t="s">
        <v>326</v>
      </c>
      <c r="T81" s="181" t="s">
        <v>327</v>
      </c>
      <c r="U81" s="159">
        <v>0</v>
      </c>
      <c r="V81" s="159">
        <f>ROUND(E81*U81,2)</f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56"/>
      <c r="B82" s="157"/>
      <c r="C82" s="262" t="s">
        <v>2383</v>
      </c>
      <c r="D82" s="263"/>
      <c r="E82" s="263"/>
      <c r="F82" s="263"/>
      <c r="G82" s="263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610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82" t="str">
        <f>C82</f>
        <v>"Buňkový tlumič hluku 200x500/1000 (1ks G 200x500x1000  s náběhem na obou koncích), hlukový útlum tlumiče</v>
      </c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56"/>
      <c r="B83" s="157"/>
      <c r="C83" s="204" t="s">
        <v>251</v>
      </c>
      <c r="D83" s="165"/>
      <c r="E83" s="166"/>
      <c r="F83" s="167"/>
      <c r="G83" s="167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610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264" t="s">
        <v>2362</v>
      </c>
      <c r="D84" s="265"/>
      <c r="E84" s="265"/>
      <c r="F84" s="265"/>
      <c r="G84" s="265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610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204" t="s">
        <v>251</v>
      </c>
      <c r="D85" s="165"/>
      <c r="E85" s="166"/>
      <c r="F85" s="167"/>
      <c r="G85" s="167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610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264" t="s">
        <v>2384</v>
      </c>
      <c r="D86" s="265"/>
      <c r="E86" s="265"/>
      <c r="F86" s="265"/>
      <c r="G86" s="265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610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83">
        <v>36</v>
      </c>
      <c r="B87" s="184" t="s">
        <v>2385</v>
      </c>
      <c r="C87" s="195" t="s">
        <v>2386</v>
      </c>
      <c r="D87" s="185" t="s">
        <v>702</v>
      </c>
      <c r="E87" s="186">
        <v>2</v>
      </c>
      <c r="F87" s="187"/>
      <c r="G87" s="188">
        <f t="shared" ref="G87:G95" si="0">ROUND(E87*F87,2)</f>
        <v>0</v>
      </c>
      <c r="H87" s="187"/>
      <c r="I87" s="188">
        <f t="shared" ref="I87:I95" si="1">ROUND(E87*H87,2)</f>
        <v>0</v>
      </c>
      <c r="J87" s="187"/>
      <c r="K87" s="188">
        <f t="shared" ref="K87:K95" si="2">ROUND(E87*J87,2)</f>
        <v>0</v>
      </c>
      <c r="L87" s="188">
        <v>21</v>
      </c>
      <c r="M87" s="188">
        <f t="shared" ref="M87:M95" si="3">G87*(1+L87/100)</f>
        <v>0</v>
      </c>
      <c r="N87" s="188">
        <v>0</v>
      </c>
      <c r="O87" s="188">
        <f t="shared" ref="O87:O95" si="4">ROUND(E87*N87,2)</f>
        <v>0</v>
      </c>
      <c r="P87" s="188">
        <v>0</v>
      </c>
      <c r="Q87" s="188">
        <f t="shared" ref="Q87:Q95" si="5">ROUND(E87*P87,2)</f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ref="V87:V95" si="6">ROUND(E87*U87,2)</f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0.399999999999999" outlineLevel="1" x14ac:dyDescent="0.25">
      <c r="A88" s="183">
        <v>37</v>
      </c>
      <c r="B88" s="184" t="s">
        <v>2387</v>
      </c>
      <c r="C88" s="195" t="s">
        <v>2388</v>
      </c>
      <c r="D88" s="185" t="s">
        <v>2316</v>
      </c>
      <c r="E88" s="186">
        <v>2</v>
      </c>
      <c r="F88" s="187"/>
      <c r="G88" s="188">
        <f t="shared" si="0"/>
        <v>0</v>
      </c>
      <c r="H88" s="187"/>
      <c r="I88" s="188">
        <f t="shared" si="1"/>
        <v>0</v>
      </c>
      <c r="J88" s="187"/>
      <c r="K88" s="188">
        <f t="shared" si="2"/>
        <v>0</v>
      </c>
      <c r="L88" s="188">
        <v>21</v>
      </c>
      <c r="M88" s="188">
        <f t="shared" si="3"/>
        <v>0</v>
      </c>
      <c r="N88" s="188">
        <v>0</v>
      </c>
      <c r="O88" s="188">
        <f t="shared" si="4"/>
        <v>0</v>
      </c>
      <c r="P88" s="188">
        <v>0</v>
      </c>
      <c r="Q88" s="188">
        <f t="shared" si="5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6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83">
        <v>38</v>
      </c>
      <c r="B89" s="184" t="s">
        <v>2389</v>
      </c>
      <c r="C89" s="195" t="s">
        <v>2390</v>
      </c>
      <c r="D89" s="185" t="s">
        <v>702</v>
      </c>
      <c r="E89" s="186">
        <v>2</v>
      </c>
      <c r="F89" s="187"/>
      <c r="G89" s="188">
        <f t="shared" si="0"/>
        <v>0</v>
      </c>
      <c r="H89" s="187"/>
      <c r="I89" s="188">
        <f t="shared" si="1"/>
        <v>0</v>
      </c>
      <c r="J89" s="187"/>
      <c r="K89" s="188">
        <f t="shared" si="2"/>
        <v>0</v>
      </c>
      <c r="L89" s="188">
        <v>21</v>
      </c>
      <c r="M89" s="188">
        <f t="shared" si="3"/>
        <v>0</v>
      </c>
      <c r="N89" s="188">
        <v>0</v>
      </c>
      <c r="O89" s="188">
        <f t="shared" si="4"/>
        <v>0</v>
      </c>
      <c r="P89" s="188">
        <v>0</v>
      </c>
      <c r="Q89" s="188">
        <f t="shared" si="5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6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83">
        <v>39</v>
      </c>
      <c r="B90" s="184" t="s">
        <v>2391</v>
      </c>
      <c r="C90" s="195" t="s">
        <v>2392</v>
      </c>
      <c r="D90" s="185" t="s">
        <v>702</v>
      </c>
      <c r="E90" s="186">
        <v>1</v>
      </c>
      <c r="F90" s="187"/>
      <c r="G90" s="188">
        <f t="shared" si="0"/>
        <v>0</v>
      </c>
      <c r="H90" s="187"/>
      <c r="I90" s="188">
        <f t="shared" si="1"/>
        <v>0</v>
      </c>
      <c r="J90" s="187"/>
      <c r="K90" s="188">
        <f t="shared" si="2"/>
        <v>0</v>
      </c>
      <c r="L90" s="188">
        <v>21</v>
      </c>
      <c r="M90" s="188">
        <f t="shared" si="3"/>
        <v>0</v>
      </c>
      <c r="N90" s="188">
        <v>0</v>
      </c>
      <c r="O90" s="188">
        <f t="shared" si="4"/>
        <v>0</v>
      </c>
      <c r="P90" s="188">
        <v>0</v>
      </c>
      <c r="Q90" s="188">
        <f t="shared" si="5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6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0.399999999999999" outlineLevel="1" x14ac:dyDescent="0.25">
      <c r="A91" s="183">
        <v>40</v>
      </c>
      <c r="B91" s="184" t="s">
        <v>2393</v>
      </c>
      <c r="C91" s="195" t="s">
        <v>2394</v>
      </c>
      <c r="D91" s="185" t="s">
        <v>2316</v>
      </c>
      <c r="E91" s="186">
        <v>1</v>
      </c>
      <c r="F91" s="187"/>
      <c r="G91" s="188">
        <f t="shared" si="0"/>
        <v>0</v>
      </c>
      <c r="H91" s="187"/>
      <c r="I91" s="188">
        <f t="shared" si="1"/>
        <v>0</v>
      </c>
      <c r="J91" s="187"/>
      <c r="K91" s="188">
        <f t="shared" si="2"/>
        <v>0</v>
      </c>
      <c r="L91" s="188">
        <v>21</v>
      </c>
      <c r="M91" s="188">
        <f t="shared" si="3"/>
        <v>0</v>
      </c>
      <c r="N91" s="188">
        <v>0</v>
      </c>
      <c r="O91" s="188">
        <f t="shared" si="4"/>
        <v>0</v>
      </c>
      <c r="P91" s="188">
        <v>0</v>
      </c>
      <c r="Q91" s="188">
        <f t="shared" si="5"/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si="6"/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83">
        <v>41</v>
      </c>
      <c r="B92" s="184" t="s">
        <v>2395</v>
      </c>
      <c r="C92" s="195" t="s">
        <v>2396</v>
      </c>
      <c r="D92" s="185" t="s">
        <v>702</v>
      </c>
      <c r="E92" s="186">
        <v>2</v>
      </c>
      <c r="F92" s="187"/>
      <c r="G92" s="188">
        <f t="shared" si="0"/>
        <v>0</v>
      </c>
      <c r="H92" s="187"/>
      <c r="I92" s="188">
        <f t="shared" si="1"/>
        <v>0</v>
      </c>
      <c r="J92" s="187"/>
      <c r="K92" s="188">
        <f t="shared" si="2"/>
        <v>0</v>
      </c>
      <c r="L92" s="188">
        <v>21</v>
      </c>
      <c r="M92" s="188">
        <f t="shared" si="3"/>
        <v>0</v>
      </c>
      <c r="N92" s="188">
        <v>0</v>
      </c>
      <c r="O92" s="188">
        <f t="shared" si="4"/>
        <v>0</v>
      </c>
      <c r="P92" s="188">
        <v>0</v>
      </c>
      <c r="Q92" s="188">
        <f t="shared" si="5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6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83">
        <v>42</v>
      </c>
      <c r="B93" s="184" t="s">
        <v>2397</v>
      </c>
      <c r="C93" s="195" t="s">
        <v>2398</v>
      </c>
      <c r="D93" s="185" t="s">
        <v>702</v>
      </c>
      <c r="E93" s="186">
        <v>1</v>
      </c>
      <c r="F93" s="187"/>
      <c r="G93" s="188">
        <f t="shared" si="0"/>
        <v>0</v>
      </c>
      <c r="H93" s="187"/>
      <c r="I93" s="188">
        <f t="shared" si="1"/>
        <v>0</v>
      </c>
      <c r="J93" s="187"/>
      <c r="K93" s="188">
        <f t="shared" si="2"/>
        <v>0</v>
      </c>
      <c r="L93" s="188">
        <v>21</v>
      </c>
      <c r="M93" s="188">
        <f t="shared" si="3"/>
        <v>0</v>
      </c>
      <c r="N93" s="188">
        <v>0</v>
      </c>
      <c r="O93" s="188">
        <f t="shared" si="4"/>
        <v>0</v>
      </c>
      <c r="P93" s="188">
        <v>0</v>
      </c>
      <c r="Q93" s="188">
        <f t="shared" si="5"/>
        <v>0</v>
      </c>
      <c r="R93" s="188"/>
      <c r="S93" s="188" t="s">
        <v>326</v>
      </c>
      <c r="T93" s="189" t="s">
        <v>327</v>
      </c>
      <c r="U93" s="159">
        <v>0</v>
      </c>
      <c r="V93" s="159">
        <f t="shared" si="6"/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0.399999999999999" outlineLevel="1" x14ac:dyDescent="0.25">
      <c r="A94" s="183">
        <v>43</v>
      </c>
      <c r="B94" s="184" t="s">
        <v>2399</v>
      </c>
      <c r="C94" s="195" t="s">
        <v>2388</v>
      </c>
      <c r="D94" s="185" t="s">
        <v>2316</v>
      </c>
      <c r="E94" s="186">
        <v>1</v>
      </c>
      <c r="F94" s="187"/>
      <c r="G94" s="188">
        <f t="shared" si="0"/>
        <v>0</v>
      </c>
      <c r="H94" s="187"/>
      <c r="I94" s="188">
        <f t="shared" si="1"/>
        <v>0</v>
      </c>
      <c r="J94" s="187"/>
      <c r="K94" s="188">
        <f t="shared" si="2"/>
        <v>0</v>
      </c>
      <c r="L94" s="188">
        <v>21</v>
      </c>
      <c r="M94" s="188">
        <f t="shared" si="3"/>
        <v>0</v>
      </c>
      <c r="N94" s="188">
        <v>0</v>
      </c>
      <c r="O94" s="188">
        <f t="shared" si="4"/>
        <v>0</v>
      </c>
      <c r="P94" s="188">
        <v>0</v>
      </c>
      <c r="Q94" s="188">
        <f t="shared" si="5"/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si="6"/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75">
        <v>44</v>
      </c>
      <c r="B95" s="176" t="s">
        <v>2400</v>
      </c>
      <c r="C95" s="193" t="s">
        <v>2401</v>
      </c>
      <c r="D95" s="177" t="s">
        <v>702</v>
      </c>
      <c r="E95" s="178">
        <v>23</v>
      </c>
      <c r="F95" s="179"/>
      <c r="G95" s="180">
        <f t="shared" si="0"/>
        <v>0</v>
      </c>
      <c r="H95" s="179"/>
      <c r="I95" s="180">
        <f t="shared" si="1"/>
        <v>0</v>
      </c>
      <c r="J95" s="179"/>
      <c r="K95" s="180">
        <f t="shared" si="2"/>
        <v>0</v>
      </c>
      <c r="L95" s="180">
        <v>21</v>
      </c>
      <c r="M95" s="180">
        <f t="shared" si="3"/>
        <v>0</v>
      </c>
      <c r="N95" s="180">
        <v>0</v>
      </c>
      <c r="O95" s="180">
        <f t="shared" si="4"/>
        <v>0</v>
      </c>
      <c r="P95" s="180">
        <v>0</v>
      </c>
      <c r="Q95" s="180">
        <f t="shared" si="5"/>
        <v>0</v>
      </c>
      <c r="R95" s="180"/>
      <c r="S95" s="180" t="s">
        <v>326</v>
      </c>
      <c r="T95" s="181" t="s">
        <v>327</v>
      </c>
      <c r="U95" s="159">
        <v>0</v>
      </c>
      <c r="V95" s="159">
        <f t="shared" si="6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31.2" outlineLevel="1" x14ac:dyDescent="0.25">
      <c r="A96" s="156"/>
      <c r="B96" s="157"/>
      <c r="C96" s="262" t="s">
        <v>2402</v>
      </c>
      <c r="D96" s="263"/>
      <c r="E96" s="263"/>
      <c r="F96" s="263"/>
      <c r="G96" s="263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610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82" t="str">
        <f>C96</f>
        <v>Omezovací regulátor konstantního průtoku vzduchu d125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v>
      </c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75">
        <v>45</v>
      </c>
      <c r="B97" s="176" t="s">
        <v>2403</v>
      </c>
      <c r="C97" s="193" t="s">
        <v>2404</v>
      </c>
      <c r="D97" s="177" t="s">
        <v>702</v>
      </c>
      <c r="E97" s="178">
        <v>14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80">
        <v>0</v>
      </c>
      <c r="O97" s="180">
        <f>ROUND(E97*N97,2)</f>
        <v>0</v>
      </c>
      <c r="P97" s="180">
        <v>0</v>
      </c>
      <c r="Q97" s="180">
        <f>ROUND(E97*P97,2)</f>
        <v>0</v>
      </c>
      <c r="R97" s="180"/>
      <c r="S97" s="180" t="s">
        <v>326</v>
      </c>
      <c r="T97" s="181" t="s">
        <v>327</v>
      </c>
      <c r="U97" s="159">
        <v>0</v>
      </c>
      <c r="V97" s="159">
        <f>ROUND(E97*U97,2)</f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31.2" outlineLevel="1" x14ac:dyDescent="0.25">
      <c r="A98" s="156"/>
      <c r="B98" s="157"/>
      <c r="C98" s="262" t="s">
        <v>2405</v>
      </c>
      <c r="D98" s="263"/>
      <c r="E98" s="263"/>
      <c r="F98" s="263"/>
      <c r="G98" s="263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610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82" t="str">
        <f>C98</f>
        <v>Omezovací regulátor konstantního průtoku vzduchu d250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v>
      </c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75">
        <v>46</v>
      </c>
      <c r="B99" s="176" t="s">
        <v>2406</v>
      </c>
      <c r="C99" s="193" t="s">
        <v>2407</v>
      </c>
      <c r="D99" s="177" t="s">
        <v>702</v>
      </c>
      <c r="E99" s="178">
        <v>3</v>
      </c>
      <c r="F99" s="179"/>
      <c r="G99" s="180">
        <f>ROUND(E99*F99,2)</f>
        <v>0</v>
      </c>
      <c r="H99" s="179"/>
      <c r="I99" s="180">
        <f>ROUND(E99*H99,2)</f>
        <v>0</v>
      </c>
      <c r="J99" s="179"/>
      <c r="K99" s="180">
        <f>ROUND(E99*J99,2)</f>
        <v>0</v>
      </c>
      <c r="L99" s="180">
        <v>21</v>
      </c>
      <c r="M99" s="180">
        <f>G99*(1+L99/100)</f>
        <v>0</v>
      </c>
      <c r="N99" s="180">
        <v>0</v>
      </c>
      <c r="O99" s="180">
        <f>ROUND(E99*N99,2)</f>
        <v>0</v>
      </c>
      <c r="P99" s="180">
        <v>0</v>
      </c>
      <c r="Q99" s="180">
        <f>ROUND(E99*P99,2)</f>
        <v>0</v>
      </c>
      <c r="R99" s="180"/>
      <c r="S99" s="180" t="s">
        <v>326</v>
      </c>
      <c r="T99" s="181" t="s">
        <v>327</v>
      </c>
      <c r="U99" s="159">
        <v>0</v>
      </c>
      <c r="V99" s="159">
        <f>ROUND(E99*U99,2)</f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31.2" outlineLevel="1" x14ac:dyDescent="0.25">
      <c r="A100" s="156"/>
      <c r="B100" s="157"/>
      <c r="C100" s="262" t="s">
        <v>2408</v>
      </c>
      <c r="D100" s="263"/>
      <c r="E100" s="263"/>
      <c r="F100" s="263"/>
      <c r="G100" s="263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610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82" t="str">
        <f>C100</f>
        <v>Omezovací regulátor konstantního průtoku vzduchu d160 k zasunutí do potrubí.   Plášť a list klapky a jiné součásti vyrobené z vysoce kvalitního plastu, podle UL 94, V1, podle DIN 4120, protipožární třída B2, listová pružina z nerezové oceli, polyuretanové měchy, břitové těsnění pro pevné a bezpečné upevnění, přesné a snadné nastavení průtoků vzduchu pomocí stupnice.</v>
      </c>
      <c r="BB100" s="149"/>
      <c r="BC100" s="149"/>
      <c r="BD100" s="149"/>
      <c r="BE100" s="149"/>
      <c r="BF100" s="149"/>
      <c r="BG100" s="149"/>
      <c r="BH100" s="149"/>
    </row>
    <row r="101" spans="1:60" ht="20.399999999999999" outlineLevel="1" x14ac:dyDescent="0.25">
      <c r="A101" s="175">
        <v>47</v>
      </c>
      <c r="B101" s="176" t="s">
        <v>2409</v>
      </c>
      <c r="C101" s="193" t="s">
        <v>2410</v>
      </c>
      <c r="D101" s="177" t="s">
        <v>702</v>
      </c>
      <c r="E101" s="178">
        <v>3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0</v>
      </c>
      <c r="O101" s="180">
        <f>ROUND(E101*N101,2)</f>
        <v>0</v>
      </c>
      <c r="P101" s="180">
        <v>0</v>
      </c>
      <c r="Q101" s="180">
        <f>ROUND(E101*P101,2)</f>
        <v>0</v>
      </c>
      <c r="R101" s="180"/>
      <c r="S101" s="180" t="s">
        <v>326</v>
      </c>
      <c r="T101" s="181" t="s">
        <v>327</v>
      </c>
      <c r="U101" s="159">
        <v>0</v>
      </c>
      <c r="V101" s="159">
        <f>ROUND(E101*U101,2)</f>
        <v>0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289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51.6" outlineLevel="1" x14ac:dyDescent="0.25">
      <c r="A102" s="156"/>
      <c r="B102" s="157"/>
      <c r="C102" s="262" t="s">
        <v>2411</v>
      </c>
      <c r="D102" s="263"/>
      <c r="E102" s="263"/>
      <c r="F102" s="263"/>
      <c r="G102" s="263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610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82" t="str">
        <f>C102</f>
        <v>Vířivá vyúsť přívodní s nastavitelnými lamelami s čelní bílou deskou 300x8-S vč. plenum boxu s horizontálním připojením d160.   Čelní deska je tvořena z nastavitelných lamel, které zajišťují rovnoměrný vířivý přívod vzduchu do větraného prostoru. Lamely lze jednotlivě natočit do libovolného úhlu a tím vytvořit požadovaný obraz proudění. Přestavení lamel se provádí z obytné zóny a není proto nutné demontovat čelní panel. Anemostaty jsou vhodné pro instalační výšku 2,4 – 4 m  a pracovní rozsah teplot ?T0 = ±10 K. Čelní čtvercová deska je vyrobena z pozinkovanéhovocelového plechu s práškovým nátěrem RAL9010.</v>
      </c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83">
        <v>48</v>
      </c>
      <c r="B103" s="184" t="s">
        <v>2412</v>
      </c>
      <c r="C103" s="195" t="s">
        <v>2413</v>
      </c>
      <c r="D103" s="185" t="s">
        <v>702</v>
      </c>
      <c r="E103" s="186">
        <v>1</v>
      </c>
      <c r="F103" s="187"/>
      <c r="G103" s="188">
        <f t="shared" ref="G103:G110" si="7">ROUND(E103*F103,2)</f>
        <v>0</v>
      </c>
      <c r="H103" s="187"/>
      <c r="I103" s="188">
        <f t="shared" ref="I103:I110" si="8">ROUND(E103*H103,2)</f>
        <v>0</v>
      </c>
      <c r="J103" s="187"/>
      <c r="K103" s="188">
        <f t="shared" ref="K103:K110" si="9">ROUND(E103*J103,2)</f>
        <v>0</v>
      </c>
      <c r="L103" s="188">
        <v>21</v>
      </c>
      <c r="M103" s="188">
        <f t="shared" ref="M103:M110" si="10">G103*(1+L103/100)</f>
        <v>0</v>
      </c>
      <c r="N103" s="188">
        <v>0</v>
      </c>
      <c r="O103" s="188">
        <f t="shared" ref="O103:O110" si="11">ROUND(E103*N103,2)</f>
        <v>0</v>
      </c>
      <c r="P103" s="188">
        <v>0</v>
      </c>
      <c r="Q103" s="188">
        <f t="shared" ref="Q103:Q110" si="12">ROUND(E103*P103,2)</f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ref="V103:V110" si="13">ROUND(E103*U103,2)</f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0.399999999999999" outlineLevel="1" x14ac:dyDescent="0.25">
      <c r="A104" s="183">
        <v>49</v>
      </c>
      <c r="B104" s="184" t="s">
        <v>2414</v>
      </c>
      <c r="C104" s="195" t="s">
        <v>2415</v>
      </c>
      <c r="D104" s="185" t="s">
        <v>702</v>
      </c>
      <c r="E104" s="186">
        <v>21</v>
      </c>
      <c r="F104" s="187"/>
      <c r="G104" s="188">
        <f t="shared" si="7"/>
        <v>0</v>
      </c>
      <c r="H104" s="187"/>
      <c r="I104" s="188">
        <f t="shared" si="8"/>
        <v>0</v>
      </c>
      <c r="J104" s="187"/>
      <c r="K104" s="188">
        <f t="shared" si="9"/>
        <v>0</v>
      </c>
      <c r="L104" s="188">
        <v>21</v>
      </c>
      <c r="M104" s="188">
        <f t="shared" si="10"/>
        <v>0</v>
      </c>
      <c r="N104" s="188">
        <v>0</v>
      </c>
      <c r="O104" s="188">
        <f t="shared" si="11"/>
        <v>0</v>
      </c>
      <c r="P104" s="188">
        <v>0</v>
      </c>
      <c r="Q104" s="188">
        <f t="shared" si="12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13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0.399999999999999" outlineLevel="1" x14ac:dyDescent="0.25">
      <c r="A105" s="183">
        <v>50</v>
      </c>
      <c r="B105" s="184" t="s">
        <v>2416</v>
      </c>
      <c r="C105" s="195" t="s">
        <v>2417</v>
      </c>
      <c r="D105" s="185" t="s">
        <v>702</v>
      </c>
      <c r="E105" s="186">
        <v>14</v>
      </c>
      <c r="F105" s="187"/>
      <c r="G105" s="188">
        <f t="shared" si="7"/>
        <v>0</v>
      </c>
      <c r="H105" s="187"/>
      <c r="I105" s="188">
        <f t="shared" si="8"/>
        <v>0</v>
      </c>
      <c r="J105" s="187"/>
      <c r="K105" s="188">
        <f t="shared" si="9"/>
        <v>0</v>
      </c>
      <c r="L105" s="188">
        <v>21</v>
      </c>
      <c r="M105" s="188">
        <f t="shared" si="10"/>
        <v>0</v>
      </c>
      <c r="N105" s="188">
        <v>0</v>
      </c>
      <c r="O105" s="188">
        <f t="shared" si="11"/>
        <v>0</v>
      </c>
      <c r="P105" s="188">
        <v>0</v>
      </c>
      <c r="Q105" s="188">
        <f t="shared" si="12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13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0.399999999999999" outlineLevel="1" x14ac:dyDescent="0.25">
      <c r="A106" s="183">
        <v>51</v>
      </c>
      <c r="B106" s="184" t="s">
        <v>2418</v>
      </c>
      <c r="C106" s="195" t="s">
        <v>2419</v>
      </c>
      <c r="D106" s="185" t="s">
        <v>702</v>
      </c>
      <c r="E106" s="186">
        <v>1</v>
      </c>
      <c r="F106" s="187"/>
      <c r="G106" s="188">
        <f t="shared" si="7"/>
        <v>0</v>
      </c>
      <c r="H106" s="187"/>
      <c r="I106" s="188">
        <f t="shared" si="8"/>
        <v>0</v>
      </c>
      <c r="J106" s="187"/>
      <c r="K106" s="188">
        <f t="shared" si="9"/>
        <v>0</v>
      </c>
      <c r="L106" s="188">
        <v>21</v>
      </c>
      <c r="M106" s="188">
        <f t="shared" si="10"/>
        <v>0</v>
      </c>
      <c r="N106" s="188">
        <v>0</v>
      </c>
      <c r="O106" s="188">
        <f t="shared" si="11"/>
        <v>0</v>
      </c>
      <c r="P106" s="188">
        <v>0</v>
      </c>
      <c r="Q106" s="188">
        <f t="shared" si="12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13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0.399999999999999" outlineLevel="1" x14ac:dyDescent="0.25">
      <c r="A107" s="183">
        <v>52</v>
      </c>
      <c r="B107" s="184" t="s">
        <v>2420</v>
      </c>
      <c r="C107" s="195" t="s">
        <v>2421</v>
      </c>
      <c r="D107" s="185" t="s">
        <v>702</v>
      </c>
      <c r="E107" s="186">
        <v>24</v>
      </c>
      <c r="F107" s="187"/>
      <c r="G107" s="188">
        <f t="shared" si="7"/>
        <v>0</v>
      </c>
      <c r="H107" s="187"/>
      <c r="I107" s="188">
        <f t="shared" si="8"/>
        <v>0</v>
      </c>
      <c r="J107" s="187"/>
      <c r="K107" s="188">
        <f t="shared" si="9"/>
        <v>0</v>
      </c>
      <c r="L107" s="188">
        <v>21</v>
      </c>
      <c r="M107" s="188">
        <f t="shared" si="10"/>
        <v>0</v>
      </c>
      <c r="N107" s="188">
        <v>0</v>
      </c>
      <c r="O107" s="188">
        <f t="shared" si="11"/>
        <v>0</v>
      </c>
      <c r="P107" s="188">
        <v>0</v>
      </c>
      <c r="Q107" s="188">
        <f t="shared" si="12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13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83">
        <v>53</v>
      </c>
      <c r="B108" s="184" t="s">
        <v>2422</v>
      </c>
      <c r="C108" s="195" t="s">
        <v>2423</v>
      </c>
      <c r="D108" s="185" t="s">
        <v>702</v>
      </c>
      <c r="E108" s="186">
        <v>22</v>
      </c>
      <c r="F108" s="187"/>
      <c r="G108" s="188">
        <f t="shared" si="7"/>
        <v>0</v>
      </c>
      <c r="H108" s="187"/>
      <c r="I108" s="188">
        <f t="shared" si="8"/>
        <v>0</v>
      </c>
      <c r="J108" s="187"/>
      <c r="K108" s="188">
        <f t="shared" si="9"/>
        <v>0</v>
      </c>
      <c r="L108" s="188">
        <v>21</v>
      </c>
      <c r="M108" s="188">
        <f t="shared" si="10"/>
        <v>0</v>
      </c>
      <c r="N108" s="188">
        <v>0</v>
      </c>
      <c r="O108" s="188">
        <f t="shared" si="11"/>
        <v>0</v>
      </c>
      <c r="P108" s="188">
        <v>0</v>
      </c>
      <c r="Q108" s="188">
        <f t="shared" si="12"/>
        <v>0</v>
      </c>
      <c r="R108" s="188"/>
      <c r="S108" s="188" t="s">
        <v>326</v>
      </c>
      <c r="T108" s="189" t="s">
        <v>327</v>
      </c>
      <c r="U108" s="159">
        <v>0</v>
      </c>
      <c r="V108" s="159">
        <f t="shared" si="13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83">
        <v>54</v>
      </c>
      <c r="B109" s="184" t="s">
        <v>2424</v>
      </c>
      <c r="C109" s="195" t="s">
        <v>2425</v>
      </c>
      <c r="D109" s="185" t="s">
        <v>702</v>
      </c>
      <c r="E109" s="186">
        <v>2</v>
      </c>
      <c r="F109" s="187"/>
      <c r="G109" s="188">
        <f t="shared" si="7"/>
        <v>0</v>
      </c>
      <c r="H109" s="187"/>
      <c r="I109" s="188">
        <f t="shared" si="8"/>
        <v>0</v>
      </c>
      <c r="J109" s="187"/>
      <c r="K109" s="188">
        <f t="shared" si="9"/>
        <v>0</v>
      </c>
      <c r="L109" s="188">
        <v>21</v>
      </c>
      <c r="M109" s="188">
        <f t="shared" si="10"/>
        <v>0</v>
      </c>
      <c r="N109" s="188">
        <v>0</v>
      </c>
      <c r="O109" s="188">
        <f t="shared" si="11"/>
        <v>0</v>
      </c>
      <c r="P109" s="188">
        <v>0</v>
      </c>
      <c r="Q109" s="188">
        <f t="shared" si="12"/>
        <v>0</v>
      </c>
      <c r="R109" s="188"/>
      <c r="S109" s="188" t="s">
        <v>326</v>
      </c>
      <c r="T109" s="189" t="s">
        <v>327</v>
      </c>
      <c r="U109" s="159">
        <v>0</v>
      </c>
      <c r="V109" s="159">
        <f t="shared" si="13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75">
        <v>55</v>
      </c>
      <c r="B110" s="176" t="s">
        <v>2426</v>
      </c>
      <c r="C110" s="193" t="s">
        <v>2427</v>
      </c>
      <c r="D110" s="177" t="s">
        <v>702</v>
      </c>
      <c r="E110" s="178">
        <v>6</v>
      </c>
      <c r="F110" s="179"/>
      <c r="G110" s="180">
        <f t="shared" si="7"/>
        <v>0</v>
      </c>
      <c r="H110" s="179"/>
      <c r="I110" s="180">
        <f t="shared" si="8"/>
        <v>0</v>
      </c>
      <c r="J110" s="179"/>
      <c r="K110" s="180">
        <f t="shared" si="9"/>
        <v>0</v>
      </c>
      <c r="L110" s="180">
        <v>21</v>
      </c>
      <c r="M110" s="180">
        <f t="shared" si="10"/>
        <v>0</v>
      </c>
      <c r="N110" s="180">
        <v>0</v>
      </c>
      <c r="O110" s="180">
        <f t="shared" si="11"/>
        <v>0</v>
      </c>
      <c r="P110" s="180">
        <v>0</v>
      </c>
      <c r="Q110" s="180">
        <f t="shared" si="12"/>
        <v>0</v>
      </c>
      <c r="R110" s="180"/>
      <c r="S110" s="180" t="s">
        <v>326</v>
      </c>
      <c r="T110" s="181" t="s">
        <v>327</v>
      </c>
      <c r="U110" s="159">
        <v>0</v>
      </c>
      <c r="V110" s="159">
        <f t="shared" si="13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1" outlineLevel="1" x14ac:dyDescent="0.25">
      <c r="A111" s="156"/>
      <c r="B111" s="157"/>
      <c r="C111" s="262" t="s">
        <v>2428</v>
      </c>
      <c r="D111" s="263"/>
      <c r="E111" s="263"/>
      <c r="F111" s="263"/>
      <c r="G111" s="263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610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82" t="str">
        <f>C111</f>
        <v>Oboustranná neprůhledná hliníková mřížka 200x100 s pevnými lamelami vč. upínacího rámu. Dveřní mřížka je vyrobena z hliníkových profilů povrchově eloxovaných nebo s RAL 9010. Pevné lamely jsou v horizontálním provedení.</v>
      </c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75">
        <v>56</v>
      </c>
      <c r="B112" s="176" t="s">
        <v>2429</v>
      </c>
      <c r="C112" s="193" t="s">
        <v>2430</v>
      </c>
      <c r="D112" s="177" t="s">
        <v>702</v>
      </c>
      <c r="E112" s="178">
        <v>5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0"/>
      <c r="S112" s="180" t="s">
        <v>326</v>
      </c>
      <c r="T112" s="181" t="s">
        <v>327</v>
      </c>
      <c r="U112" s="159">
        <v>0</v>
      </c>
      <c r="V112" s="159">
        <f>ROUND(E112*U112,2)</f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1" outlineLevel="1" x14ac:dyDescent="0.25">
      <c r="A113" s="156"/>
      <c r="B113" s="157"/>
      <c r="C113" s="262" t="s">
        <v>2504</v>
      </c>
      <c r="D113" s="263"/>
      <c r="E113" s="263"/>
      <c r="F113" s="263"/>
      <c r="G113" s="263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610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82" t="str">
        <f>C113</f>
        <v>"Oboustranná neprůhledná hliníková mřížka 300x200 s pevnými lamelami vč. upínacího rámu. Dveřní mřížka je vyrobena z hliníkových profilů povrchově eloxovaných nebo s RAL 9010. Pevné lamely jsou v horizontálním provedení.</v>
      </c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6"/>
      <c r="B114" s="157"/>
      <c r="C114" s="264" t="s">
        <v>2431</v>
      </c>
      <c r="D114" s="265"/>
      <c r="E114" s="265"/>
      <c r="F114" s="265"/>
      <c r="G114" s="265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610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30.6" outlineLevel="1" x14ac:dyDescent="0.25">
      <c r="A115" s="175">
        <v>57</v>
      </c>
      <c r="B115" s="176" t="s">
        <v>2432</v>
      </c>
      <c r="C115" s="193" t="s">
        <v>2433</v>
      </c>
      <c r="D115" s="177" t="s">
        <v>2326</v>
      </c>
      <c r="E115" s="178">
        <v>70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80">
        <v>0</v>
      </c>
      <c r="O115" s="180">
        <f>ROUND(E115*N115,2)</f>
        <v>0</v>
      </c>
      <c r="P115" s="180">
        <v>0</v>
      </c>
      <c r="Q115" s="180">
        <f>ROUND(E115*P115,2)</f>
        <v>0</v>
      </c>
      <c r="R115" s="180"/>
      <c r="S115" s="180" t="s">
        <v>326</v>
      </c>
      <c r="T115" s="181" t="s">
        <v>327</v>
      </c>
      <c r="U115" s="159">
        <v>0</v>
      </c>
      <c r="V115" s="159">
        <f>ROUND(E115*U115,2)</f>
        <v>0</v>
      </c>
      <c r="W115" s="159"/>
      <c r="X115" s="159" t="s">
        <v>246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289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31.2" outlineLevel="1" x14ac:dyDescent="0.25">
      <c r="A116" s="156"/>
      <c r="B116" s="157"/>
      <c r="C116" s="262" t="s">
        <v>2434</v>
      </c>
      <c r="D116" s="263"/>
      <c r="E116" s="263"/>
      <c r="F116" s="263"/>
      <c r="G116" s="263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610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82" t="str">
        <f>C116</f>
        <v>Ohebná hluktlumící hadice d107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16" s="149"/>
      <c r="BC116" s="149"/>
      <c r="BD116" s="149"/>
      <c r="BE116" s="149"/>
      <c r="BF116" s="149"/>
      <c r="BG116" s="149"/>
      <c r="BH116" s="149"/>
    </row>
    <row r="117" spans="1:60" ht="30.6" outlineLevel="1" x14ac:dyDescent="0.25">
      <c r="A117" s="175">
        <v>58</v>
      </c>
      <c r="B117" s="176" t="s">
        <v>2435</v>
      </c>
      <c r="C117" s="193" t="s">
        <v>2436</v>
      </c>
      <c r="D117" s="177" t="s">
        <v>2326</v>
      </c>
      <c r="E117" s="178">
        <v>56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80">
        <v>0</v>
      </c>
      <c r="O117" s="180">
        <f>ROUND(E117*N117,2)</f>
        <v>0</v>
      </c>
      <c r="P117" s="180">
        <v>0</v>
      </c>
      <c r="Q117" s="180">
        <f>ROUND(E117*P117,2)</f>
        <v>0</v>
      </c>
      <c r="R117" s="180"/>
      <c r="S117" s="180" t="s">
        <v>326</v>
      </c>
      <c r="T117" s="181" t="s">
        <v>327</v>
      </c>
      <c r="U117" s="159">
        <v>0</v>
      </c>
      <c r="V117" s="159">
        <f>ROUND(E117*U117,2)</f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289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31.2" outlineLevel="1" x14ac:dyDescent="0.25">
      <c r="A118" s="156"/>
      <c r="B118" s="157"/>
      <c r="C118" s="262" t="s">
        <v>2437</v>
      </c>
      <c r="D118" s="263"/>
      <c r="E118" s="263"/>
      <c r="F118" s="263"/>
      <c r="G118" s="263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610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82" t="str">
        <f>C118</f>
        <v>Ohebná hluktlumící hadice d127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83">
        <v>59</v>
      </c>
      <c r="B119" s="184" t="s">
        <v>2438</v>
      </c>
      <c r="C119" s="195" t="s">
        <v>2439</v>
      </c>
      <c r="D119" s="185" t="s">
        <v>702</v>
      </c>
      <c r="E119" s="186">
        <v>2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21</v>
      </c>
      <c r="M119" s="188">
        <f>G119*(1+L119/100)</f>
        <v>0</v>
      </c>
      <c r="N119" s="188">
        <v>0</v>
      </c>
      <c r="O119" s="188">
        <f>ROUND(E119*N119,2)</f>
        <v>0</v>
      </c>
      <c r="P119" s="188">
        <v>0</v>
      </c>
      <c r="Q119" s="188">
        <f>ROUND(E119*P119,2)</f>
        <v>0</v>
      </c>
      <c r="R119" s="188"/>
      <c r="S119" s="188" t="s">
        <v>326</v>
      </c>
      <c r="T119" s="189" t="s">
        <v>327</v>
      </c>
      <c r="U119" s="159">
        <v>0</v>
      </c>
      <c r="V119" s="159">
        <f>ROUND(E119*U119,2)</f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30.6" outlineLevel="1" x14ac:dyDescent="0.25">
      <c r="A120" s="175">
        <v>60</v>
      </c>
      <c r="B120" s="176" t="s">
        <v>2440</v>
      </c>
      <c r="C120" s="193" t="s">
        <v>2441</v>
      </c>
      <c r="D120" s="177" t="s">
        <v>2326</v>
      </c>
      <c r="E120" s="178">
        <v>30</v>
      </c>
      <c r="F120" s="179"/>
      <c r="G120" s="180">
        <f>ROUND(E120*F120,2)</f>
        <v>0</v>
      </c>
      <c r="H120" s="179"/>
      <c r="I120" s="180">
        <f>ROUND(E120*H120,2)</f>
        <v>0</v>
      </c>
      <c r="J120" s="179"/>
      <c r="K120" s="180">
        <f>ROUND(E120*J120,2)</f>
        <v>0</v>
      </c>
      <c r="L120" s="180">
        <v>21</v>
      </c>
      <c r="M120" s="180">
        <f>G120*(1+L120/100)</f>
        <v>0</v>
      </c>
      <c r="N120" s="180">
        <v>0</v>
      </c>
      <c r="O120" s="180">
        <f>ROUND(E120*N120,2)</f>
        <v>0</v>
      </c>
      <c r="P120" s="180">
        <v>0</v>
      </c>
      <c r="Q120" s="180">
        <f>ROUND(E120*P120,2)</f>
        <v>0</v>
      </c>
      <c r="R120" s="180"/>
      <c r="S120" s="180" t="s">
        <v>326</v>
      </c>
      <c r="T120" s="181" t="s">
        <v>327</v>
      </c>
      <c r="U120" s="159">
        <v>0</v>
      </c>
      <c r="V120" s="159">
        <f>ROUND(E120*U120,2)</f>
        <v>0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289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31.2" outlineLevel="1" x14ac:dyDescent="0.25">
      <c r="A121" s="156"/>
      <c r="B121" s="157"/>
      <c r="C121" s="262" t="s">
        <v>2442</v>
      </c>
      <c r="D121" s="263"/>
      <c r="E121" s="263"/>
      <c r="F121" s="263"/>
      <c r="G121" s="263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610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82" t="str">
        <f>C121</f>
        <v>Ohebná hluktlumící hadice d160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21" s="149"/>
      <c r="BC121" s="149"/>
      <c r="BD121" s="149"/>
      <c r="BE121" s="149"/>
      <c r="BF121" s="149"/>
      <c r="BG121" s="149"/>
      <c r="BH121" s="149"/>
    </row>
    <row r="122" spans="1:60" ht="30.6" outlineLevel="1" x14ac:dyDescent="0.25">
      <c r="A122" s="175">
        <v>61</v>
      </c>
      <c r="B122" s="176" t="s">
        <v>2443</v>
      </c>
      <c r="C122" s="193" t="s">
        <v>2444</v>
      </c>
      <c r="D122" s="177" t="s">
        <v>2326</v>
      </c>
      <c r="E122" s="178">
        <v>40</v>
      </c>
      <c r="F122" s="179"/>
      <c r="G122" s="180">
        <f>ROUND(E122*F122,2)</f>
        <v>0</v>
      </c>
      <c r="H122" s="179"/>
      <c r="I122" s="180">
        <f>ROUND(E122*H122,2)</f>
        <v>0</v>
      </c>
      <c r="J122" s="179"/>
      <c r="K122" s="180">
        <f>ROUND(E122*J122,2)</f>
        <v>0</v>
      </c>
      <c r="L122" s="180">
        <v>21</v>
      </c>
      <c r="M122" s="180">
        <f>G122*(1+L122/100)</f>
        <v>0</v>
      </c>
      <c r="N122" s="180">
        <v>0</v>
      </c>
      <c r="O122" s="180">
        <f>ROUND(E122*N122,2)</f>
        <v>0</v>
      </c>
      <c r="P122" s="180">
        <v>0</v>
      </c>
      <c r="Q122" s="180">
        <f>ROUND(E122*P122,2)</f>
        <v>0</v>
      </c>
      <c r="R122" s="180"/>
      <c r="S122" s="180" t="s">
        <v>326</v>
      </c>
      <c r="T122" s="181" t="s">
        <v>327</v>
      </c>
      <c r="U122" s="159">
        <v>0</v>
      </c>
      <c r="V122" s="159">
        <f>ROUND(E122*U122,2)</f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289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31.2" outlineLevel="1" x14ac:dyDescent="0.25">
      <c r="A123" s="156"/>
      <c r="B123" s="157"/>
      <c r="C123" s="262" t="s">
        <v>2445</v>
      </c>
      <c r="D123" s="263"/>
      <c r="E123" s="263"/>
      <c r="F123" s="263"/>
      <c r="G123" s="263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610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82" t="str">
        <f>C123</f>
        <v>Ohebná hluktlumící hadice d254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23" s="149"/>
      <c r="BC123" s="149"/>
      <c r="BD123" s="149"/>
      <c r="BE123" s="149"/>
      <c r="BF123" s="149"/>
      <c r="BG123" s="149"/>
      <c r="BH123" s="149"/>
    </row>
    <row r="124" spans="1:60" ht="30.6" outlineLevel="1" x14ac:dyDescent="0.25">
      <c r="A124" s="175">
        <v>62</v>
      </c>
      <c r="B124" s="176" t="s">
        <v>151</v>
      </c>
      <c r="C124" s="193" t="s">
        <v>2446</v>
      </c>
      <c r="D124" s="177" t="s">
        <v>2326</v>
      </c>
      <c r="E124" s="178">
        <v>20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80">
        <v>0</v>
      </c>
      <c r="O124" s="180">
        <f>ROUND(E124*N124,2)</f>
        <v>0</v>
      </c>
      <c r="P124" s="180">
        <v>0</v>
      </c>
      <c r="Q124" s="180">
        <f>ROUND(E124*P124,2)</f>
        <v>0</v>
      </c>
      <c r="R124" s="180"/>
      <c r="S124" s="180" t="s">
        <v>326</v>
      </c>
      <c r="T124" s="181" t="s">
        <v>327</v>
      </c>
      <c r="U124" s="159">
        <v>0</v>
      </c>
      <c r="V124" s="159">
        <f>ROUND(E124*U124,2)</f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31.2" outlineLevel="1" x14ac:dyDescent="0.25">
      <c r="A125" s="156"/>
      <c r="B125" s="157"/>
      <c r="C125" s="262" t="s">
        <v>2447</v>
      </c>
      <c r="D125" s="263"/>
      <c r="E125" s="263"/>
      <c r="F125" s="263"/>
      <c r="G125" s="263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610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82" t="str">
        <f>C125</f>
        <v>Ohebná hluktlumící hadice d406 typu SONO.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</v>
      </c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83">
        <v>63</v>
      </c>
      <c r="B126" s="184" t="s">
        <v>153</v>
      </c>
      <c r="C126" s="195" t="s">
        <v>2448</v>
      </c>
      <c r="D126" s="185" t="s">
        <v>702</v>
      </c>
      <c r="E126" s="186">
        <v>3</v>
      </c>
      <c r="F126" s="187"/>
      <c r="G126" s="188">
        <f t="shared" ref="G126:G137" si="14">ROUND(E126*F126,2)</f>
        <v>0</v>
      </c>
      <c r="H126" s="187"/>
      <c r="I126" s="188">
        <f t="shared" ref="I126:I137" si="15">ROUND(E126*H126,2)</f>
        <v>0</v>
      </c>
      <c r="J126" s="187"/>
      <c r="K126" s="188">
        <f t="shared" ref="K126:K137" si="16">ROUND(E126*J126,2)</f>
        <v>0</v>
      </c>
      <c r="L126" s="188">
        <v>21</v>
      </c>
      <c r="M126" s="188">
        <f t="shared" ref="M126:M137" si="17">G126*(1+L126/100)</f>
        <v>0</v>
      </c>
      <c r="N126" s="188">
        <v>0</v>
      </c>
      <c r="O126" s="188">
        <f t="shared" ref="O126:O137" si="18">ROUND(E126*N126,2)</f>
        <v>0</v>
      </c>
      <c r="P126" s="188">
        <v>0</v>
      </c>
      <c r="Q126" s="188">
        <f t="shared" ref="Q126:Q137" si="19">ROUND(E126*P126,2)</f>
        <v>0</v>
      </c>
      <c r="R126" s="188"/>
      <c r="S126" s="188" t="s">
        <v>326</v>
      </c>
      <c r="T126" s="189" t="s">
        <v>327</v>
      </c>
      <c r="U126" s="159">
        <v>0</v>
      </c>
      <c r="V126" s="159">
        <f t="shared" ref="V126:V137" si="20">ROUND(E126*U126,2)</f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289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83">
        <v>64</v>
      </c>
      <c r="B127" s="184" t="s">
        <v>2449</v>
      </c>
      <c r="C127" s="195" t="s">
        <v>2450</v>
      </c>
      <c r="D127" s="185" t="s">
        <v>702</v>
      </c>
      <c r="E127" s="186">
        <v>3</v>
      </c>
      <c r="F127" s="187"/>
      <c r="G127" s="188">
        <f t="shared" si="14"/>
        <v>0</v>
      </c>
      <c r="H127" s="187"/>
      <c r="I127" s="188">
        <f t="shared" si="15"/>
        <v>0</v>
      </c>
      <c r="J127" s="187"/>
      <c r="K127" s="188">
        <f t="shared" si="16"/>
        <v>0</v>
      </c>
      <c r="L127" s="188">
        <v>21</v>
      </c>
      <c r="M127" s="188">
        <f t="shared" si="17"/>
        <v>0</v>
      </c>
      <c r="N127" s="188">
        <v>0</v>
      </c>
      <c r="O127" s="188">
        <f t="shared" si="18"/>
        <v>0</v>
      </c>
      <c r="P127" s="188">
        <v>0</v>
      </c>
      <c r="Q127" s="188">
        <f t="shared" si="19"/>
        <v>0</v>
      </c>
      <c r="R127" s="188"/>
      <c r="S127" s="188" t="s">
        <v>326</v>
      </c>
      <c r="T127" s="189" t="s">
        <v>327</v>
      </c>
      <c r="U127" s="159">
        <v>0</v>
      </c>
      <c r="V127" s="159">
        <f t="shared" si="20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83">
        <v>65</v>
      </c>
      <c r="B128" s="184" t="s">
        <v>2451</v>
      </c>
      <c r="C128" s="195" t="s">
        <v>2452</v>
      </c>
      <c r="D128" s="185" t="s">
        <v>702</v>
      </c>
      <c r="E128" s="186">
        <v>1</v>
      </c>
      <c r="F128" s="187"/>
      <c r="G128" s="188">
        <f t="shared" si="14"/>
        <v>0</v>
      </c>
      <c r="H128" s="187"/>
      <c r="I128" s="188">
        <f t="shared" si="15"/>
        <v>0</v>
      </c>
      <c r="J128" s="187"/>
      <c r="K128" s="188">
        <f t="shared" si="16"/>
        <v>0</v>
      </c>
      <c r="L128" s="188">
        <v>21</v>
      </c>
      <c r="M128" s="188">
        <f t="shared" si="17"/>
        <v>0</v>
      </c>
      <c r="N128" s="188">
        <v>0</v>
      </c>
      <c r="O128" s="188">
        <f t="shared" si="18"/>
        <v>0</v>
      </c>
      <c r="P128" s="188">
        <v>0</v>
      </c>
      <c r="Q128" s="188">
        <f t="shared" si="19"/>
        <v>0</v>
      </c>
      <c r="R128" s="188"/>
      <c r="S128" s="188" t="s">
        <v>326</v>
      </c>
      <c r="T128" s="189" t="s">
        <v>327</v>
      </c>
      <c r="U128" s="159">
        <v>0</v>
      </c>
      <c r="V128" s="159">
        <f t="shared" si="20"/>
        <v>0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289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83">
        <v>66</v>
      </c>
      <c r="B129" s="184" t="s">
        <v>2453</v>
      </c>
      <c r="C129" s="195" t="s">
        <v>2454</v>
      </c>
      <c r="D129" s="185" t="s">
        <v>242</v>
      </c>
      <c r="E129" s="186">
        <v>0</v>
      </c>
      <c r="F129" s="187"/>
      <c r="G129" s="188">
        <f t="shared" si="14"/>
        <v>0</v>
      </c>
      <c r="H129" s="187"/>
      <c r="I129" s="188">
        <f t="shared" si="15"/>
        <v>0</v>
      </c>
      <c r="J129" s="187"/>
      <c r="K129" s="188">
        <f t="shared" si="16"/>
        <v>0</v>
      </c>
      <c r="L129" s="188">
        <v>21</v>
      </c>
      <c r="M129" s="188">
        <f t="shared" si="17"/>
        <v>0</v>
      </c>
      <c r="N129" s="188">
        <v>0</v>
      </c>
      <c r="O129" s="188">
        <f t="shared" si="18"/>
        <v>0</v>
      </c>
      <c r="P129" s="188">
        <v>0</v>
      </c>
      <c r="Q129" s="188">
        <f t="shared" si="19"/>
        <v>0</v>
      </c>
      <c r="R129" s="188"/>
      <c r="S129" s="188" t="s">
        <v>326</v>
      </c>
      <c r="T129" s="189" t="s">
        <v>327</v>
      </c>
      <c r="U129" s="159">
        <v>0</v>
      </c>
      <c r="V129" s="159">
        <f t="shared" si="20"/>
        <v>0</v>
      </c>
      <c r="W129" s="159"/>
      <c r="X129" s="159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83">
        <v>67</v>
      </c>
      <c r="B130" s="184" t="s">
        <v>2455</v>
      </c>
      <c r="C130" s="195" t="s">
        <v>2456</v>
      </c>
      <c r="D130" s="185" t="s">
        <v>242</v>
      </c>
      <c r="E130" s="186">
        <v>60</v>
      </c>
      <c r="F130" s="187"/>
      <c r="G130" s="188">
        <f t="shared" si="14"/>
        <v>0</v>
      </c>
      <c r="H130" s="187"/>
      <c r="I130" s="188">
        <f t="shared" si="15"/>
        <v>0</v>
      </c>
      <c r="J130" s="187"/>
      <c r="K130" s="188">
        <f t="shared" si="16"/>
        <v>0</v>
      </c>
      <c r="L130" s="188">
        <v>21</v>
      </c>
      <c r="M130" s="188">
        <f t="shared" si="17"/>
        <v>0</v>
      </c>
      <c r="N130" s="188">
        <v>0</v>
      </c>
      <c r="O130" s="188">
        <f t="shared" si="18"/>
        <v>0</v>
      </c>
      <c r="P130" s="188">
        <v>0</v>
      </c>
      <c r="Q130" s="188">
        <f t="shared" si="19"/>
        <v>0</v>
      </c>
      <c r="R130" s="188"/>
      <c r="S130" s="188" t="s">
        <v>326</v>
      </c>
      <c r="T130" s="189" t="s">
        <v>327</v>
      </c>
      <c r="U130" s="159">
        <v>0</v>
      </c>
      <c r="V130" s="159">
        <f t="shared" si="20"/>
        <v>0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289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83">
        <v>68</v>
      </c>
      <c r="B131" s="184" t="s">
        <v>2457</v>
      </c>
      <c r="C131" s="195" t="s">
        <v>2458</v>
      </c>
      <c r="D131" s="185" t="s">
        <v>242</v>
      </c>
      <c r="E131" s="186">
        <v>1</v>
      </c>
      <c r="F131" s="187"/>
      <c r="G131" s="188">
        <f t="shared" si="14"/>
        <v>0</v>
      </c>
      <c r="H131" s="187"/>
      <c r="I131" s="188">
        <f t="shared" si="15"/>
        <v>0</v>
      </c>
      <c r="J131" s="187"/>
      <c r="K131" s="188">
        <f t="shared" si="16"/>
        <v>0</v>
      </c>
      <c r="L131" s="188">
        <v>21</v>
      </c>
      <c r="M131" s="188">
        <f t="shared" si="17"/>
        <v>0</v>
      </c>
      <c r="N131" s="188">
        <v>0</v>
      </c>
      <c r="O131" s="188">
        <f t="shared" si="18"/>
        <v>0</v>
      </c>
      <c r="P131" s="188">
        <v>0</v>
      </c>
      <c r="Q131" s="188">
        <f t="shared" si="19"/>
        <v>0</v>
      </c>
      <c r="R131" s="188"/>
      <c r="S131" s="188" t="s">
        <v>326</v>
      </c>
      <c r="T131" s="189" t="s">
        <v>327</v>
      </c>
      <c r="U131" s="159">
        <v>0</v>
      </c>
      <c r="V131" s="159">
        <f t="shared" si="20"/>
        <v>0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289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5">
      <c r="A132" s="183">
        <v>69</v>
      </c>
      <c r="B132" s="184" t="s">
        <v>2459</v>
      </c>
      <c r="C132" s="195" t="s">
        <v>2460</v>
      </c>
      <c r="D132" s="185" t="s">
        <v>242</v>
      </c>
      <c r="E132" s="186">
        <v>65</v>
      </c>
      <c r="F132" s="187"/>
      <c r="G132" s="188">
        <f t="shared" si="14"/>
        <v>0</v>
      </c>
      <c r="H132" s="187"/>
      <c r="I132" s="188">
        <f t="shared" si="15"/>
        <v>0</v>
      </c>
      <c r="J132" s="187"/>
      <c r="K132" s="188">
        <f t="shared" si="16"/>
        <v>0</v>
      </c>
      <c r="L132" s="188">
        <v>21</v>
      </c>
      <c r="M132" s="188">
        <f t="shared" si="17"/>
        <v>0</v>
      </c>
      <c r="N132" s="188">
        <v>0</v>
      </c>
      <c r="O132" s="188">
        <f t="shared" si="18"/>
        <v>0</v>
      </c>
      <c r="P132" s="188">
        <v>0</v>
      </c>
      <c r="Q132" s="188">
        <f t="shared" si="19"/>
        <v>0</v>
      </c>
      <c r="R132" s="188"/>
      <c r="S132" s="188" t="s">
        <v>326</v>
      </c>
      <c r="T132" s="189" t="s">
        <v>327</v>
      </c>
      <c r="U132" s="159">
        <v>0</v>
      </c>
      <c r="V132" s="159">
        <f t="shared" si="20"/>
        <v>0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289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0.399999999999999" outlineLevel="1" x14ac:dyDescent="0.25">
      <c r="A133" s="183">
        <v>70</v>
      </c>
      <c r="B133" s="184" t="s">
        <v>2461</v>
      </c>
      <c r="C133" s="195" t="s">
        <v>2462</v>
      </c>
      <c r="D133" s="185" t="s">
        <v>242</v>
      </c>
      <c r="E133" s="186">
        <v>24</v>
      </c>
      <c r="F133" s="187"/>
      <c r="G133" s="188">
        <f t="shared" si="14"/>
        <v>0</v>
      </c>
      <c r="H133" s="187"/>
      <c r="I133" s="188">
        <f t="shared" si="15"/>
        <v>0</v>
      </c>
      <c r="J133" s="187"/>
      <c r="K133" s="188">
        <f t="shared" si="16"/>
        <v>0</v>
      </c>
      <c r="L133" s="188">
        <v>21</v>
      </c>
      <c r="M133" s="188">
        <f t="shared" si="17"/>
        <v>0</v>
      </c>
      <c r="N133" s="188">
        <v>0</v>
      </c>
      <c r="O133" s="188">
        <f t="shared" si="18"/>
        <v>0</v>
      </c>
      <c r="P133" s="188">
        <v>0</v>
      </c>
      <c r="Q133" s="188">
        <f t="shared" si="19"/>
        <v>0</v>
      </c>
      <c r="R133" s="188"/>
      <c r="S133" s="188" t="s">
        <v>326</v>
      </c>
      <c r="T133" s="189" t="s">
        <v>327</v>
      </c>
      <c r="U133" s="159">
        <v>0</v>
      </c>
      <c r="V133" s="159">
        <f t="shared" si="20"/>
        <v>0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289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0.399999999999999" outlineLevel="1" x14ac:dyDescent="0.25">
      <c r="A134" s="183">
        <v>71</v>
      </c>
      <c r="B134" s="184" t="s">
        <v>2463</v>
      </c>
      <c r="C134" s="195" t="s">
        <v>2464</v>
      </c>
      <c r="D134" s="185" t="s">
        <v>2326</v>
      </c>
      <c r="E134" s="186">
        <v>230</v>
      </c>
      <c r="F134" s="187"/>
      <c r="G134" s="188">
        <f t="shared" si="14"/>
        <v>0</v>
      </c>
      <c r="H134" s="187"/>
      <c r="I134" s="188">
        <f t="shared" si="15"/>
        <v>0</v>
      </c>
      <c r="J134" s="187"/>
      <c r="K134" s="188">
        <f t="shared" si="16"/>
        <v>0</v>
      </c>
      <c r="L134" s="188">
        <v>21</v>
      </c>
      <c r="M134" s="188">
        <f t="shared" si="17"/>
        <v>0</v>
      </c>
      <c r="N134" s="188">
        <v>0</v>
      </c>
      <c r="O134" s="188">
        <f t="shared" si="18"/>
        <v>0</v>
      </c>
      <c r="P134" s="188">
        <v>0</v>
      </c>
      <c r="Q134" s="188">
        <f t="shared" si="19"/>
        <v>0</v>
      </c>
      <c r="R134" s="188"/>
      <c r="S134" s="188" t="s">
        <v>326</v>
      </c>
      <c r="T134" s="189" t="s">
        <v>327</v>
      </c>
      <c r="U134" s="159">
        <v>0</v>
      </c>
      <c r="V134" s="159">
        <f t="shared" si="20"/>
        <v>0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83">
        <v>72</v>
      </c>
      <c r="B135" s="184" t="s">
        <v>2465</v>
      </c>
      <c r="C135" s="195" t="s">
        <v>2466</v>
      </c>
      <c r="D135" s="185" t="s">
        <v>242</v>
      </c>
      <c r="E135" s="186">
        <v>60</v>
      </c>
      <c r="F135" s="187"/>
      <c r="G135" s="188">
        <f t="shared" si="14"/>
        <v>0</v>
      </c>
      <c r="H135" s="187"/>
      <c r="I135" s="188">
        <f t="shared" si="15"/>
        <v>0</v>
      </c>
      <c r="J135" s="187"/>
      <c r="K135" s="188">
        <f t="shared" si="16"/>
        <v>0</v>
      </c>
      <c r="L135" s="188">
        <v>21</v>
      </c>
      <c r="M135" s="188">
        <f t="shared" si="17"/>
        <v>0</v>
      </c>
      <c r="N135" s="188">
        <v>0</v>
      </c>
      <c r="O135" s="188">
        <f t="shared" si="18"/>
        <v>0</v>
      </c>
      <c r="P135" s="188">
        <v>0</v>
      </c>
      <c r="Q135" s="188">
        <f t="shared" si="19"/>
        <v>0</v>
      </c>
      <c r="R135" s="188"/>
      <c r="S135" s="188" t="s">
        <v>326</v>
      </c>
      <c r="T135" s="189" t="s">
        <v>327</v>
      </c>
      <c r="U135" s="159">
        <v>0</v>
      </c>
      <c r="V135" s="159">
        <f t="shared" si="20"/>
        <v>0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83">
        <v>73</v>
      </c>
      <c r="B136" s="184" t="s">
        <v>2467</v>
      </c>
      <c r="C136" s="195" t="s">
        <v>2468</v>
      </c>
      <c r="D136" s="185" t="s">
        <v>2316</v>
      </c>
      <c r="E136" s="186">
        <v>70</v>
      </c>
      <c r="F136" s="187"/>
      <c r="G136" s="188">
        <f t="shared" si="14"/>
        <v>0</v>
      </c>
      <c r="H136" s="187"/>
      <c r="I136" s="188">
        <f t="shared" si="15"/>
        <v>0</v>
      </c>
      <c r="J136" s="187"/>
      <c r="K136" s="188">
        <f t="shared" si="16"/>
        <v>0</v>
      </c>
      <c r="L136" s="188">
        <v>21</v>
      </c>
      <c r="M136" s="188">
        <f t="shared" si="17"/>
        <v>0</v>
      </c>
      <c r="N136" s="188">
        <v>0</v>
      </c>
      <c r="O136" s="188">
        <f t="shared" si="18"/>
        <v>0</v>
      </c>
      <c r="P136" s="188">
        <v>0</v>
      </c>
      <c r="Q136" s="188">
        <f t="shared" si="19"/>
        <v>0</v>
      </c>
      <c r="R136" s="188"/>
      <c r="S136" s="188" t="s">
        <v>326</v>
      </c>
      <c r="T136" s="189" t="s">
        <v>327</v>
      </c>
      <c r="U136" s="159">
        <v>0</v>
      </c>
      <c r="V136" s="159">
        <f t="shared" si="20"/>
        <v>0</v>
      </c>
      <c r="W136" s="159"/>
      <c r="X136" s="159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289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75">
        <v>74</v>
      </c>
      <c r="B137" s="176" t="s">
        <v>2469</v>
      </c>
      <c r="C137" s="193" t="s">
        <v>2470</v>
      </c>
      <c r="D137" s="177" t="s">
        <v>274</v>
      </c>
      <c r="E137" s="178">
        <v>1</v>
      </c>
      <c r="F137" s="179"/>
      <c r="G137" s="180">
        <f t="shared" si="14"/>
        <v>0</v>
      </c>
      <c r="H137" s="179"/>
      <c r="I137" s="180">
        <f t="shared" si="15"/>
        <v>0</v>
      </c>
      <c r="J137" s="179"/>
      <c r="K137" s="180">
        <f t="shared" si="16"/>
        <v>0</v>
      </c>
      <c r="L137" s="180">
        <v>21</v>
      </c>
      <c r="M137" s="180">
        <f t="shared" si="17"/>
        <v>0</v>
      </c>
      <c r="N137" s="180">
        <v>0</v>
      </c>
      <c r="O137" s="180">
        <f t="shared" si="18"/>
        <v>0</v>
      </c>
      <c r="P137" s="180">
        <v>0</v>
      </c>
      <c r="Q137" s="180">
        <f t="shared" si="19"/>
        <v>0</v>
      </c>
      <c r="R137" s="180"/>
      <c r="S137" s="180" t="s">
        <v>326</v>
      </c>
      <c r="T137" s="181" t="s">
        <v>327</v>
      </c>
      <c r="U137" s="159">
        <v>0</v>
      </c>
      <c r="V137" s="159">
        <f t="shared" si="20"/>
        <v>0</v>
      </c>
      <c r="W137" s="159"/>
      <c r="X137" s="159" t="s">
        <v>246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289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56"/>
      <c r="B138" s="157"/>
      <c r="C138" s="262" t="s">
        <v>2471</v>
      </c>
      <c r="D138" s="263"/>
      <c r="E138" s="263"/>
      <c r="F138" s="263"/>
      <c r="G138" s="263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610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56"/>
      <c r="B139" s="157"/>
      <c r="C139" s="204" t="s">
        <v>251</v>
      </c>
      <c r="D139" s="165"/>
      <c r="E139" s="166"/>
      <c r="F139" s="167"/>
      <c r="G139" s="167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610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5">
      <c r="A140" s="156"/>
      <c r="B140" s="157"/>
      <c r="C140" s="264" t="s">
        <v>2472</v>
      </c>
      <c r="D140" s="265"/>
      <c r="E140" s="265"/>
      <c r="F140" s="265"/>
      <c r="G140" s="265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610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56"/>
      <c r="B141" s="157"/>
      <c r="C141" s="204" t="s">
        <v>251</v>
      </c>
      <c r="D141" s="165"/>
      <c r="E141" s="166"/>
      <c r="F141" s="167"/>
      <c r="G141" s="167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610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56"/>
      <c r="B142" s="157"/>
      <c r="C142" s="264" t="s">
        <v>2473</v>
      </c>
      <c r="D142" s="265"/>
      <c r="E142" s="265"/>
      <c r="F142" s="265"/>
      <c r="G142" s="265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610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56"/>
      <c r="B143" s="157"/>
      <c r="C143" s="204" t="s">
        <v>251</v>
      </c>
      <c r="D143" s="165"/>
      <c r="E143" s="166"/>
      <c r="F143" s="167"/>
      <c r="G143" s="167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610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56"/>
      <c r="B144" s="157"/>
      <c r="C144" s="264" t="s">
        <v>2474</v>
      </c>
      <c r="D144" s="265"/>
      <c r="E144" s="265"/>
      <c r="F144" s="265"/>
      <c r="G144" s="265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610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56"/>
      <c r="B145" s="157"/>
      <c r="C145" s="204" t="s">
        <v>251</v>
      </c>
      <c r="D145" s="165"/>
      <c r="E145" s="166"/>
      <c r="F145" s="167"/>
      <c r="G145" s="167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610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56"/>
      <c r="B146" s="157"/>
      <c r="C146" s="264" t="s">
        <v>2475</v>
      </c>
      <c r="D146" s="265"/>
      <c r="E146" s="265"/>
      <c r="F146" s="265"/>
      <c r="G146" s="265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610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56"/>
      <c r="B147" s="157"/>
      <c r="C147" s="204" t="s">
        <v>251</v>
      </c>
      <c r="D147" s="165"/>
      <c r="E147" s="166"/>
      <c r="F147" s="167"/>
      <c r="G147" s="167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610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56"/>
      <c r="B148" s="157"/>
      <c r="C148" s="264" t="s">
        <v>2476</v>
      </c>
      <c r="D148" s="265"/>
      <c r="E148" s="265"/>
      <c r="F148" s="265"/>
      <c r="G148" s="265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610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x14ac:dyDescent="0.25">
      <c r="A149" s="169" t="s">
        <v>238</v>
      </c>
      <c r="B149" s="170" t="s">
        <v>101</v>
      </c>
      <c r="C149" s="192" t="s">
        <v>102</v>
      </c>
      <c r="D149" s="171"/>
      <c r="E149" s="172"/>
      <c r="F149" s="173"/>
      <c r="G149" s="173">
        <f>SUMIF(AG150:AG173,"&lt;&gt;NOR",G150:G173)</f>
        <v>0</v>
      </c>
      <c r="H149" s="173"/>
      <c r="I149" s="173">
        <f>SUM(I150:I173)</f>
        <v>0</v>
      </c>
      <c r="J149" s="173"/>
      <c r="K149" s="173">
        <f>SUM(K150:K173)</f>
        <v>0</v>
      </c>
      <c r="L149" s="173"/>
      <c r="M149" s="173">
        <f>SUM(M150:M173)</f>
        <v>0</v>
      </c>
      <c r="N149" s="173"/>
      <c r="O149" s="173">
        <f>SUM(O150:O173)</f>
        <v>0</v>
      </c>
      <c r="P149" s="173"/>
      <c r="Q149" s="173">
        <f>SUM(Q150:Q173)</f>
        <v>0</v>
      </c>
      <c r="R149" s="173"/>
      <c r="S149" s="173"/>
      <c r="T149" s="174"/>
      <c r="U149" s="168"/>
      <c r="V149" s="168">
        <f>SUM(V150:V173)</f>
        <v>0</v>
      </c>
      <c r="W149" s="168"/>
      <c r="X149" s="168"/>
      <c r="AG149" t="s">
        <v>239</v>
      </c>
    </row>
    <row r="150" spans="1:60" ht="20.399999999999999" outlineLevel="1" x14ac:dyDescent="0.25">
      <c r="A150" s="183">
        <v>75</v>
      </c>
      <c r="B150" s="184" t="s">
        <v>2477</v>
      </c>
      <c r="C150" s="195" t="s">
        <v>2478</v>
      </c>
      <c r="D150" s="185" t="s">
        <v>702</v>
      </c>
      <c r="E150" s="186">
        <v>1</v>
      </c>
      <c r="F150" s="187"/>
      <c r="G150" s="188">
        <f t="shared" ref="G150:G164" si="21">ROUND(E150*F150,2)</f>
        <v>0</v>
      </c>
      <c r="H150" s="187"/>
      <c r="I150" s="188">
        <f t="shared" ref="I150:I164" si="22">ROUND(E150*H150,2)</f>
        <v>0</v>
      </c>
      <c r="J150" s="187"/>
      <c r="K150" s="188">
        <f t="shared" ref="K150:K164" si="23">ROUND(E150*J150,2)</f>
        <v>0</v>
      </c>
      <c r="L150" s="188">
        <v>21</v>
      </c>
      <c r="M150" s="188">
        <f t="shared" ref="M150:M164" si="24">G150*(1+L150/100)</f>
        <v>0</v>
      </c>
      <c r="N150" s="188">
        <v>0</v>
      </c>
      <c r="O150" s="188">
        <f t="shared" ref="O150:O164" si="25">ROUND(E150*N150,2)</f>
        <v>0</v>
      </c>
      <c r="P150" s="188">
        <v>0</v>
      </c>
      <c r="Q150" s="188">
        <f t="shared" ref="Q150:Q164" si="26">ROUND(E150*P150,2)</f>
        <v>0</v>
      </c>
      <c r="R150" s="188"/>
      <c r="S150" s="188" t="s">
        <v>326</v>
      </c>
      <c r="T150" s="189" t="s">
        <v>327</v>
      </c>
      <c r="U150" s="159">
        <v>0</v>
      </c>
      <c r="V150" s="159">
        <f t="shared" ref="V150:V164" si="27">ROUND(E150*U150,2)</f>
        <v>0</v>
      </c>
      <c r="W150" s="159"/>
      <c r="X150" s="159" t="s">
        <v>246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289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0.399999999999999" outlineLevel="1" x14ac:dyDescent="0.25">
      <c r="A151" s="183">
        <v>76</v>
      </c>
      <c r="B151" s="184" t="s">
        <v>2479</v>
      </c>
      <c r="C151" s="195" t="s">
        <v>2321</v>
      </c>
      <c r="D151" s="185" t="s">
        <v>702</v>
      </c>
      <c r="E151" s="186">
        <v>1</v>
      </c>
      <c r="F151" s="187"/>
      <c r="G151" s="188">
        <f t="shared" si="21"/>
        <v>0</v>
      </c>
      <c r="H151" s="187"/>
      <c r="I151" s="188">
        <f t="shared" si="22"/>
        <v>0</v>
      </c>
      <c r="J151" s="187"/>
      <c r="K151" s="188">
        <f t="shared" si="23"/>
        <v>0</v>
      </c>
      <c r="L151" s="188">
        <v>21</v>
      </c>
      <c r="M151" s="188">
        <f t="shared" si="24"/>
        <v>0</v>
      </c>
      <c r="N151" s="188">
        <v>0</v>
      </c>
      <c r="O151" s="188">
        <f t="shared" si="25"/>
        <v>0</v>
      </c>
      <c r="P151" s="188">
        <v>0</v>
      </c>
      <c r="Q151" s="188">
        <f t="shared" si="26"/>
        <v>0</v>
      </c>
      <c r="R151" s="188"/>
      <c r="S151" s="188" t="s">
        <v>326</v>
      </c>
      <c r="T151" s="189" t="s">
        <v>327</v>
      </c>
      <c r="U151" s="159">
        <v>0</v>
      </c>
      <c r="V151" s="159">
        <f t="shared" si="27"/>
        <v>0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289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0.399999999999999" outlineLevel="1" x14ac:dyDescent="0.25">
      <c r="A152" s="183">
        <v>77</v>
      </c>
      <c r="B152" s="184" t="s">
        <v>2480</v>
      </c>
      <c r="C152" s="195" t="s">
        <v>2481</v>
      </c>
      <c r="D152" s="185" t="s">
        <v>702</v>
      </c>
      <c r="E152" s="186">
        <v>4</v>
      </c>
      <c r="F152" s="187"/>
      <c r="G152" s="188">
        <f t="shared" si="21"/>
        <v>0</v>
      </c>
      <c r="H152" s="187"/>
      <c r="I152" s="188">
        <f t="shared" si="22"/>
        <v>0</v>
      </c>
      <c r="J152" s="187"/>
      <c r="K152" s="188">
        <f t="shared" si="23"/>
        <v>0</v>
      </c>
      <c r="L152" s="188">
        <v>21</v>
      </c>
      <c r="M152" s="188">
        <f t="shared" si="24"/>
        <v>0</v>
      </c>
      <c r="N152" s="188">
        <v>0</v>
      </c>
      <c r="O152" s="188">
        <f t="shared" si="25"/>
        <v>0</v>
      </c>
      <c r="P152" s="188">
        <v>0</v>
      </c>
      <c r="Q152" s="188">
        <f t="shared" si="26"/>
        <v>0</v>
      </c>
      <c r="R152" s="188"/>
      <c r="S152" s="188" t="s">
        <v>326</v>
      </c>
      <c r="T152" s="189" t="s">
        <v>327</v>
      </c>
      <c r="U152" s="159">
        <v>0</v>
      </c>
      <c r="V152" s="159">
        <f t="shared" si="27"/>
        <v>0</v>
      </c>
      <c r="W152" s="159"/>
      <c r="X152" s="159" t="s">
        <v>246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289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0.399999999999999" outlineLevel="1" x14ac:dyDescent="0.25">
      <c r="A153" s="183">
        <v>78</v>
      </c>
      <c r="B153" s="184" t="s">
        <v>2482</v>
      </c>
      <c r="C153" s="195" t="s">
        <v>2478</v>
      </c>
      <c r="D153" s="185" t="s">
        <v>702</v>
      </c>
      <c r="E153" s="186">
        <v>1</v>
      </c>
      <c r="F153" s="187"/>
      <c r="G153" s="188">
        <f t="shared" si="21"/>
        <v>0</v>
      </c>
      <c r="H153" s="187"/>
      <c r="I153" s="188">
        <f t="shared" si="22"/>
        <v>0</v>
      </c>
      <c r="J153" s="187"/>
      <c r="K153" s="188">
        <f t="shared" si="23"/>
        <v>0</v>
      </c>
      <c r="L153" s="188">
        <v>21</v>
      </c>
      <c r="M153" s="188">
        <f t="shared" si="24"/>
        <v>0</v>
      </c>
      <c r="N153" s="188">
        <v>0</v>
      </c>
      <c r="O153" s="188">
        <f t="shared" si="25"/>
        <v>0</v>
      </c>
      <c r="P153" s="188">
        <v>0</v>
      </c>
      <c r="Q153" s="188">
        <f t="shared" si="26"/>
        <v>0</v>
      </c>
      <c r="R153" s="188"/>
      <c r="S153" s="188" t="s">
        <v>326</v>
      </c>
      <c r="T153" s="189" t="s">
        <v>327</v>
      </c>
      <c r="U153" s="159">
        <v>0</v>
      </c>
      <c r="V153" s="159">
        <f t="shared" si="27"/>
        <v>0</v>
      </c>
      <c r="W153" s="159"/>
      <c r="X153" s="159" t="s">
        <v>246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289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0.399999999999999" outlineLevel="1" x14ac:dyDescent="0.25">
      <c r="A154" s="183">
        <v>79</v>
      </c>
      <c r="B154" s="184" t="s">
        <v>2483</v>
      </c>
      <c r="C154" s="195" t="s">
        <v>2321</v>
      </c>
      <c r="D154" s="185" t="s">
        <v>702</v>
      </c>
      <c r="E154" s="186">
        <v>1</v>
      </c>
      <c r="F154" s="187"/>
      <c r="G154" s="188">
        <f t="shared" si="21"/>
        <v>0</v>
      </c>
      <c r="H154" s="187"/>
      <c r="I154" s="188">
        <f t="shared" si="22"/>
        <v>0</v>
      </c>
      <c r="J154" s="187"/>
      <c r="K154" s="188">
        <f t="shared" si="23"/>
        <v>0</v>
      </c>
      <c r="L154" s="188">
        <v>21</v>
      </c>
      <c r="M154" s="188">
        <f t="shared" si="24"/>
        <v>0</v>
      </c>
      <c r="N154" s="188">
        <v>0</v>
      </c>
      <c r="O154" s="188">
        <f t="shared" si="25"/>
        <v>0</v>
      </c>
      <c r="P154" s="188">
        <v>0</v>
      </c>
      <c r="Q154" s="188">
        <f t="shared" si="26"/>
        <v>0</v>
      </c>
      <c r="R154" s="188"/>
      <c r="S154" s="188" t="s">
        <v>326</v>
      </c>
      <c r="T154" s="189" t="s">
        <v>327</v>
      </c>
      <c r="U154" s="159">
        <v>0</v>
      </c>
      <c r="V154" s="159">
        <f t="shared" si="27"/>
        <v>0</v>
      </c>
      <c r="W154" s="159"/>
      <c r="X154" s="159" t="s">
        <v>246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289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0.399999999999999" outlineLevel="1" x14ac:dyDescent="0.25">
      <c r="A155" s="183">
        <v>80</v>
      </c>
      <c r="B155" s="184" t="s">
        <v>2484</v>
      </c>
      <c r="C155" s="195" t="s">
        <v>2481</v>
      </c>
      <c r="D155" s="185" t="s">
        <v>702</v>
      </c>
      <c r="E155" s="186">
        <v>4</v>
      </c>
      <c r="F155" s="187"/>
      <c r="G155" s="188">
        <f t="shared" si="21"/>
        <v>0</v>
      </c>
      <c r="H155" s="187"/>
      <c r="I155" s="188">
        <f t="shared" si="22"/>
        <v>0</v>
      </c>
      <c r="J155" s="187"/>
      <c r="K155" s="188">
        <f t="shared" si="23"/>
        <v>0</v>
      </c>
      <c r="L155" s="188">
        <v>21</v>
      </c>
      <c r="M155" s="188">
        <f t="shared" si="24"/>
        <v>0</v>
      </c>
      <c r="N155" s="188">
        <v>0</v>
      </c>
      <c r="O155" s="188">
        <f t="shared" si="25"/>
        <v>0</v>
      </c>
      <c r="P155" s="188">
        <v>0</v>
      </c>
      <c r="Q155" s="188">
        <f t="shared" si="26"/>
        <v>0</v>
      </c>
      <c r="R155" s="188"/>
      <c r="S155" s="188" t="s">
        <v>326</v>
      </c>
      <c r="T155" s="189" t="s">
        <v>327</v>
      </c>
      <c r="U155" s="159">
        <v>0</v>
      </c>
      <c r="V155" s="159">
        <f t="shared" si="27"/>
        <v>0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289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0.399999999999999" outlineLevel="1" x14ac:dyDescent="0.25">
      <c r="A156" s="183">
        <v>81</v>
      </c>
      <c r="B156" s="184" t="s">
        <v>2485</v>
      </c>
      <c r="C156" s="195" t="s">
        <v>2478</v>
      </c>
      <c r="D156" s="185" t="s">
        <v>702</v>
      </c>
      <c r="E156" s="186">
        <v>1</v>
      </c>
      <c r="F156" s="187"/>
      <c r="G156" s="188">
        <f t="shared" si="21"/>
        <v>0</v>
      </c>
      <c r="H156" s="187"/>
      <c r="I156" s="188">
        <f t="shared" si="22"/>
        <v>0</v>
      </c>
      <c r="J156" s="187"/>
      <c r="K156" s="188">
        <f t="shared" si="23"/>
        <v>0</v>
      </c>
      <c r="L156" s="188">
        <v>21</v>
      </c>
      <c r="M156" s="188">
        <f t="shared" si="24"/>
        <v>0</v>
      </c>
      <c r="N156" s="188">
        <v>0</v>
      </c>
      <c r="O156" s="188">
        <f t="shared" si="25"/>
        <v>0</v>
      </c>
      <c r="P156" s="188">
        <v>0</v>
      </c>
      <c r="Q156" s="188">
        <f t="shared" si="26"/>
        <v>0</v>
      </c>
      <c r="R156" s="188"/>
      <c r="S156" s="188" t="s">
        <v>326</v>
      </c>
      <c r="T156" s="189" t="s">
        <v>327</v>
      </c>
      <c r="U156" s="159">
        <v>0</v>
      </c>
      <c r="V156" s="159">
        <f t="shared" si="27"/>
        <v>0</v>
      </c>
      <c r="W156" s="159"/>
      <c r="X156" s="159" t="s">
        <v>246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289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0.399999999999999" outlineLevel="1" x14ac:dyDescent="0.25">
      <c r="A157" s="183">
        <v>82</v>
      </c>
      <c r="B157" s="184" t="s">
        <v>2486</v>
      </c>
      <c r="C157" s="195" t="s">
        <v>2321</v>
      </c>
      <c r="D157" s="185" t="s">
        <v>702</v>
      </c>
      <c r="E157" s="186">
        <v>1</v>
      </c>
      <c r="F157" s="187"/>
      <c r="G157" s="188">
        <f t="shared" si="21"/>
        <v>0</v>
      </c>
      <c r="H157" s="187"/>
      <c r="I157" s="188">
        <f t="shared" si="22"/>
        <v>0</v>
      </c>
      <c r="J157" s="187"/>
      <c r="K157" s="188">
        <f t="shared" si="23"/>
        <v>0</v>
      </c>
      <c r="L157" s="188">
        <v>21</v>
      </c>
      <c r="M157" s="188">
        <f t="shared" si="24"/>
        <v>0</v>
      </c>
      <c r="N157" s="188">
        <v>0</v>
      </c>
      <c r="O157" s="188">
        <f t="shared" si="25"/>
        <v>0</v>
      </c>
      <c r="P157" s="188">
        <v>0</v>
      </c>
      <c r="Q157" s="188">
        <f t="shared" si="26"/>
        <v>0</v>
      </c>
      <c r="R157" s="188"/>
      <c r="S157" s="188" t="s">
        <v>326</v>
      </c>
      <c r="T157" s="189" t="s">
        <v>327</v>
      </c>
      <c r="U157" s="159">
        <v>0</v>
      </c>
      <c r="V157" s="159">
        <f t="shared" si="27"/>
        <v>0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289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0.399999999999999" outlineLevel="1" x14ac:dyDescent="0.25">
      <c r="A158" s="183">
        <v>83</v>
      </c>
      <c r="B158" s="184" t="s">
        <v>2487</v>
      </c>
      <c r="C158" s="195" t="s">
        <v>2481</v>
      </c>
      <c r="D158" s="185" t="s">
        <v>702</v>
      </c>
      <c r="E158" s="186">
        <v>2</v>
      </c>
      <c r="F158" s="187"/>
      <c r="G158" s="188">
        <f t="shared" si="21"/>
        <v>0</v>
      </c>
      <c r="H158" s="187"/>
      <c r="I158" s="188">
        <f t="shared" si="22"/>
        <v>0</v>
      </c>
      <c r="J158" s="187"/>
      <c r="K158" s="188">
        <f t="shared" si="23"/>
        <v>0</v>
      </c>
      <c r="L158" s="188">
        <v>21</v>
      </c>
      <c r="M158" s="188">
        <f t="shared" si="24"/>
        <v>0</v>
      </c>
      <c r="N158" s="188">
        <v>0</v>
      </c>
      <c r="O158" s="188">
        <f t="shared" si="25"/>
        <v>0</v>
      </c>
      <c r="P158" s="188">
        <v>0</v>
      </c>
      <c r="Q158" s="188">
        <f t="shared" si="26"/>
        <v>0</v>
      </c>
      <c r="R158" s="188"/>
      <c r="S158" s="188" t="s">
        <v>326</v>
      </c>
      <c r="T158" s="189" t="s">
        <v>327</v>
      </c>
      <c r="U158" s="159">
        <v>0</v>
      </c>
      <c r="V158" s="159">
        <f t="shared" si="27"/>
        <v>0</v>
      </c>
      <c r="W158" s="159"/>
      <c r="X158" s="159" t="s">
        <v>246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289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0.399999999999999" outlineLevel="1" x14ac:dyDescent="0.25">
      <c r="A159" s="183">
        <v>84</v>
      </c>
      <c r="B159" s="184" t="s">
        <v>2488</v>
      </c>
      <c r="C159" s="195" t="s">
        <v>2489</v>
      </c>
      <c r="D159" s="185" t="s">
        <v>702</v>
      </c>
      <c r="E159" s="186">
        <v>3</v>
      </c>
      <c r="F159" s="187"/>
      <c r="G159" s="188">
        <f t="shared" si="21"/>
        <v>0</v>
      </c>
      <c r="H159" s="187"/>
      <c r="I159" s="188">
        <f t="shared" si="22"/>
        <v>0</v>
      </c>
      <c r="J159" s="187"/>
      <c r="K159" s="188">
        <f t="shared" si="23"/>
        <v>0</v>
      </c>
      <c r="L159" s="188">
        <v>21</v>
      </c>
      <c r="M159" s="188">
        <f t="shared" si="24"/>
        <v>0</v>
      </c>
      <c r="N159" s="188">
        <v>0</v>
      </c>
      <c r="O159" s="188">
        <f t="shared" si="25"/>
        <v>0</v>
      </c>
      <c r="P159" s="188">
        <v>0</v>
      </c>
      <c r="Q159" s="188">
        <f t="shared" si="26"/>
        <v>0</v>
      </c>
      <c r="R159" s="188"/>
      <c r="S159" s="188" t="s">
        <v>326</v>
      </c>
      <c r="T159" s="189" t="s">
        <v>327</v>
      </c>
      <c r="U159" s="159">
        <v>0</v>
      </c>
      <c r="V159" s="159">
        <f t="shared" si="27"/>
        <v>0</v>
      </c>
      <c r="W159" s="159"/>
      <c r="X159" s="159" t="s">
        <v>246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289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83">
        <v>85</v>
      </c>
      <c r="B160" s="184" t="s">
        <v>2490</v>
      </c>
      <c r="C160" s="195" t="s">
        <v>2491</v>
      </c>
      <c r="D160" s="185" t="s">
        <v>702</v>
      </c>
      <c r="E160" s="186">
        <v>1</v>
      </c>
      <c r="F160" s="187"/>
      <c r="G160" s="188">
        <f t="shared" si="21"/>
        <v>0</v>
      </c>
      <c r="H160" s="187"/>
      <c r="I160" s="188">
        <f t="shared" si="22"/>
        <v>0</v>
      </c>
      <c r="J160" s="187"/>
      <c r="K160" s="188">
        <f t="shared" si="23"/>
        <v>0</v>
      </c>
      <c r="L160" s="188">
        <v>21</v>
      </c>
      <c r="M160" s="188">
        <f t="shared" si="24"/>
        <v>0</v>
      </c>
      <c r="N160" s="188">
        <v>0</v>
      </c>
      <c r="O160" s="188">
        <f t="shared" si="25"/>
        <v>0</v>
      </c>
      <c r="P160" s="188">
        <v>0</v>
      </c>
      <c r="Q160" s="188">
        <f t="shared" si="26"/>
        <v>0</v>
      </c>
      <c r="R160" s="188"/>
      <c r="S160" s="188" t="s">
        <v>326</v>
      </c>
      <c r="T160" s="189" t="s">
        <v>327</v>
      </c>
      <c r="U160" s="159">
        <v>0</v>
      </c>
      <c r="V160" s="159">
        <f t="shared" si="27"/>
        <v>0</v>
      </c>
      <c r="W160" s="159"/>
      <c r="X160" s="159" t="s">
        <v>246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289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83">
        <v>86</v>
      </c>
      <c r="B161" s="184" t="s">
        <v>2492</v>
      </c>
      <c r="C161" s="195" t="s">
        <v>2323</v>
      </c>
      <c r="D161" s="185" t="s">
        <v>702</v>
      </c>
      <c r="E161" s="186">
        <v>3</v>
      </c>
      <c r="F161" s="187"/>
      <c r="G161" s="188">
        <f t="shared" si="21"/>
        <v>0</v>
      </c>
      <c r="H161" s="187"/>
      <c r="I161" s="188">
        <f t="shared" si="22"/>
        <v>0</v>
      </c>
      <c r="J161" s="187"/>
      <c r="K161" s="188">
        <f t="shared" si="23"/>
        <v>0</v>
      </c>
      <c r="L161" s="188">
        <v>21</v>
      </c>
      <c r="M161" s="188">
        <f t="shared" si="24"/>
        <v>0</v>
      </c>
      <c r="N161" s="188">
        <v>0</v>
      </c>
      <c r="O161" s="188">
        <f t="shared" si="25"/>
        <v>0</v>
      </c>
      <c r="P161" s="188">
        <v>0</v>
      </c>
      <c r="Q161" s="188">
        <f t="shared" si="26"/>
        <v>0</v>
      </c>
      <c r="R161" s="188"/>
      <c r="S161" s="188" t="s">
        <v>326</v>
      </c>
      <c r="T161" s="189" t="s">
        <v>327</v>
      </c>
      <c r="U161" s="159">
        <v>0</v>
      </c>
      <c r="V161" s="159">
        <f t="shared" si="27"/>
        <v>0</v>
      </c>
      <c r="W161" s="159"/>
      <c r="X161" s="159" t="s">
        <v>246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289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0.399999999999999" outlineLevel="1" x14ac:dyDescent="0.25">
      <c r="A162" s="183">
        <v>87</v>
      </c>
      <c r="B162" s="184" t="s">
        <v>2493</v>
      </c>
      <c r="C162" s="195" t="s">
        <v>2328</v>
      </c>
      <c r="D162" s="185" t="s">
        <v>2326</v>
      </c>
      <c r="E162" s="186">
        <v>190</v>
      </c>
      <c r="F162" s="187"/>
      <c r="G162" s="188">
        <f t="shared" si="21"/>
        <v>0</v>
      </c>
      <c r="H162" s="187"/>
      <c r="I162" s="188">
        <f t="shared" si="22"/>
        <v>0</v>
      </c>
      <c r="J162" s="187"/>
      <c r="K162" s="188">
        <f t="shared" si="23"/>
        <v>0</v>
      </c>
      <c r="L162" s="188">
        <v>21</v>
      </c>
      <c r="M162" s="188">
        <f t="shared" si="24"/>
        <v>0</v>
      </c>
      <c r="N162" s="188">
        <v>0</v>
      </c>
      <c r="O162" s="188">
        <f t="shared" si="25"/>
        <v>0</v>
      </c>
      <c r="P162" s="188">
        <v>0</v>
      </c>
      <c r="Q162" s="188">
        <f t="shared" si="26"/>
        <v>0</v>
      </c>
      <c r="R162" s="188"/>
      <c r="S162" s="188" t="s">
        <v>326</v>
      </c>
      <c r="T162" s="189" t="s">
        <v>327</v>
      </c>
      <c r="U162" s="159">
        <v>0</v>
      </c>
      <c r="V162" s="159">
        <f t="shared" si="27"/>
        <v>0</v>
      </c>
      <c r="W162" s="159"/>
      <c r="X162" s="159" t="s">
        <v>246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289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83">
        <v>88</v>
      </c>
      <c r="B163" s="184" t="s">
        <v>2494</v>
      </c>
      <c r="C163" s="195" t="s">
        <v>2495</v>
      </c>
      <c r="D163" s="185" t="s">
        <v>2326</v>
      </c>
      <c r="E163" s="186">
        <v>180</v>
      </c>
      <c r="F163" s="187"/>
      <c r="G163" s="188">
        <f t="shared" si="21"/>
        <v>0</v>
      </c>
      <c r="H163" s="187"/>
      <c r="I163" s="188">
        <f t="shared" si="22"/>
        <v>0</v>
      </c>
      <c r="J163" s="187"/>
      <c r="K163" s="188">
        <f t="shared" si="23"/>
        <v>0</v>
      </c>
      <c r="L163" s="188">
        <v>21</v>
      </c>
      <c r="M163" s="188">
        <f t="shared" si="24"/>
        <v>0</v>
      </c>
      <c r="N163" s="188">
        <v>0</v>
      </c>
      <c r="O163" s="188">
        <f t="shared" si="25"/>
        <v>0</v>
      </c>
      <c r="P163" s="188">
        <v>0</v>
      </c>
      <c r="Q163" s="188">
        <f t="shared" si="26"/>
        <v>0</v>
      </c>
      <c r="R163" s="188"/>
      <c r="S163" s="188" t="s">
        <v>326</v>
      </c>
      <c r="T163" s="189" t="s">
        <v>327</v>
      </c>
      <c r="U163" s="159">
        <v>0</v>
      </c>
      <c r="V163" s="159">
        <f t="shared" si="27"/>
        <v>0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75">
        <v>89</v>
      </c>
      <c r="B164" s="176" t="s">
        <v>2496</v>
      </c>
      <c r="C164" s="193" t="s">
        <v>2470</v>
      </c>
      <c r="D164" s="177" t="s">
        <v>2316</v>
      </c>
      <c r="E164" s="178">
        <v>1</v>
      </c>
      <c r="F164" s="179"/>
      <c r="G164" s="180">
        <f t="shared" si="21"/>
        <v>0</v>
      </c>
      <c r="H164" s="179"/>
      <c r="I164" s="180">
        <f t="shared" si="22"/>
        <v>0</v>
      </c>
      <c r="J164" s="179"/>
      <c r="K164" s="180">
        <f t="shared" si="23"/>
        <v>0</v>
      </c>
      <c r="L164" s="180">
        <v>21</v>
      </c>
      <c r="M164" s="180">
        <f t="shared" si="24"/>
        <v>0</v>
      </c>
      <c r="N164" s="180">
        <v>0</v>
      </c>
      <c r="O164" s="180">
        <f t="shared" si="25"/>
        <v>0</v>
      </c>
      <c r="P164" s="180">
        <v>0</v>
      </c>
      <c r="Q164" s="180">
        <f t="shared" si="26"/>
        <v>0</v>
      </c>
      <c r="R164" s="180"/>
      <c r="S164" s="180" t="s">
        <v>326</v>
      </c>
      <c r="T164" s="181" t="s">
        <v>327</v>
      </c>
      <c r="U164" s="159">
        <v>0</v>
      </c>
      <c r="V164" s="159">
        <f t="shared" si="27"/>
        <v>0</v>
      </c>
      <c r="W164" s="159"/>
      <c r="X164" s="159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289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56"/>
      <c r="B165" s="157"/>
      <c r="C165" s="262" t="s">
        <v>2471</v>
      </c>
      <c r="D165" s="263"/>
      <c r="E165" s="263"/>
      <c r="F165" s="263"/>
      <c r="G165" s="263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610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56"/>
      <c r="B166" s="157"/>
      <c r="C166" s="204" t="s">
        <v>251</v>
      </c>
      <c r="D166" s="165"/>
      <c r="E166" s="166"/>
      <c r="F166" s="167"/>
      <c r="G166" s="167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610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56"/>
      <c r="B167" s="157"/>
      <c r="C167" s="264" t="s">
        <v>2497</v>
      </c>
      <c r="D167" s="265"/>
      <c r="E167" s="265"/>
      <c r="F167" s="265"/>
      <c r="G167" s="265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610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5">
      <c r="A168" s="156"/>
      <c r="B168" s="157"/>
      <c r="C168" s="204" t="s">
        <v>251</v>
      </c>
      <c r="D168" s="165"/>
      <c r="E168" s="166"/>
      <c r="F168" s="167"/>
      <c r="G168" s="167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610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5">
      <c r="A169" s="156"/>
      <c r="B169" s="157"/>
      <c r="C169" s="264" t="s">
        <v>2498</v>
      </c>
      <c r="D169" s="265"/>
      <c r="E169" s="265"/>
      <c r="F169" s="265"/>
      <c r="G169" s="265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610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56"/>
      <c r="B170" s="157"/>
      <c r="C170" s="204" t="s">
        <v>251</v>
      </c>
      <c r="D170" s="165"/>
      <c r="E170" s="166"/>
      <c r="F170" s="167"/>
      <c r="G170" s="167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610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56"/>
      <c r="B171" s="157"/>
      <c r="C171" s="264" t="s">
        <v>2474</v>
      </c>
      <c r="D171" s="265"/>
      <c r="E171" s="265"/>
      <c r="F171" s="265"/>
      <c r="G171" s="265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610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56"/>
      <c r="B172" s="157"/>
      <c r="C172" s="204" t="s">
        <v>251</v>
      </c>
      <c r="D172" s="165"/>
      <c r="E172" s="166"/>
      <c r="F172" s="167"/>
      <c r="G172" s="167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610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5">
      <c r="A173" s="156"/>
      <c r="B173" s="157"/>
      <c r="C173" s="264" t="s">
        <v>2499</v>
      </c>
      <c r="D173" s="265"/>
      <c r="E173" s="265"/>
      <c r="F173" s="265"/>
      <c r="G173" s="265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610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x14ac:dyDescent="0.25">
      <c r="A174" s="169" t="s">
        <v>238</v>
      </c>
      <c r="B174" s="170" t="s">
        <v>139</v>
      </c>
      <c r="C174" s="192" t="s">
        <v>103</v>
      </c>
      <c r="D174" s="171"/>
      <c r="E174" s="172"/>
      <c r="F174" s="173"/>
      <c r="G174" s="173">
        <f>SUMIF(AG175:AG176,"&lt;&gt;NOR",G175:G176)</f>
        <v>0</v>
      </c>
      <c r="H174" s="173"/>
      <c r="I174" s="173">
        <f>SUM(I175:I176)</f>
        <v>0</v>
      </c>
      <c r="J174" s="173"/>
      <c r="K174" s="173">
        <f>SUM(K175:K176)</f>
        <v>0</v>
      </c>
      <c r="L174" s="173"/>
      <c r="M174" s="173">
        <f>SUM(M175:M176)</f>
        <v>0</v>
      </c>
      <c r="N174" s="173"/>
      <c r="O174" s="173">
        <f>SUM(O175:O176)</f>
        <v>0</v>
      </c>
      <c r="P174" s="173"/>
      <c r="Q174" s="173">
        <f>SUM(Q175:Q176)</f>
        <v>0</v>
      </c>
      <c r="R174" s="173"/>
      <c r="S174" s="173"/>
      <c r="T174" s="174"/>
      <c r="U174" s="168"/>
      <c r="V174" s="168">
        <f>SUM(V175:V176)</f>
        <v>0</v>
      </c>
      <c r="W174" s="168"/>
      <c r="X174" s="168"/>
      <c r="AG174" t="s">
        <v>239</v>
      </c>
    </row>
    <row r="175" spans="1:60" outlineLevel="1" x14ac:dyDescent="0.25">
      <c r="A175" s="183">
        <v>90</v>
      </c>
      <c r="B175" s="184" t="s">
        <v>2500</v>
      </c>
      <c r="C175" s="195" t="s">
        <v>2501</v>
      </c>
      <c r="D175" s="185" t="s">
        <v>2316</v>
      </c>
      <c r="E175" s="186">
        <v>1</v>
      </c>
      <c r="F175" s="187"/>
      <c r="G175" s="188">
        <f>ROUND(E175*F175,2)</f>
        <v>0</v>
      </c>
      <c r="H175" s="187"/>
      <c r="I175" s="188">
        <f>ROUND(E175*H175,2)</f>
        <v>0</v>
      </c>
      <c r="J175" s="187"/>
      <c r="K175" s="188">
        <f>ROUND(E175*J175,2)</f>
        <v>0</v>
      </c>
      <c r="L175" s="188">
        <v>21</v>
      </c>
      <c r="M175" s="188">
        <f>G175*(1+L175/100)</f>
        <v>0</v>
      </c>
      <c r="N175" s="188">
        <v>0</v>
      </c>
      <c r="O175" s="188">
        <f>ROUND(E175*N175,2)</f>
        <v>0</v>
      </c>
      <c r="P175" s="188">
        <v>0</v>
      </c>
      <c r="Q175" s="188">
        <f>ROUND(E175*P175,2)</f>
        <v>0</v>
      </c>
      <c r="R175" s="188"/>
      <c r="S175" s="188" t="s">
        <v>326</v>
      </c>
      <c r="T175" s="189" t="s">
        <v>327</v>
      </c>
      <c r="U175" s="159">
        <v>0</v>
      </c>
      <c r="V175" s="159">
        <f>ROUND(E175*U175,2)</f>
        <v>0</v>
      </c>
      <c r="W175" s="159"/>
      <c r="X175" s="159" t="s">
        <v>246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289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75">
        <v>91</v>
      </c>
      <c r="B176" s="176" t="s">
        <v>2502</v>
      </c>
      <c r="C176" s="193" t="s">
        <v>2503</v>
      </c>
      <c r="D176" s="177" t="s">
        <v>2316</v>
      </c>
      <c r="E176" s="178">
        <v>1</v>
      </c>
      <c r="F176" s="179"/>
      <c r="G176" s="180">
        <f>ROUND(E176*F176,2)</f>
        <v>0</v>
      </c>
      <c r="H176" s="179"/>
      <c r="I176" s="180">
        <f>ROUND(E176*H176,2)</f>
        <v>0</v>
      </c>
      <c r="J176" s="179"/>
      <c r="K176" s="180">
        <f>ROUND(E176*J176,2)</f>
        <v>0</v>
      </c>
      <c r="L176" s="180">
        <v>21</v>
      </c>
      <c r="M176" s="180">
        <f>G176*(1+L176/100)</f>
        <v>0</v>
      </c>
      <c r="N176" s="180">
        <v>0</v>
      </c>
      <c r="O176" s="180">
        <f>ROUND(E176*N176,2)</f>
        <v>0</v>
      </c>
      <c r="P176" s="180">
        <v>0</v>
      </c>
      <c r="Q176" s="180">
        <f>ROUND(E176*P176,2)</f>
        <v>0</v>
      </c>
      <c r="R176" s="180"/>
      <c r="S176" s="180" t="s">
        <v>326</v>
      </c>
      <c r="T176" s="181" t="s">
        <v>327</v>
      </c>
      <c r="U176" s="159">
        <v>0</v>
      </c>
      <c r="V176" s="159">
        <f>ROUND(E176*U176,2)</f>
        <v>0</v>
      </c>
      <c r="W176" s="159"/>
      <c r="X176" s="159" t="s">
        <v>246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289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33" x14ac:dyDescent="0.25">
      <c r="A177" s="3"/>
      <c r="B177" s="4"/>
      <c r="C177" s="198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225</v>
      </c>
    </row>
    <row r="178" spans="1:33" x14ac:dyDescent="0.25">
      <c r="A178" s="152"/>
      <c r="B178" s="153" t="s">
        <v>29</v>
      </c>
      <c r="C178" s="199"/>
      <c r="D178" s="154"/>
      <c r="E178" s="155"/>
      <c r="F178" s="155"/>
      <c r="G178" s="191">
        <f>G8+G149+G174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666</v>
      </c>
    </row>
    <row r="179" spans="1:33" x14ac:dyDescent="0.25">
      <c r="C179" s="200"/>
      <c r="D179" s="10"/>
      <c r="AG179" t="s">
        <v>687</v>
      </c>
    </row>
    <row r="180" spans="1:33" x14ac:dyDescent="0.25">
      <c r="D180" s="10"/>
    </row>
    <row r="181" spans="1:33" x14ac:dyDescent="0.25">
      <c r="D181" s="10"/>
    </row>
    <row r="182" spans="1:33" x14ac:dyDescent="0.25">
      <c r="D182" s="10"/>
    </row>
    <row r="183" spans="1:33" x14ac:dyDescent="0.25">
      <c r="D183" s="10"/>
    </row>
    <row r="184" spans="1:33" x14ac:dyDescent="0.25">
      <c r="D184" s="10"/>
    </row>
    <row r="185" spans="1:33" x14ac:dyDescent="0.25">
      <c r="D185" s="10"/>
    </row>
    <row r="186" spans="1:33" x14ac:dyDescent="0.25">
      <c r="D186" s="10"/>
    </row>
    <row r="187" spans="1:33" x14ac:dyDescent="0.25">
      <c r="D187" s="10"/>
    </row>
    <row r="188" spans="1:33" x14ac:dyDescent="0.25">
      <c r="D188" s="10"/>
    </row>
    <row r="189" spans="1:33" x14ac:dyDescent="0.25">
      <c r="D189" s="10"/>
    </row>
    <row r="190" spans="1:33" x14ac:dyDescent="0.25">
      <c r="D190" s="10"/>
    </row>
    <row r="191" spans="1:33" x14ac:dyDescent="0.25">
      <c r="D191" s="10"/>
    </row>
    <row r="192" spans="1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rHwG1xKs0bgMHzeoUAMiekMDeqtxlwGOUhsUUnyvGh98Qqe5kmf0r0lZnYOd9oYwCmz4r4YCAHVjyzax/aPEw==" saltValue="dNAfhkPDfvUlCB0fxdJuxg==" spinCount="100000" sheet="1"/>
  <mergeCells count="56">
    <mergeCell ref="C43:G43"/>
    <mergeCell ref="A1:G1"/>
    <mergeCell ref="C2:G2"/>
    <mergeCell ref="C3:G3"/>
    <mergeCell ref="C4:G4"/>
    <mergeCell ref="C10:G10"/>
    <mergeCell ref="C13:G13"/>
    <mergeCell ref="C19:G19"/>
    <mergeCell ref="C22:G22"/>
    <mergeCell ref="C28:G28"/>
    <mergeCell ref="C31:G31"/>
    <mergeCell ref="C37:G37"/>
    <mergeCell ref="C68:G68"/>
    <mergeCell ref="C46:G46"/>
    <mergeCell ref="C48:G48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C100:G100"/>
    <mergeCell ref="C70:G70"/>
    <mergeCell ref="C72:G72"/>
    <mergeCell ref="C74:G74"/>
    <mergeCell ref="C76:G76"/>
    <mergeCell ref="C78:G78"/>
    <mergeCell ref="C80:G80"/>
    <mergeCell ref="C82:G82"/>
    <mergeCell ref="C84:G84"/>
    <mergeCell ref="C86:G86"/>
    <mergeCell ref="C96:G96"/>
    <mergeCell ref="C98:G98"/>
    <mergeCell ref="C142:G142"/>
    <mergeCell ref="C102:G102"/>
    <mergeCell ref="C111:G111"/>
    <mergeCell ref="C113:G113"/>
    <mergeCell ref="C114:G114"/>
    <mergeCell ref="C116:G116"/>
    <mergeCell ref="C118:G118"/>
    <mergeCell ref="C121:G121"/>
    <mergeCell ref="C123:G123"/>
    <mergeCell ref="C125:G125"/>
    <mergeCell ref="C138:G138"/>
    <mergeCell ref="C140:G140"/>
    <mergeCell ref="C171:G171"/>
    <mergeCell ref="C173:G173"/>
    <mergeCell ref="C144:G144"/>
    <mergeCell ref="C146:G146"/>
    <mergeCell ref="C148:G148"/>
    <mergeCell ref="C165:G165"/>
    <mergeCell ref="C167:G167"/>
    <mergeCell ref="C169:G16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61</v>
      </c>
      <c r="C3" s="271" t="s">
        <v>62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68</v>
      </c>
      <c r="C4" s="274" t="s">
        <v>69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93</v>
      </c>
      <c r="C8" s="192" t="s">
        <v>95</v>
      </c>
      <c r="D8" s="171"/>
      <c r="E8" s="172"/>
      <c r="F8" s="173"/>
      <c r="G8" s="173">
        <f>SUMIF(AG9:AG9,"&lt;&gt;NOR",G9:G9)</f>
        <v>0</v>
      </c>
      <c r="H8" s="173"/>
      <c r="I8" s="173">
        <f>SUM(I9:I9)</f>
        <v>0</v>
      </c>
      <c r="J8" s="173"/>
      <c r="K8" s="173">
        <f>SUM(K9:K9)</f>
        <v>0</v>
      </c>
      <c r="L8" s="173"/>
      <c r="M8" s="173">
        <f>SUM(M9:M9)</f>
        <v>0</v>
      </c>
      <c r="N8" s="173"/>
      <c r="O8" s="173">
        <f>SUM(O9:O9)</f>
        <v>0</v>
      </c>
      <c r="P8" s="173"/>
      <c r="Q8" s="173">
        <f>SUM(Q9:Q9)</f>
        <v>0</v>
      </c>
      <c r="R8" s="173"/>
      <c r="S8" s="173"/>
      <c r="T8" s="174"/>
      <c r="U8" s="168"/>
      <c r="V8" s="168">
        <f>SUM(V9:V9)</f>
        <v>0</v>
      </c>
      <c r="W8" s="168"/>
      <c r="X8" s="168"/>
      <c r="AG8" t="s">
        <v>239</v>
      </c>
    </row>
    <row r="9" spans="1:60" outlineLevel="1" x14ac:dyDescent="0.25">
      <c r="A9" s="183">
        <v>1</v>
      </c>
      <c r="B9" s="184" t="s">
        <v>688</v>
      </c>
      <c r="C9" s="195" t="s">
        <v>2505</v>
      </c>
      <c r="D9" s="185" t="s">
        <v>702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5">
      <c r="A10" s="169" t="s">
        <v>238</v>
      </c>
      <c r="B10" s="170" t="s">
        <v>101</v>
      </c>
      <c r="C10" s="192" t="s">
        <v>104</v>
      </c>
      <c r="D10" s="171"/>
      <c r="E10" s="172"/>
      <c r="F10" s="173"/>
      <c r="G10" s="173">
        <f>SUMIF(AG11:AG14,"&lt;&gt;NOR",G11:G14)</f>
        <v>0</v>
      </c>
      <c r="H10" s="173"/>
      <c r="I10" s="173">
        <f>SUM(I11:I14)</f>
        <v>0</v>
      </c>
      <c r="J10" s="173"/>
      <c r="K10" s="173">
        <f>SUM(K11:K14)</f>
        <v>0</v>
      </c>
      <c r="L10" s="173"/>
      <c r="M10" s="173">
        <f>SUM(M11:M14)</f>
        <v>0</v>
      </c>
      <c r="N10" s="173"/>
      <c r="O10" s="173">
        <f>SUM(O11:O14)</f>
        <v>0</v>
      </c>
      <c r="P10" s="173"/>
      <c r="Q10" s="173">
        <f>SUM(Q11:Q14)</f>
        <v>0</v>
      </c>
      <c r="R10" s="173"/>
      <c r="S10" s="173"/>
      <c r="T10" s="174"/>
      <c r="U10" s="168"/>
      <c r="V10" s="168">
        <f>SUM(V11:V14)</f>
        <v>0</v>
      </c>
      <c r="W10" s="168"/>
      <c r="X10" s="168"/>
      <c r="AG10" t="s">
        <v>239</v>
      </c>
    </row>
    <row r="11" spans="1:60" ht="20.399999999999999" outlineLevel="1" x14ac:dyDescent="0.25">
      <c r="A11" s="183">
        <v>2</v>
      </c>
      <c r="B11" s="184" t="s">
        <v>690</v>
      </c>
      <c r="C11" s="195" t="s">
        <v>2506</v>
      </c>
      <c r="D11" s="185" t="s">
        <v>702</v>
      </c>
      <c r="E11" s="186">
        <v>1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3">
        <v>3</v>
      </c>
      <c r="B12" s="184" t="s">
        <v>692</v>
      </c>
      <c r="C12" s="195" t="s">
        <v>2507</v>
      </c>
      <c r="D12" s="185" t="s">
        <v>702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326</v>
      </c>
      <c r="T12" s="189" t="s">
        <v>327</v>
      </c>
      <c r="U12" s="159">
        <v>0</v>
      </c>
      <c r="V12" s="159">
        <f>ROUND(E12*U12,2)</f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3">
        <v>4</v>
      </c>
      <c r="B13" s="184" t="s">
        <v>694</v>
      </c>
      <c r="C13" s="195" t="s">
        <v>2508</v>
      </c>
      <c r="D13" s="185" t="s">
        <v>702</v>
      </c>
      <c r="E13" s="186">
        <v>1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8">
        <v>0</v>
      </c>
      <c r="O13" s="188">
        <f>ROUND(E13*N13,2)</f>
        <v>0</v>
      </c>
      <c r="P13" s="188">
        <v>0</v>
      </c>
      <c r="Q13" s="188">
        <f>ROUND(E13*P13,2)</f>
        <v>0</v>
      </c>
      <c r="R13" s="188"/>
      <c r="S13" s="188" t="s">
        <v>326</v>
      </c>
      <c r="T13" s="189" t="s">
        <v>327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3">
        <v>5</v>
      </c>
      <c r="B14" s="184" t="s">
        <v>696</v>
      </c>
      <c r="C14" s="195" t="s">
        <v>2509</v>
      </c>
      <c r="D14" s="185" t="s">
        <v>702</v>
      </c>
      <c r="E14" s="186">
        <v>1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21</v>
      </c>
      <c r="M14" s="188">
        <f>G14*(1+L14/100)</f>
        <v>0</v>
      </c>
      <c r="N14" s="188">
        <v>0</v>
      </c>
      <c r="O14" s="188">
        <f>ROUND(E14*N14,2)</f>
        <v>0</v>
      </c>
      <c r="P14" s="188">
        <v>0</v>
      </c>
      <c r="Q14" s="188">
        <f>ROUND(E14*P14,2)</f>
        <v>0</v>
      </c>
      <c r="R14" s="188"/>
      <c r="S14" s="188" t="s">
        <v>326</v>
      </c>
      <c r="T14" s="189" t="s">
        <v>327</v>
      </c>
      <c r="U14" s="159">
        <v>0</v>
      </c>
      <c r="V14" s="159">
        <f>ROUND(E14*U14,2)</f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5">
      <c r="A15" s="169" t="s">
        <v>238</v>
      </c>
      <c r="B15" s="170" t="s">
        <v>109</v>
      </c>
      <c r="C15" s="192" t="s">
        <v>112</v>
      </c>
      <c r="D15" s="171"/>
      <c r="E15" s="172"/>
      <c r="F15" s="173"/>
      <c r="G15" s="173">
        <f>SUMIF(AG16:AG17,"&lt;&gt;NOR",G16:G17)</f>
        <v>0</v>
      </c>
      <c r="H15" s="173"/>
      <c r="I15" s="173">
        <f>SUM(I16:I17)</f>
        <v>0</v>
      </c>
      <c r="J15" s="173"/>
      <c r="K15" s="173">
        <f>SUM(K16:K17)</f>
        <v>0</v>
      </c>
      <c r="L15" s="173"/>
      <c r="M15" s="173">
        <f>SUM(M16:M17)</f>
        <v>0</v>
      </c>
      <c r="N15" s="173"/>
      <c r="O15" s="173">
        <f>SUM(O16:O17)</f>
        <v>0</v>
      </c>
      <c r="P15" s="173"/>
      <c r="Q15" s="173">
        <f>SUM(Q16:Q17)</f>
        <v>0</v>
      </c>
      <c r="R15" s="173"/>
      <c r="S15" s="173"/>
      <c r="T15" s="174"/>
      <c r="U15" s="168"/>
      <c r="V15" s="168">
        <f>SUM(V16:V17)</f>
        <v>0</v>
      </c>
      <c r="W15" s="168"/>
      <c r="X15" s="168"/>
      <c r="AG15" t="s">
        <v>239</v>
      </c>
    </row>
    <row r="16" spans="1:60" outlineLevel="1" x14ac:dyDescent="0.25">
      <c r="A16" s="183">
        <v>6</v>
      </c>
      <c r="B16" s="184" t="s">
        <v>698</v>
      </c>
      <c r="C16" s="195" t="s">
        <v>2510</v>
      </c>
      <c r="D16" s="185"/>
      <c r="E16" s="186">
        <v>0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88"/>
      <c r="S16" s="188" t="s">
        <v>326</v>
      </c>
      <c r="T16" s="189" t="s">
        <v>327</v>
      </c>
      <c r="U16" s="159">
        <v>0</v>
      </c>
      <c r="V16" s="159">
        <f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3">
        <v>7</v>
      </c>
      <c r="B17" s="184" t="s">
        <v>700</v>
      </c>
      <c r="C17" s="195" t="s">
        <v>2511</v>
      </c>
      <c r="D17" s="185" t="s">
        <v>702</v>
      </c>
      <c r="E17" s="186">
        <v>1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8">
        <v>0</v>
      </c>
      <c r="O17" s="188">
        <f>ROUND(E17*N17,2)</f>
        <v>0</v>
      </c>
      <c r="P17" s="188">
        <v>0</v>
      </c>
      <c r="Q17" s="188">
        <f>ROUND(E17*P17,2)</f>
        <v>0</v>
      </c>
      <c r="R17" s="188"/>
      <c r="S17" s="188" t="s">
        <v>326</v>
      </c>
      <c r="T17" s="189" t="s">
        <v>327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5">
      <c r="A18" s="169" t="s">
        <v>238</v>
      </c>
      <c r="B18" s="170" t="s">
        <v>113</v>
      </c>
      <c r="C18" s="192" t="s">
        <v>115</v>
      </c>
      <c r="D18" s="171"/>
      <c r="E18" s="172"/>
      <c r="F18" s="173"/>
      <c r="G18" s="173">
        <f>SUMIF(AG19:AG40,"&lt;&gt;NOR",G19:G40)</f>
        <v>0</v>
      </c>
      <c r="H18" s="173"/>
      <c r="I18" s="173">
        <f>SUM(I19:I40)</f>
        <v>0</v>
      </c>
      <c r="J18" s="173"/>
      <c r="K18" s="173">
        <f>SUM(K19:K40)</f>
        <v>0</v>
      </c>
      <c r="L18" s="173"/>
      <c r="M18" s="173">
        <f>SUM(M19:M40)</f>
        <v>0</v>
      </c>
      <c r="N18" s="173"/>
      <c r="O18" s="173">
        <f>SUM(O19:O40)</f>
        <v>0</v>
      </c>
      <c r="P18" s="173"/>
      <c r="Q18" s="173">
        <f>SUM(Q19:Q40)</f>
        <v>0</v>
      </c>
      <c r="R18" s="173"/>
      <c r="S18" s="173"/>
      <c r="T18" s="174"/>
      <c r="U18" s="168"/>
      <c r="V18" s="168">
        <f>SUM(V19:V40)</f>
        <v>0</v>
      </c>
      <c r="W18" s="168"/>
      <c r="X18" s="168"/>
      <c r="AG18" t="s">
        <v>239</v>
      </c>
    </row>
    <row r="19" spans="1:60" outlineLevel="1" x14ac:dyDescent="0.25">
      <c r="A19" s="183">
        <v>8</v>
      </c>
      <c r="B19" s="184" t="s">
        <v>703</v>
      </c>
      <c r="C19" s="195" t="s">
        <v>2512</v>
      </c>
      <c r="D19" s="185" t="s">
        <v>274</v>
      </c>
      <c r="E19" s="186">
        <v>88</v>
      </c>
      <c r="F19" s="187"/>
      <c r="G19" s="188">
        <f t="shared" ref="G19:G40" si="0">ROUND(E19*F19,2)</f>
        <v>0</v>
      </c>
      <c r="H19" s="187"/>
      <c r="I19" s="188">
        <f t="shared" ref="I19:I40" si="1">ROUND(E19*H19,2)</f>
        <v>0</v>
      </c>
      <c r="J19" s="187"/>
      <c r="K19" s="188">
        <f t="shared" ref="K19:K40" si="2">ROUND(E19*J19,2)</f>
        <v>0</v>
      </c>
      <c r="L19" s="188">
        <v>21</v>
      </c>
      <c r="M19" s="188">
        <f t="shared" ref="M19:M40" si="3">G19*(1+L19/100)</f>
        <v>0</v>
      </c>
      <c r="N19" s="188">
        <v>0</v>
      </c>
      <c r="O19" s="188">
        <f t="shared" ref="O19:O40" si="4">ROUND(E19*N19,2)</f>
        <v>0</v>
      </c>
      <c r="P19" s="188">
        <v>0</v>
      </c>
      <c r="Q19" s="188">
        <f t="shared" ref="Q19:Q40" si="5">ROUND(E19*P19,2)</f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ref="V19:V40" si="6">ROUND(E19*U19,2)</f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9</v>
      </c>
      <c r="B20" s="184" t="s">
        <v>705</v>
      </c>
      <c r="C20" s="195" t="s">
        <v>2513</v>
      </c>
      <c r="D20" s="185" t="s">
        <v>274</v>
      </c>
      <c r="E20" s="186">
        <v>85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3">
        <v>10</v>
      </c>
      <c r="B21" s="184" t="s">
        <v>707</v>
      </c>
      <c r="C21" s="195" t="s">
        <v>2514</v>
      </c>
      <c r="D21" s="185" t="s">
        <v>702</v>
      </c>
      <c r="E21" s="186">
        <v>26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3">
        <v>11</v>
      </c>
      <c r="B22" s="184" t="s">
        <v>709</v>
      </c>
      <c r="C22" s="195" t="s">
        <v>2515</v>
      </c>
      <c r="D22" s="185" t="s">
        <v>274</v>
      </c>
      <c r="E22" s="186">
        <v>6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3">
        <v>12</v>
      </c>
      <c r="B23" s="184" t="s">
        <v>711</v>
      </c>
      <c r="C23" s="195" t="s">
        <v>2516</v>
      </c>
      <c r="D23" s="185" t="s">
        <v>274</v>
      </c>
      <c r="E23" s="186">
        <v>18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3">
        <v>13</v>
      </c>
      <c r="B24" s="184" t="s">
        <v>713</v>
      </c>
      <c r="C24" s="195" t="s">
        <v>2517</v>
      </c>
      <c r="D24" s="185" t="s">
        <v>702</v>
      </c>
      <c r="E24" s="186">
        <v>3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6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3">
        <v>14</v>
      </c>
      <c r="B25" s="184" t="s">
        <v>715</v>
      </c>
      <c r="C25" s="195" t="s">
        <v>2518</v>
      </c>
      <c r="D25" s="185" t="s">
        <v>274</v>
      </c>
      <c r="E25" s="186">
        <v>36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0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6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3">
        <v>15</v>
      </c>
      <c r="B26" s="184" t="s">
        <v>717</v>
      </c>
      <c r="C26" s="195" t="s">
        <v>2519</v>
      </c>
      <c r="D26" s="185" t="s">
        <v>702</v>
      </c>
      <c r="E26" s="186">
        <v>3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0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6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3">
        <v>16</v>
      </c>
      <c r="B27" s="184" t="s">
        <v>719</v>
      </c>
      <c r="C27" s="195" t="s">
        <v>2520</v>
      </c>
      <c r="D27" s="185" t="s">
        <v>702</v>
      </c>
      <c r="E27" s="186">
        <v>6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6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3">
        <v>17</v>
      </c>
      <c r="B28" s="184" t="s">
        <v>720</v>
      </c>
      <c r="C28" s="195" t="s">
        <v>2521</v>
      </c>
      <c r="D28" s="185" t="s">
        <v>702</v>
      </c>
      <c r="E28" s="186">
        <v>7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6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3">
        <v>18</v>
      </c>
      <c r="B29" s="184" t="s">
        <v>722</v>
      </c>
      <c r="C29" s="195" t="s">
        <v>2522</v>
      </c>
      <c r="D29" s="185" t="s">
        <v>702</v>
      </c>
      <c r="E29" s="186">
        <v>10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6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3">
        <v>19</v>
      </c>
      <c r="B30" s="184" t="s">
        <v>725</v>
      </c>
      <c r="C30" s="195" t="s">
        <v>2523</v>
      </c>
      <c r="D30" s="185" t="s">
        <v>274</v>
      </c>
      <c r="E30" s="186">
        <v>36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6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3">
        <v>20</v>
      </c>
      <c r="B31" s="184" t="s">
        <v>727</v>
      </c>
      <c r="C31" s="195" t="s">
        <v>2524</v>
      </c>
      <c r="D31" s="185" t="s">
        <v>702</v>
      </c>
      <c r="E31" s="186">
        <v>42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6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83">
        <v>21</v>
      </c>
      <c r="B32" s="184" t="s">
        <v>729</v>
      </c>
      <c r="C32" s="195" t="s">
        <v>2525</v>
      </c>
      <c r="D32" s="185" t="s">
        <v>274</v>
      </c>
      <c r="E32" s="186">
        <v>65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0</v>
      </c>
      <c r="O32" s="188">
        <f t="shared" si="4"/>
        <v>0</v>
      </c>
      <c r="P32" s="188">
        <v>0</v>
      </c>
      <c r="Q32" s="188">
        <f t="shared" si="5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6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3">
        <v>22</v>
      </c>
      <c r="B33" s="184" t="s">
        <v>731</v>
      </c>
      <c r="C33" s="195" t="s">
        <v>2526</v>
      </c>
      <c r="D33" s="185" t="s">
        <v>274</v>
      </c>
      <c r="E33" s="186">
        <v>38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0</v>
      </c>
      <c r="O33" s="188">
        <f t="shared" si="4"/>
        <v>0</v>
      </c>
      <c r="P33" s="188">
        <v>0</v>
      </c>
      <c r="Q33" s="188">
        <f t="shared" si="5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6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3">
        <v>23</v>
      </c>
      <c r="B34" s="184" t="s">
        <v>733</v>
      </c>
      <c r="C34" s="195" t="s">
        <v>2527</v>
      </c>
      <c r="D34" s="185" t="s">
        <v>274</v>
      </c>
      <c r="E34" s="186">
        <v>45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0</v>
      </c>
      <c r="O34" s="188">
        <f t="shared" si="4"/>
        <v>0</v>
      </c>
      <c r="P34" s="188">
        <v>0</v>
      </c>
      <c r="Q34" s="188">
        <f t="shared" si="5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6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3">
        <v>24</v>
      </c>
      <c r="B35" s="184" t="s">
        <v>735</v>
      </c>
      <c r="C35" s="195" t="s">
        <v>2528</v>
      </c>
      <c r="D35" s="185" t="s">
        <v>274</v>
      </c>
      <c r="E35" s="186">
        <v>187</v>
      </c>
      <c r="F35" s="187"/>
      <c r="G35" s="188">
        <f t="shared" si="0"/>
        <v>0</v>
      </c>
      <c r="H35" s="187"/>
      <c r="I35" s="188">
        <f t="shared" si="1"/>
        <v>0</v>
      </c>
      <c r="J35" s="187"/>
      <c r="K35" s="188">
        <f t="shared" si="2"/>
        <v>0</v>
      </c>
      <c r="L35" s="188">
        <v>21</v>
      </c>
      <c r="M35" s="188">
        <f t="shared" si="3"/>
        <v>0</v>
      </c>
      <c r="N35" s="188">
        <v>0</v>
      </c>
      <c r="O35" s="188">
        <f t="shared" si="4"/>
        <v>0</v>
      </c>
      <c r="P35" s="188">
        <v>0</v>
      </c>
      <c r="Q35" s="188">
        <f t="shared" si="5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6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83">
        <v>25</v>
      </c>
      <c r="B36" s="184" t="s">
        <v>737</v>
      </c>
      <c r="C36" s="195" t="s">
        <v>2529</v>
      </c>
      <c r="D36" s="185" t="s">
        <v>274</v>
      </c>
      <c r="E36" s="186">
        <v>105</v>
      </c>
      <c r="F36" s="187"/>
      <c r="G36" s="188">
        <f t="shared" si="0"/>
        <v>0</v>
      </c>
      <c r="H36" s="187"/>
      <c r="I36" s="188">
        <f t="shared" si="1"/>
        <v>0</v>
      </c>
      <c r="J36" s="187"/>
      <c r="K36" s="188">
        <f t="shared" si="2"/>
        <v>0</v>
      </c>
      <c r="L36" s="188">
        <v>21</v>
      </c>
      <c r="M36" s="188">
        <f t="shared" si="3"/>
        <v>0</v>
      </c>
      <c r="N36" s="188">
        <v>0</v>
      </c>
      <c r="O36" s="188">
        <f t="shared" si="4"/>
        <v>0</v>
      </c>
      <c r="P36" s="188">
        <v>0</v>
      </c>
      <c r="Q36" s="188">
        <f t="shared" si="5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6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3">
        <v>26</v>
      </c>
      <c r="B37" s="184" t="s">
        <v>739</v>
      </c>
      <c r="C37" s="195" t="s">
        <v>2530</v>
      </c>
      <c r="D37" s="185" t="s">
        <v>274</v>
      </c>
      <c r="E37" s="186">
        <v>34</v>
      </c>
      <c r="F37" s="187"/>
      <c r="G37" s="188">
        <f t="shared" si="0"/>
        <v>0</v>
      </c>
      <c r="H37" s="187"/>
      <c r="I37" s="188">
        <f t="shared" si="1"/>
        <v>0</v>
      </c>
      <c r="J37" s="187"/>
      <c r="K37" s="188">
        <f t="shared" si="2"/>
        <v>0</v>
      </c>
      <c r="L37" s="188">
        <v>21</v>
      </c>
      <c r="M37" s="188">
        <f t="shared" si="3"/>
        <v>0</v>
      </c>
      <c r="N37" s="188">
        <v>0</v>
      </c>
      <c r="O37" s="188">
        <f t="shared" si="4"/>
        <v>0</v>
      </c>
      <c r="P37" s="188">
        <v>0</v>
      </c>
      <c r="Q37" s="188">
        <f t="shared" si="5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6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3">
        <v>27</v>
      </c>
      <c r="B38" s="184" t="s">
        <v>741</v>
      </c>
      <c r="C38" s="195" t="s">
        <v>2531</v>
      </c>
      <c r="D38" s="185" t="s">
        <v>274</v>
      </c>
      <c r="E38" s="186">
        <v>164</v>
      </c>
      <c r="F38" s="187"/>
      <c r="G38" s="188">
        <f t="shared" si="0"/>
        <v>0</v>
      </c>
      <c r="H38" s="187"/>
      <c r="I38" s="188">
        <f t="shared" si="1"/>
        <v>0</v>
      </c>
      <c r="J38" s="187"/>
      <c r="K38" s="188">
        <f t="shared" si="2"/>
        <v>0</v>
      </c>
      <c r="L38" s="188">
        <v>21</v>
      </c>
      <c r="M38" s="188">
        <f t="shared" si="3"/>
        <v>0</v>
      </c>
      <c r="N38" s="188">
        <v>0</v>
      </c>
      <c r="O38" s="188">
        <f t="shared" si="4"/>
        <v>0</v>
      </c>
      <c r="P38" s="188">
        <v>0</v>
      </c>
      <c r="Q38" s="188">
        <f t="shared" si="5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6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83">
        <v>28</v>
      </c>
      <c r="B39" s="184" t="s">
        <v>743</v>
      </c>
      <c r="C39" s="195" t="s">
        <v>2532</v>
      </c>
      <c r="D39" s="185" t="s">
        <v>274</v>
      </c>
      <c r="E39" s="186">
        <v>46</v>
      </c>
      <c r="F39" s="187"/>
      <c r="G39" s="188">
        <f t="shared" si="0"/>
        <v>0</v>
      </c>
      <c r="H39" s="187"/>
      <c r="I39" s="188">
        <f t="shared" si="1"/>
        <v>0</v>
      </c>
      <c r="J39" s="187"/>
      <c r="K39" s="188">
        <f t="shared" si="2"/>
        <v>0</v>
      </c>
      <c r="L39" s="188">
        <v>21</v>
      </c>
      <c r="M39" s="188">
        <f t="shared" si="3"/>
        <v>0</v>
      </c>
      <c r="N39" s="188">
        <v>0</v>
      </c>
      <c r="O39" s="188">
        <f t="shared" si="4"/>
        <v>0</v>
      </c>
      <c r="P39" s="188">
        <v>0</v>
      </c>
      <c r="Q39" s="188">
        <f t="shared" si="5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6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29</v>
      </c>
      <c r="B40" s="184" t="s">
        <v>745</v>
      </c>
      <c r="C40" s="195" t="s">
        <v>2533</v>
      </c>
      <c r="D40" s="185" t="s">
        <v>702</v>
      </c>
      <c r="E40" s="186">
        <v>1</v>
      </c>
      <c r="F40" s="187"/>
      <c r="G40" s="188">
        <f t="shared" si="0"/>
        <v>0</v>
      </c>
      <c r="H40" s="187"/>
      <c r="I40" s="188">
        <f t="shared" si="1"/>
        <v>0</v>
      </c>
      <c r="J40" s="187"/>
      <c r="K40" s="188">
        <f t="shared" si="2"/>
        <v>0</v>
      </c>
      <c r="L40" s="188">
        <v>21</v>
      </c>
      <c r="M40" s="188">
        <f t="shared" si="3"/>
        <v>0</v>
      </c>
      <c r="N40" s="188">
        <v>0</v>
      </c>
      <c r="O40" s="188">
        <f t="shared" si="4"/>
        <v>0</v>
      </c>
      <c r="P40" s="188">
        <v>0</v>
      </c>
      <c r="Q40" s="188">
        <f t="shared" si="5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6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5">
      <c r="A41" s="169" t="s">
        <v>238</v>
      </c>
      <c r="B41" s="170" t="s">
        <v>119</v>
      </c>
      <c r="C41" s="192" t="s">
        <v>121</v>
      </c>
      <c r="D41" s="171"/>
      <c r="E41" s="172"/>
      <c r="F41" s="173"/>
      <c r="G41" s="173">
        <f>SUMIF(AG42:AG56,"&lt;&gt;NOR",G42:G56)</f>
        <v>0</v>
      </c>
      <c r="H41" s="173"/>
      <c r="I41" s="173">
        <f>SUM(I42:I56)</f>
        <v>0</v>
      </c>
      <c r="J41" s="173"/>
      <c r="K41" s="173">
        <f>SUM(K42:K56)</f>
        <v>0</v>
      </c>
      <c r="L41" s="173"/>
      <c r="M41" s="173">
        <f>SUM(M42:M56)</f>
        <v>0</v>
      </c>
      <c r="N41" s="173"/>
      <c r="O41" s="173">
        <f>SUM(O42:O56)</f>
        <v>0</v>
      </c>
      <c r="P41" s="173"/>
      <c r="Q41" s="173">
        <f>SUM(Q42:Q56)</f>
        <v>0</v>
      </c>
      <c r="R41" s="173"/>
      <c r="S41" s="173"/>
      <c r="T41" s="174"/>
      <c r="U41" s="168"/>
      <c r="V41" s="168">
        <f>SUM(V42:V56)</f>
        <v>0</v>
      </c>
      <c r="W41" s="168"/>
      <c r="X41" s="168"/>
      <c r="AG41" t="s">
        <v>239</v>
      </c>
    </row>
    <row r="42" spans="1:60" outlineLevel="1" x14ac:dyDescent="0.25">
      <c r="A42" s="183">
        <v>30</v>
      </c>
      <c r="B42" s="184" t="s">
        <v>747</v>
      </c>
      <c r="C42" s="195" t="s">
        <v>2534</v>
      </c>
      <c r="D42" s="185" t="s">
        <v>702</v>
      </c>
      <c r="E42" s="186">
        <v>20</v>
      </c>
      <c r="F42" s="187"/>
      <c r="G42" s="188">
        <f t="shared" ref="G42:G56" si="7">ROUND(E42*F42,2)</f>
        <v>0</v>
      </c>
      <c r="H42" s="187"/>
      <c r="I42" s="188">
        <f t="shared" ref="I42:I56" si="8">ROUND(E42*H42,2)</f>
        <v>0</v>
      </c>
      <c r="J42" s="187"/>
      <c r="K42" s="188">
        <f t="shared" ref="K42:K56" si="9">ROUND(E42*J42,2)</f>
        <v>0</v>
      </c>
      <c r="L42" s="188">
        <v>21</v>
      </c>
      <c r="M42" s="188">
        <f t="shared" ref="M42:M56" si="10">G42*(1+L42/100)</f>
        <v>0</v>
      </c>
      <c r="N42" s="188">
        <v>0</v>
      </c>
      <c r="O42" s="188">
        <f t="shared" ref="O42:O56" si="11">ROUND(E42*N42,2)</f>
        <v>0</v>
      </c>
      <c r="P42" s="188">
        <v>0</v>
      </c>
      <c r="Q42" s="188">
        <f t="shared" ref="Q42:Q56" si="12">ROUND(E42*P42,2)</f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ref="V42:V56" si="13">ROUND(E42*U42,2)</f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3">
        <v>31</v>
      </c>
      <c r="B43" s="184" t="s">
        <v>749</v>
      </c>
      <c r="C43" s="195" t="s">
        <v>2535</v>
      </c>
      <c r="D43" s="185" t="s">
        <v>702</v>
      </c>
      <c r="E43" s="186">
        <v>3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3">
        <v>32</v>
      </c>
      <c r="B44" s="184" t="s">
        <v>751</v>
      </c>
      <c r="C44" s="195" t="s">
        <v>2536</v>
      </c>
      <c r="D44" s="185" t="s">
        <v>702</v>
      </c>
      <c r="E44" s="186">
        <v>3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3">
        <v>33</v>
      </c>
      <c r="B45" s="184" t="s">
        <v>753</v>
      </c>
      <c r="C45" s="195" t="s">
        <v>2537</v>
      </c>
      <c r="D45" s="185" t="s">
        <v>702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3">
        <v>34</v>
      </c>
      <c r="B46" s="184" t="s">
        <v>755</v>
      </c>
      <c r="C46" s="195" t="s">
        <v>2538</v>
      </c>
      <c r="D46" s="185" t="s">
        <v>702</v>
      </c>
      <c r="E46" s="186">
        <v>6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83">
        <v>35</v>
      </c>
      <c r="B47" s="184" t="s">
        <v>757</v>
      </c>
      <c r="C47" s="195" t="s">
        <v>2539</v>
      </c>
      <c r="D47" s="185" t="s">
        <v>702</v>
      </c>
      <c r="E47" s="186">
        <v>1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3">
        <v>36</v>
      </c>
      <c r="B48" s="184" t="s">
        <v>759</v>
      </c>
      <c r="C48" s="195" t="s">
        <v>2540</v>
      </c>
      <c r="D48" s="185" t="s">
        <v>702</v>
      </c>
      <c r="E48" s="186">
        <v>76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13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3">
        <v>37</v>
      </c>
      <c r="B49" s="184" t="s">
        <v>761</v>
      </c>
      <c r="C49" s="195" t="s">
        <v>2541</v>
      </c>
      <c r="D49" s="185" t="s">
        <v>702</v>
      </c>
      <c r="E49" s="186">
        <v>6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3">
        <v>38</v>
      </c>
      <c r="B50" s="184" t="s">
        <v>763</v>
      </c>
      <c r="C50" s="195" t="s">
        <v>2542</v>
      </c>
      <c r="D50" s="185" t="s">
        <v>702</v>
      </c>
      <c r="E50" s="186">
        <v>10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3">
        <v>39</v>
      </c>
      <c r="B51" s="184" t="s">
        <v>765</v>
      </c>
      <c r="C51" s="195" t="s">
        <v>2543</v>
      </c>
      <c r="D51" s="185" t="s">
        <v>702</v>
      </c>
      <c r="E51" s="186">
        <v>3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13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3">
        <v>40</v>
      </c>
      <c r="B52" s="184" t="s">
        <v>767</v>
      </c>
      <c r="C52" s="195" t="s">
        <v>2544</v>
      </c>
      <c r="D52" s="185" t="s">
        <v>702</v>
      </c>
      <c r="E52" s="186">
        <v>1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13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83">
        <v>41</v>
      </c>
      <c r="B53" s="184" t="s">
        <v>770</v>
      </c>
      <c r="C53" s="195" t="s">
        <v>2545</v>
      </c>
      <c r="D53" s="185" t="s">
        <v>702</v>
      </c>
      <c r="E53" s="186">
        <v>85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13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3">
        <v>42</v>
      </c>
      <c r="B54" s="184" t="s">
        <v>772</v>
      </c>
      <c r="C54" s="195" t="s">
        <v>2546</v>
      </c>
      <c r="D54" s="185" t="s">
        <v>702</v>
      </c>
      <c r="E54" s="186">
        <v>35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83">
        <v>43</v>
      </c>
      <c r="B55" s="184" t="s">
        <v>774</v>
      </c>
      <c r="C55" s="195" t="s">
        <v>2547</v>
      </c>
      <c r="D55" s="185" t="s">
        <v>702</v>
      </c>
      <c r="E55" s="186">
        <v>27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83">
        <v>44</v>
      </c>
      <c r="B56" s="184" t="s">
        <v>776</v>
      </c>
      <c r="C56" s="195" t="s">
        <v>2548</v>
      </c>
      <c r="D56" s="185" t="s">
        <v>702</v>
      </c>
      <c r="E56" s="186">
        <v>1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13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5">
      <c r="A57" s="169" t="s">
        <v>238</v>
      </c>
      <c r="B57" s="170" t="s">
        <v>124</v>
      </c>
      <c r="C57" s="192" t="s">
        <v>125</v>
      </c>
      <c r="D57" s="171"/>
      <c r="E57" s="172"/>
      <c r="F57" s="173"/>
      <c r="G57" s="173">
        <f>SUMIF(AG58:AG64,"&lt;&gt;NOR",G58:G64)</f>
        <v>0</v>
      </c>
      <c r="H57" s="173"/>
      <c r="I57" s="173">
        <f>SUM(I58:I64)</f>
        <v>0</v>
      </c>
      <c r="J57" s="173"/>
      <c r="K57" s="173">
        <f>SUM(K58:K64)</f>
        <v>0</v>
      </c>
      <c r="L57" s="173"/>
      <c r="M57" s="173">
        <f>SUM(M58:M64)</f>
        <v>0</v>
      </c>
      <c r="N57" s="173"/>
      <c r="O57" s="173">
        <f>SUM(O58:O64)</f>
        <v>0</v>
      </c>
      <c r="P57" s="173"/>
      <c r="Q57" s="173">
        <f>SUM(Q58:Q64)</f>
        <v>0</v>
      </c>
      <c r="R57" s="173"/>
      <c r="S57" s="173"/>
      <c r="T57" s="174"/>
      <c r="U57" s="168"/>
      <c r="V57" s="168">
        <f>SUM(V58:V64)</f>
        <v>0</v>
      </c>
      <c r="W57" s="168"/>
      <c r="X57" s="168"/>
      <c r="AG57" t="s">
        <v>239</v>
      </c>
    </row>
    <row r="58" spans="1:60" outlineLevel="1" x14ac:dyDescent="0.25">
      <c r="A58" s="183">
        <v>45</v>
      </c>
      <c r="B58" s="184" t="s">
        <v>778</v>
      </c>
      <c r="C58" s="195" t="s">
        <v>2549</v>
      </c>
      <c r="D58" s="185" t="s">
        <v>274</v>
      </c>
      <c r="E58" s="186">
        <v>614</v>
      </c>
      <c r="F58" s="187"/>
      <c r="G58" s="188">
        <f t="shared" ref="G58:G64" si="14">ROUND(E58*F58,2)</f>
        <v>0</v>
      </c>
      <c r="H58" s="187"/>
      <c r="I58" s="188">
        <f t="shared" ref="I58:I64" si="15">ROUND(E58*H58,2)</f>
        <v>0</v>
      </c>
      <c r="J58" s="187"/>
      <c r="K58" s="188">
        <f t="shared" ref="K58:K64" si="16">ROUND(E58*J58,2)</f>
        <v>0</v>
      </c>
      <c r="L58" s="188">
        <v>21</v>
      </c>
      <c r="M58" s="188">
        <f t="shared" ref="M58:M64" si="17">G58*(1+L58/100)</f>
        <v>0</v>
      </c>
      <c r="N58" s="188">
        <v>0</v>
      </c>
      <c r="O58" s="188">
        <f t="shared" ref="O58:O64" si="18">ROUND(E58*N58,2)</f>
        <v>0</v>
      </c>
      <c r="P58" s="188">
        <v>0</v>
      </c>
      <c r="Q58" s="188">
        <f t="shared" ref="Q58:Q64" si="19">ROUND(E58*P58,2)</f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ref="V58:V64" si="20">ROUND(E58*U58,2)</f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83">
        <v>46</v>
      </c>
      <c r="B59" s="184" t="s">
        <v>780</v>
      </c>
      <c r="C59" s="195" t="s">
        <v>2550</v>
      </c>
      <c r="D59" s="185" t="s">
        <v>274</v>
      </c>
      <c r="E59" s="186">
        <v>3324</v>
      </c>
      <c r="F59" s="187"/>
      <c r="G59" s="188">
        <f t="shared" si="14"/>
        <v>0</v>
      </c>
      <c r="H59" s="187"/>
      <c r="I59" s="188">
        <f t="shared" si="15"/>
        <v>0</v>
      </c>
      <c r="J59" s="187"/>
      <c r="K59" s="188">
        <f t="shared" si="16"/>
        <v>0</v>
      </c>
      <c r="L59" s="188">
        <v>21</v>
      </c>
      <c r="M59" s="188">
        <f t="shared" si="17"/>
        <v>0</v>
      </c>
      <c r="N59" s="188">
        <v>0</v>
      </c>
      <c r="O59" s="188">
        <f t="shared" si="18"/>
        <v>0</v>
      </c>
      <c r="P59" s="188">
        <v>0</v>
      </c>
      <c r="Q59" s="188">
        <f t="shared" si="19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20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83">
        <v>47</v>
      </c>
      <c r="B60" s="184" t="s">
        <v>782</v>
      </c>
      <c r="C60" s="195" t="s">
        <v>2551</v>
      </c>
      <c r="D60" s="185" t="s">
        <v>274</v>
      </c>
      <c r="E60" s="186">
        <v>4872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21</v>
      </c>
      <c r="M60" s="188">
        <f t="shared" si="17"/>
        <v>0</v>
      </c>
      <c r="N60" s="188">
        <v>0</v>
      </c>
      <c r="O60" s="188">
        <f t="shared" si="18"/>
        <v>0</v>
      </c>
      <c r="P60" s="188">
        <v>0</v>
      </c>
      <c r="Q60" s="188">
        <f t="shared" si="19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0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83">
        <v>48</v>
      </c>
      <c r="B61" s="184" t="s">
        <v>784</v>
      </c>
      <c r="C61" s="195" t="s">
        <v>2552</v>
      </c>
      <c r="D61" s="185" t="s">
        <v>274</v>
      </c>
      <c r="E61" s="186">
        <v>1181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21</v>
      </c>
      <c r="M61" s="188">
        <f t="shared" si="17"/>
        <v>0</v>
      </c>
      <c r="N61" s="188">
        <v>0</v>
      </c>
      <c r="O61" s="188">
        <f t="shared" si="18"/>
        <v>0</v>
      </c>
      <c r="P61" s="188">
        <v>0</v>
      </c>
      <c r="Q61" s="188">
        <f t="shared" si="19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0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3">
        <v>49</v>
      </c>
      <c r="B62" s="184" t="s">
        <v>786</v>
      </c>
      <c r="C62" s="195" t="s">
        <v>2553</v>
      </c>
      <c r="D62" s="185" t="s">
        <v>274</v>
      </c>
      <c r="E62" s="186">
        <v>329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21</v>
      </c>
      <c r="M62" s="188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0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3">
        <v>50</v>
      </c>
      <c r="B63" s="184" t="s">
        <v>788</v>
      </c>
      <c r="C63" s="195" t="s">
        <v>738</v>
      </c>
      <c r="D63" s="185" t="s">
        <v>702</v>
      </c>
      <c r="E63" s="186">
        <v>2552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21</v>
      </c>
      <c r="M63" s="188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0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83">
        <v>51</v>
      </c>
      <c r="B64" s="184" t="s">
        <v>790</v>
      </c>
      <c r="C64" s="195" t="s">
        <v>2554</v>
      </c>
      <c r="D64" s="185" t="s">
        <v>702</v>
      </c>
      <c r="E64" s="186">
        <v>30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21</v>
      </c>
      <c r="M64" s="188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20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5">
      <c r="A65" s="169" t="s">
        <v>238</v>
      </c>
      <c r="B65" s="170" t="s">
        <v>128</v>
      </c>
      <c r="C65" s="192" t="s">
        <v>130</v>
      </c>
      <c r="D65" s="171"/>
      <c r="E65" s="172"/>
      <c r="F65" s="173"/>
      <c r="G65" s="173">
        <f>SUMIF(AG66:AG92,"&lt;&gt;NOR",G66:G92)</f>
        <v>0</v>
      </c>
      <c r="H65" s="173"/>
      <c r="I65" s="173">
        <f>SUM(I66:I92)</f>
        <v>0</v>
      </c>
      <c r="J65" s="173"/>
      <c r="K65" s="173">
        <f>SUM(K66:K92)</f>
        <v>0</v>
      </c>
      <c r="L65" s="173"/>
      <c r="M65" s="173">
        <f>SUM(M66:M92)</f>
        <v>0</v>
      </c>
      <c r="N65" s="173"/>
      <c r="O65" s="173">
        <f>SUM(O66:O92)</f>
        <v>0</v>
      </c>
      <c r="P65" s="173"/>
      <c r="Q65" s="173">
        <f>SUM(Q66:Q92)</f>
        <v>0</v>
      </c>
      <c r="R65" s="173"/>
      <c r="S65" s="173"/>
      <c r="T65" s="174"/>
      <c r="U65" s="168"/>
      <c r="V65" s="168">
        <f>SUM(V66:V92)</f>
        <v>0</v>
      </c>
      <c r="W65" s="168"/>
      <c r="X65" s="168"/>
      <c r="AG65" t="s">
        <v>239</v>
      </c>
    </row>
    <row r="66" spans="1:60" ht="20.399999999999999" outlineLevel="1" x14ac:dyDescent="0.25">
      <c r="A66" s="175">
        <v>52</v>
      </c>
      <c r="B66" s="176" t="s">
        <v>791</v>
      </c>
      <c r="C66" s="193" t="s">
        <v>2555</v>
      </c>
      <c r="D66" s="177" t="s">
        <v>702</v>
      </c>
      <c r="E66" s="178">
        <v>143</v>
      </c>
      <c r="F66" s="179"/>
      <c r="G66" s="180">
        <f>ROUND(E66*F66,2)</f>
        <v>0</v>
      </c>
      <c r="H66" s="179"/>
      <c r="I66" s="180">
        <f>ROUND(E66*H66,2)</f>
        <v>0</v>
      </c>
      <c r="J66" s="179"/>
      <c r="K66" s="180">
        <f>ROUND(E66*J66,2)</f>
        <v>0</v>
      </c>
      <c r="L66" s="180">
        <v>21</v>
      </c>
      <c r="M66" s="180">
        <f>G66*(1+L66/100)</f>
        <v>0</v>
      </c>
      <c r="N66" s="180">
        <v>0</v>
      </c>
      <c r="O66" s="180">
        <f>ROUND(E66*N66,2)</f>
        <v>0</v>
      </c>
      <c r="P66" s="180">
        <v>0</v>
      </c>
      <c r="Q66" s="180">
        <f>ROUND(E66*P66,2)</f>
        <v>0</v>
      </c>
      <c r="R66" s="180"/>
      <c r="S66" s="180" t="s">
        <v>326</v>
      </c>
      <c r="T66" s="181" t="s">
        <v>327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262" t="s">
        <v>2556</v>
      </c>
      <c r="D67" s="263"/>
      <c r="E67" s="263"/>
      <c r="F67" s="263"/>
      <c r="G67" s="263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610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75">
        <v>53</v>
      </c>
      <c r="B68" s="176" t="s">
        <v>816</v>
      </c>
      <c r="C68" s="193" t="s">
        <v>2557</v>
      </c>
      <c r="D68" s="177" t="s">
        <v>702</v>
      </c>
      <c r="E68" s="178">
        <v>17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/>
      <c r="S68" s="180" t="s">
        <v>326</v>
      </c>
      <c r="T68" s="181" t="s">
        <v>327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56"/>
      <c r="B69" s="157"/>
      <c r="C69" s="262" t="s">
        <v>2558</v>
      </c>
      <c r="D69" s="263"/>
      <c r="E69" s="263"/>
      <c r="F69" s="263"/>
      <c r="G69" s="263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610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75">
        <v>54</v>
      </c>
      <c r="B70" s="176" t="s">
        <v>818</v>
      </c>
      <c r="C70" s="193" t="s">
        <v>2559</v>
      </c>
      <c r="D70" s="177" t="s">
        <v>702</v>
      </c>
      <c r="E70" s="178">
        <v>160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80">
        <v>0</v>
      </c>
      <c r="O70" s="180">
        <f>ROUND(E70*N70,2)</f>
        <v>0</v>
      </c>
      <c r="P70" s="180">
        <v>0</v>
      </c>
      <c r="Q70" s="180">
        <f>ROUND(E70*P70,2)</f>
        <v>0</v>
      </c>
      <c r="R70" s="180"/>
      <c r="S70" s="180" t="s">
        <v>326</v>
      </c>
      <c r="T70" s="181" t="s">
        <v>327</v>
      </c>
      <c r="U70" s="159">
        <v>0</v>
      </c>
      <c r="V70" s="159">
        <f>ROUND(E70*U70,2)</f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262" t="s">
        <v>2560</v>
      </c>
      <c r="D71" s="263"/>
      <c r="E71" s="263"/>
      <c r="F71" s="263"/>
      <c r="G71" s="263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610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0.399999999999999" outlineLevel="1" x14ac:dyDescent="0.25">
      <c r="A72" s="175">
        <v>55</v>
      </c>
      <c r="B72" s="176" t="s">
        <v>820</v>
      </c>
      <c r="C72" s="193" t="s">
        <v>2561</v>
      </c>
      <c r="D72" s="177" t="s">
        <v>702</v>
      </c>
      <c r="E72" s="178">
        <v>38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80">
        <v>0</v>
      </c>
      <c r="O72" s="180">
        <f>ROUND(E72*N72,2)</f>
        <v>0</v>
      </c>
      <c r="P72" s="180">
        <v>0</v>
      </c>
      <c r="Q72" s="180">
        <f>ROUND(E72*P72,2)</f>
        <v>0</v>
      </c>
      <c r="R72" s="180"/>
      <c r="S72" s="180" t="s">
        <v>326</v>
      </c>
      <c r="T72" s="181" t="s">
        <v>327</v>
      </c>
      <c r="U72" s="159">
        <v>0</v>
      </c>
      <c r="V72" s="159">
        <f>ROUND(E72*U72,2)</f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262" t="s">
        <v>2562</v>
      </c>
      <c r="D73" s="263"/>
      <c r="E73" s="263"/>
      <c r="F73" s="263"/>
      <c r="G73" s="263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610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0.399999999999999" outlineLevel="1" x14ac:dyDescent="0.25">
      <c r="A74" s="175">
        <v>56</v>
      </c>
      <c r="B74" s="176" t="s">
        <v>822</v>
      </c>
      <c r="C74" s="193" t="s">
        <v>2563</v>
      </c>
      <c r="D74" s="177" t="s">
        <v>702</v>
      </c>
      <c r="E74" s="178">
        <v>3</v>
      </c>
      <c r="F74" s="179"/>
      <c r="G74" s="180">
        <f>ROUND(E74*F74,2)</f>
        <v>0</v>
      </c>
      <c r="H74" s="179"/>
      <c r="I74" s="180">
        <f>ROUND(E74*H74,2)</f>
        <v>0</v>
      </c>
      <c r="J74" s="179"/>
      <c r="K74" s="180">
        <f>ROUND(E74*J74,2)</f>
        <v>0</v>
      </c>
      <c r="L74" s="180">
        <v>21</v>
      </c>
      <c r="M74" s="180">
        <f>G74*(1+L74/100)</f>
        <v>0</v>
      </c>
      <c r="N74" s="180">
        <v>0</v>
      </c>
      <c r="O74" s="180">
        <f>ROUND(E74*N74,2)</f>
        <v>0</v>
      </c>
      <c r="P74" s="180">
        <v>0</v>
      </c>
      <c r="Q74" s="180">
        <f>ROUND(E74*P74,2)</f>
        <v>0</v>
      </c>
      <c r="R74" s="180"/>
      <c r="S74" s="180" t="s">
        <v>326</v>
      </c>
      <c r="T74" s="181" t="s">
        <v>327</v>
      </c>
      <c r="U74" s="159">
        <v>0</v>
      </c>
      <c r="V74" s="159">
        <f>ROUND(E74*U74,2)</f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56"/>
      <c r="B75" s="157"/>
      <c r="C75" s="262" t="s">
        <v>2562</v>
      </c>
      <c r="D75" s="263"/>
      <c r="E75" s="263"/>
      <c r="F75" s="263"/>
      <c r="G75" s="263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610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0.399999999999999" outlineLevel="1" x14ac:dyDescent="0.25">
      <c r="A76" s="175">
        <v>57</v>
      </c>
      <c r="B76" s="176" t="s">
        <v>824</v>
      </c>
      <c r="C76" s="193" t="s">
        <v>2564</v>
      </c>
      <c r="D76" s="177" t="s">
        <v>702</v>
      </c>
      <c r="E76" s="178">
        <v>3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80">
        <v>0</v>
      </c>
      <c r="O76" s="180">
        <f>ROUND(E76*N76,2)</f>
        <v>0</v>
      </c>
      <c r="P76" s="180">
        <v>0</v>
      </c>
      <c r="Q76" s="180">
        <f>ROUND(E76*P76,2)</f>
        <v>0</v>
      </c>
      <c r="R76" s="180"/>
      <c r="S76" s="180" t="s">
        <v>326</v>
      </c>
      <c r="T76" s="181" t="s">
        <v>327</v>
      </c>
      <c r="U76" s="159">
        <v>0</v>
      </c>
      <c r="V76" s="159">
        <f>ROUND(E76*U76,2)</f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6"/>
      <c r="B77" s="157"/>
      <c r="C77" s="262" t="s">
        <v>2562</v>
      </c>
      <c r="D77" s="263"/>
      <c r="E77" s="263"/>
      <c r="F77" s="263"/>
      <c r="G77" s="263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610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0.399999999999999" outlineLevel="1" x14ac:dyDescent="0.25">
      <c r="A78" s="175">
        <v>58</v>
      </c>
      <c r="B78" s="176" t="s">
        <v>826</v>
      </c>
      <c r="C78" s="193" t="s">
        <v>2565</v>
      </c>
      <c r="D78" s="177" t="s">
        <v>702</v>
      </c>
      <c r="E78" s="178">
        <v>12</v>
      </c>
      <c r="F78" s="179"/>
      <c r="G78" s="180">
        <f>ROUND(E78*F78,2)</f>
        <v>0</v>
      </c>
      <c r="H78" s="179"/>
      <c r="I78" s="180">
        <f>ROUND(E78*H78,2)</f>
        <v>0</v>
      </c>
      <c r="J78" s="179"/>
      <c r="K78" s="180">
        <f>ROUND(E78*J78,2)</f>
        <v>0</v>
      </c>
      <c r="L78" s="180">
        <v>21</v>
      </c>
      <c r="M78" s="180">
        <f>G78*(1+L78/100)</f>
        <v>0</v>
      </c>
      <c r="N78" s="180">
        <v>0</v>
      </c>
      <c r="O78" s="180">
        <f>ROUND(E78*N78,2)</f>
        <v>0</v>
      </c>
      <c r="P78" s="180">
        <v>0</v>
      </c>
      <c r="Q78" s="180">
        <f>ROUND(E78*P78,2)</f>
        <v>0</v>
      </c>
      <c r="R78" s="180"/>
      <c r="S78" s="180" t="s">
        <v>326</v>
      </c>
      <c r="T78" s="181" t="s">
        <v>327</v>
      </c>
      <c r="U78" s="159">
        <v>0</v>
      </c>
      <c r="V78" s="159">
        <f>ROUND(E78*U78,2)</f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56"/>
      <c r="B79" s="157"/>
      <c r="C79" s="262" t="s">
        <v>2566</v>
      </c>
      <c r="D79" s="263"/>
      <c r="E79" s="263"/>
      <c r="F79" s="263"/>
      <c r="G79" s="263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610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83">
        <v>59</v>
      </c>
      <c r="B80" s="184" t="s">
        <v>828</v>
      </c>
      <c r="C80" s="195" t="s">
        <v>2567</v>
      </c>
      <c r="D80" s="185" t="s">
        <v>702</v>
      </c>
      <c r="E80" s="186">
        <v>12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21</v>
      </c>
      <c r="M80" s="188">
        <f>G80*(1+L80/100)</f>
        <v>0</v>
      </c>
      <c r="N80" s="188">
        <v>0</v>
      </c>
      <c r="O80" s="188">
        <f>ROUND(E80*N80,2)</f>
        <v>0</v>
      </c>
      <c r="P80" s="188">
        <v>0</v>
      </c>
      <c r="Q80" s="188">
        <f>ROUND(E80*P80,2)</f>
        <v>0</v>
      </c>
      <c r="R80" s="188"/>
      <c r="S80" s="188" t="s">
        <v>326</v>
      </c>
      <c r="T80" s="189" t="s">
        <v>327</v>
      </c>
      <c r="U80" s="159">
        <v>0</v>
      </c>
      <c r="V80" s="159">
        <f>ROUND(E80*U80,2)</f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83">
        <v>60</v>
      </c>
      <c r="B81" s="184" t="s">
        <v>830</v>
      </c>
      <c r="C81" s="195" t="s">
        <v>2568</v>
      </c>
      <c r="D81" s="185" t="s">
        <v>702</v>
      </c>
      <c r="E81" s="186">
        <v>4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8">
        <v>0</v>
      </c>
      <c r="O81" s="188">
        <f>ROUND(E81*N81,2)</f>
        <v>0</v>
      </c>
      <c r="P81" s="188">
        <v>0</v>
      </c>
      <c r="Q81" s="188">
        <f>ROUND(E81*P81,2)</f>
        <v>0</v>
      </c>
      <c r="R81" s="188"/>
      <c r="S81" s="188" t="s">
        <v>326</v>
      </c>
      <c r="T81" s="189" t="s">
        <v>327</v>
      </c>
      <c r="U81" s="159">
        <v>0</v>
      </c>
      <c r="V81" s="159">
        <f>ROUND(E81*U81,2)</f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83">
        <v>61</v>
      </c>
      <c r="B82" s="184" t="s">
        <v>832</v>
      </c>
      <c r="C82" s="195" t="s">
        <v>2569</v>
      </c>
      <c r="D82" s="185" t="s">
        <v>702</v>
      </c>
      <c r="E82" s="186">
        <v>4</v>
      </c>
      <c r="F82" s="187"/>
      <c r="G82" s="188">
        <f>ROUND(E82*F82,2)</f>
        <v>0</v>
      </c>
      <c r="H82" s="187"/>
      <c r="I82" s="188">
        <f>ROUND(E82*H82,2)</f>
        <v>0</v>
      </c>
      <c r="J82" s="187"/>
      <c r="K82" s="188">
        <f>ROUND(E82*J82,2)</f>
        <v>0</v>
      </c>
      <c r="L82" s="188">
        <v>21</v>
      </c>
      <c r="M82" s="188">
        <f>G82*(1+L82/100)</f>
        <v>0</v>
      </c>
      <c r="N82" s="188">
        <v>0</v>
      </c>
      <c r="O82" s="188">
        <f>ROUND(E82*N82,2)</f>
        <v>0</v>
      </c>
      <c r="P82" s="188">
        <v>0</v>
      </c>
      <c r="Q82" s="188">
        <f>ROUND(E82*P82,2)</f>
        <v>0</v>
      </c>
      <c r="R82" s="188"/>
      <c r="S82" s="188" t="s">
        <v>326</v>
      </c>
      <c r="T82" s="189" t="s">
        <v>327</v>
      </c>
      <c r="U82" s="159">
        <v>0</v>
      </c>
      <c r="V82" s="159">
        <f>ROUND(E82*U82,2)</f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83">
        <v>62</v>
      </c>
      <c r="B83" s="184" t="s">
        <v>834</v>
      </c>
      <c r="C83" s="195" t="s">
        <v>2570</v>
      </c>
      <c r="D83" s="185" t="s">
        <v>702</v>
      </c>
      <c r="E83" s="186">
        <v>4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8">
        <v>0</v>
      </c>
      <c r="O83" s="188">
        <f>ROUND(E83*N83,2)</f>
        <v>0</v>
      </c>
      <c r="P83" s="188">
        <v>0</v>
      </c>
      <c r="Q83" s="188">
        <f>ROUND(E83*P83,2)</f>
        <v>0</v>
      </c>
      <c r="R83" s="188"/>
      <c r="S83" s="188" t="s">
        <v>326</v>
      </c>
      <c r="T83" s="189" t="s">
        <v>327</v>
      </c>
      <c r="U83" s="159">
        <v>0</v>
      </c>
      <c r="V83" s="159">
        <f>ROUND(E83*U83,2)</f>
        <v>0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289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0.399999999999999" outlineLevel="1" x14ac:dyDescent="0.25">
      <c r="A84" s="175">
        <v>63</v>
      </c>
      <c r="B84" s="176" t="s">
        <v>836</v>
      </c>
      <c r="C84" s="193" t="s">
        <v>2571</v>
      </c>
      <c r="D84" s="177" t="s">
        <v>702</v>
      </c>
      <c r="E84" s="178">
        <v>5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80">
        <v>0</v>
      </c>
      <c r="O84" s="180">
        <f>ROUND(E84*N84,2)</f>
        <v>0</v>
      </c>
      <c r="P84" s="180">
        <v>0</v>
      </c>
      <c r="Q84" s="180">
        <f>ROUND(E84*P84,2)</f>
        <v>0</v>
      </c>
      <c r="R84" s="180"/>
      <c r="S84" s="180" t="s">
        <v>326</v>
      </c>
      <c r="T84" s="181" t="s">
        <v>327</v>
      </c>
      <c r="U84" s="159">
        <v>0</v>
      </c>
      <c r="V84" s="159">
        <f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262" t="s">
        <v>2572</v>
      </c>
      <c r="D85" s="263"/>
      <c r="E85" s="263"/>
      <c r="F85" s="263"/>
      <c r="G85" s="263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610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83">
        <v>64</v>
      </c>
      <c r="B86" s="184" t="s">
        <v>838</v>
      </c>
      <c r="C86" s="195" t="s">
        <v>2573</v>
      </c>
      <c r="D86" s="185" t="s">
        <v>702</v>
      </c>
      <c r="E86" s="186">
        <v>5</v>
      </c>
      <c r="F86" s="187"/>
      <c r="G86" s="188">
        <f t="shared" ref="G86:G92" si="21">ROUND(E86*F86,2)</f>
        <v>0</v>
      </c>
      <c r="H86" s="187"/>
      <c r="I86" s="188">
        <f t="shared" ref="I86:I92" si="22">ROUND(E86*H86,2)</f>
        <v>0</v>
      </c>
      <c r="J86" s="187"/>
      <c r="K86" s="188">
        <f t="shared" ref="K86:K92" si="23">ROUND(E86*J86,2)</f>
        <v>0</v>
      </c>
      <c r="L86" s="188">
        <v>21</v>
      </c>
      <c r="M86" s="188">
        <f t="shared" ref="M86:M92" si="24">G86*(1+L86/100)</f>
        <v>0</v>
      </c>
      <c r="N86" s="188">
        <v>0</v>
      </c>
      <c r="O86" s="188">
        <f t="shared" ref="O86:O92" si="25">ROUND(E86*N86,2)</f>
        <v>0</v>
      </c>
      <c r="P86" s="188">
        <v>0</v>
      </c>
      <c r="Q86" s="188">
        <f t="shared" ref="Q86:Q92" si="26">ROUND(E86*P86,2)</f>
        <v>0</v>
      </c>
      <c r="R86" s="188"/>
      <c r="S86" s="188" t="s">
        <v>326</v>
      </c>
      <c r="T86" s="189" t="s">
        <v>327</v>
      </c>
      <c r="U86" s="159">
        <v>0</v>
      </c>
      <c r="V86" s="159">
        <f t="shared" ref="V86:V92" si="27">ROUND(E86*U86,2)</f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0.399999999999999" outlineLevel="1" x14ac:dyDescent="0.25">
      <c r="A87" s="183">
        <v>65</v>
      </c>
      <c r="B87" s="184" t="s">
        <v>840</v>
      </c>
      <c r="C87" s="195" t="s">
        <v>2574</v>
      </c>
      <c r="D87" s="185" t="s">
        <v>702</v>
      </c>
      <c r="E87" s="186">
        <v>9</v>
      </c>
      <c r="F87" s="187"/>
      <c r="G87" s="188">
        <f t="shared" si="21"/>
        <v>0</v>
      </c>
      <c r="H87" s="187"/>
      <c r="I87" s="188">
        <f t="shared" si="22"/>
        <v>0</v>
      </c>
      <c r="J87" s="187"/>
      <c r="K87" s="188">
        <f t="shared" si="23"/>
        <v>0</v>
      </c>
      <c r="L87" s="188">
        <v>21</v>
      </c>
      <c r="M87" s="188">
        <f t="shared" si="24"/>
        <v>0</v>
      </c>
      <c r="N87" s="188">
        <v>0</v>
      </c>
      <c r="O87" s="188">
        <f t="shared" si="25"/>
        <v>0</v>
      </c>
      <c r="P87" s="188">
        <v>0</v>
      </c>
      <c r="Q87" s="188">
        <f t="shared" si="26"/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si="27"/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83">
        <v>66</v>
      </c>
      <c r="B88" s="184" t="s">
        <v>842</v>
      </c>
      <c r="C88" s="195" t="s">
        <v>2575</v>
      </c>
      <c r="D88" s="185" t="s">
        <v>702</v>
      </c>
      <c r="E88" s="186">
        <v>8</v>
      </c>
      <c r="F88" s="187"/>
      <c r="G88" s="188">
        <f t="shared" si="21"/>
        <v>0</v>
      </c>
      <c r="H88" s="187"/>
      <c r="I88" s="188">
        <f t="shared" si="22"/>
        <v>0</v>
      </c>
      <c r="J88" s="187"/>
      <c r="K88" s="188">
        <f t="shared" si="23"/>
        <v>0</v>
      </c>
      <c r="L88" s="188">
        <v>21</v>
      </c>
      <c r="M88" s="188">
        <f t="shared" si="24"/>
        <v>0</v>
      </c>
      <c r="N88" s="188">
        <v>0</v>
      </c>
      <c r="O88" s="188">
        <f t="shared" si="25"/>
        <v>0</v>
      </c>
      <c r="P88" s="188">
        <v>0</v>
      </c>
      <c r="Q88" s="188">
        <f t="shared" si="26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27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83">
        <v>67</v>
      </c>
      <c r="B89" s="184" t="s">
        <v>844</v>
      </c>
      <c r="C89" s="195" t="s">
        <v>2576</v>
      </c>
      <c r="D89" s="185" t="s">
        <v>702</v>
      </c>
      <c r="E89" s="186">
        <v>7</v>
      </c>
      <c r="F89" s="187"/>
      <c r="G89" s="188">
        <f t="shared" si="21"/>
        <v>0</v>
      </c>
      <c r="H89" s="187"/>
      <c r="I89" s="188">
        <f t="shared" si="22"/>
        <v>0</v>
      </c>
      <c r="J89" s="187"/>
      <c r="K89" s="188">
        <f t="shared" si="23"/>
        <v>0</v>
      </c>
      <c r="L89" s="188">
        <v>21</v>
      </c>
      <c r="M89" s="188">
        <f t="shared" si="24"/>
        <v>0</v>
      </c>
      <c r="N89" s="188">
        <v>0</v>
      </c>
      <c r="O89" s="188">
        <f t="shared" si="25"/>
        <v>0</v>
      </c>
      <c r="P89" s="188">
        <v>0</v>
      </c>
      <c r="Q89" s="188">
        <f t="shared" si="26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27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83">
        <v>68</v>
      </c>
      <c r="B90" s="184" t="s">
        <v>846</v>
      </c>
      <c r="C90" s="195" t="s">
        <v>2577</v>
      </c>
      <c r="D90" s="185" t="s">
        <v>702</v>
      </c>
      <c r="E90" s="186">
        <v>17</v>
      </c>
      <c r="F90" s="187"/>
      <c r="G90" s="188">
        <f t="shared" si="21"/>
        <v>0</v>
      </c>
      <c r="H90" s="187"/>
      <c r="I90" s="188">
        <f t="shared" si="22"/>
        <v>0</v>
      </c>
      <c r="J90" s="187"/>
      <c r="K90" s="188">
        <f t="shared" si="23"/>
        <v>0</v>
      </c>
      <c r="L90" s="188">
        <v>21</v>
      </c>
      <c r="M90" s="188">
        <f t="shared" si="24"/>
        <v>0</v>
      </c>
      <c r="N90" s="188">
        <v>0</v>
      </c>
      <c r="O90" s="188">
        <f t="shared" si="25"/>
        <v>0</v>
      </c>
      <c r="P90" s="188">
        <v>0</v>
      </c>
      <c r="Q90" s="188">
        <f t="shared" si="26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27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83">
        <v>69</v>
      </c>
      <c r="B91" s="184" t="s">
        <v>848</v>
      </c>
      <c r="C91" s="195" t="s">
        <v>2578</v>
      </c>
      <c r="D91" s="185" t="s">
        <v>702</v>
      </c>
      <c r="E91" s="186">
        <v>175</v>
      </c>
      <c r="F91" s="187"/>
      <c r="G91" s="188">
        <f t="shared" si="21"/>
        <v>0</v>
      </c>
      <c r="H91" s="187"/>
      <c r="I91" s="188">
        <f t="shared" si="22"/>
        <v>0</v>
      </c>
      <c r="J91" s="187"/>
      <c r="K91" s="188">
        <f t="shared" si="23"/>
        <v>0</v>
      </c>
      <c r="L91" s="188">
        <v>21</v>
      </c>
      <c r="M91" s="188">
        <f t="shared" si="24"/>
        <v>0</v>
      </c>
      <c r="N91" s="188">
        <v>0</v>
      </c>
      <c r="O91" s="188">
        <f t="shared" si="25"/>
        <v>0</v>
      </c>
      <c r="P91" s="188">
        <v>0</v>
      </c>
      <c r="Q91" s="188">
        <f t="shared" si="26"/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si="27"/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83">
        <v>70</v>
      </c>
      <c r="B92" s="184" t="s">
        <v>850</v>
      </c>
      <c r="C92" s="195" t="s">
        <v>2579</v>
      </c>
      <c r="D92" s="185" t="s">
        <v>702</v>
      </c>
      <c r="E92" s="186">
        <v>87</v>
      </c>
      <c r="F92" s="187"/>
      <c r="G92" s="188">
        <f t="shared" si="21"/>
        <v>0</v>
      </c>
      <c r="H92" s="187"/>
      <c r="I92" s="188">
        <f t="shared" si="22"/>
        <v>0</v>
      </c>
      <c r="J92" s="187"/>
      <c r="K92" s="188">
        <f t="shared" si="23"/>
        <v>0</v>
      </c>
      <c r="L92" s="188">
        <v>21</v>
      </c>
      <c r="M92" s="188">
        <f t="shared" si="24"/>
        <v>0</v>
      </c>
      <c r="N92" s="188">
        <v>0</v>
      </c>
      <c r="O92" s="188">
        <f t="shared" si="25"/>
        <v>0</v>
      </c>
      <c r="P92" s="188">
        <v>0</v>
      </c>
      <c r="Q92" s="188">
        <f t="shared" si="26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27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x14ac:dyDescent="0.25">
      <c r="A93" s="169" t="s">
        <v>238</v>
      </c>
      <c r="B93" s="170" t="s">
        <v>132</v>
      </c>
      <c r="C93" s="192" t="s">
        <v>134</v>
      </c>
      <c r="D93" s="171"/>
      <c r="E93" s="172"/>
      <c r="F93" s="173"/>
      <c r="G93" s="173">
        <f>SUMIF(AG94:AG100,"&lt;&gt;NOR",G94:G100)</f>
        <v>0</v>
      </c>
      <c r="H93" s="173"/>
      <c r="I93" s="173">
        <f>SUM(I94:I100)</f>
        <v>0</v>
      </c>
      <c r="J93" s="173"/>
      <c r="K93" s="173">
        <f>SUM(K94:K100)</f>
        <v>0</v>
      </c>
      <c r="L93" s="173"/>
      <c r="M93" s="173">
        <f>SUM(M94:M100)</f>
        <v>0</v>
      </c>
      <c r="N93" s="173"/>
      <c r="O93" s="173">
        <f>SUM(O94:O100)</f>
        <v>0</v>
      </c>
      <c r="P93" s="173"/>
      <c r="Q93" s="173">
        <f>SUM(Q94:Q100)</f>
        <v>0</v>
      </c>
      <c r="R93" s="173"/>
      <c r="S93" s="173"/>
      <c r="T93" s="174"/>
      <c r="U93" s="168"/>
      <c r="V93" s="168">
        <f>SUM(V94:V100)</f>
        <v>0</v>
      </c>
      <c r="W93" s="168"/>
      <c r="X93" s="168"/>
      <c r="AG93" t="s">
        <v>239</v>
      </c>
    </row>
    <row r="94" spans="1:60" outlineLevel="1" x14ac:dyDescent="0.25">
      <c r="A94" s="183">
        <v>71</v>
      </c>
      <c r="B94" s="184" t="s">
        <v>852</v>
      </c>
      <c r="C94" s="195" t="s">
        <v>2580</v>
      </c>
      <c r="D94" s="185" t="s">
        <v>274</v>
      </c>
      <c r="E94" s="186">
        <v>621</v>
      </c>
      <c r="F94" s="187"/>
      <c r="G94" s="188">
        <f t="shared" ref="G94:G100" si="28">ROUND(E94*F94,2)</f>
        <v>0</v>
      </c>
      <c r="H94" s="187"/>
      <c r="I94" s="188">
        <f t="shared" ref="I94:I100" si="29">ROUND(E94*H94,2)</f>
        <v>0</v>
      </c>
      <c r="J94" s="187"/>
      <c r="K94" s="188">
        <f t="shared" ref="K94:K100" si="30">ROUND(E94*J94,2)</f>
        <v>0</v>
      </c>
      <c r="L94" s="188">
        <v>21</v>
      </c>
      <c r="M94" s="188">
        <f t="shared" ref="M94:M100" si="31">G94*(1+L94/100)</f>
        <v>0</v>
      </c>
      <c r="N94" s="188">
        <v>0</v>
      </c>
      <c r="O94" s="188">
        <f t="shared" ref="O94:O100" si="32">ROUND(E94*N94,2)</f>
        <v>0</v>
      </c>
      <c r="P94" s="188">
        <v>0</v>
      </c>
      <c r="Q94" s="188">
        <f t="shared" ref="Q94:Q100" si="33">ROUND(E94*P94,2)</f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ref="V94:V100" si="34">ROUND(E94*U94,2)</f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83">
        <v>72</v>
      </c>
      <c r="B95" s="184" t="s">
        <v>854</v>
      </c>
      <c r="C95" s="195" t="s">
        <v>2581</v>
      </c>
      <c r="D95" s="185" t="s">
        <v>702</v>
      </c>
      <c r="E95" s="186">
        <v>142</v>
      </c>
      <c r="F95" s="187"/>
      <c r="G95" s="188">
        <f t="shared" si="28"/>
        <v>0</v>
      </c>
      <c r="H95" s="187"/>
      <c r="I95" s="188">
        <f t="shared" si="29"/>
        <v>0</v>
      </c>
      <c r="J95" s="187"/>
      <c r="K95" s="188">
        <f t="shared" si="30"/>
        <v>0</v>
      </c>
      <c r="L95" s="188">
        <v>21</v>
      </c>
      <c r="M95" s="188">
        <f t="shared" si="31"/>
        <v>0</v>
      </c>
      <c r="N95" s="188">
        <v>0</v>
      </c>
      <c r="O95" s="188">
        <f t="shared" si="32"/>
        <v>0</v>
      </c>
      <c r="P95" s="188">
        <v>0</v>
      </c>
      <c r="Q95" s="188">
        <f t="shared" si="33"/>
        <v>0</v>
      </c>
      <c r="R95" s="188"/>
      <c r="S95" s="188" t="s">
        <v>326</v>
      </c>
      <c r="T95" s="189" t="s">
        <v>327</v>
      </c>
      <c r="U95" s="159">
        <v>0</v>
      </c>
      <c r="V95" s="159">
        <f t="shared" si="34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83">
        <v>73</v>
      </c>
      <c r="B96" s="184" t="s">
        <v>856</v>
      </c>
      <c r="C96" s="195" t="s">
        <v>2582</v>
      </c>
      <c r="D96" s="185" t="s">
        <v>702</v>
      </c>
      <c r="E96" s="186">
        <v>88</v>
      </c>
      <c r="F96" s="187"/>
      <c r="G96" s="188">
        <f t="shared" si="28"/>
        <v>0</v>
      </c>
      <c r="H96" s="187"/>
      <c r="I96" s="188">
        <f t="shared" si="29"/>
        <v>0</v>
      </c>
      <c r="J96" s="187"/>
      <c r="K96" s="188">
        <f t="shared" si="30"/>
        <v>0</v>
      </c>
      <c r="L96" s="188">
        <v>21</v>
      </c>
      <c r="M96" s="188">
        <f t="shared" si="31"/>
        <v>0</v>
      </c>
      <c r="N96" s="188">
        <v>0</v>
      </c>
      <c r="O96" s="188">
        <f t="shared" si="32"/>
        <v>0</v>
      </c>
      <c r="P96" s="188">
        <v>0</v>
      </c>
      <c r="Q96" s="188">
        <f t="shared" si="33"/>
        <v>0</v>
      </c>
      <c r="R96" s="188"/>
      <c r="S96" s="188" t="s">
        <v>326</v>
      </c>
      <c r="T96" s="189" t="s">
        <v>327</v>
      </c>
      <c r="U96" s="159">
        <v>0</v>
      </c>
      <c r="V96" s="159">
        <f t="shared" si="34"/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289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83">
        <v>74</v>
      </c>
      <c r="B97" s="184" t="s">
        <v>2583</v>
      </c>
      <c r="C97" s="195" t="s">
        <v>2584</v>
      </c>
      <c r="D97" s="185" t="s">
        <v>274</v>
      </c>
      <c r="E97" s="186">
        <v>25</v>
      </c>
      <c r="F97" s="187"/>
      <c r="G97" s="188">
        <f t="shared" si="28"/>
        <v>0</v>
      </c>
      <c r="H97" s="187"/>
      <c r="I97" s="188">
        <f t="shared" si="29"/>
        <v>0</v>
      </c>
      <c r="J97" s="187"/>
      <c r="K97" s="188">
        <f t="shared" si="30"/>
        <v>0</v>
      </c>
      <c r="L97" s="188">
        <v>21</v>
      </c>
      <c r="M97" s="188">
        <f t="shared" si="31"/>
        <v>0</v>
      </c>
      <c r="N97" s="188">
        <v>0</v>
      </c>
      <c r="O97" s="188">
        <f t="shared" si="32"/>
        <v>0</v>
      </c>
      <c r="P97" s="188">
        <v>0</v>
      </c>
      <c r="Q97" s="188">
        <f t="shared" si="33"/>
        <v>0</v>
      </c>
      <c r="R97" s="188"/>
      <c r="S97" s="188" t="s">
        <v>326</v>
      </c>
      <c r="T97" s="189" t="s">
        <v>327</v>
      </c>
      <c r="U97" s="159">
        <v>0</v>
      </c>
      <c r="V97" s="159">
        <f t="shared" si="34"/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83">
        <v>75</v>
      </c>
      <c r="B98" s="184" t="s">
        <v>2585</v>
      </c>
      <c r="C98" s="195" t="s">
        <v>2586</v>
      </c>
      <c r="D98" s="185" t="s">
        <v>702</v>
      </c>
      <c r="E98" s="186">
        <v>88</v>
      </c>
      <c r="F98" s="187"/>
      <c r="G98" s="188">
        <f t="shared" si="28"/>
        <v>0</v>
      </c>
      <c r="H98" s="187"/>
      <c r="I98" s="188">
        <f t="shared" si="29"/>
        <v>0</v>
      </c>
      <c r="J98" s="187"/>
      <c r="K98" s="188">
        <f t="shared" si="30"/>
        <v>0</v>
      </c>
      <c r="L98" s="188">
        <v>21</v>
      </c>
      <c r="M98" s="188">
        <f t="shared" si="31"/>
        <v>0</v>
      </c>
      <c r="N98" s="188">
        <v>0</v>
      </c>
      <c r="O98" s="188">
        <f t="shared" si="32"/>
        <v>0</v>
      </c>
      <c r="P98" s="188">
        <v>0</v>
      </c>
      <c r="Q98" s="188">
        <f t="shared" si="33"/>
        <v>0</v>
      </c>
      <c r="R98" s="188"/>
      <c r="S98" s="188" t="s">
        <v>326</v>
      </c>
      <c r="T98" s="189" t="s">
        <v>327</v>
      </c>
      <c r="U98" s="159">
        <v>0</v>
      </c>
      <c r="V98" s="159">
        <f t="shared" si="34"/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289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83">
        <v>76</v>
      </c>
      <c r="B99" s="184" t="s">
        <v>2587</v>
      </c>
      <c r="C99" s="195" t="s">
        <v>2588</v>
      </c>
      <c r="D99" s="185" t="s">
        <v>702</v>
      </c>
      <c r="E99" s="186">
        <v>1</v>
      </c>
      <c r="F99" s="187"/>
      <c r="G99" s="188">
        <f t="shared" si="28"/>
        <v>0</v>
      </c>
      <c r="H99" s="187"/>
      <c r="I99" s="188">
        <f t="shared" si="29"/>
        <v>0</v>
      </c>
      <c r="J99" s="187"/>
      <c r="K99" s="188">
        <f t="shared" si="30"/>
        <v>0</v>
      </c>
      <c r="L99" s="188">
        <v>21</v>
      </c>
      <c r="M99" s="188">
        <f t="shared" si="31"/>
        <v>0</v>
      </c>
      <c r="N99" s="188">
        <v>0</v>
      </c>
      <c r="O99" s="188">
        <f t="shared" si="32"/>
        <v>0</v>
      </c>
      <c r="P99" s="188">
        <v>0</v>
      </c>
      <c r="Q99" s="188">
        <f t="shared" si="33"/>
        <v>0</v>
      </c>
      <c r="R99" s="188"/>
      <c r="S99" s="188" t="s">
        <v>326</v>
      </c>
      <c r="T99" s="189" t="s">
        <v>327</v>
      </c>
      <c r="U99" s="159">
        <v>0</v>
      </c>
      <c r="V99" s="159">
        <f t="shared" si="34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83">
        <v>77</v>
      </c>
      <c r="B100" s="184" t="s">
        <v>2589</v>
      </c>
      <c r="C100" s="195" t="s">
        <v>2590</v>
      </c>
      <c r="D100" s="185" t="s">
        <v>702</v>
      </c>
      <c r="E100" s="186">
        <v>3</v>
      </c>
      <c r="F100" s="187"/>
      <c r="G100" s="188">
        <f t="shared" si="28"/>
        <v>0</v>
      </c>
      <c r="H100" s="187"/>
      <c r="I100" s="188">
        <f t="shared" si="29"/>
        <v>0</v>
      </c>
      <c r="J100" s="187"/>
      <c r="K100" s="188">
        <f t="shared" si="30"/>
        <v>0</v>
      </c>
      <c r="L100" s="188">
        <v>21</v>
      </c>
      <c r="M100" s="188">
        <f t="shared" si="31"/>
        <v>0</v>
      </c>
      <c r="N100" s="188">
        <v>0</v>
      </c>
      <c r="O100" s="188">
        <f t="shared" si="32"/>
        <v>0</v>
      </c>
      <c r="P100" s="188">
        <v>0</v>
      </c>
      <c r="Q100" s="188">
        <f t="shared" si="33"/>
        <v>0</v>
      </c>
      <c r="R100" s="188"/>
      <c r="S100" s="188" t="s">
        <v>326</v>
      </c>
      <c r="T100" s="189" t="s">
        <v>327</v>
      </c>
      <c r="U100" s="159">
        <v>0</v>
      </c>
      <c r="V100" s="159">
        <f t="shared" si="34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289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5">
      <c r="A101" s="169" t="s">
        <v>238</v>
      </c>
      <c r="B101" s="170" t="s">
        <v>135</v>
      </c>
      <c r="C101" s="192" t="s">
        <v>137</v>
      </c>
      <c r="D101" s="171"/>
      <c r="E101" s="172"/>
      <c r="F101" s="173"/>
      <c r="G101" s="173">
        <f>SUMIF(AG102:AG114,"&lt;&gt;NOR",G102:G114)</f>
        <v>0</v>
      </c>
      <c r="H101" s="173"/>
      <c r="I101" s="173">
        <f>SUM(I102:I114)</f>
        <v>0</v>
      </c>
      <c r="J101" s="173"/>
      <c r="K101" s="173">
        <f>SUM(K102:K114)</f>
        <v>0</v>
      </c>
      <c r="L101" s="173"/>
      <c r="M101" s="173">
        <f>SUM(M102:M114)</f>
        <v>0</v>
      </c>
      <c r="N101" s="173"/>
      <c r="O101" s="173">
        <f>SUM(O102:O114)</f>
        <v>0</v>
      </c>
      <c r="P101" s="173"/>
      <c r="Q101" s="173">
        <f>SUM(Q102:Q114)</f>
        <v>0</v>
      </c>
      <c r="R101" s="173"/>
      <c r="S101" s="173"/>
      <c r="T101" s="174"/>
      <c r="U101" s="168"/>
      <c r="V101" s="168">
        <f>SUM(V102:V114)</f>
        <v>0</v>
      </c>
      <c r="W101" s="168"/>
      <c r="X101" s="168"/>
      <c r="AG101" t="s">
        <v>239</v>
      </c>
    </row>
    <row r="102" spans="1:60" outlineLevel="1" x14ac:dyDescent="0.25">
      <c r="A102" s="183">
        <v>78</v>
      </c>
      <c r="B102" s="184" t="s">
        <v>2591</v>
      </c>
      <c r="C102" s="195" t="s">
        <v>2592</v>
      </c>
      <c r="D102" s="185" t="s">
        <v>274</v>
      </c>
      <c r="E102" s="186">
        <v>127</v>
      </c>
      <c r="F102" s="187"/>
      <c r="G102" s="188">
        <f t="shared" ref="G102:G114" si="35">ROUND(E102*F102,2)</f>
        <v>0</v>
      </c>
      <c r="H102" s="187"/>
      <c r="I102" s="188">
        <f t="shared" ref="I102:I114" si="36">ROUND(E102*H102,2)</f>
        <v>0</v>
      </c>
      <c r="J102" s="187"/>
      <c r="K102" s="188">
        <f t="shared" ref="K102:K114" si="37">ROUND(E102*J102,2)</f>
        <v>0</v>
      </c>
      <c r="L102" s="188">
        <v>21</v>
      </c>
      <c r="M102" s="188">
        <f t="shared" ref="M102:M114" si="38">G102*(1+L102/100)</f>
        <v>0</v>
      </c>
      <c r="N102" s="188">
        <v>0</v>
      </c>
      <c r="O102" s="188">
        <f t="shared" ref="O102:O114" si="39">ROUND(E102*N102,2)</f>
        <v>0</v>
      </c>
      <c r="P102" s="188">
        <v>0</v>
      </c>
      <c r="Q102" s="188">
        <f t="shared" ref="Q102:Q114" si="40">ROUND(E102*P102,2)</f>
        <v>0</v>
      </c>
      <c r="R102" s="188"/>
      <c r="S102" s="188" t="s">
        <v>326</v>
      </c>
      <c r="T102" s="189" t="s">
        <v>327</v>
      </c>
      <c r="U102" s="159">
        <v>0</v>
      </c>
      <c r="V102" s="159">
        <f t="shared" ref="V102:V114" si="41">ROUND(E102*U102,2)</f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289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83">
        <v>79</v>
      </c>
      <c r="B103" s="184" t="s">
        <v>2593</v>
      </c>
      <c r="C103" s="195" t="s">
        <v>2594</v>
      </c>
      <c r="D103" s="185" t="s">
        <v>702</v>
      </c>
      <c r="E103" s="186">
        <v>146</v>
      </c>
      <c r="F103" s="187"/>
      <c r="G103" s="188">
        <f t="shared" si="35"/>
        <v>0</v>
      </c>
      <c r="H103" s="187"/>
      <c r="I103" s="188">
        <f t="shared" si="36"/>
        <v>0</v>
      </c>
      <c r="J103" s="187"/>
      <c r="K103" s="188">
        <f t="shared" si="37"/>
        <v>0</v>
      </c>
      <c r="L103" s="188">
        <v>21</v>
      </c>
      <c r="M103" s="188">
        <f t="shared" si="38"/>
        <v>0</v>
      </c>
      <c r="N103" s="188">
        <v>0</v>
      </c>
      <c r="O103" s="188">
        <f t="shared" si="39"/>
        <v>0</v>
      </c>
      <c r="P103" s="188">
        <v>0</v>
      </c>
      <c r="Q103" s="188">
        <f t="shared" si="40"/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si="41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83">
        <v>80</v>
      </c>
      <c r="B104" s="184" t="s">
        <v>2595</v>
      </c>
      <c r="C104" s="195" t="s">
        <v>2596</v>
      </c>
      <c r="D104" s="185" t="s">
        <v>702</v>
      </c>
      <c r="E104" s="186">
        <v>76</v>
      </c>
      <c r="F104" s="187"/>
      <c r="G104" s="188">
        <f t="shared" si="35"/>
        <v>0</v>
      </c>
      <c r="H104" s="187"/>
      <c r="I104" s="188">
        <f t="shared" si="36"/>
        <v>0</v>
      </c>
      <c r="J104" s="187"/>
      <c r="K104" s="188">
        <f t="shared" si="37"/>
        <v>0</v>
      </c>
      <c r="L104" s="188">
        <v>21</v>
      </c>
      <c r="M104" s="188">
        <f t="shared" si="38"/>
        <v>0</v>
      </c>
      <c r="N104" s="188">
        <v>0</v>
      </c>
      <c r="O104" s="188">
        <f t="shared" si="39"/>
        <v>0</v>
      </c>
      <c r="P104" s="188">
        <v>0</v>
      </c>
      <c r="Q104" s="188">
        <f t="shared" si="40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41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83">
        <v>81</v>
      </c>
      <c r="B105" s="184" t="s">
        <v>2597</v>
      </c>
      <c r="C105" s="195" t="s">
        <v>2598</v>
      </c>
      <c r="D105" s="185" t="s">
        <v>274</v>
      </c>
      <c r="E105" s="186">
        <v>230</v>
      </c>
      <c r="F105" s="187"/>
      <c r="G105" s="188">
        <f t="shared" si="35"/>
        <v>0</v>
      </c>
      <c r="H105" s="187"/>
      <c r="I105" s="188">
        <f t="shared" si="36"/>
        <v>0</v>
      </c>
      <c r="J105" s="187"/>
      <c r="K105" s="188">
        <f t="shared" si="37"/>
        <v>0</v>
      </c>
      <c r="L105" s="188">
        <v>21</v>
      </c>
      <c r="M105" s="188">
        <f t="shared" si="38"/>
        <v>0</v>
      </c>
      <c r="N105" s="188">
        <v>0</v>
      </c>
      <c r="O105" s="188">
        <f t="shared" si="39"/>
        <v>0</v>
      </c>
      <c r="P105" s="188">
        <v>0</v>
      </c>
      <c r="Q105" s="188">
        <f t="shared" si="40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41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83">
        <v>82</v>
      </c>
      <c r="B106" s="184" t="s">
        <v>2599</v>
      </c>
      <c r="C106" s="195" t="s">
        <v>2600</v>
      </c>
      <c r="D106" s="185" t="s">
        <v>274</v>
      </c>
      <c r="E106" s="186">
        <v>194</v>
      </c>
      <c r="F106" s="187"/>
      <c r="G106" s="188">
        <f t="shared" si="35"/>
        <v>0</v>
      </c>
      <c r="H106" s="187"/>
      <c r="I106" s="188">
        <f t="shared" si="36"/>
        <v>0</v>
      </c>
      <c r="J106" s="187"/>
      <c r="K106" s="188">
        <f t="shared" si="37"/>
        <v>0</v>
      </c>
      <c r="L106" s="188">
        <v>21</v>
      </c>
      <c r="M106" s="188">
        <f t="shared" si="38"/>
        <v>0</v>
      </c>
      <c r="N106" s="188">
        <v>0</v>
      </c>
      <c r="O106" s="188">
        <f t="shared" si="39"/>
        <v>0</v>
      </c>
      <c r="P106" s="188">
        <v>0</v>
      </c>
      <c r="Q106" s="188">
        <f t="shared" si="40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41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83">
        <v>83</v>
      </c>
      <c r="B107" s="184" t="s">
        <v>2601</v>
      </c>
      <c r="C107" s="195" t="s">
        <v>2602</v>
      </c>
      <c r="D107" s="185" t="s">
        <v>274</v>
      </c>
      <c r="E107" s="186">
        <v>8</v>
      </c>
      <c r="F107" s="187"/>
      <c r="G107" s="188">
        <f t="shared" si="35"/>
        <v>0</v>
      </c>
      <c r="H107" s="187"/>
      <c r="I107" s="188">
        <f t="shared" si="36"/>
        <v>0</v>
      </c>
      <c r="J107" s="187"/>
      <c r="K107" s="188">
        <f t="shared" si="37"/>
        <v>0</v>
      </c>
      <c r="L107" s="188">
        <v>21</v>
      </c>
      <c r="M107" s="188">
        <f t="shared" si="38"/>
        <v>0</v>
      </c>
      <c r="N107" s="188">
        <v>0</v>
      </c>
      <c r="O107" s="188">
        <f t="shared" si="39"/>
        <v>0</v>
      </c>
      <c r="P107" s="188">
        <v>0</v>
      </c>
      <c r="Q107" s="188">
        <f t="shared" si="40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41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83">
        <v>84</v>
      </c>
      <c r="B108" s="184" t="s">
        <v>2603</v>
      </c>
      <c r="C108" s="195" t="s">
        <v>2604</v>
      </c>
      <c r="D108" s="185" t="s">
        <v>274</v>
      </c>
      <c r="E108" s="186">
        <v>26</v>
      </c>
      <c r="F108" s="187"/>
      <c r="G108" s="188">
        <f t="shared" si="35"/>
        <v>0</v>
      </c>
      <c r="H108" s="187"/>
      <c r="I108" s="188">
        <f t="shared" si="36"/>
        <v>0</v>
      </c>
      <c r="J108" s="187"/>
      <c r="K108" s="188">
        <f t="shared" si="37"/>
        <v>0</v>
      </c>
      <c r="L108" s="188">
        <v>21</v>
      </c>
      <c r="M108" s="188">
        <f t="shared" si="38"/>
        <v>0</v>
      </c>
      <c r="N108" s="188">
        <v>0</v>
      </c>
      <c r="O108" s="188">
        <f t="shared" si="39"/>
        <v>0</v>
      </c>
      <c r="P108" s="188">
        <v>0</v>
      </c>
      <c r="Q108" s="188">
        <f t="shared" si="40"/>
        <v>0</v>
      </c>
      <c r="R108" s="188"/>
      <c r="S108" s="188" t="s">
        <v>326</v>
      </c>
      <c r="T108" s="189" t="s">
        <v>327</v>
      </c>
      <c r="U108" s="159">
        <v>0</v>
      </c>
      <c r="V108" s="159">
        <f t="shared" si="41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83">
        <v>85</v>
      </c>
      <c r="B109" s="184" t="s">
        <v>2605</v>
      </c>
      <c r="C109" s="195" t="s">
        <v>2606</v>
      </c>
      <c r="D109" s="185" t="s">
        <v>274</v>
      </c>
      <c r="E109" s="186">
        <v>8</v>
      </c>
      <c r="F109" s="187"/>
      <c r="G109" s="188">
        <f t="shared" si="35"/>
        <v>0</v>
      </c>
      <c r="H109" s="187"/>
      <c r="I109" s="188">
        <f t="shared" si="36"/>
        <v>0</v>
      </c>
      <c r="J109" s="187"/>
      <c r="K109" s="188">
        <f t="shared" si="37"/>
        <v>0</v>
      </c>
      <c r="L109" s="188">
        <v>21</v>
      </c>
      <c r="M109" s="188">
        <f t="shared" si="38"/>
        <v>0</v>
      </c>
      <c r="N109" s="188">
        <v>0</v>
      </c>
      <c r="O109" s="188">
        <f t="shared" si="39"/>
        <v>0</v>
      </c>
      <c r="P109" s="188">
        <v>0</v>
      </c>
      <c r="Q109" s="188">
        <f t="shared" si="40"/>
        <v>0</v>
      </c>
      <c r="R109" s="188"/>
      <c r="S109" s="188" t="s">
        <v>326</v>
      </c>
      <c r="T109" s="189" t="s">
        <v>327</v>
      </c>
      <c r="U109" s="159">
        <v>0</v>
      </c>
      <c r="V109" s="159">
        <f t="shared" si="41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83">
        <v>86</v>
      </c>
      <c r="B110" s="184" t="s">
        <v>2607</v>
      </c>
      <c r="C110" s="195" t="s">
        <v>2608</v>
      </c>
      <c r="D110" s="185" t="s">
        <v>274</v>
      </c>
      <c r="E110" s="186">
        <v>26</v>
      </c>
      <c r="F110" s="187"/>
      <c r="G110" s="188">
        <f t="shared" si="35"/>
        <v>0</v>
      </c>
      <c r="H110" s="187"/>
      <c r="I110" s="188">
        <f t="shared" si="36"/>
        <v>0</v>
      </c>
      <c r="J110" s="187"/>
      <c r="K110" s="188">
        <f t="shared" si="37"/>
        <v>0</v>
      </c>
      <c r="L110" s="188">
        <v>21</v>
      </c>
      <c r="M110" s="188">
        <f t="shared" si="38"/>
        <v>0</v>
      </c>
      <c r="N110" s="188">
        <v>0</v>
      </c>
      <c r="O110" s="188">
        <f t="shared" si="39"/>
        <v>0</v>
      </c>
      <c r="P110" s="188">
        <v>0</v>
      </c>
      <c r="Q110" s="188">
        <f t="shared" si="40"/>
        <v>0</v>
      </c>
      <c r="R110" s="188"/>
      <c r="S110" s="188" t="s">
        <v>326</v>
      </c>
      <c r="T110" s="189" t="s">
        <v>327</v>
      </c>
      <c r="U110" s="159">
        <v>0</v>
      </c>
      <c r="V110" s="159">
        <f t="shared" si="41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83">
        <v>87</v>
      </c>
      <c r="B111" s="184" t="s">
        <v>2609</v>
      </c>
      <c r="C111" s="195" t="s">
        <v>2554</v>
      </c>
      <c r="D111" s="185" t="s">
        <v>702</v>
      </c>
      <c r="E111" s="186">
        <v>324</v>
      </c>
      <c r="F111" s="187"/>
      <c r="G111" s="188">
        <f t="shared" si="35"/>
        <v>0</v>
      </c>
      <c r="H111" s="187"/>
      <c r="I111" s="188">
        <f t="shared" si="36"/>
        <v>0</v>
      </c>
      <c r="J111" s="187"/>
      <c r="K111" s="188">
        <f t="shared" si="37"/>
        <v>0</v>
      </c>
      <c r="L111" s="188">
        <v>21</v>
      </c>
      <c r="M111" s="188">
        <f t="shared" si="38"/>
        <v>0</v>
      </c>
      <c r="N111" s="188">
        <v>0</v>
      </c>
      <c r="O111" s="188">
        <f t="shared" si="39"/>
        <v>0</v>
      </c>
      <c r="P111" s="188">
        <v>0</v>
      </c>
      <c r="Q111" s="188">
        <f t="shared" si="40"/>
        <v>0</v>
      </c>
      <c r="R111" s="188"/>
      <c r="S111" s="188" t="s">
        <v>326</v>
      </c>
      <c r="T111" s="189" t="s">
        <v>327</v>
      </c>
      <c r="U111" s="159">
        <v>0</v>
      </c>
      <c r="V111" s="159">
        <f t="shared" si="41"/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83">
        <v>88</v>
      </c>
      <c r="B112" s="184" t="s">
        <v>2610</v>
      </c>
      <c r="C112" s="195" t="s">
        <v>2611</v>
      </c>
      <c r="D112" s="185" t="s">
        <v>702</v>
      </c>
      <c r="E112" s="186">
        <v>46</v>
      </c>
      <c r="F112" s="187"/>
      <c r="G112" s="188">
        <f t="shared" si="35"/>
        <v>0</v>
      </c>
      <c r="H112" s="187"/>
      <c r="I112" s="188">
        <f t="shared" si="36"/>
        <v>0</v>
      </c>
      <c r="J112" s="187"/>
      <c r="K112" s="188">
        <f t="shared" si="37"/>
        <v>0</v>
      </c>
      <c r="L112" s="188">
        <v>21</v>
      </c>
      <c r="M112" s="188">
        <f t="shared" si="38"/>
        <v>0</v>
      </c>
      <c r="N112" s="188">
        <v>0</v>
      </c>
      <c r="O112" s="188">
        <f t="shared" si="39"/>
        <v>0</v>
      </c>
      <c r="P112" s="188">
        <v>0</v>
      </c>
      <c r="Q112" s="188">
        <f t="shared" si="40"/>
        <v>0</v>
      </c>
      <c r="R112" s="188"/>
      <c r="S112" s="188" t="s">
        <v>326</v>
      </c>
      <c r="T112" s="189" t="s">
        <v>327</v>
      </c>
      <c r="U112" s="159">
        <v>0</v>
      </c>
      <c r="V112" s="159">
        <f t="shared" si="41"/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83">
        <v>89</v>
      </c>
      <c r="B113" s="184" t="s">
        <v>2612</v>
      </c>
      <c r="C113" s="195" t="s">
        <v>2613</v>
      </c>
      <c r="D113" s="185" t="s">
        <v>702</v>
      </c>
      <c r="E113" s="186">
        <v>2</v>
      </c>
      <c r="F113" s="187"/>
      <c r="G113" s="188">
        <f t="shared" si="35"/>
        <v>0</v>
      </c>
      <c r="H113" s="187"/>
      <c r="I113" s="188">
        <f t="shared" si="36"/>
        <v>0</v>
      </c>
      <c r="J113" s="187"/>
      <c r="K113" s="188">
        <f t="shared" si="37"/>
        <v>0</v>
      </c>
      <c r="L113" s="188">
        <v>21</v>
      </c>
      <c r="M113" s="188">
        <f t="shared" si="38"/>
        <v>0</v>
      </c>
      <c r="N113" s="188">
        <v>0</v>
      </c>
      <c r="O113" s="188">
        <f t="shared" si="39"/>
        <v>0</v>
      </c>
      <c r="P113" s="188">
        <v>0</v>
      </c>
      <c r="Q113" s="188">
        <f t="shared" si="40"/>
        <v>0</v>
      </c>
      <c r="R113" s="188"/>
      <c r="S113" s="188" t="s">
        <v>326</v>
      </c>
      <c r="T113" s="189" t="s">
        <v>327</v>
      </c>
      <c r="U113" s="159">
        <v>0</v>
      </c>
      <c r="V113" s="159">
        <f t="shared" si="41"/>
        <v>0</v>
      </c>
      <c r="W113" s="159"/>
      <c r="X113" s="159" t="s">
        <v>246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289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83">
        <v>90</v>
      </c>
      <c r="B114" s="184" t="s">
        <v>2614</v>
      </c>
      <c r="C114" s="195" t="s">
        <v>2615</v>
      </c>
      <c r="D114" s="185" t="s">
        <v>702</v>
      </c>
      <c r="E114" s="186">
        <v>2</v>
      </c>
      <c r="F114" s="187"/>
      <c r="G114" s="188">
        <f t="shared" si="35"/>
        <v>0</v>
      </c>
      <c r="H114" s="187"/>
      <c r="I114" s="188">
        <f t="shared" si="36"/>
        <v>0</v>
      </c>
      <c r="J114" s="187"/>
      <c r="K114" s="188">
        <f t="shared" si="37"/>
        <v>0</v>
      </c>
      <c r="L114" s="188">
        <v>21</v>
      </c>
      <c r="M114" s="188">
        <f t="shared" si="38"/>
        <v>0</v>
      </c>
      <c r="N114" s="188">
        <v>0</v>
      </c>
      <c r="O114" s="188">
        <f t="shared" si="39"/>
        <v>0</v>
      </c>
      <c r="P114" s="188">
        <v>0</v>
      </c>
      <c r="Q114" s="188">
        <f t="shared" si="40"/>
        <v>0</v>
      </c>
      <c r="R114" s="188"/>
      <c r="S114" s="188" t="s">
        <v>326</v>
      </c>
      <c r="T114" s="189" t="s">
        <v>327</v>
      </c>
      <c r="U114" s="159">
        <v>0</v>
      </c>
      <c r="V114" s="159">
        <f t="shared" si="41"/>
        <v>0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x14ac:dyDescent="0.25">
      <c r="A115" s="169" t="s">
        <v>238</v>
      </c>
      <c r="B115" s="170" t="s">
        <v>138</v>
      </c>
      <c r="C115" s="192" t="s">
        <v>103</v>
      </c>
      <c r="D115" s="171"/>
      <c r="E115" s="172"/>
      <c r="F115" s="173"/>
      <c r="G115" s="173">
        <f>SUMIF(AG116:AG120,"&lt;&gt;NOR",G116:G120)</f>
        <v>0</v>
      </c>
      <c r="H115" s="173"/>
      <c r="I115" s="173">
        <f>SUM(I116:I120)</f>
        <v>0</v>
      </c>
      <c r="J115" s="173"/>
      <c r="K115" s="173">
        <f>SUM(K116:K120)</f>
        <v>0</v>
      </c>
      <c r="L115" s="173"/>
      <c r="M115" s="173">
        <f>SUM(M116:M120)</f>
        <v>0</v>
      </c>
      <c r="N115" s="173"/>
      <c r="O115" s="173">
        <f>SUM(O116:O120)</f>
        <v>0</v>
      </c>
      <c r="P115" s="173"/>
      <c r="Q115" s="173">
        <f>SUM(Q116:Q120)</f>
        <v>0</v>
      </c>
      <c r="R115" s="173"/>
      <c r="S115" s="173"/>
      <c r="T115" s="174"/>
      <c r="U115" s="168"/>
      <c r="V115" s="168">
        <f>SUM(V116:V120)</f>
        <v>0</v>
      </c>
      <c r="W115" s="168"/>
      <c r="X115" s="168"/>
      <c r="AG115" t="s">
        <v>239</v>
      </c>
    </row>
    <row r="116" spans="1:60" outlineLevel="1" x14ac:dyDescent="0.25">
      <c r="A116" s="183">
        <v>91</v>
      </c>
      <c r="B116" s="184" t="s">
        <v>2616</v>
      </c>
      <c r="C116" s="195" t="s">
        <v>758</v>
      </c>
      <c r="D116" s="185" t="s">
        <v>702</v>
      </c>
      <c r="E116" s="186">
        <v>1</v>
      </c>
      <c r="F116" s="187"/>
      <c r="G116" s="188">
        <f>ROUND(E116*F116,2)</f>
        <v>0</v>
      </c>
      <c r="H116" s="187"/>
      <c r="I116" s="188">
        <f>ROUND(E116*H116,2)</f>
        <v>0</v>
      </c>
      <c r="J116" s="187"/>
      <c r="K116" s="188">
        <f>ROUND(E116*J116,2)</f>
        <v>0</v>
      </c>
      <c r="L116" s="188">
        <v>21</v>
      </c>
      <c r="M116" s="188">
        <f>G116*(1+L116/100)</f>
        <v>0</v>
      </c>
      <c r="N116" s="188">
        <v>0</v>
      </c>
      <c r="O116" s="188">
        <f>ROUND(E116*N116,2)</f>
        <v>0</v>
      </c>
      <c r="P116" s="188">
        <v>0</v>
      </c>
      <c r="Q116" s="188">
        <f>ROUND(E116*P116,2)</f>
        <v>0</v>
      </c>
      <c r="R116" s="188"/>
      <c r="S116" s="188" t="s">
        <v>326</v>
      </c>
      <c r="T116" s="189" t="s">
        <v>327</v>
      </c>
      <c r="U116" s="159">
        <v>0</v>
      </c>
      <c r="V116" s="159">
        <f>ROUND(E116*U116,2)</f>
        <v>0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289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83">
        <v>92</v>
      </c>
      <c r="B117" s="184" t="s">
        <v>2617</v>
      </c>
      <c r="C117" s="195" t="s">
        <v>760</v>
      </c>
      <c r="D117" s="185" t="s">
        <v>702</v>
      </c>
      <c r="E117" s="186">
        <v>1</v>
      </c>
      <c r="F117" s="187"/>
      <c r="G117" s="188">
        <f>ROUND(E117*F117,2)</f>
        <v>0</v>
      </c>
      <c r="H117" s="187"/>
      <c r="I117" s="188">
        <f>ROUND(E117*H117,2)</f>
        <v>0</v>
      </c>
      <c r="J117" s="187"/>
      <c r="K117" s="188">
        <f>ROUND(E117*J117,2)</f>
        <v>0</v>
      </c>
      <c r="L117" s="188">
        <v>21</v>
      </c>
      <c r="M117" s="188">
        <f>G117*(1+L117/100)</f>
        <v>0</v>
      </c>
      <c r="N117" s="188">
        <v>0</v>
      </c>
      <c r="O117" s="188">
        <f>ROUND(E117*N117,2)</f>
        <v>0</v>
      </c>
      <c r="P117" s="188">
        <v>0</v>
      </c>
      <c r="Q117" s="188">
        <f>ROUND(E117*P117,2)</f>
        <v>0</v>
      </c>
      <c r="R117" s="188"/>
      <c r="S117" s="188" t="s">
        <v>326</v>
      </c>
      <c r="T117" s="189" t="s">
        <v>327</v>
      </c>
      <c r="U117" s="159">
        <v>0</v>
      </c>
      <c r="V117" s="159">
        <f>ROUND(E117*U117,2)</f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289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83">
        <v>93</v>
      </c>
      <c r="B118" s="184" t="s">
        <v>2618</v>
      </c>
      <c r="C118" s="195" t="s">
        <v>762</v>
      </c>
      <c r="D118" s="185" t="s">
        <v>702</v>
      </c>
      <c r="E118" s="186">
        <v>1</v>
      </c>
      <c r="F118" s="187"/>
      <c r="G118" s="188">
        <f>ROUND(E118*F118,2)</f>
        <v>0</v>
      </c>
      <c r="H118" s="187"/>
      <c r="I118" s="188">
        <f>ROUND(E118*H118,2)</f>
        <v>0</v>
      </c>
      <c r="J118" s="187"/>
      <c r="K118" s="188">
        <f>ROUND(E118*J118,2)</f>
        <v>0</v>
      </c>
      <c r="L118" s="188">
        <v>21</v>
      </c>
      <c r="M118" s="188">
        <f>G118*(1+L118/100)</f>
        <v>0</v>
      </c>
      <c r="N118" s="188">
        <v>0</v>
      </c>
      <c r="O118" s="188">
        <f>ROUND(E118*N118,2)</f>
        <v>0</v>
      </c>
      <c r="P118" s="188">
        <v>0</v>
      </c>
      <c r="Q118" s="188">
        <f>ROUND(E118*P118,2)</f>
        <v>0</v>
      </c>
      <c r="R118" s="188"/>
      <c r="S118" s="188" t="s">
        <v>326</v>
      </c>
      <c r="T118" s="189" t="s">
        <v>327</v>
      </c>
      <c r="U118" s="159">
        <v>0</v>
      </c>
      <c r="V118" s="159">
        <f>ROUND(E118*U118,2)</f>
        <v>0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83">
        <v>94</v>
      </c>
      <c r="B119" s="184" t="s">
        <v>2619</v>
      </c>
      <c r="C119" s="195" t="s">
        <v>764</v>
      </c>
      <c r="D119" s="185" t="s">
        <v>650</v>
      </c>
      <c r="E119" s="186">
        <v>1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21</v>
      </c>
      <c r="M119" s="188">
        <f>G119*(1+L119/100)</f>
        <v>0</v>
      </c>
      <c r="N119" s="188">
        <v>0</v>
      </c>
      <c r="O119" s="188">
        <f>ROUND(E119*N119,2)</f>
        <v>0</v>
      </c>
      <c r="P119" s="188">
        <v>0</v>
      </c>
      <c r="Q119" s="188">
        <f>ROUND(E119*P119,2)</f>
        <v>0</v>
      </c>
      <c r="R119" s="188"/>
      <c r="S119" s="188" t="s">
        <v>326</v>
      </c>
      <c r="T119" s="189" t="s">
        <v>327</v>
      </c>
      <c r="U119" s="159">
        <v>0</v>
      </c>
      <c r="V119" s="159">
        <f>ROUND(E119*U119,2)</f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289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83">
        <v>95</v>
      </c>
      <c r="B120" s="184" t="s">
        <v>2620</v>
      </c>
      <c r="C120" s="195" t="s">
        <v>766</v>
      </c>
      <c r="D120" s="185" t="s">
        <v>702</v>
      </c>
      <c r="E120" s="186">
        <v>1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21</v>
      </c>
      <c r="M120" s="188">
        <f>G120*(1+L120/100)</f>
        <v>0</v>
      </c>
      <c r="N120" s="188">
        <v>0</v>
      </c>
      <c r="O120" s="188">
        <f>ROUND(E120*N120,2)</f>
        <v>0</v>
      </c>
      <c r="P120" s="188">
        <v>0</v>
      </c>
      <c r="Q120" s="188">
        <f>ROUND(E120*P120,2)</f>
        <v>0</v>
      </c>
      <c r="R120" s="188"/>
      <c r="S120" s="188" t="s">
        <v>326</v>
      </c>
      <c r="T120" s="189" t="s">
        <v>327</v>
      </c>
      <c r="U120" s="159">
        <v>0</v>
      </c>
      <c r="V120" s="159">
        <f>ROUND(E120*U120,2)</f>
        <v>0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289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x14ac:dyDescent="0.25">
      <c r="A121" s="169" t="s">
        <v>238</v>
      </c>
      <c r="B121" s="170" t="s">
        <v>139</v>
      </c>
      <c r="C121" s="192" t="s">
        <v>103</v>
      </c>
      <c r="D121" s="171"/>
      <c r="E121" s="172"/>
      <c r="F121" s="173"/>
      <c r="G121" s="173">
        <f>SUMIF(AG122:AG127,"&lt;&gt;NOR",G122:G127)</f>
        <v>0</v>
      </c>
      <c r="H121" s="173"/>
      <c r="I121" s="173">
        <f>SUM(I122:I127)</f>
        <v>0</v>
      </c>
      <c r="J121" s="173"/>
      <c r="K121" s="173">
        <f>SUM(K122:K127)</f>
        <v>0</v>
      </c>
      <c r="L121" s="173"/>
      <c r="M121" s="173">
        <f>SUM(M122:M127)</f>
        <v>0</v>
      </c>
      <c r="N121" s="173"/>
      <c r="O121" s="173">
        <f>SUM(O122:O127)</f>
        <v>0</v>
      </c>
      <c r="P121" s="173"/>
      <c r="Q121" s="173">
        <f>SUM(Q122:Q127)</f>
        <v>0</v>
      </c>
      <c r="R121" s="173"/>
      <c r="S121" s="173"/>
      <c r="T121" s="174"/>
      <c r="U121" s="168"/>
      <c r="V121" s="168">
        <f>SUM(V122:V127)</f>
        <v>0</v>
      </c>
      <c r="W121" s="168"/>
      <c r="X121" s="168"/>
      <c r="AG121" t="s">
        <v>239</v>
      </c>
    </row>
    <row r="122" spans="1:60" outlineLevel="1" x14ac:dyDescent="0.25">
      <c r="A122" s="183">
        <v>96</v>
      </c>
      <c r="B122" s="184" t="s">
        <v>907</v>
      </c>
      <c r="C122" s="195" t="s">
        <v>779</v>
      </c>
      <c r="D122" s="185" t="s">
        <v>724</v>
      </c>
      <c r="E122" s="186">
        <v>5</v>
      </c>
      <c r="F122" s="187"/>
      <c r="G122" s="188">
        <f t="shared" ref="G122:G127" si="42">ROUND(E122*F122,2)</f>
        <v>0</v>
      </c>
      <c r="H122" s="187"/>
      <c r="I122" s="188">
        <f t="shared" ref="I122:I127" si="43">ROUND(E122*H122,2)</f>
        <v>0</v>
      </c>
      <c r="J122" s="187"/>
      <c r="K122" s="188">
        <f t="shared" ref="K122:K127" si="44">ROUND(E122*J122,2)</f>
        <v>0</v>
      </c>
      <c r="L122" s="188">
        <v>21</v>
      </c>
      <c r="M122" s="188">
        <f t="shared" ref="M122:M127" si="45">G122*(1+L122/100)</f>
        <v>0</v>
      </c>
      <c r="N122" s="188">
        <v>0</v>
      </c>
      <c r="O122" s="188">
        <f t="shared" ref="O122:O127" si="46">ROUND(E122*N122,2)</f>
        <v>0</v>
      </c>
      <c r="P122" s="188">
        <v>0</v>
      </c>
      <c r="Q122" s="188">
        <f t="shared" ref="Q122:Q127" si="47">ROUND(E122*P122,2)</f>
        <v>0</v>
      </c>
      <c r="R122" s="188"/>
      <c r="S122" s="188" t="s">
        <v>326</v>
      </c>
      <c r="T122" s="189" t="s">
        <v>327</v>
      </c>
      <c r="U122" s="159">
        <v>0</v>
      </c>
      <c r="V122" s="159">
        <f t="shared" ref="V122:V127" si="48">ROUND(E122*U122,2)</f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289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83">
        <v>97</v>
      </c>
      <c r="B123" s="184" t="s">
        <v>908</v>
      </c>
      <c r="C123" s="195" t="s">
        <v>781</v>
      </c>
      <c r="D123" s="185" t="s">
        <v>724</v>
      </c>
      <c r="E123" s="186">
        <v>25</v>
      </c>
      <c r="F123" s="187"/>
      <c r="G123" s="188">
        <f t="shared" si="42"/>
        <v>0</v>
      </c>
      <c r="H123" s="187"/>
      <c r="I123" s="188">
        <f t="shared" si="43"/>
        <v>0</v>
      </c>
      <c r="J123" s="187"/>
      <c r="K123" s="188">
        <f t="shared" si="44"/>
        <v>0</v>
      </c>
      <c r="L123" s="188">
        <v>21</v>
      </c>
      <c r="M123" s="188">
        <f t="shared" si="45"/>
        <v>0</v>
      </c>
      <c r="N123" s="188">
        <v>0</v>
      </c>
      <c r="O123" s="188">
        <f t="shared" si="46"/>
        <v>0</v>
      </c>
      <c r="P123" s="188">
        <v>0</v>
      </c>
      <c r="Q123" s="188">
        <f t="shared" si="47"/>
        <v>0</v>
      </c>
      <c r="R123" s="188"/>
      <c r="S123" s="188" t="s">
        <v>326</v>
      </c>
      <c r="T123" s="189" t="s">
        <v>327</v>
      </c>
      <c r="U123" s="159">
        <v>0</v>
      </c>
      <c r="V123" s="159">
        <f t="shared" si="48"/>
        <v>0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289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83">
        <v>98</v>
      </c>
      <c r="B124" s="184" t="s">
        <v>2621</v>
      </c>
      <c r="C124" s="195" t="s">
        <v>771</v>
      </c>
      <c r="D124" s="185" t="s">
        <v>724</v>
      </c>
      <c r="E124" s="186">
        <v>18</v>
      </c>
      <c r="F124" s="187"/>
      <c r="G124" s="188">
        <f t="shared" si="42"/>
        <v>0</v>
      </c>
      <c r="H124" s="187"/>
      <c r="I124" s="188">
        <f t="shared" si="43"/>
        <v>0</v>
      </c>
      <c r="J124" s="187"/>
      <c r="K124" s="188">
        <f t="shared" si="44"/>
        <v>0</v>
      </c>
      <c r="L124" s="188">
        <v>21</v>
      </c>
      <c r="M124" s="188">
        <f t="shared" si="45"/>
        <v>0</v>
      </c>
      <c r="N124" s="188">
        <v>0</v>
      </c>
      <c r="O124" s="188">
        <f t="shared" si="46"/>
        <v>0</v>
      </c>
      <c r="P124" s="188">
        <v>0</v>
      </c>
      <c r="Q124" s="188">
        <f t="shared" si="47"/>
        <v>0</v>
      </c>
      <c r="R124" s="188"/>
      <c r="S124" s="188" t="s">
        <v>326</v>
      </c>
      <c r="T124" s="189" t="s">
        <v>327</v>
      </c>
      <c r="U124" s="159">
        <v>0</v>
      </c>
      <c r="V124" s="159">
        <f t="shared" si="48"/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83">
        <v>99</v>
      </c>
      <c r="B125" s="184" t="s">
        <v>2622</v>
      </c>
      <c r="C125" s="195" t="s">
        <v>773</v>
      </c>
      <c r="D125" s="185" t="s">
        <v>724</v>
      </c>
      <c r="E125" s="186">
        <v>56</v>
      </c>
      <c r="F125" s="187"/>
      <c r="G125" s="188">
        <f t="shared" si="42"/>
        <v>0</v>
      </c>
      <c r="H125" s="187"/>
      <c r="I125" s="188">
        <f t="shared" si="43"/>
        <v>0</v>
      </c>
      <c r="J125" s="187"/>
      <c r="K125" s="188">
        <f t="shared" si="44"/>
        <v>0</v>
      </c>
      <c r="L125" s="188">
        <v>21</v>
      </c>
      <c r="M125" s="188">
        <f t="shared" si="45"/>
        <v>0</v>
      </c>
      <c r="N125" s="188">
        <v>0</v>
      </c>
      <c r="O125" s="188">
        <f t="shared" si="46"/>
        <v>0</v>
      </c>
      <c r="P125" s="188">
        <v>0</v>
      </c>
      <c r="Q125" s="188">
        <f t="shared" si="47"/>
        <v>0</v>
      </c>
      <c r="R125" s="188"/>
      <c r="S125" s="188" t="s">
        <v>326</v>
      </c>
      <c r="T125" s="189" t="s">
        <v>327</v>
      </c>
      <c r="U125" s="159">
        <v>0</v>
      </c>
      <c r="V125" s="159">
        <f t="shared" si="48"/>
        <v>0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289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83">
        <v>100</v>
      </c>
      <c r="B126" s="184" t="s">
        <v>2623</v>
      </c>
      <c r="C126" s="195" t="s">
        <v>775</v>
      </c>
      <c r="D126" s="185" t="s">
        <v>724</v>
      </c>
      <c r="E126" s="186">
        <v>18</v>
      </c>
      <c r="F126" s="187"/>
      <c r="G126" s="188">
        <f t="shared" si="42"/>
        <v>0</v>
      </c>
      <c r="H126" s="187"/>
      <c r="I126" s="188">
        <f t="shared" si="43"/>
        <v>0</v>
      </c>
      <c r="J126" s="187"/>
      <c r="K126" s="188">
        <f t="shared" si="44"/>
        <v>0</v>
      </c>
      <c r="L126" s="188">
        <v>21</v>
      </c>
      <c r="M126" s="188">
        <f t="shared" si="45"/>
        <v>0</v>
      </c>
      <c r="N126" s="188">
        <v>0</v>
      </c>
      <c r="O126" s="188">
        <f t="shared" si="46"/>
        <v>0</v>
      </c>
      <c r="P126" s="188">
        <v>0</v>
      </c>
      <c r="Q126" s="188">
        <f t="shared" si="47"/>
        <v>0</v>
      </c>
      <c r="R126" s="188"/>
      <c r="S126" s="188" t="s">
        <v>326</v>
      </c>
      <c r="T126" s="189" t="s">
        <v>327</v>
      </c>
      <c r="U126" s="159">
        <v>0</v>
      </c>
      <c r="V126" s="159">
        <f t="shared" si="48"/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289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83">
        <v>101</v>
      </c>
      <c r="B127" s="184" t="s">
        <v>2624</v>
      </c>
      <c r="C127" s="195" t="s">
        <v>777</v>
      </c>
      <c r="D127" s="185" t="s">
        <v>724</v>
      </c>
      <c r="E127" s="186">
        <v>40</v>
      </c>
      <c r="F127" s="187"/>
      <c r="G127" s="188">
        <f t="shared" si="42"/>
        <v>0</v>
      </c>
      <c r="H127" s="187"/>
      <c r="I127" s="188">
        <f t="shared" si="43"/>
        <v>0</v>
      </c>
      <c r="J127" s="187"/>
      <c r="K127" s="188">
        <f t="shared" si="44"/>
        <v>0</v>
      </c>
      <c r="L127" s="188">
        <v>21</v>
      </c>
      <c r="M127" s="188">
        <f t="shared" si="45"/>
        <v>0</v>
      </c>
      <c r="N127" s="188">
        <v>0</v>
      </c>
      <c r="O127" s="188">
        <f t="shared" si="46"/>
        <v>0</v>
      </c>
      <c r="P127" s="188">
        <v>0</v>
      </c>
      <c r="Q127" s="188">
        <f t="shared" si="47"/>
        <v>0</v>
      </c>
      <c r="R127" s="188"/>
      <c r="S127" s="188" t="s">
        <v>326</v>
      </c>
      <c r="T127" s="189" t="s">
        <v>327</v>
      </c>
      <c r="U127" s="159">
        <v>0</v>
      </c>
      <c r="V127" s="159">
        <f t="shared" si="48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289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x14ac:dyDescent="0.25">
      <c r="A128" s="169" t="s">
        <v>238</v>
      </c>
      <c r="B128" s="170" t="s">
        <v>140</v>
      </c>
      <c r="C128" s="192" t="s">
        <v>118</v>
      </c>
      <c r="D128" s="171"/>
      <c r="E128" s="172"/>
      <c r="F128" s="173"/>
      <c r="G128" s="173">
        <f>SUMIF(AG129:AG130,"&lt;&gt;NOR",G129:G130)</f>
        <v>0</v>
      </c>
      <c r="H128" s="173"/>
      <c r="I128" s="173">
        <f>SUM(I129:I130)</f>
        <v>0</v>
      </c>
      <c r="J128" s="173"/>
      <c r="K128" s="173">
        <f>SUM(K129:K130)</f>
        <v>0</v>
      </c>
      <c r="L128" s="173"/>
      <c r="M128" s="173">
        <f>SUM(M129:M130)</f>
        <v>0</v>
      </c>
      <c r="N128" s="173"/>
      <c r="O128" s="173">
        <f>SUM(O129:O130)</f>
        <v>0</v>
      </c>
      <c r="P128" s="173"/>
      <c r="Q128" s="173">
        <f>SUM(Q129:Q130)</f>
        <v>0</v>
      </c>
      <c r="R128" s="173"/>
      <c r="S128" s="173"/>
      <c r="T128" s="174"/>
      <c r="U128" s="168"/>
      <c r="V128" s="168">
        <f>SUM(V129:V130)</f>
        <v>0</v>
      </c>
      <c r="W128" s="168"/>
      <c r="X128" s="168"/>
      <c r="AG128" t="s">
        <v>239</v>
      </c>
    </row>
    <row r="129" spans="1:60" outlineLevel="1" x14ac:dyDescent="0.25">
      <c r="A129" s="183">
        <v>102</v>
      </c>
      <c r="B129" s="184" t="s">
        <v>909</v>
      </c>
      <c r="C129" s="195" t="s">
        <v>783</v>
      </c>
      <c r="D129" s="185" t="s">
        <v>702</v>
      </c>
      <c r="E129" s="186">
        <v>1</v>
      </c>
      <c r="F129" s="187"/>
      <c r="G129" s="188">
        <f>ROUND(E129*F129,2)</f>
        <v>0</v>
      </c>
      <c r="H129" s="187"/>
      <c r="I129" s="188">
        <f>ROUND(E129*H129,2)</f>
        <v>0</v>
      </c>
      <c r="J129" s="187"/>
      <c r="K129" s="188">
        <f>ROUND(E129*J129,2)</f>
        <v>0</v>
      </c>
      <c r="L129" s="188">
        <v>21</v>
      </c>
      <c r="M129" s="188">
        <f>G129*(1+L129/100)</f>
        <v>0</v>
      </c>
      <c r="N129" s="188">
        <v>0</v>
      </c>
      <c r="O129" s="188">
        <f>ROUND(E129*N129,2)</f>
        <v>0</v>
      </c>
      <c r="P129" s="188">
        <v>0</v>
      </c>
      <c r="Q129" s="188">
        <f>ROUND(E129*P129,2)</f>
        <v>0</v>
      </c>
      <c r="R129" s="188"/>
      <c r="S129" s="188" t="s">
        <v>326</v>
      </c>
      <c r="T129" s="189" t="s">
        <v>327</v>
      </c>
      <c r="U129" s="159">
        <v>0</v>
      </c>
      <c r="V129" s="159">
        <f>ROUND(E129*U129,2)</f>
        <v>0</v>
      </c>
      <c r="W129" s="159"/>
      <c r="X129" s="159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289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83">
        <v>103</v>
      </c>
      <c r="B130" s="184" t="s">
        <v>910</v>
      </c>
      <c r="C130" s="195" t="s">
        <v>785</v>
      </c>
      <c r="D130" s="185" t="s">
        <v>702</v>
      </c>
      <c r="E130" s="186">
        <v>1</v>
      </c>
      <c r="F130" s="187"/>
      <c r="G130" s="188">
        <f>ROUND(E130*F130,2)</f>
        <v>0</v>
      </c>
      <c r="H130" s="187"/>
      <c r="I130" s="188">
        <f>ROUND(E130*H130,2)</f>
        <v>0</v>
      </c>
      <c r="J130" s="187"/>
      <c r="K130" s="188">
        <f>ROUND(E130*J130,2)</f>
        <v>0</v>
      </c>
      <c r="L130" s="188">
        <v>21</v>
      </c>
      <c r="M130" s="188">
        <f>G130*(1+L130/100)</f>
        <v>0</v>
      </c>
      <c r="N130" s="188">
        <v>0</v>
      </c>
      <c r="O130" s="188">
        <f>ROUND(E130*N130,2)</f>
        <v>0</v>
      </c>
      <c r="P130" s="188">
        <v>0</v>
      </c>
      <c r="Q130" s="188">
        <f>ROUND(E130*P130,2)</f>
        <v>0</v>
      </c>
      <c r="R130" s="188"/>
      <c r="S130" s="188" t="s">
        <v>326</v>
      </c>
      <c r="T130" s="189" t="s">
        <v>327</v>
      </c>
      <c r="U130" s="159">
        <v>0</v>
      </c>
      <c r="V130" s="159">
        <f>ROUND(E130*U130,2)</f>
        <v>0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289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x14ac:dyDescent="0.25">
      <c r="A131" s="169" t="s">
        <v>238</v>
      </c>
      <c r="B131" s="170" t="s">
        <v>141</v>
      </c>
      <c r="C131" s="192" t="s">
        <v>118</v>
      </c>
      <c r="D131" s="171"/>
      <c r="E131" s="172"/>
      <c r="F131" s="173"/>
      <c r="G131" s="173">
        <f>SUMIF(AG132:AG135,"&lt;&gt;NOR",G132:G135)</f>
        <v>0</v>
      </c>
      <c r="H131" s="173"/>
      <c r="I131" s="173">
        <f>SUM(I132:I135)</f>
        <v>0</v>
      </c>
      <c r="J131" s="173"/>
      <c r="K131" s="173">
        <f>SUM(K132:K135)</f>
        <v>0</v>
      </c>
      <c r="L131" s="173"/>
      <c r="M131" s="173">
        <f>SUM(M132:M135)</f>
        <v>0</v>
      </c>
      <c r="N131" s="173"/>
      <c r="O131" s="173">
        <f>SUM(O132:O135)</f>
        <v>0</v>
      </c>
      <c r="P131" s="173"/>
      <c r="Q131" s="173">
        <f>SUM(Q132:Q135)</f>
        <v>0</v>
      </c>
      <c r="R131" s="173"/>
      <c r="S131" s="173"/>
      <c r="T131" s="174"/>
      <c r="U131" s="168"/>
      <c r="V131" s="168">
        <f>SUM(V132:V135)</f>
        <v>0</v>
      </c>
      <c r="W131" s="168"/>
      <c r="X131" s="168"/>
      <c r="AG131" t="s">
        <v>239</v>
      </c>
    </row>
    <row r="132" spans="1:60" outlineLevel="1" x14ac:dyDescent="0.25">
      <c r="A132" s="183">
        <v>104</v>
      </c>
      <c r="B132" s="184" t="s">
        <v>911</v>
      </c>
      <c r="C132" s="195" t="s">
        <v>787</v>
      </c>
      <c r="D132" s="185" t="s">
        <v>724</v>
      </c>
      <c r="E132" s="186">
        <v>10</v>
      </c>
      <c r="F132" s="187"/>
      <c r="G132" s="188">
        <f>ROUND(E132*F132,2)</f>
        <v>0</v>
      </c>
      <c r="H132" s="187"/>
      <c r="I132" s="188">
        <f>ROUND(E132*H132,2)</f>
        <v>0</v>
      </c>
      <c r="J132" s="187"/>
      <c r="K132" s="188">
        <f>ROUND(E132*J132,2)</f>
        <v>0</v>
      </c>
      <c r="L132" s="188">
        <v>21</v>
      </c>
      <c r="M132" s="188">
        <f>G132*(1+L132/100)</f>
        <v>0</v>
      </c>
      <c r="N132" s="188">
        <v>0</v>
      </c>
      <c r="O132" s="188">
        <f>ROUND(E132*N132,2)</f>
        <v>0</v>
      </c>
      <c r="P132" s="188">
        <v>0</v>
      </c>
      <c r="Q132" s="188">
        <f>ROUND(E132*P132,2)</f>
        <v>0</v>
      </c>
      <c r="R132" s="188"/>
      <c r="S132" s="188" t="s">
        <v>326</v>
      </c>
      <c r="T132" s="189" t="s">
        <v>327</v>
      </c>
      <c r="U132" s="159">
        <v>0</v>
      </c>
      <c r="V132" s="159">
        <f>ROUND(E132*U132,2)</f>
        <v>0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289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83">
        <v>105</v>
      </c>
      <c r="B133" s="184" t="s">
        <v>912</v>
      </c>
      <c r="C133" s="195" t="s">
        <v>789</v>
      </c>
      <c r="D133" s="185" t="s">
        <v>724</v>
      </c>
      <c r="E133" s="186">
        <v>5</v>
      </c>
      <c r="F133" s="187"/>
      <c r="G133" s="188">
        <f>ROUND(E133*F133,2)</f>
        <v>0</v>
      </c>
      <c r="H133" s="187"/>
      <c r="I133" s="188">
        <f>ROUND(E133*H133,2)</f>
        <v>0</v>
      </c>
      <c r="J133" s="187"/>
      <c r="K133" s="188">
        <f>ROUND(E133*J133,2)</f>
        <v>0</v>
      </c>
      <c r="L133" s="188">
        <v>21</v>
      </c>
      <c r="M133" s="188">
        <f>G133*(1+L133/100)</f>
        <v>0</v>
      </c>
      <c r="N133" s="188">
        <v>0</v>
      </c>
      <c r="O133" s="188">
        <f>ROUND(E133*N133,2)</f>
        <v>0</v>
      </c>
      <c r="P133" s="188">
        <v>0</v>
      </c>
      <c r="Q133" s="188">
        <f>ROUND(E133*P133,2)</f>
        <v>0</v>
      </c>
      <c r="R133" s="188"/>
      <c r="S133" s="188" t="s">
        <v>326</v>
      </c>
      <c r="T133" s="189" t="s">
        <v>327</v>
      </c>
      <c r="U133" s="159">
        <v>0</v>
      </c>
      <c r="V133" s="159">
        <f>ROUND(E133*U133,2)</f>
        <v>0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289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83">
        <v>106</v>
      </c>
      <c r="B134" s="184" t="s">
        <v>914</v>
      </c>
      <c r="C134" s="195" t="s">
        <v>781</v>
      </c>
      <c r="D134" s="185" t="s">
        <v>724</v>
      </c>
      <c r="E134" s="186">
        <v>30</v>
      </c>
      <c r="F134" s="187"/>
      <c r="G134" s="188">
        <f>ROUND(E134*F134,2)</f>
        <v>0</v>
      </c>
      <c r="H134" s="187"/>
      <c r="I134" s="188">
        <f>ROUND(E134*H134,2)</f>
        <v>0</v>
      </c>
      <c r="J134" s="187"/>
      <c r="K134" s="188">
        <f>ROUND(E134*J134,2)</f>
        <v>0</v>
      </c>
      <c r="L134" s="188">
        <v>21</v>
      </c>
      <c r="M134" s="188">
        <f>G134*(1+L134/100)</f>
        <v>0</v>
      </c>
      <c r="N134" s="188">
        <v>0</v>
      </c>
      <c r="O134" s="188">
        <f>ROUND(E134*N134,2)</f>
        <v>0</v>
      </c>
      <c r="P134" s="188">
        <v>0</v>
      </c>
      <c r="Q134" s="188">
        <f>ROUND(E134*P134,2)</f>
        <v>0</v>
      </c>
      <c r="R134" s="188"/>
      <c r="S134" s="188" t="s">
        <v>326</v>
      </c>
      <c r="T134" s="189" t="s">
        <v>327</v>
      </c>
      <c r="U134" s="159">
        <v>0</v>
      </c>
      <c r="V134" s="159">
        <f>ROUND(E134*U134,2)</f>
        <v>0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75">
        <v>107</v>
      </c>
      <c r="B135" s="176" t="s">
        <v>916</v>
      </c>
      <c r="C135" s="193" t="s">
        <v>792</v>
      </c>
      <c r="D135" s="177" t="s">
        <v>724</v>
      </c>
      <c r="E135" s="178">
        <v>8</v>
      </c>
      <c r="F135" s="179"/>
      <c r="G135" s="180">
        <f>ROUND(E135*F135,2)</f>
        <v>0</v>
      </c>
      <c r="H135" s="179"/>
      <c r="I135" s="180">
        <f>ROUND(E135*H135,2)</f>
        <v>0</v>
      </c>
      <c r="J135" s="179"/>
      <c r="K135" s="180">
        <f>ROUND(E135*J135,2)</f>
        <v>0</v>
      </c>
      <c r="L135" s="180">
        <v>21</v>
      </c>
      <c r="M135" s="180">
        <f>G135*(1+L135/100)</f>
        <v>0</v>
      </c>
      <c r="N135" s="180">
        <v>0</v>
      </c>
      <c r="O135" s="180">
        <f>ROUND(E135*N135,2)</f>
        <v>0</v>
      </c>
      <c r="P135" s="180">
        <v>0</v>
      </c>
      <c r="Q135" s="180">
        <f>ROUND(E135*P135,2)</f>
        <v>0</v>
      </c>
      <c r="R135" s="180"/>
      <c r="S135" s="180" t="s">
        <v>326</v>
      </c>
      <c r="T135" s="181" t="s">
        <v>327</v>
      </c>
      <c r="U135" s="159">
        <v>0</v>
      </c>
      <c r="V135" s="159">
        <f>ROUND(E135*U135,2)</f>
        <v>0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289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x14ac:dyDescent="0.25">
      <c r="A136" s="3"/>
      <c r="B136" s="4"/>
      <c r="C136" s="19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225</v>
      </c>
    </row>
    <row r="137" spans="1:60" x14ac:dyDescent="0.25">
      <c r="A137" s="152"/>
      <c r="B137" s="153" t="s">
        <v>29</v>
      </c>
      <c r="C137" s="199"/>
      <c r="D137" s="154"/>
      <c r="E137" s="155"/>
      <c r="F137" s="155"/>
      <c r="G137" s="191">
        <f>G8+G10+G15+G18+G41+G57+G65+G93+G101+G115+G121+G128+G131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666</v>
      </c>
    </row>
    <row r="138" spans="1:60" x14ac:dyDescent="0.25">
      <c r="C138" s="200"/>
      <c r="D138" s="10"/>
      <c r="AG138" t="s">
        <v>687</v>
      </c>
    </row>
    <row r="139" spans="1:60" x14ac:dyDescent="0.25">
      <c r="D139" s="10"/>
    </row>
    <row r="140" spans="1:60" x14ac:dyDescent="0.25">
      <c r="D140" s="10"/>
    </row>
    <row r="141" spans="1:60" x14ac:dyDescent="0.25">
      <c r="D141" s="10"/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sjsAw7m4bDLEKY8vg3dolRgfqUuZx+ZhdgJSSphGzvF1mIR1PRlDe/pxjYwmWtGgODICRmiEEz/DmQ5KjXlQw==" saltValue="oigbFPy/8zuqEk3lTaxlIw==" spinCount="100000" sheet="1"/>
  <mergeCells count="12">
    <mergeCell ref="C85:G85"/>
    <mergeCell ref="A1:G1"/>
    <mergeCell ref="C2:G2"/>
    <mergeCell ref="C3:G3"/>
    <mergeCell ref="C4:G4"/>
    <mergeCell ref="C67:G67"/>
    <mergeCell ref="C69:G69"/>
    <mergeCell ref="C71:G71"/>
    <mergeCell ref="C73:G73"/>
    <mergeCell ref="C75:G75"/>
    <mergeCell ref="C77:G77"/>
    <mergeCell ref="C79:G7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5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61</v>
      </c>
      <c r="C3" s="271" t="s">
        <v>62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70</v>
      </c>
      <c r="C4" s="274" t="s">
        <v>71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93</v>
      </c>
      <c r="C8" s="192" t="s">
        <v>98</v>
      </c>
      <c r="D8" s="171"/>
      <c r="E8" s="172"/>
      <c r="F8" s="173"/>
      <c r="G8" s="173">
        <f>SUMIF(AG9:AG15,"&lt;&gt;NOR",G9:G15)</f>
        <v>0</v>
      </c>
      <c r="H8" s="173"/>
      <c r="I8" s="173">
        <f>SUM(I9:I15)</f>
        <v>0</v>
      </c>
      <c r="J8" s="173"/>
      <c r="K8" s="173">
        <f>SUM(K9:K15)</f>
        <v>0</v>
      </c>
      <c r="L8" s="173"/>
      <c r="M8" s="173">
        <f>SUM(M9:M15)</f>
        <v>0</v>
      </c>
      <c r="N8" s="173"/>
      <c r="O8" s="173">
        <f>SUM(O9:O15)</f>
        <v>0</v>
      </c>
      <c r="P8" s="173"/>
      <c r="Q8" s="173">
        <f>SUM(Q9:Q15)</f>
        <v>0</v>
      </c>
      <c r="R8" s="173"/>
      <c r="S8" s="173"/>
      <c r="T8" s="174"/>
      <c r="U8" s="168"/>
      <c r="V8" s="168">
        <f>SUM(V9:V15)</f>
        <v>0</v>
      </c>
      <c r="W8" s="168"/>
      <c r="X8" s="168"/>
      <c r="AG8" t="s">
        <v>239</v>
      </c>
    </row>
    <row r="9" spans="1:60" outlineLevel="1" x14ac:dyDescent="0.25">
      <c r="A9" s="183">
        <v>1</v>
      </c>
      <c r="B9" s="184" t="s">
        <v>709</v>
      </c>
      <c r="C9" s="195" t="s">
        <v>2625</v>
      </c>
      <c r="D9" s="185" t="s">
        <v>274</v>
      </c>
      <c r="E9" s="186">
        <v>60</v>
      </c>
      <c r="F9" s="187"/>
      <c r="G9" s="188">
        <f t="shared" ref="G9:G15" si="0">ROUND(E9*F9,2)</f>
        <v>0</v>
      </c>
      <c r="H9" s="187"/>
      <c r="I9" s="188">
        <f t="shared" ref="I9:I15" si="1">ROUND(E9*H9,2)</f>
        <v>0</v>
      </c>
      <c r="J9" s="187"/>
      <c r="K9" s="188">
        <f t="shared" ref="K9:K15" si="2">ROUND(E9*J9,2)</f>
        <v>0</v>
      </c>
      <c r="L9" s="188">
        <v>21</v>
      </c>
      <c r="M9" s="188">
        <f t="shared" ref="M9:M15" si="3">G9*(1+L9/100)</f>
        <v>0</v>
      </c>
      <c r="N9" s="188">
        <v>0</v>
      </c>
      <c r="O9" s="188">
        <f t="shared" ref="O9:O15" si="4">ROUND(E9*N9,2)</f>
        <v>0</v>
      </c>
      <c r="P9" s="188">
        <v>0</v>
      </c>
      <c r="Q9" s="188">
        <f t="shared" ref="Q9:Q15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15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83">
        <v>2</v>
      </c>
      <c r="B10" s="184" t="s">
        <v>711</v>
      </c>
      <c r="C10" s="195" t="s">
        <v>2626</v>
      </c>
      <c r="D10" s="185" t="s">
        <v>274</v>
      </c>
      <c r="E10" s="186">
        <v>50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3">
        <v>3</v>
      </c>
      <c r="B11" s="184" t="s">
        <v>713</v>
      </c>
      <c r="C11" s="195" t="s">
        <v>2627</v>
      </c>
      <c r="D11" s="185" t="s">
        <v>274</v>
      </c>
      <c r="E11" s="186">
        <v>15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3">
        <v>4</v>
      </c>
      <c r="B12" s="184" t="s">
        <v>715</v>
      </c>
      <c r="C12" s="195" t="s">
        <v>2628</v>
      </c>
      <c r="D12" s="185" t="s">
        <v>702</v>
      </c>
      <c r="E12" s="186">
        <v>6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3">
        <v>5</v>
      </c>
      <c r="B13" s="184" t="s">
        <v>719</v>
      </c>
      <c r="C13" s="195" t="s">
        <v>2629</v>
      </c>
      <c r="D13" s="185" t="s">
        <v>702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3">
        <v>6</v>
      </c>
      <c r="B14" s="184" t="s">
        <v>720</v>
      </c>
      <c r="C14" s="195" t="s">
        <v>2548</v>
      </c>
      <c r="D14" s="185" t="s">
        <v>702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3">
        <v>7</v>
      </c>
      <c r="B15" s="184" t="s">
        <v>725</v>
      </c>
      <c r="C15" s="195" t="s">
        <v>2630</v>
      </c>
      <c r="D15" s="185" t="s">
        <v>724</v>
      </c>
      <c r="E15" s="186">
        <v>4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5">
      <c r="A16" s="169" t="s">
        <v>238</v>
      </c>
      <c r="B16" s="170" t="s">
        <v>101</v>
      </c>
      <c r="C16" s="192" t="s">
        <v>106</v>
      </c>
      <c r="D16" s="171"/>
      <c r="E16" s="172"/>
      <c r="F16" s="173"/>
      <c r="G16" s="173">
        <f>SUMIF(AG17:AG34,"&lt;&gt;NOR",G17:G34)</f>
        <v>0</v>
      </c>
      <c r="H16" s="173"/>
      <c r="I16" s="173">
        <f>SUM(I17:I34)</f>
        <v>0</v>
      </c>
      <c r="J16" s="173"/>
      <c r="K16" s="173">
        <f>SUM(K17:K34)</f>
        <v>0</v>
      </c>
      <c r="L16" s="173"/>
      <c r="M16" s="173">
        <f>SUM(M17:M34)</f>
        <v>0</v>
      </c>
      <c r="N16" s="173"/>
      <c r="O16" s="173">
        <f>SUM(O17:O34)</f>
        <v>0</v>
      </c>
      <c r="P16" s="173"/>
      <c r="Q16" s="173">
        <f>SUM(Q17:Q34)</f>
        <v>0</v>
      </c>
      <c r="R16" s="173"/>
      <c r="S16" s="173"/>
      <c r="T16" s="174"/>
      <c r="U16" s="168"/>
      <c r="V16" s="168">
        <f>SUM(V17:V34)</f>
        <v>0</v>
      </c>
      <c r="W16" s="168"/>
      <c r="X16" s="168"/>
      <c r="AG16" t="s">
        <v>239</v>
      </c>
    </row>
    <row r="17" spans="1:60" outlineLevel="1" x14ac:dyDescent="0.25">
      <c r="A17" s="183">
        <v>8</v>
      </c>
      <c r="B17" s="184" t="s">
        <v>731</v>
      </c>
      <c r="C17" s="195" t="s">
        <v>2631</v>
      </c>
      <c r="D17" s="185" t="s">
        <v>702</v>
      </c>
      <c r="E17" s="186">
        <v>12</v>
      </c>
      <c r="F17" s="187"/>
      <c r="G17" s="188">
        <f t="shared" ref="G17:G34" si="7">ROUND(E17*F17,2)</f>
        <v>0</v>
      </c>
      <c r="H17" s="187"/>
      <c r="I17" s="188">
        <f t="shared" ref="I17:I34" si="8">ROUND(E17*H17,2)</f>
        <v>0</v>
      </c>
      <c r="J17" s="187"/>
      <c r="K17" s="188">
        <f t="shared" ref="K17:K34" si="9">ROUND(E17*J17,2)</f>
        <v>0</v>
      </c>
      <c r="L17" s="188">
        <v>21</v>
      </c>
      <c r="M17" s="188">
        <f t="shared" ref="M17:M34" si="10">G17*(1+L17/100)</f>
        <v>0</v>
      </c>
      <c r="N17" s="188">
        <v>0</v>
      </c>
      <c r="O17" s="188">
        <f t="shared" ref="O17:O34" si="11">ROUND(E17*N17,2)</f>
        <v>0</v>
      </c>
      <c r="P17" s="188">
        <v>0</v>
      </c>
      <c r="Q17" s="188">
        <f t="shared" ref="Q17:Q34" si="12">ROUND(E17*P17,2)</f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ref="V17:V34" si="13"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3">
        <v>9</v>
      </c>
      <c r="B18" s="184" t="s">
        <v>733</v>
      </c>
      <c r="C18" s="195" t="s">
        <v>2632</v>
      </c>
      <c r="D18" s="185" t="s">
        <v>702</v>
      </c>
      <c r="E18" s="186">
        <v>4</v>
      </c>
      <c r="F18" s="187"/>
      <c r="G18" s="188">
        <f t="shared" si="7"/>
        <v>0</v>
      </c>
      <c r="H18" s="187"/>
      <c r="I18" s="188">
        <f t="shared" si="8"/>
        <v>0</v>
      </c>
      <c r="J18" s="187"/>
      <c r="K18" s="188">
        <f t="shared" si="9"/>
        <v>0</v>
      </c>
      <c r="L18" s="188">
        <v>21</v>
      </c>
      <c r="M18" s="188">
        <f t="shared" si="10"/>
        <v>0</v>
      </c>
      <c r="N18" s="188">
        <v>0</v>
      </c>
      <c r="O18" s="188">
        <f t="shared" si="11"/>
        <v>0</v>
      </c>
      <c r="P18" s="188">
        <v>0</v>
      </c>
      <c r="Q18" s="188">
        <f t="shared" si="12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13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3">
        <v>10</v>
      </c>
      <c r="B19" s="184" t="s">
        <v>735</v>
      </c>
      <c r="C19" s="195" t="s">
        <v>2633</v>
      </c>
      <c r="D19" s="185" t="s">
        <v>702</v>
      </c>
      <c r="E19" s="186">
        <v>16</v>
      </c>
      <c r="F19" s="187"/>
      <c r="G19" s="188">
        <f t="shared" si="7"/>
        <v>0</v>
      </c>
      <c r="H19" s="187"/>
      <c r="I19" s="188">
        <f t="shared" si="8"/>
        <v>0</v>
      </c>
      <c r="J19" s="187"/>
      <c r="K19" s="188">
        <f t="shared" si="9"/>
        <v>0</v>
      </c>
      <c r="L19" s="188">
        <v>21</v>
      </c>
      <c r="M19" s="188">
        <f t="shared" si="10"/>
        <v>0</v>
      </c>
      <c r="N19" s="188">
        <v>0</v>
      </c>
      <c r="O19" s="188">
        <f t="shared" si="11"/>
        <v>0</v>
      </c>
      <c r="P19" s="188">
        <v>0</v>
      </c>
      <c r="Q19" s="188">
        <f t="shared" si="12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13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11</v>
      </c>
      <c r="B20" s="184" t="s">
        <v>737</v>
      </c>
      <c r="C20" s="195" t="s">
        <v>2634</v>
      </c>
      <c r="D20" s="185" t="s">
        <v>702</v>
      </c>
      <c r="E20" s="186">
        <v>2</v>
      </c>
      <c r="F20" s="187"/>
      <c r="G20" s="188">
        <f t="shared" si="7"/>
        <v>0</v>
      </c>
      <c r="H20" s="187"/>
      <c r="I20" s="188">
        <f t="shared" si="8"/>
        <v>0</v>
      </c>
      <c r="J20" s="187"/>
      <c r="K20" s="188">
        <f t="shared" si="9"/>
        <v>0</v>
      </c>
      <c r="L20" s="188">
        <v>21</v>
      </c>
      <c r="M20" s="188">
        <f t="shared" si="10"/>
        <v>0</v>
      </c>
      <c r="N20" s="188">
        <v>0</v>
      </c>
      <c r="O20" s="188">
        <f t="shared" si="11"/>
        <v>0</v>
      </c>
      <c r="P20" s="188">
        <v>0</v>
      </c>
      <c r="Q20" s="188">
        <f t="shared" si="12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13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3">
        <v>12</v>
      </c>
      <c r="B21" s="184" t="s">
        <v>739</v>
      </c>
      <c r="C21" s="195" t="s">
        <v>2635</v>
      </c>
      <c r="D21" s="185" t="s">
        <v>702</v>
      </c>
      <c r="E21" s="186">
        <v>1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21</v>
      </c>
      <c r="M21" s="188">
        <f t="shared" si="10"/>
        <v>0</v>
      </c>
      <c r="N21" s="188">
        <v>0</v>
      </c>
      <c r="O21" s="188">
        <f t="shared" si="11"/>
        <v>0</v>
      </c>
      <c r="P21" s="188">
        <v>0</v>
      </c>
      <c r="Q21" s="188">
        <f t="shared" si="12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13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3">
        <v>13</v>
      </c>
      <c r="B22" s="184" t="s">
        <v>741</v>
      </c>
      <c r="C22" s="195" t="s">
        <v>2636</v>
      </c>
      <c r="D22" s="185" t="s">
        <v>274</v>
      </c>
      <c r="E22" s="186">
        <v>255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21</v>
      </c>
      <c r="M22" s="188">
        <f t="shared" si="10"/>
        <v>0</v>
      </c>
      <c r="N22" s="188">
        <v>0</v>
      </c>
      <c r="O22" s="188">
        <f t="shared" si="11"/>
        <v>0</v>
      </c>
      <c r="P22" s="188">
        <v>0</v>
      </c>
      <c r="Q22" s="188">
        <f t="shared" si="12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13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3">
        <v>14</v>
      </c>
      <c r="B23" s="184" t="s">
        <v>743</v>
      </c>
      <c r="C23" s="195" t="s">
        <v>2637</v>
      </c>
      <c r="D23" s="185" t="s">
        <v>274</v>
      </c>
      <c r="E23" s="186">
        <v>30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21</v>
      </c>
      <c r="M23" s="188">
        <f t="shared" si="10"/>
        <v>0</v>
      </c>
      <c r="N23" s="188">
        <v>0</v>
      </c>
      <c r="O23" s="188">
        <f t="shared" si="11"/>
        <v>0</v>
      </c>
      <c r="P23" s="188">
        <v>0</v>
      </c>
      <c r="Q23" s="188">
        <f t="shared" si="12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13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3">
        <v>15</v>
      </c>
      <c r="B24" s="184" t="s">
        <v>745</v>
      </c>
      <c r="C24" s="195" t="s">
        <v>2638</v>
      </c>
      <c r="D24" s="185" t="s">
        <v>274</v>
      </c>
      <c r="E24" s="186">
        <v>55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21</v>
      </c>
      <c r="M24" s="188">
        <f t="shared" si="10"/>
        <v>0</v>
      </c>
      <c r="N24" s="188">
        <v>0</v>
      </c>
      <c r="O24" s="188">
        <f t="shared" si="11"/>
        <v>0</v>
      </c>
      <c r="P24" s="188">
        <v>0</v>
      </c>
      <c r="Q24" s="188">
        <f t="shared" si="12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13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3">
        <v>16</v>
      </c>
      <c r="B25" s="184" t="s">
        <v>747</v>
      </c>
      <c r="C25" s="195" t="s">
        <v>2626</v>
      </c>
      <c r="D25" s="185" t="s">
        <v>274</v>
      </c>
      <c r="E25" s="186">
        <v>64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21</v>
      </c>
      <c r="M25" s="188">
        <f t="shared" si="10"/>
        <v>0</v>
      </c>
      <c r="N25" s="188">
        <v>0</v>
      </c>
      <c r="O25" s="188">
        <f t="shared" si="11"/>
        <v>0</v>
      </c>
      <c r="P25" s="188">
        <v>0</v>
      </c>
      <c r="Q25" s="188">
        <f t="shared" si="12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13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3">
        <v>17</v>
      </c>
      <c r="B26" s="184" t="s">
        <v>749</v>
      </c>
      <c r="C26" s="195" t="s">
        <v>2627</v>
      </c>
      <c r="D26" s="185" t="s">
        <v>274</v>
      </c>
      <c r="E26" s="186">
        <v>30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3">
        <v>18</v>
      </c>
      <c r="B27" s="184" t="s">
        <v>751</v>
      </c>
      <c r="C27" s="195" t="s">
        <v>2639</v>
      </c>
      <c r="D27" s="185" t="s">
        <v>702</v>
      </c>
      <c r="E27" s="186">
        <v>5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3">
        <v>19</v>
      </c>
      <c r="B28" s="184" t="s">
        <v>753</v>
      </c>
      <c r="C28" s="195" t="s">
        <v>2640</v>
      </c>
      <c r="D28" s="185" t="s">
        <v>702</v>
      </c>
      <c r="E28" s="186">
        <v>3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3">
        <v>20</v>
      </c>
      <c r="B29" s="184" t="s">
        <v>755</v>
      </c>
      <c r="C29" s="195" t="s">
        <v>2548</v>
      </c>
      <c r="D29" s="185" t="s">
        <v>702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3">
        <v>21</v>
      </c>
      <c r="B30" s="184" t="s">
        <v>757</v>
      </c>
      <c r="C30" s="195" t="s">
        <v>2629</v>
      </c>
      <c r="D30" s="185" t="s">
        <v>702</v>
      </c>
      <c r="E30" s="186">
        <v>1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3">
        <v>22</v>
      </c>
      <c r="B31" s="184" t="s">
        <v>759</v>
      </c>
      <c r="C31" s="195" t="s">
        <v>2641</v>
      </c>
      <c r="D31" s="185" t="s">
        <v>724</v>
      </c>
      <c r="E31" s="186">
        <v>6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83">
        <v>23</v>
      </c>
      <c r="B32" s="184" t="s">
        <v>761</v>
      </c>
      <c r="C32" s="195" t="s">
        <v>2630</v>
      </c>
      <c r="D32" s="185" t="s">
        <v>724</v>
      </c>
      <c r="E32" s="186">
        <v>5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3">
        <v>24</v>
      </c>
      <c r="B33" s="184" t="s">
        <v>763</v>
      </c>
      <c r="C33" s="195" t="s">
        <v>2642</v>
      </c>
      <c r="D33" s="185" t="s">
        <v>2643</v>
      </c>
      <c r="E33" s="186">
        <v>5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3">
        <v>25</v>
      </c>
      <c r="B34" s="184" t="s">
        <v>765</v>
      </c>
      <c r="C34" s="195" t="s">
        <v>2644</v>
      </c>
      <c r="D34" s="185" t="s">
        <v>724</v>
      </c>
      <c r="E34" s="186">
        <v>10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5">
      <c r="A35" s="169" t="s">
        <v>238</v>
      </c>
      <c r="B35" s="170" t="s">
        <v>109</v>
      </c>
      <c r="C35" s="192" t="s">
        <v>105</v>
      </c>
      <c r="D35" s="171"/>
      <c r="E35" s="172"/>
      <c r="F35" s="173"/>
      <c r="G35" s="173">
        <f>SUMIF(AG36:AG74,"&lt;&gt;NOR",G36:G74)</f>
        <v>0</v>
      </c>
      <c r="H35" s="173"/>
      <c r="I35" s="173">
        <f>SUM(I36:I74)</f>
        <v>0</v>
      </c>
      <c r="J35" s="173"/>
      <c r="K35" s="173">
        <f>SUM(K36:K74)</f>
        <v>0</v>
      </c>
      <c r="L35" s="173"/>
      <c r="M35" s="173">
        <f>SUM(M36:M74)</f>
        <v>0</v>
      </c>
      <c r="N35" s="173"/>
      <c r="O35" s="173">
        <f>SUM(O36:O74)</f>
        <v>0</v>
      </c>
      <c r="P35" s="173"/>
      <c r="Q35" s="173">
        <f>SUM(Q36:Q74)</f>
        <v>0</v>
      </c>
      <c r="R35" s="173"/>
      <c r="S35" s="173"/>
      <c r="T35" s="174"/>
      <c r="U35" s="168"/>
      <c r="V35" s="168">
        <f>SUM(V36:V74)</f>
        <v>0</v>
      </c>
      <c r="W35" s="168"/>
      <c r="X35" s="168"/>
      <c r="AG35" t="s">
        <v>239</v>
      </c>
    </row>
    <row r="36" spans="1:60" outlineLevel="1" x14ac:dyDescent="0.25">
      <c r="A36" s="183">
        <v>26</v>
      </c>
      <c r="B36" s="184" t="s">
        <v>717</v>
      </c>
      <c r="C36" s="195" t="s">
        <v>2645</v>
      </c>
      <c r="D36" s="185" t="s">
        <v>702</v>
      </c>
      <c r="E36" s="186">
        <v>1</v>
      </c>
      <c r="F36" s="187"/>
      <c r="G36" s="188">
        <f t="shared" ref="G36:G74" si="14">ROUND(E36*F36,2)</f>
        <v>0</v>
      </c>
      <c r="H36" s="187"/>
      <c r="I36" s="188">
        <f t="shared" ref="I36:I74" si="15">ROUND(E36*H36,2)</f>
        <v>0</v>
      </c>
      <c r="J36" s="187"/>
      <c r="K36" s="188">
        <f t="shared" ref="K36:K74" si="16">ROUND(E36*J36,2)</f>
        <v>0</v>
      </c>
      <c r="L36" s="188">
        <v>21</v>
      </c>
      <c r="M36" s="188">
        <f t="shared" ref="M36:M74" si="17">G36*(1+L36/100)</f>
        <v>0</v>
      </c>
      <c r="N36" s="188">
        <v>0</v>
      </c>
      <c r="O36" s="188">
        <f t="shared" ref="O36:O74" si="18">ROUND(E36*N36,2)</f>
        <v>0</v>
      </c>
      <c r="P36" s="188">
        <v>0</v>
      </c>
      <c r="Q36" s="188">
        <f t="shared" ref="Q36:Q74" si="19">ROUND(E36*P36,2)</f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ref="V36:V74" si="20">ROUND(E36*U36,2)</f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3">
        <v>27</v>
      </c>
      <c r="B37" s="184" t="s">
        <v>767</v>
      </c>
      <c r="C37" s="195" t="s">
        <v>2646</v>
      </c>
      <c r="D37" s="185" t="s">
        <v>702</v>
      </c>
      <c r="E37" s="186">
        <v>1</v>
      </c>
      <c r="F37" s="187"/>
      <c r="G37" s="188">
        <f t="shared" si="14"/>
        <v>0</v>
      </c>
      <c r="H37" s="187"/>
      <c r="I37" s="188">
        <f t="shared" si="15"/>
        <v>0</v>
      </c>
      <c r="J37" s="187"/>
      <c r="K37" s="188">
        <f t="shared" si="16"/>
        <v>0</v>
      </c>
      <c r="L37" s="188">
        <v>21</v>
      </c>
      <c r="M37" s="188">
        <f t="shared" si="17"/>
        <v>0</v>
      </c>
      <c r="N37" s="188">
        <v>0</v>
      </c>
      <c r="O37" s="188">
        <f t="shared" si="18"/>
        <v>0</v>
      </c>
      <c r="P37" s="188">
        <v>0</v>
      </c>
      <c r="Q37" s="188">
        <f t="shared" si="19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20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3">
        <v>28</v>
      </c>
      <c r="B38" s="184" t="s">
        <v>770</v>
      </c>
      <c r="C38" s="195" t="s">
        <v>2647</v>
      </c>
      <c r="D38" s="185" t="s">
        <v>702</v>
      </c>
      <c r="E38" s="186">
        <v>1</v>
      </c>
      <c r="F38" s="187"/>
      <c r="G38" s="188">
        <f t="shared" si="14"/>
        <v>0</v>
      </c>
      <c r="H38" s="187"/>
      <c r="I38" s="188">
        <f t="shared" si="15"/>
        <v>0</v>
      </c>
      <c r="J38" s="187"/>
      <c r="K38" s="188">
        <f t="shared" si="16"/>
        <v>0</v>
      </c>
      <c r="L38" s="188">
        <v>21</v>
      </c>
      <c r="M38" s="188">
        <f t="shared" si="17"/>
        <v>0</v>
      </c>
      <c r="N38" s="188">
        <v>0</v>
      </c>
      <c r="O38" s="188">
        <f t="shared" si="18"/>
        <v>0</v>
      </c>
      <c r="P38" s="188">
        <v>0</v>
      </c>
      <c r="Q38" s="188">
        <f t="shared" si="19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20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83">
        <v>29</v>
      </c>
      <c r="B39" s="184" t="s">
        <v>772</v>
      </c>
      <c r="C39" s="195" t="s">
        <v>2648</v>
      </c>
      <c r="D39" s="185" t="s">
        <v>702</v>
      </c>
      <c r="E39" s="186">
        <v>1</v>
      </c>
      <c r="F39" s="187"/>
      <c r="G39" s="188">
        <f t="shared" si="14"/>
        <v>0</v>
      </c>
      <c r="H39" s="187"/>
      <c r="I39" s="188">
        <f t="shared" si="15"/>
        <v>0</v>
      </c>
      <c r="J39" s="187"/>
      <c r="K39" s="188">
        <f t="shared" si="16"/>
        <v>0</v>
      </c>
      <c r="L39" s="188">
        <v>21</v>
      </c>
      <c r="M39" s="188">
        <f t="shared" si="17"/>
        <v>0</v>
      </c>
      <c r="N39" s="188">
        <v>0</v>
      </c>
      <c r="O39" s="188">
        <f t="shared" si="18"/>
        <v>0</v>
      </c>
      <c r="P39" s="188">
        <v>0</v>
      </c>
      <c r="Q39" s="188">
        <f t="shared" si="19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20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30</v>
      </c>
      <c r="B40" s="184" t="s">
        <v>774</v>
      </c>
      <c r="C40" s="195" t="s">
        <v>2649</v>
      </c>
      <c r="D40" s="185" t="s">
        <v>702</v>
      </c>
      <c r="E40" s="186">
        <v>2</v>
      </c>
      <c r="F40" s="187"/>
      <c r="G40" s="188">
        <f t="shared" si="14"/>
        <v>0</v>
      </c>
      <c r="H40" s="187"/>
      <c r="I40" s="188">
        <f t="shared" si="15"/>
        <v>0</v>
      </c>
      <c r="J40" s="187"/>
      <c r="K40" s="188">
        <f t="shared" si="16"/>
        <v>0</v>
      </c>
      <c r="L40" s="188">
        <v>21</v>
      </c>
      <c r="M40" s="188">
        <f t="shared" si="17"/>
        <v>0</v>
      </c>
      <c r="N40" s="188">
        <v>0</v>
      </c>
      <c r="O40" s="188">
        <f t="shared" si="18"/>
        <v>0</v>
      </c>
      <c r="P40" s="188">
        <v>0</v>
      </c>
      <c r="Q40" s="188">
        <f t="shared" si="19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20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83">
        <v>31</v>
      </c>
      <c r="B41" s="184" t="s">
        <v>776</v>
      </c>
      <c r="C41" s="195" t="s">
        <v>2650</v>
      </c>
      <c r="D41" s="185" t="s">
        <v>702</v>
      </c>
      <c r="E41" s="186">
        <v>2</v>
      </c>
      <c r="F41" s="187"/>
      <c r="G41" s="188">
        <f t="shared" si="14"/>
        <v>0</v>
      </c>
      <c r="H41" s="187"/>
      <c r="I41" s="188">
        <f t="shared" si="15"/>
        <v>0</v>
      </c>
      <c r="J41" s="187"/>
      <c r="K41" s="188">
        <f t="shared" si="16"/>
        <v>0</v>
      </c>
      <c r="L41" s="188">
        <v>21</v>
      </c>
      <c r="M41" s="188">
        <f t="shared" si="17"/>
        <v>0</v>
      </c>
      <c r="N41" s="188">
        <v>0</v>
      </c>
      <c r="O41" s="188">
        <f t="shared" si="18"/>
        <v>0</v>
      </c>
      <c r="P41" s="188">
        <v>0</v>
      </c>
      <c r="Q41" s="188">
        <f t="shared" si="19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20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3">
        <v>32</v>
      </c>
      <c r="B42" s="184" t="s">
        <v>778</v>
      </c>
      <c r="C42" s="195" t="s">
        <v>2651</v>
      </c>
      <c r="D42" s="185" t="s">
        <v>702</v>
      </c>
      <c r="E42" s="186">
        <v>1</v>
      </c>
      <c r="F42" s="187"/>
      <c r="G42" s="188">
        <f t="shared" si="14"/>
        <v>0</v>
      </c>
      <c r="H42" s="187"/>
      <c r="I42" s="188">
        <f t="shared" si="15"/>
        <v>0</v>
      </c>
      <c r="J42" s="187"/>
      <c r="K42" s="188">
        <f t="shared" si="16"/>
        <v>0</v>
      </c>
      <c r="L42" s="188">
        <v>21</v>
      </c>
      <c r="M42" s="188">
        <f t="shared" si="17"/>
        <v>0</v>
      </c>
      <c r="N42" s="188">
        <v>0</v>
      </c>
      <c r="O42" s="188">
        <f t="shared" si="18"/>
        <v>0</v>
      </c>
      <c r="P42" s="188">
        <v>0</v>
      </c>
      <c r="Q42" s="188">
        <f t="shared" si="19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20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3">
        <v>33</v>
      </c>
      <c r="B43" s="184" t="s">
        <v>780</v>
      </c>
      <c r="C43" s="195" t="s">
        <v>2652</v>
      </c>
      <c r="D43" s="185" t="s">
        <v>702</v>
      </c>
      <c r="E43" s="186">
        <v>1</v>
      </c>
      <c r="F43" s="187"/>
      <c r="G43" s="188">
        <f t="shared" si="14"/>
        <v>0</v>
      </c>
      <c r="H43" s="187"/>
      <c r="I43" s="188">
        <f t="shared" si="15"/>
        <v>0</v>
      </c>
      <c r="J43" s="187"/>
      <c r="K43" s="188">
        <f t="shared" si="16"/>
        <v>0</v>
      </c>
      <c r="L43" s="188">
        <v>21</v>
      </c>
      <c r="M43" s="188">
        <f t="shared" si="17"/>
        <v>0</v>
      </c>
      <c r="N43" s="188">
        <v>0</v>
      </c>
      <c r="O43" s="188">
        <f t="shared" si="18"/>
        <v>0</v>
      </c>
      <c r="P43" s="188">
        <v>0</v>
      </c>
      <c r="Q43" s="188">
        <f t="shared" si="19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20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3">
        <v>34</v>
      </c>
      <c r="B44" s="184" t="s">
        <v>782</v>
      </c>
      <c r="C44" s="195" t="s">
        <v>2653</v>
      </c>
      <c r="D44" s="185" t="s">
        <v>702</v>
      </c>
      <c r="E44" s="186">
        <v>16</v>
      </c>
      <c r="F44" s="187"/>
      <c r="G44" s="188">
        <f t="shared" si="14"/>
        <v>0</v>
      </c>
      <c r="H44" s="187"/>
      <c r="I44" s="188">
        <f t="shared" si="15"/>
        <v>0</v>
      </c>
      <c r="J44" s="187"/>
      <c r="K44" s="188">
        <f t="shared" si="16"/>
        <v>0</v>
      </c>
      <c r="L44" s="188">
        <v>21</v>
      </c>
      <c r="M44" s="188">
        <f t="shared" si="17"/>
        <v>0</v>
      </c>
      <c r="N44" s="188">
        <v>0</v>
      </c>
      <c r="O44" s="188">
        <f t="shared" si="18"/>
        <v>0</v>
      </c>
      <c r="P44" s="188">
        <v>0</v>
      </c>
      <c r="Q44" s="188">
        <f t="shared" si="19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20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3">
        <v>35</v>
      </c>
      <c r="B45" s="184" t="s">
        <v>784</v>
      </c>
      <c r="C45" s="195" t="s">
        <v>2654</v>
      </c>
      <c r="D45" s="185" t="s">
        <v>274</v>
      </c>
      <c r="E45" s="186">
        <v>16</v>
      </c>
      <c r="F45" s="187"/>
      <c r="G45" s="188">
        <f t="shared" si="14"/>
        <v>0</v>
      </c>
      <c r="H45" s="187"/>
      <c r="I45" s="188">
        <f t="shared" si="15"/>
        <v>0</v>
      </c>
      <c r="J45" s="187"/>
      <c r="K45" s="188">
        <f t="shared" si="16"/>
        <v>0</v>
      </c>
      <c r="L45" s="188">
        <v>21</v>
      </c>
      <c r="M45" s="188">
        <f t="shared" si="17"/>
        <v>0</v>
      </c>
      <c r="N45" s="188">
        <v>0</v>
      </c>
      <c r="O45" s="188">
        <f t="shared" si="18"/>
        <v>0</v>
      </c>
      <c r="P45" s="188">
        <v>0</v>
      </c>
      <c r="Q45" s="188">
        <f t="shared" si="19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20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3">
        <v>36</v>
      </c>
      <c r="B46" s="184" t="s">
        <v>786</v>
      </c>
      <c r="C46" s="195" t="s">
        <v>2655</v>
      </c>
      <c r="D46" s="185" t="s">
        <v>702</v>
      </c>
      <c r="E46" s="186">
        <v>4</v>
      </c>
      <c r="F46" s="187"/>
      <c r="G46" s="188">
        <f t="shared" si="14"/>
        <v>0</v>
      </c>
      <c r="H46" s="187"/>
      <c r="I46" s="188">
        <f t="shared" si="15"/>
        <v>0</v>
      </c>
      <c r="J46" s="187"/>
      <c r="K46" s="188">
        <f t="shared" si="16"/>
        <v>0</v>
      </c>
      <c r="L46" s="188">
        <v>21</v>
      </c>
      <c r="M46" s="188">
        <f t="shared" si="17"/>
        <v>0</v>
      </c>
      <c r="N46" s="188">
        <v>0</v>
      </c>
      <c r="O46" s="188">
        <f t="shared" si="18"/>
        <v>0</v>
      </c>
      <c r="P46" s="188">
        <v>0</v>
      </c>
      <c r="Q46" s="188">
        <f t="shared" si="19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20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83">
        <v>37</v>
      </c>
      <c r="B47" s="184" t="s">
        <v>788</v>
      </c>
      <c r="C47" s="195" t="s">
        <v>2656</v>
      </c>
      <c r="D47" s="185" t="s">
        <v>702</v>
      </c>
      <c r="E47" s="186">
        <v>3</v>
      </c>
      <c r="F47" s="187"/>
      <c r="G47" s="188">
        <f t="shared" si="14"/>
        <v>0</v>
      </c>
      <c r="H47" s="187"/>
      <c r="I47" s="188">
        <f t="shared" si="15"/>
        <v>0</v>
      </c>
      <c r="J47" s="187"/>
      <c r="K47" s="188">
        <f t="shared" si="16"/>
        <v>0</v>
      </c>
      <c r="L47" s="188">
        <v>21</v>
      </c>
      <c r="M47" s="188">
        <f t="shared" si="17"/>
        <v>0</v>
      </c>
      <c r="N47" s="188">
        <v>0</v>
      </c>
      <c r="O47" s="188">
        <f t="shared" si="18"/>
        <v>0</v>
      </c>
      <c r="P47" s="188">
        <v>0</v>
      </c>
      <c r="Q47" s="188">
        <f t="shared" si="19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20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3">
        <v>38</v>
      </c>
      <c r="B48" s="184" t="s">
        <v>790</v>
      </c>
      <c r="C48" s="195" t="s">
        <v>2657</v>
      </c>
      <c r="D48" s="185" t="s">
        <v>702</v>
      </c>
      <c r="E48" s="186">
        <v>7</v>
      </c>
      <c r="F48" s="187"/>
      <c r="G48" s="188">
        <f t="shared" si="14"/>
        <v>0</v>
      </c>
      <c r="H48" s="187"/>
      <c r="I48" s="188">
        <f t="shared" si="15"/>
        <v>0</v>
      </c>
      <c r="J48" s="187"/>
      <c r="K48" s="188">
        <f t="shared" si="16"/>
        <v>0</v>
      </c>
      <c r="L48" s="188">
        <v>21</v>
      </c>
      <c r="M48" s="188">
        <f t="shared" si="17"/>
        <v>0</v>
      </c>
      <c r="N48" s="188">
        <v>0</v>
      </c>
      <c r="O48" s="188">
        <f t="shared" si="18"/>
        <v>0</v>
      </c>
      <c r="P48" s="188">
        <v>0</v>
      </c>
      <c r="Q48" s="188">
        <f t="shared" si="19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20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3">
        <v>39</v>
      </c>
      <c r="B49" s="184" t="s">
        <v>816</v>
      </c>
      <c r="C49" s="195" t="s">
        <v>3135</v>
      </c>
      <c r="D49" s="185" t="s">
        <v>702</v>
      </c>
      <c r="E49" s="186">
        <v>2</v>
      </c>
      <c r="F49" s="187"/>
      <c r="G49" s="188">
        <f t="shared" si="14"/>
        <v>0</v>
      </c>
      <c r="H49" s="187"/>
      <c r="I49" s="188">
        <f t="shared" si="15"/>
        <v>0</v>
      </c>
      <c r="J49" s="187"/>
      <c r="K49" s="188">
        <f t="shared" si="16"/>
        <v>0</v>
      </c>
      <c r="L49" s="188">
        <v>21</v>
      </c>
      <c r="M49" s="188">
        <f t="shared" si="17"/>
        <v>0</v>
      </c>
      <c r="N49" s="188">
        <v>0</v>
      </c>
      <c r="O49" s="188">
        <f t="shared" si="18"/>
        <v>0</v>
      </c>
      <c r="P49" s="188">
        <v>0</v>
      </c>
      <c r="Q49" s="188">
        <f t="shared" si="19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20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3">
        <v>40</v>
      </c>
      <c r="B50" s="184" t="s">
        <v>818</v>
      </c>
      <c r="C50" s="195" t="s">
        <v>2658</v>
      </c>
      <c r="D50" s="185" t="s">
        <v>702</v>
      </c>
      <c r="E50" s="186">
        <v>1</v>
      </c>
      <c r="F50" s="187"/>
      <c r="G50" s="188">
        <f t="shared" si="14"/>
        <v>0</v>
      </c>
      <c r="H50" s="187"/>
      <c r="I50" s="188">
        <f t="shared" si="15"/>
        <v>0</v>
      </c>
      <c r="J50" s="187"/>
      <c r="K50" s="188">
        <f t="shared" si="16"/>
        <v>0</v>
      </c>
      <c r="L50" s="188">
        <v>21</v>
      </c>
      <c r="M50" s="188">
        <f t="shared" si="17"/>
        <v>0</v>
      </c>
      <c r="N50" s="188">
        <v>0</v>
      </c>
      <c r="O50" s="188">
        <f t="shared" si="18"/>
        <v>0</v>
      </c>
      <c r="P50" s="188">
        <v>0</v>
      </c>
      <c r="Q50" s="188">
        <f t="shared" si="19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20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3">
        <v>41</v>
      </c>
      <c r="B51" s="184" t="s">
        <v>820</v>
      </c>
      <c r="C51" s="195" t="s">
        <v>2659</v>
      </c>
      <c r="D51" s="185" t="s">
        <v>702</v>
      </c>
      <c r="E51" s="186">
        <v>2</v>
      </c>
      <c r="F51" s="187"/>
      <c r="G51" s="188">
        <f t="shared" si="14"/>
        <v>0</v>
      </c>
      <c r="H51" s="187"/>
      <c r="I51" s="188">
        <f t="shared" si="15"/>
        <v>0</v>
      </c>
      <c r="J51" s="187"/>
      <c r="K51" s="188">
        <f t="shared" si="16"/>
        <v>0</v>
      </c>
      <c r="L51" s="188">
        <v>21</v>
      </c>
      <c r="M51" s="188">
        <f t="shared" si="17"/>
        <v>0</v>
      </c>
      <c r="N51" s="188">
        <v>0</v>
      </c>
      <c r="O51" s="188">
        <f t="shared" si="18"/>
        <v>0</v>
      </c>
      <c r="P51" s="188">
        <v>0</v>
      </c>
      <c r="Q51" s="188">
        <f t="shared" si="19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20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3">
        <v>42</v>
      </c>
      <c r="B52" s="184" t="s">
        <v>822</v>
      </c>
      <c r="C52" s="195" t="s">
        <v>2660</v>
      </c>
      <c r="D52" s="185" t="s">
        <v>702</v>
      </c>
      <c r="E52" s="186">
        <v>1</v>
      </c>
      <c r="F52" s="187"/>
      <c r="G52" s="188">
        <f t="shared" si="14"/>
        <v>0</v>
      </c>
      <c r="H52" s="187"/>
      <c r="I52" s="188">
        <f t="shared" si="15"/>
        <v>0</v>
      </c>
      <c r="J52" s="187"/>
      <c r="K52" s="188">
        <f t="shared" si="16"/>
        <v>0</v>
      </c>
      <c r="L52" s="188">
        <v>21</v>
      </c>
      <c r="M52" s="188">
        <f t="shared" si="17"/>
        <v>0</v>
      </c>
      <c r="N52" s="188">
        <v>0</v>
      </c>
      <c r="O52" s="188">
        <f t="shared" si="18"/>
        <v>0</v>
      </c>
      <c r="P52" s="188">
        <v>0</v>
      </c>
      <c r="Q52" s="188">
        <f t="shared" si="19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20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83">
        <v>43</v>
      </c>
      <c r="B53" s="184" t="s">
        <v>824</v>
      </c>
      <c r="C53" s="195" t="s">
        <v>2661</v>
      </c>
      <c r="D53" s="185" t="s">
        <v>702</v>
      </c>
      <c r="E53" s="186">
        <v>10</v>
      </c>
      <c r="F53" s="187"/>
      <c r="G53" s="188">
        <f t="shared" si="14"/>
        <v>0</v>
      </c>
      <c r="H53" s="187"/>
      <c r="I53" s="188">
        <f t="shared" si="15"/>
        <v>0</v>
      </c>
      <c r="J53" s="187"/>
      <c r="K53" s="188">
        <f t="shared" si="16"/>
        <v>0</v>
      </c>
      <c r="L53" s="188">
        <v>21</v>
      </c>
      <c r="M53" s="188">
        <f t="shared" si="17"/>
        <v>0</v>
      </c>
      <c r="N53" s="188">
        <v>0</v>
      </c>
      <c r="O53" s="188">
        <f t="shared" si="18"/>
        <v>0</v>
      </c>
      <c r="P53" s="188">
        <v>0</v>
      </c>
      <c r="Q53" s="188">
        <f t="shared" si="19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20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3">
        <v>44</v>
      </c>
      <c r="B54" s="184" t="s">
        <v>826</v>
      </c>
      <c r="C54" s="195" t="s">
        <v>2662</v>
      </c>
      <c r="D54" s="185" t="s">
        <v>702</v>
      </c>
      <c r="E54" s="186">
        <v>1</v>
      </c>
      <c r="F54" s="187"/>
      <c r="G54" s="188">
        <f t="shared" si="14"/>
        <v>0</v>
      </c>
      <c r="H54" s="187"/>
      <c r="I54" s="188">
        <f t="shared" si="15"/>
        <v>0</v>
      </c>
      <c r="J54" s="187"/>
      <c r="K54" s="188">
        <f t="shared" si="16"/>
        <v>0</v>
      </c>
      <c r="L54" s="188">
        <v>21</v>
      </c>
      <c r="M54" s="188">
        <f t="shared" si="17"/>
        <v>0</v>
      </c>
      <c r="N54" s="188">
        <v>0</v>
      </c>
      <c r="O54" s="188">
        <f t="shared" si="18"/>
        <v>0</v>
      </c>
      <c r="P54" s="188">
        <v>0</v>
      </c>
      <c r="Q54" s="188">
        <f t="shared" si="19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20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83">
        <v>45</v>
      </c>
      <c r="B55" s="184" t="s">
        <v>828</v>
      </c>
      <c r="C55" s="195" t="s">
        <v>2663</v>
      </c>
      <c r="D55" s="185" t="s">
        <v>702</v>
      </c>
      <c r="E55" s="186">
        <v>8</v>
      </c>
      <c r="F55" s="187"/>
      <c r="G55" s="188">
        <f t="shared" si="14"/>
        <v>0</v>
      </c>
      <c r="H55" s="187"/>
      <c r="I55" s="188">
        <f t="shared" si="15"/>
        <v>0</v>
      </c>
      <c r="J55" s="187"/>
      <c r="K55" s="188">
        <f t="shared" si="16"/>
        <v>0</v>
      </c>
      <c r="L55" s="188">
        <v>21</v>
      </c>
      <c r="M55" s="188">
        <f t="shared" si="17"/>
        <v>0</v>
      </c>
      <c r="N55" s="188">
        <v>0</v>
      </c>
      <c r="O55" s="188">
        <f t="shared" si="18"/>
        <v>0</v>
      </c>
      <c r="P55" s="188">
        <v>0</v>
      </c>
      <c r="Q55" s="188">
        <f t="shared" si="19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20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83">
        <v>46</v>
      </c>
      <c r="B56" s="184" t="s">
        <v>830</v>
      </c>
      <c r="C56" s="195" t="s">
        <v>2664</v>
      </c>
      <c r="D56" s="185" t="s">
        <v>702</v>
      </c>
      <c r="E56" s="186">
        <v>3</v>
      </c>
      <c r="F56" s="187"/>
      <c r="G56" s="188">
        <f t="shared" si="14"/>
        <v>0</v>
      </c>
      <c r="H56" s="187"/>
      <c r="I56" s="188">
        <f t="shared" si="15"/>
        <v>0</v>
      </c>
      <c r="J56" s="187"/>
      <c r="K56" s="188">
        <f t="shared" si="16"/>
        <v>0</v>
      </c>
      <c r="L56" s="188">
        <v>21</v>
      </c>
      <c r="M56" s="188">
        <f t="shared" si="17"/>
        <v>0</v>
      </c>
      <c r="N56" s="188">
        <v>0</v>
      </c>
      <c r="O56" s="188">
        <f t="shared" si="18"/>
        <v>0</v>
      </c>
      <c r="P56" s="188">
        <v>0</v>
      </c>
      <c r="Q56" s="188">
        <f t="shared" si="19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20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83">
        <v>47</v>
      </c>
      <c r="B57" s="184" t="s">
        <v>832</v>
      </c>
      <c r="C57" s="195" t="s">
        <v>2665</v>
      </c>
      <c r="D57" s="185" t="s">
        <v>702</v>
      </c>
      <c r="E57" s="186">
        <v>82</v>
      </c>
      <c r="F57" s="187"/>
      <c r="G57" s="188">
        <f t="shared" si="14"/>
        <v>0</v>
      </c>
      <c r="H57" s="187"/>
      <c r="I57" s="188">
        <f t="shared" si="15"/>
        <v>0</v>
      </c>
      <c r="J57" s="187"/>
      <c r="K57" s="188">
        <f t="shared" si="16"/>
        <v>0</v>
      </c>
      <c r="L57" s="188">
        <v>21</v>
      </c>
      <c r="M57" s="188">
        <f t="shared" si="17"/>
        <v>0</v>
      </c>
      <c r="N57" s="188">
        <v>0</v>
      </c>
      <c r="O57" s="188">
        <f t="shared" si="18"/>
        <v>0</v>
      </c>
      <c r="P57" s="188">
        <v>0</v>
      </c>
      <c r="Q57" s="188">
        <f t="shared" si="19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20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83">
        <v>48</v>
      </c>
      <c r="B58" s="184" t="s">
        <v>834</v>
      </c>
      <c r="C58" s="195" t="s">
        <v>2666</v>
      </c>
      <c r="D58" s="185" t="s">
        <v>702</v>
      </c>
      <c r="E58" s="186">
        <v>32</v>
      </c>
      <c r="F58" s="187"/>
      <c r="G58" s="188">
        <f t="shared" si="14"/>
        <v>0</v>
      </c>
      <c r="H58" s="187"/>
      <c r="I58" s="188">
        <f t="shared" si="15"/>
        <v>0</v>
      </c>
      <c r="J58" s="187"/>
      <c r="K58" s="188">
        <f t="shared" si="16"/>
        <v>0</v>
      </c>
      <c r="L58" s="188">
        <v>21</v>
      </c>
      <c r="M58" s="188">
        <f t="shared" si="17"/>
        <v>0</v>
      </c>
      <c r="N58" s="188">
        <v>0</v>
      </c>
      <c r="O58" s="188">
        <f t="shared" si="18"/>
        <v>0</v>
      </c>
      <c r="P58" s="188">
        <v>0</v>
      </c>
      <c r="Q58" s="188">
        <f t="shared" si="19"/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si="20"/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83">
        <v>49</v>
      </c>
      <c r="B59" s="184" t="s">
        <v>836</v>
      </c>
      <c r="C59" s="195" t="s">
        <v>2667</v>
      </c>
      <c r="D59" s="185" t="s">
        <v>702</v>
      </c>
      <c r="E59" s="186">
        <v>25</v>
      </c>
      <c r="F59" s="187"/>
      <c r="G59" s="188">
        <f t="shared" si="14"/>
        <v>0</v>
      </c>
      <c r="H59" s="187"/>
      <c r="I59" s="188">
        <f t="shared" si="15"/>
        <v>0</v>
      </c>
      <c r="J59" s="187"/>
      <c r="K59" s="188">
        <f t="shared" si="16"/>
        <v>0</v>
      </c>
      <c r="L59" s="188">
        <v>21</v>
      </c>
      <c r="M59" s="188">
        <f t="shared" si="17"/>
        <v>0</v>
      </c>
      <c r="N59" s="188">
        <v>0</v>
      </c>
      <c r="O59" s="188">
        <f t="shared" si="18"/>
        <v>0</v>
      </c>
      <c r="P59" s="188">
        <v>0</v>
      </c>
      <c r="Q59" s="188">
        <f t="shared" si="19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20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83">
        <v>50</v>
      </c>
      <c r="B60" s="184" t="s">
        <v>838</v>
      </c>
      <c r="C60" s="195" t="s">
        <v>2668</v>
      </c>
      <c r="D60" s="185" t="s">
        <v>702</v>
      </c>
      <c r="E60" s="186">
        <v>6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21</v>
      </c>
      <c r="M60" s="188">
        <f t="shared" si="17"/>
        <v>0</v>
      </c>
      <c r="N60" s="188">
        <v>0</v>
      </c>
      <c r="O60" s="188">
        <f t="shared" si="18"/>
        <v>0</v>
      </c>
      <c r="P60" s="188">
        <v>0</v>
      </c>
      <c r="Q60" s="188">
        <f t="shared" si="19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20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83">
        <v>51</v>
      </c>
      <c r="B61" s="184" t="s">
        <v>840</v>
      </c>
      <c r="C61" s="195" t="s">
        <v>2669</v>
      </c>
      <c r="D61" s="185" t="s">
        <v>702</v>
      </c>
      <c r="E61" s="186">
        <v>11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21</v>
      </c>
      <c r="M61" s="188">
        <f t="shared" si="17"/>
        <v>0</v>
      </c>
      <c r="N61" s="188">
        <v>0</v>
      </c>
      <c r="O61" s="188">
        <f t="shared" si="18"/>
        <v>0</v>
      </c>
      <c r="P61" s="188">
        <v>0</v>
      </c>
      <c r="Q61" s="188">
        <f t="shared" si="19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20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3">
        <v>52</v>
      </c>
      <c r="B62" s="184" t="s">
        <v>2670</v>
      </c>
      <c r="C62" s="195" t="s">
        <v>2671</v>
      </c>
      <c r="D62" s="185" t="s">
        <v>702</v>
      </c>
      <c r="E62" s="186">
        <v>0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21</v>
      </c>
      <c r="M62" s="188">
        <f t="shared" si="17"/>
        <v>0</v>
      </c>
      <c r="N62" s="188">
        <v>0</v>
      </c>
      <c r="O62" s="188">
        <f t="shared" si="18"/>
        <v>0</v>
      </c>
      <c r="P62" s="188">
        <v>0</v>
      </c>
      <c r="Q62" s="188">
        <f t="shared" si="19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20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3">
        <v>53</v>
      </c>
      <c r="B63" s="184" t="s">
        <v>842</v>
      </c>
      <c r="C63" s="195" t="s">
        <v>2639</v>
      </c>
      <c r="D63" s="185" t="s">
        <v>702</v>
      </c>
      <c r="E63" s="186">
        <v>21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21</v>
      </c>
      <c r="M63" s="188">
        <f t="shared" si="17"/>
        <v>0</v>
      </c>
      <c r="N63" s="188">
        <v>0</v>
      </c>
      <c r="O63" s="188">
        <f t="shared" si="18"/>
        <v>0</v>
      </c>
      <c r="P63" s="188">
        <v>0</v>
      </c>
      <c r="Q63" s="188">
        <f t="shared" si="19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20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83">
        <v>54</v>
      </c>
      <c r="B64" s="184" t="s">
        <v>844</v>
      </c>
      <c r="C64" s="195" t="s">
        <v>2672</v>
      </c>
      <c r="D64" s="185" t="s">
        <v>274</v>
      </c>
      <c r="E64" s="186">
        <v>2880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21</v>
      </c>
      <c r="M64" s="188">
        <f t="shared" si="17"/>
        <v>0</v>
      </c>
      <c r="N64" s="188">
        <v>0</v>
      </c>
      <c r="O64" s="188">
        <f t="shared" si="18"/>
        <v>0</v>
      </c>
      <c r="P64" s="188">
        <v>0</v>
      </c>
      <c r="Q64" s="188">
        <f t="shared" si="19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20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83">
        <v>55</v>
      </c>
      <c r="B65" s="184" t="s">
        <v>846</v>
      </c>
      <c r="C65" s="195" t="s">
        <v>2673</v>
      </c>
      <c r="D65" s="185" t="s">
        <v>274</v>
      </c>
      <c r="E65" s="186">
        <v>48</v>
      </c>
      <c r="F65" s="187"/>
      <c r="G65" s="188">
        <f t="shared" si="14"/>
        <v>0</v>
      </c>
      <c r="H65" s="187"/>
      <c r="I65" s="188">
        <f t="shared" si="15"/>
        <v>0</v>
      </c>
      <c r="J65" s="187"/>
      <c r="K65" s="188">
        <f t="shared" si="16"/>
        <v>0</v>
      </c>
      <c r="L65" s="188">
        <v>21</v>
      </c>
      <c r="M65" s="188">
        <f t="shared" si="17"/>
        <v>0</v>
      </c>
      <c r="N65" s="188">
        <v>0</v>
      </c>
      <c r="O65" s="188">
        <f t="shared" si="18"/>
        <v>0</v>
      </c>
      <c r="P65" s="188">
        <v>0</v>
      </c>
      <c r="Q65" s="188">
        <f t="shared" si="19"/>
        <v>0</v>
      </c>
      <c r="R65" s="188"/>
      <c r="S65" s="188" t="s">
        <v>326</v>
      </c>
      <c r="T65" s="189" t="s">
        <v>327</v>
      </c>
      <c r="U65" s="159">
        <v>0</v>
      </c>
      <c r="V65" s="159">
        <f t="shared" si="20"/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83">
        <v>56</v>
      </c>
      <c r="B66" s="184" t="s">
        <v>848</v>
      </c>
      <c r="C66" s="195" t="s">
        <v>2627</v>
      </c>
      <c r="D66" s="185" t="s">
        <v>274</v>
      </c>
      <c r="E66" s="186">
        <v>598</v>
      </c>
      <c r="F66" s="187"/>
      <c r="G66" s="188">
        <f t="shared" si="14"/>
        <v>0</v>
      </c>
      <c r="H66" s="187"/>
      <c r="I66" s="188">
        <f t="shared" si="15"/>
        <v>0</v>
      </c>
      <c r="J66" s="187"/>
      <c r="K66" s="188">
        <f t="shared" si="16"/>
        <v>0</v>
      </c>
      <c r="L66" s="188">
        <v>21</v>
      </c>
      <c r="M66" s="188">
        <f t="shared" si="17"/>
        <v>0</v>
      </c>
      <c r="N66" s="188">
        <v>0</v>
      </c>
      <c r="O66" s="188">
        <f t="shared" si="18"/>
        <v>0</v>
      </c>
      <c r="P66" s="188">
        <v>0</v>
      </c>
      <c r="Q66" s="188">
        <f t="shared" si="19"/>
        <v>0</v>
      </c>
      <c r="R66" s="188"/>
      <c r="S66" s="188" t="s">
        <v>326</v>
      </c>
      <c r="T66" s="189" t="s">
        <v>327</v>
      </c>
      <c r="U66" s="159">
        <v>0</v>
      </c>
      <c r="V66" s="159">
        <f t="shared" si="20"/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83">
        <v>57</v>
      </c>
      <c r="B67" s="184" t="s">
        <v>850</v>
      </c>
      <c r="C67" s="195" t="s">
        <v>2674</v>
      </c>
      <c r="D67" s="185" t="s">
        <v>702</v>
      </c>
      <c r="E67" s="186">
        <v>54</v>
      </c>
      <c r="F67" s="187"/>
      <c r="G67" s="188">
        <f t="shared" si="14"/>
        <v>0</v>
      </c>
      <c r="H67" s="187"/>
      <c r="I67" s="188">
        <f t="shared" si="15"/>
        <v>0</v>
      </c>
      <c r="J67" s="187"/>
      <c r="K67" s="188">
        <f t="shared" si="16"/>
        <v>0</v>
      </c>
      <c r="L67" s="188">
        <v>21</v>
      </c>
      <c r="M67" s="188">
        <f t="shared" si="17"/>
        <v>0</v>
      </c>
      <c r="N67" s="188">
        <v>0</v>
      </c>
      <c r="O67" s="188">
        <f t="shared" si="18"/>
        <v>0</v>
      </c>
      <c r="P67" s="188">
        <v>0</v>
      </c>
      <c r="Q67" s="188">
        <f t="shared" si="19"/>
        <v>0</v>
      </c>
      <c r="R67" s="188"/>
      <c r="S67" s="188" t="s">
        <v>326</v>
      </c>
      <c r="T67" s="189" t="s">
        <v>327</v>
      </c>
      <c r="U67" s="159">
        <v>0</v>
      </c>
      <c r="V67" s="159">
        <f t="shared" si="20"/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3">
        <v>58</v>
      </c>
      <c r="B68" s="184" t="s">
        <v>852</v>
      </c>
      <c r="C68" s="195" t="s">
        <v>2675</v>
      </c>
      <c r="D68" s="185" t="s">
        <v>702</v>
      </c>
      <c r="E68" s="186">
        <v>16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21</v>
      </c>
      <c r="M68" s="188">
        <f t="shared" si="17"/>
        <v>0</v>
      </c>
      <c r="N68" s="188">
        <v>0</v>
      </c>
      <c r="O68" s="188">
        <f t="shared" si="18"/>
        <v>0</v>
      </c>
      <c r="P68" s="188">
        <v>0</v>
      </c>
      <c r="Q68" s="188">
        <f t="shared" si="19"/>
        <v>0</v>
      </c>
      <c r="R68" s="188"/>
      <c r="S68" s="188" t="s">
        <v>326</v>
      </c>
      <c r="T68" s="189" t="s">
        <v>327</v>
      </c>
      <c r="U68" s="159">
        <v>0</v>
      </c>
      <c r="V68" s="159">
        <f t="shared" si="20"/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83">
        <v>59</v>
      </c>
      <c r="B69" s="184" t="s">
        <v>854</v>
      </c>
      <c r="C69" s="195" t="s">
        <v>2548</v>
      </c>
      <c r="D69" s="185" t="s">
        <v>702</v>
      </c>
      <c r="E69" s="186">
        <v>1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21</v>
      </c>
      <c r="M69" s="188">
        <f t="shared" si="17"/>
        <v>0</v>
      </c>
      <c r="N69" s="188">
        <v>0</v>
      </c>
      <c r="O69" s="188">
        <f t="shared" si="18"/>
        <v>0</v>
      </c>
      <c r="P69" s="188">
        <v>0</v>
      </c>
      <c r="Q69" s="188">
        <f t="shared" si="19"/>
        <v>0</v>
      </c>
      <c r="R69" s="188"/>
      <c r="S69" s="188" t="s">
        <v>326</v>
      </c>
      <c r="T69" s="189" t="s">
        <v>327</v>
      </c>
      <c r="U69" s="159">
        <v>0</v>
      </c>
      <c r="V69" s="159">
        <f t="shared" si="20"/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83">
        <v>60</v>
      </c>
      <c r="B70" s="184" t="s">
        <v>856</v>
      </c>
      <c r="C70" s="195" t="s">
        <v>2629</v>
      </c>
      <c r="D70" s="185" t="s">
        <v>702</v>
      </c>
      <c r="E70" s="186">
        <v>1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21</v>
      </c>
      <c r="M70" s="188">
        <f t="shared" si="17"/>
        <v>0</v>
      </c>
      <c r="N70" s="188">
        <v>0</v>
      </c>
      <c r="O70" s="188">
        <f t="shared" si="18"/>
        <v>0</v>
      </c>
      <c r="P70" s="188">
        <v>0</v>
      </c>
      <c r="Q70" s="188">
        <f t="shared" si="19"/>
        <v>0</v>
      </c>
      <c r="R70" s="188"/>
      <c r="S70" s="188" t="s">
        <v>326</v>
      </c>
      <c r="T70" s="189" t="s">
        <v>327</v>
      </c>
      <c r="U70" s="159">
        <v>0</v>
      </c>
      <c r="V70" s="159">
        <f t="shared" si="20"/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83">
        <v>61</v>
      </c>
      <c r="B71" s="184" t="s">
        <v>2583</v>
      </c>
      <c r="C71" s="195" t="s">
        <v>2641</v>
      </c>
      <c r="D71" s="185" t="s">
        <v>724</v>
      </c>
      <c r="E71" s="186">
        <v>10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21</v>
      </c>
      <c r="M71" s="188">
        <f t="shared" si="17"/>
        <v>0</v>
      </c>
      <c r="N71" s="188">
        <v>0</v>
      </c>
      <c r="O71" s="188">
        <f t="shared" si="18"/>
        <v>0</v>
      </c>
      <c r="P71" s="188">
        <v>0</v>
      </c>
      <c r="Q71" s="188">
        <f t="shared" si="19"/>
        <v>0</v>
      </c>
      <c r="R71" s="188"/>
      <c r="S71" s="188" t="s">
        <v>326</v>
      </c>
      <c r="T71" s="189" t="s">
        <v>327</v>
      </c>
      <c r="U71" s="159">
        <v>0</v>
      </c>
      <c r="V71" s="159">
        <f t="shared" si="20"/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83">
        <v>62</v>
      </c>
      <c r="B72" s="184" t="s">
        <v>2585</v>
      </c>
      <c r="C72" s="195" t="s">
        <v>2630</v>
      </c>
      <c r="D72" s="185" t="s">
        <v>724</v>
      </c>
      <c r="E72" s="186">
        <v>12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21</v>
      </c>
      <c r="M72" s="188">
        <f t="shared" si="17"/>
        <v>0</v>
      </c>
      <c r="N72" s="188">
        <v>0</v>
      </c>
      <c r="O72" s="188">
        <f t="shared" si="18"/>
        <v>0</v>
      </c>
      <c r="P72" s="188">
        <v>0</v>
      </c>
      <c r="Q72" s="188">
        <f t="shared" si="19"/>
        <v>0</v>
      </c>
      <c r="R72" s="188"/>
      <c r="S72" s="188" t="s">
        <v>326</v>
      </c>
      <c r="T72" s="189" t="s">
        <v>327</v>
      </c>
      <c r="U72" s="159">
        <v>0</v>
      </c>
      <c r="V72" s="159">
        <f t="shared" si="20"/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83">
        <v>63</v>
      </c>
      <c r="B73" s="184" t="s">
        <v>2587</v>
      </c>
      <c r="C73" s="195" t="s">
        <v>2642</v>
      </c>
      <c r="D73" s="185" t="s">
        <v>2643</v>
      </c>
      <c r="E73" s="186">
        <v>8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21</v>
      </c>
      <c r="M73" s="188">
        <f t="shared" si="17"/>
        <v>0</v>
      </c>
      <c r="N73" s="188">
        <v>0</v>
      </c>
      <c r="O73" s="188">
        <f t="shared" si="18"/>
        <v>0</v>
      </c>
      <c r="P73" s="188">
        <v>0</v>
      </c>
      <c r="Q73" s="188">
        <f t="shared" si="19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20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3">
        <v>64</v>
      </c>
      <c r="B74" s="184" t="s">
        <v>2589</v>
      </c>
      <c r="C74" s="195" t="s">
        <v>2644</v>
      </c>
      <c r="D74" s="185" t="s">
        <v>724</v>
      </c>
      <c r="E74" s="186">
        <v>24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21</v>
      </c>
      <c r="M74" s="188">
        <f t="shared" si="17"/>
        <v>0</v>
      </c>
      <c r="N74" s="188">
        <v>0</v>
      </c>
      <c r="O74" s="188">
        <f t="shared" si="18"/>
        <v>0</v>
      </c>
      <c r="P74" s="188">
        <v>0</v>
      </c>
      <c r="Q74" s="188">
        <f t="shared" si="19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20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5">
      <c r="A75" s="169" t="s">
        <v>238</v>
      </c>
      <c r="B75" s="170" t="s">
        <v>113</v>
      </c>
      <c r="C75" s="192" t="s">
        <v>114</v>
      </c>
      <c r="D75" s="171"/>
      <c r="E75" s="172"/>
      <c r="F75" s="173"/>
      <c r="G75" s="173">
        <f>SUMIF(AG76:AG82,"&lt;&gt;NOR",G76:G82)</f>
        <v>0</v>
      </c>
      <c r="H75" s="173"/>
      <c r="I75" s="173">
        <f>SUM(I76:I82)</f>
        <v>0</v>
      </c>
      <c r="J75" s="173"/>
      <c r="K75" s="173">
        <f>SUM(K76:K82)</f>
        <v>0</v>
      </c>
      <c r="L75" s="173"/>
      <c r="M75" s="173">
        <f>SUM(M76:M82)</f>
        <v>0</v>
      </c>
      <c r="N75" s="173"/>
      <c r="O75" s="173">
        <f>SUM(O76:O82)</f>
        <v>0</v>
      </c>
      <c r="P75" s="173"/>
      <c r="Q75" s="173">
        <f>SUM(Q76:Q82)</f>
        <v>0</v>
      </c>
      <c r="R75" s="173"/>
      <c r="S75" s="173"/>
      <c r="T75" s="174"/>
      <c r="U75" s="168"/>
      <c r="V75" s="168">
        <f>SUM(V76:V82)</f>
        <v>0</v>
      </c>
      <c r="W75" s="168"/>
      <c r="X75" s="168"/>
      <c r="AG75" t="s">
        <v>239</v>
      </c>
    </row>
    <row r="76" spans="1:60" outlineLevel="1" x14ac:dyDescent="0.25">
      <c r="A76" s="183">
        <v>65</v>
      </c>
      <c r="B76" s="184" t="s">
        <v>2591</v>
      </c>
      <c r="C76" s="195" t="s">
        <v>2676</v>
      </c>
      <c r="D76" s="185" t="s">
        <v>702</v>
      </c>
      <c r="E76" s="186">
        <v>2</v>
      </c>
      <c r="F76" s="187"/>
      <c r="G76" s="188">
        <f t="shared" ref="G76:G82" si="21">ROUND(E76*F76,2)</f>
        <v>0</v>
      </c>
      <c r="H76" s="187"/>
      <c r="I76" s="188">
        <f t="shared" ref="I76:I82" si="22">ROUND(E76*H76,2)</f>
        <v>0</v>
      </c>
      <c r="J76" s="187"/>
      <c r="K76" s="188">
        <f t="shared" ref="K76:K82" si="23">ROUND(E76*J76,2)</f>
        <v>0</v>
      </c>
      <c r="L76" s="188">
        <v>21</v>
      </c>
      <c r="M76" s="188">
        <f t="shared" ref="M76:M82" si="24">G76*(1+L76/100)</f>
        <v>0</v>
      </c>
      <c r="N76" s="188">
        <v>0</v>
      </c>
      <c r="O76" s="188">
        <f t="shared" ref="O76:O82" si="25">ROUND(E76*N76,2)</f>
        <v>0</v>
      </c>
      <c r="P76" s="188">
        <v>0</v>
      </c>
      <c r="Q76" s="188">
        <f t="shared" ref="Q76:Q82" si="26">ROUND(E76*P76,2)</f>
        <v>0</v>
      </c>
      <c r="R76" s="188"/>
      <c r="S76" s="188" t="s">
        <v>326</v>
      </c>
      <c r="T76" s="189" t="s">
        <v>327</v>
      </c>
      <c r="U76" s="159">
        <v>0</v>
      </c>
      <c r="V76" s="159">
        <f t="shared" ref="V76:V82" si="27">ROUND(E76*U76,2)</f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83">
        <v>66</v>
      </c>
      <c r="B77" s="184" t="s">
        <v>2593</v>
      </c>
      <c r="C77" s="195" t="s">
        <v>2665</v>
      </c>
      <c r="D77" s="185" t="s">
        <v>702</v>
      </c>
      <c r="E77" s="186">
        <v>3</v>
      </c>
      <c r="F77" s="187"/>
      <c r="G77" s="188">
        <f t="shared" si="21"/>
        <v>0</v>
      </c>
      <c r="H77" s="187"/>
      <c r="I77" s="188">
        <f t="shared" si="22"/>
        <v>0</v>
      </c>
      <c r="J77" s="187"/>
      <c r="K77" s="188">
        <f t="shared" si="23"/>
        <v>0</v>
      </c>
      <c r="L77" s="188">
        <v>21</v>
      </c>
      <c r="M77" s="188">
        <f t="shared" si="24"/>
        <v>0</v>
      </c>
      <c r="N77" s="188">
        <v>0</v>
      </c>
      <c r="O77" s="188">
        <f t="shared" si="25"/>
        <v>0</v>
      </c>
      <c r="P77" s="188">
        <v>0</v>
      </c>
      <c r="Q77" s="188">
        <f t="shared" si="26"/>
        <v>0</v>
      </c>
      <c r="R77" s="188"/>
      <c r="S77" s="188" t="s">
        <v>326</v>
      </c>
      <c r="T77" s="189" t="s">
        <v>327</v>
      </c>
      <c r="U77" s="159">
        <v>0</v>
      </c>
      <c r="V77" s="159">
        <f t="shared" si="27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83">
        <v>67</v>
      </c>
      <c r="B78" s="184" t="s">
        <v>2595</v>
      </c>
      <c r="C78" s="195" t="s">
        <v>2548</v>
      </c>
      <c r="D78" s="185" t="s">
        <v>702</v>
      </c>
      <c r="E78" s="186">
        <v>1</v>
      </c>
      <c r="F78" s="187"/>
      <c r="G78" s="188">
        <f t="shared" si="21"/>
        <v>0</v>
      </c>
      <c r="H78" s="187"/>
      <c r="I78" s="188">
        <f t="shared" si="22"/>
        <v>0</v>
      </c>
      <c r="J78" s="187"/>
      <c r="K78" s="188">
        <f t="shared" si="23"/>
        <v>0</v>
      </c>
      <c r="L78" s="188">
        <v>21</v>
      </c>
      <c r="M78" s="188">
        <f t="shared" si="24"/>
        <v>0</v>
      </c>
      <c r="N78" s="188">
        <v>0</v>
      </c>
      <c r="O78" s="188">
        <f t="shared" si="25"/>
        <v>0</v>
      </c>
      <c r="P78" s="188">
        <v>0</v>
      </c>
      <c r="Q78" s="188">
        <f t="shared" si="26"/>
        <v>0</v>
      </c>
      <c r="R78" s="188"/>
      <c r="S78" s="188" t="s">
        <v>326</v>
      </c>
      <c r="T78" s="189" t="s">
        <v>327</v>
      </c>
      <c r="U78" s="159">
        <v>0</v>
      </c>
      <c r="V78" s="159">
        <f t="shared" si="27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83">
        <v>68</v>
      </c>
      <c r="B79" s="184" t="s">
        <v>2597</v>
      </c>
      <c r="C79" s="195" t="s">
        <v>2641</v>
      </c>
      <c r="D79" s="185" t="s">
        <v>724</v>
      </c>
      <c r="E79" s="186">
        <v>3</v>
      </c>
      <c r="F79" s="187"/>
      <c r="G79" s="188">
        <f t="shared" si="21"/>
        <v>0</v>
      </c>
      <c r="H79" s="187"/>
      <c r="I79" s="188">
        <f t="shared" si="22"/>
        <v>0</v>
      </c>
      <c r="J79" s="187"/>
      <c r="K79" s="188">
        <f t="shared" si="23"/>
        <v>0</v>
      </c>
      <c r="L79" s="188">
        <v>21</v>
      </c>
      <c r="M79" s="188">
        <f t="shared" si="24"/>
        <v>0</v>
      </c>
      <c r="N79" s="188">
        <v>0</v>
      </c>
      <c r="O79" s="188">
        <f t="shared" si="25"/>
        <v>0</v>
      </c>
      <c r="P79" s="188">
        <v>0</v>
      </c>
      <c r="Q79" s="188">
        <f t="shared" si="26"/>
        <v>0</v>
      </c>
      <c r="R79" s="188"/>
      <c r="S79" s="188" t="s">
        <v>326</v>
      </c>
      <c r="T79" s="189" t="s">
        <v>327</v>
      </c>
      <c r="U79" s="159">
        <v>0</v>
      </c>
      <c r="V79" s="159">
        <f t="shared" si="27"/>
        <v>0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289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83">
        <v>69</v>
      </c>
      <c r="B80" s="184" t="s">
        <v>2599</v>
      </c>
      <c r="C80" s="195" t="s">
        <v>2630</v>
      </c>
      <c r="D80" s="185" t="s">
        <v>724</v>
      </c>
      <c r="E80" s="186">
        <v>2</v>
      </c>
      <c r="F80" s="187"/>
      <c r="G80" s="188">
        <f t="shared" si="21"/>
        <v>0</v>
      </c>
      <c r="H80" s="187"/>
      <c r="I80" s="188">
        <f t="shared" si="22"/>
        <v>0</v>
      </c>
      <c r="J80" s="187"/>
      <c r="K80" s="188">
        <f t="shared" si="23"/>
        <v>0</v>
      </c>
      <c r="L80" s="188">
        <v>21</v>
      </c>
      <c r="M80" s="188">
        <f t="shared" si="24"/>
        <v>0</v>
      </c>
      <c r="N80" s="188">
        <v>0</v>
      </c>
      <c r="O80" s="188">
        <f t="shared" si="25"/>
        <v>0</v>
      </c>
      <c r="P80" s="188">
        <v>0</v>
      </c>
      <c r="Q80" s="188">
        <f t="shared" si="26"/>
        <v>0</v>
      </c>
      <c r="R80" s="188"/>
      <c r="S80" s="188" t="s">
        <v>326</v>
      </c>
      <c r="T80" s="189" t="s">
        <v>327</v>
      </c>
      <c r="U80" s="159">
        <v>0</v>
      </c>
      <c r="V80" s="159">
        <f t="shared" si="27"/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83">
        <v>70</v>
      </c>
      <c r="B81" s="184" t="s">
        <v>2601</v>
      </c>
      <c r="C81" s="195" t="s">
        <v>2642</v>
      </c>
      <c r="D81" s="185" t="s">
        <v>2643</v>
      </c>
      <c r="E81" s="186">
        <v>2</v>
      </c>
      <c r="F81" s="187"/>
      <c r="G81" s="188">
        <f t="shared" si="21"/>
        <v>0</v>
      </c>
      <c r="H81" s="187"/>
      <c r="I81" s="188">
        <f t="shared" si="22"/>
        <v>0</v>
      </c>
      <c r="J81" s="187"/>
      <c r="K81" s="188">
        <f t="shared" si="23"/>
        <v>0</v>
      </c>
      <c r="L81" s="188">
        <v>21</v>
      </c>
      <c r="M81" s="188">
        <f t="shared" si="24"/>
        <v>0</v>
      </c>
      <c r="N81" s="188">
        <v>0</v>
      </c>
      <c r="O81" s="188">
        <f t="shared" si="25"/>
        <v>0</v>
      </c>
      <c r="P81" s="188">
        <v>0</v>
      </c>
      <c r="Q81" s="188">
        <f t="shared" si="26"/>
        <v>0</v>
      </c>
      <c r="R81" s="188"/>
      <c r="S81" s="188" t="s">
        <v>326</v>
      </c>
      <c r="T81" s="189" t="s">
        <v>327</v>
      </c>
      <c r="U81" s="159">
        <v>0</v>
      </c>
      <c r="V81" s="159">
        <f t="shared" si="27"/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83">
        <v>71</v>
      </c>
      <c r="B82" s="184" t="s">
        <v>2603</v>
      </c>
      <c r="C82" s="195" t="s">
        <v>2644</v>
      </c>
      <c r="D82" s="185" t="s">
        <v>724</v>
      </c>
      <c r="E82" s="186">
        <v>7</v>
      </c>
      <c r="F82" s="187"/>
      <c r="G82" s="188">
        <f t="shared" si="21"/>
        <v>0</v>
      </c>
      <c r="H82" s="187"/>
      <c r="I82" s="188">
        <f t="shared" si="22"/>
        <v>0</v>
      </c>
      <c r="J82" s="187"/>
      <c r="K82" s="188">
        <f t="shared" si="23"/>
        <v>0</v>
      </c>
      <c r="L82" s="188">
        <v>21</v>
      </c>
      <c r="M82" s="188">
        <f t="shared" si="24"/>
        <v>0</v>
      </c>
      <c r="N82" s="188">
        <v>0</v>
      </c>
      <c r="O82" s="188">
        <f t="shared" si="25"/>
        <v>0</v>
      </c>
      <c r="P82" s="188">
        <v>0</v>
      </c>
      <c r="Q82" s="188">
        <f t="shared" si="26"/>
        <v>0</v>
      </c>
      <c r="R82" s="188"/>
      <c r="S82" s="188" t="s">
        <v>326</v>
      </c>
      <c r="T82" s="189" t="s">
        <v>327</v>
      </c>
      <c r="U82" s="159">
        <v>0</v>
      </c>
      <c r="V82" s="159">
        <f t="shared" si="27"/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289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5">
      <c r="A83" s="169" t="s">
        <v>238</v>
      </c>
      <c r="B83" s="170" t="s">
        <v>119</v>
      </c>
      <c r="C83" s="192" t="s">
        <v>123</v>
      </c>
      <c r="D83" s="171"/>
      <c r="E83" s="172"/>
      <c r="F83" s="173"/>
      <c r="G83" s="173">
        <f>SUMIF(AG84:AG100,"&lt;&gt;NOR",G84:G100)</f>
        <v>0</v>
      </c>
      <c r="H83" s="173"/>
      <c r="I83" s="173">
        <f>SUM(I84:I100)</f>
        <v>0</v>
      </c>
      <c r="J83" s="173"/>
      <c r="K83" s="173">
        <f>SUM(K84:K100)</f>
        <v>0</v>
      </c>
      <c r="L83" s="173"/>
      <c r="M83" s="173">
        <f>SUM(M84:M100)</f>
        <v>0</v>
      </c>
      <c r="N83" s="173"/>
      <c r="O83" s="173">
        <f>SUM(O84:O100)</f>
        <v>0</v>
      </c>
      <c r="P83" s="173"/>
      <c r="Q83" s="173">
        <f>SUM(Q84:Q100)</f>
        <v>0</v>
      </c>
      <c r="R83" s="173"/>
      <c r="S83" s="173"/>
      <c r="T83" s="174"/>
      <c r="U83" s="168"/>
      <c r="V83" s="168">
        <f>SUM(V84:V100)</f>
        <v>0</v>
      </c>
      <c r="W83" s="168"/>
      <c r="X83" s="168"/>
      <c r="AG83" t="s">
        <v>239</v>
      </c>
    </row>
    <row r="84" spans="1:60" outlineLevel="1" x14ac:dyDescent="0.25">
      <c r="A84" s="183">
        <v>72</v>
      </c>
      <c r="B84" s="184" t="s">
        <v>880</v>
      </c>
      <c r="C84" s="195" t="s">
        <v>2677</v>
      </c>
      <c r="D84" s="185" t="s">
        <v>702</v>
      </c>
      <c r="E84" s="186">
        <v>1</v>
      </c>
      <c r="F84" s="187"/>
      <c r="G84" s="188">
        <f t="shared" ref="G84:G100" si="28">ROUND(E84*F84,2)</f>
        <v>0</v>
      </c>
      <c r="H84" s="187"/>
      <c r="I84" s="188">
        <f t="shared" ref="I84:I100" si="29">ROUND(E84*H84,2)</f>
        <v>0</v>
      </c>
      <c r="J84" s="187"/>
      <c r="K84" s="188">
        <f t="shared" ref="K84:K100" si="30">ROUND(E84*J84,2)</f>
        <v>0</v>
      </c>
      <c r="L84" s="188">
        <v>21</v>
      </c>
      <c r="M84" s="188">
        <f t="shared" ref="M84:M100" si="31">G84*(1+L84/100)</f>
        <v>0</v>
      </c>
      <c r="N84" s="188">
        <v>0</v>
      </c>
      <c r="O84" s="188">
        <f t="shared" ref="O84:O100" si="32">ROUND(E84*N84,2)</f>
        <v>0</v>
      </c>
      <c r="P84" s="188">
        <v>0</v>
      </c>
      <c r="Q84" s="188">
        <f t="shared" ref="Q84:Q100" si="33">ROUND(E84*P84,2)</f>
        <v>0</v>
      </c>
      <c r="R84" s="188"/>
      <c r="S84" s="188" t="s">
        <v>326</v>
      </c>
      <c r="T84" s="189" t="s">
        <v>327</v>
      </c>
      <c r="U84" s="159">
        <v>0</v>
      </c>
      <c r="V84" s="159">
        <f t="shared" ref="V84:V100" si="34"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83">
        <v>73</v>
      </c>
      <c r="B85" s="184" t="s">
        <v>881</v>
      </c>
      <c r="C85" s="195" t="s">
        <v>2678</v>
      </c>
      <c r="D85" s="185" t="s">
        <v>702</v>
      </c>
      <c r="E85" s="186">
        <v>1</v>
      </c>
      <c r="F85" s="187"/>
      <c r="G85" s="188">
        <f t="shared" si="28"/>
        <v>0</v>
      </c>
      <c r="H85" s="187"/>
      <c r="I85" s="188">
        <f t="shared" si="29"/>
        <v>0</v>
      </c>
      <c r="J85" s="187"/>
      <c r="K85" s="188">
        <f t="shared" si="30"/>
        <v>0</v>
      </c>
      <c r="L85" s="188">
        <v>21</v>
      </c>
      <c r="M85" s="188">
        <f t="shared" si="31"/>
        <v>0</v>
      </c>
      <c r="N85" s="188">
        <v>0</v>
      </c>
      <c r="O85" s="188">
        <f t="shared" si="32"/>
        <v>0</v>
      </c>
      <c r="P85" s="188">
        <v>0</v>
      </c>
      <c r="Q85" s="188">
        <f t="shared" si="33"/>
        <v>0</v>
      </c>
      <c r="R85" s="188"/>
      <c r="S85" s="188" t="s">
        <v>326</v>
      </c>
      <c r="T85" s="189" t="s">
        <v>327</v>
      </c>
      <c r="U85" s="159">
        <v>0</v>
      </c>
      <c r="V85" s="159">
        <f t="shared" si="34"/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83">
        <v>74</v>
      </c>
      <c r="B86" s="184" t="s">
        <v>883</v>
      </c>
      <c r="C86" s="195" t="s">
        <v>2679</v>
      </c>
      <c r="D86" s="185" t="s">
        <v>702</v>
      </c>
      <c r="E86" s="186">
        <v>1</v>
      </c>
      <c r="F86" s="187"/>
      <c r="G86" s="188">
        <f t="shared" si="28"/>
        <v>0</v>
      </c>
      <c r="H86" s="187"/>
      <c r="I86" s="188">
        <f t="shared" si="29"/>
        <v>0</v>
      </c>
      <c r="J86" s="187"/>
      <c r="K86" s="188">
        <f t="shared" si="30"/>
        <v>0</v>
      </c>
      <c r="L86" s="188">
        <v>21</v>
      </c>
      <c r="M86" s="188">
        <f t="shared" si="31"/>
        <v>0</v>
      </c>
      <c r="N86" s="188">
        <v>0</v>
      </c>
      <c r="O86" s="188">
        <f t="shared" si="32"/>
        <v>0</v>
      </c>
      <c r="P86" s="188">
        <v>0</v>
      </c>
      <c r="Q86" s="188">
        <f t="shared" si="33"/>
        <v>0</v>
      </c>
      <c r="R86" s="188"/>
      <c r="S86" s="188" t="s">
        <v>326</v>
      </c>
      <c r="T86" s="189" t="s">
        <v>327</v>
      </c>
      <c r="U86" s="159">
        <v>0</v>
      </c>
      <c r="V86" s="159">
        <f t="shared" si="34"/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83">
        <v>75</v>
      </c>
      <c r="B87" s="184" t="s">
        <v>885</v>
      </c>
      <c r="C87" s="195" t="s">
        <v>2680</v>
      </c>
      <c r="D87" s="185" t="s">
        <v>702</v>
      </c>
      <c r="E87" s="186">
        <v>2</v>
      </c>
      <c r="F87" s="187"/>
      <c r="G87" s="188">
        <f t="shared" si="28"/>
        <v>0</v>
      </c>
      <c r="H87" s="187"/>
      <c r="I87" s="188">
        <f t="shared" si="29"/>
        <v>0</v>
      </c>
      <c r="J87" s="187"/>
      <c r="K87" s="188">
        <f t="shared" si="30"/>
        <v>0</v>
      </c>
      <c r="L87" s="188">
        <v>21</v>
      </c>
      <c r="M87" s="188">
        <f t="shared" si="31"/>
        <v>0</v>
      </c>
      <c r="N87" s="188">
        <v>0</v>
      </c>
      <c r="O87" s="188">
        <f t="shared" si="32"/>
        <v>0</v>
      </c>
      <c r="P87" s="188">
        <v>0</v>
      </c>
      <c r="Q87" s="188">
        <f t="shared" si="33"/>
        <v>0</v>
      </c>
      <c r="R87" s="188"/>
      <c r="S87" s="188" t="s">
        <v>326</v>
      </c>
      <c r="T87" s="189" t="s">
        <v>327</v>
      </c>
      <c r="U87" s="159">
        <v>0</v>
      </c>
      <c r="V87" s="159">
        <f t="shared" si="34"/>
        <v>0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83">
        <v>76</v>
      </c>
      <c r="B88" s="184" t="s">
        <v>887</v>
      </c>
      <c r="C88" s="195" t="s">
        <v>2681</v>
      </c>
      <c r="D88" s="185" t="s">
        <v>702</v>
      </c>
      <c r="E88" s="186">
        <v>2</v>
      </c>
      <c r="F88" s="187"/>
      <c r="G88" s="188">
        <f t="shared" si="28"/>
        <v>0</v>
      </c>
      <c r="H88" s="187"/>
      <c r="I88" s="188">
        <f t="shared" si="29"/>
        <v>0</v>
      </c>
      <c r="J88" s="187"/>
      <c r="K88" s="188">
        <f t="shared" si="30"/>
        <v>0</v>
      </c>
      <c r="L88" s="188">
        <v>21</v>
      </c>
      <c r="M88" s="188">
        <f t="shared" si="31"/>
        <v>0</v>
      </c>
      <c r="N88" s="188">
        <v>0</v>
      </c>
      <c r="O88" s="188">
        <f t="shared" si="32"/>
        <v>0</v>
      </c>
      <c r="P88" s="188">
        <v>0</v>
      </c>
      <c r="Q88" s="188">
        <f t="shared" si="33"/>
        <v>0</v>
      </c>
      <c r="R88" s="188"/>
      <c r="S88" s="188" t="s">
        <v>326</v>
      </c>
      <c r="T88" s="189" t="s">
        <v>327</v>
      </c>
      <c r="U88" s="159">
        <v>0</v>
      </c>
      <c r="V88" s="159">
        <f t="shared" si="34"/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83">
        <v>77</v>
      </c>
      <c r="B89" s="184" t="s">
        <v>889</v>
      </c>
      <c r="C89" s="195" t="s">
        <v>2682</v>
      </c>
      <c r="D89" s="185" t="s">
        <v>702</v>
      </c>
      <c r="E89" s="186">
        <v>2</v>
      </c>
      <c r="F89" s="187"/>
      <c r="G89" s="188">
        <f t="shared" si="28"/>
        <v>0</v>
      </c>
      <c r="H89" s="187"/>
      <c r="I89" s="188">
        <f t="shared" si="29"/>
        <v>0</v>
      </c>
      <c r="J89" s="187"/>
      <c r="K89" s="188">
        <f t="shared" si="30"/>
        <v>0</v>
      </c>
      <c r="L89" s="188">
        <v>21</v>
      </c>
      <c r="M89" s="188">
        <f t="shared" si="31"/>
        <v>0</v>
      </c>
      <c r="N89" s="188">
        <v>0</v>
      </c>
      <c r="O89" s="188">
        <f t="shared" si="32"/>
        <v>0</v>
      </c>
      <c r="P89" s="188">
        <v>0</v>
      </c>
      <c r="Q89" s="188">
        <f t="shared" si="33"/>
        <v>0</v>
      </c>
      <c r="R89" s="188"/>
      <c r="S89" s="188" t="s">
        <v>326</v>
      </c>
      <c r="T89" s="189" t="s">
        <v>327</v>
      </c>
      <c r="U89" s="159">
        <v>0</v>
      </c>
      <c r="V89" s="159">
        <f t="shared" si="34"/>
        <v>0</v>
      </c>
      <c r="W89" s="159"/>
      <c r="X89" s="159" t="s">
        <v>246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289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83">
        <v>78</v>
      </c>
      <c r="B90" s="184" t="s">
        <v>891</v>
      </c>
      <c r="C90" s="195" t="s">
        <v>2683</v>
      </c>
      <c r="D90" s="185" t="s">
        <v>702</v>
      </c>
      <c r="E90" s="186">
        <v>2</v>
      </c>
      <c r="F90" s="187"/>
      <c r="G90" s="188">
        <f t="shared" si="28"/>
        <v>0</v>
      </c>
      <c r="H90" s="187"/>
      <c r="I90" s="188">
        <f t="shared" si="29"/>
        <v>0</v>
      </c>
      <c r="J90" s="187"/>
      <c r="K90" s="188">
        <f t="shared" si="30"/>
        <v>0</v>
      </c>
      <c r="L90" s="188">
        <v>21</v>
      </c>
      <c r="M90" s="188">
        <f t="shared" si="31"/>
        <v>0</v>
      </c>
      <c r="N90" s="188">
        <v>0</v>
      </c>
      <c r="O90" s="188">
        <f t="shared" si="32"/>
        <v>0</v>
      </c>
      <c r="P90" s="188">
        <v>0</v>
      </c>
      <c r="Q90" s="188">
        <f t="shared" si="33"/>
        <v>0</v>
      </c>
      <c r="R90" s="188"/>
      <c r="S90" s="188" t="s">
        <v>326</v>
      </c>
      <c r="T90" s="189" t="s">
        <v>327</v>
      </c>
      <c r="U90" s="159">
        <v>0</v>
      </c>
      <c r="V90" s="159">
        <f t="shared" si="34"/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83">
        <v>79</v>
      </c>
      <c r="B91" s="184" t="s">
        <v>893</v>
      </c>
      <c r="C91" s="195" t="s">
        <v>2684</v>
      </c>
      <c r="D91" s="185" t="s">
        <v>702</v>
      </c>
      <c r="E91" s="186">
        <v>2</v>
      </c>
      <c r="F91" s="187"/>
      <c r="G91" s="188">
        <f t="shared" si="28"/>
        <v>0</v>
      </c>
      <c r="H91" s="187"/>
      <c r="I91" s="188">
        <f t="shared" si="29"/>
        <v>0</v>
      </c>
      <c r="J91" s="187"/>
      <c r="K91" s="188">
        <f t="shared" si="30"/>
        <v>0</v>
      </c>
      <c r="L91" s="188">
        <v>21</v>
      </c>
      <c r="M91" s="188">
        <f t="shared" si="31"/>
        <v>0</v>
      </c>
      <c r="N91" s="188">
        <v>0</v>
      </c>
      <c r="O91" s="188">
        <f t="shared" si="32"/>
        <v>0</v>
      </c>
      <c r="P91" s="188">
        <v>0</v>
      </c>
      <c r="Q91" s="188">
        <f t="shared" si="33"/>
        <v>0</v>
      </c>
      <c r="R91" s="188"/>
      <c r="S91" s="188" t="s">
        <v>326</v>
      </c>
      <c r="T91" s="189" t="s">
        <v>327</v>
      </c>
      <c r="U91" s="159">
        <v>0</v>
      </c>
      <c r="V91" s="159">
        <f t="shared" si="34"/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83">
        <v>80</v>
      </c>
      <c r="B92" s="184" t="s">
        <v>895</v>
      </c>
      <c r="C92" s="195" t="s">
        <v>2685</v>
      </c>
      <c r="D92" s="185" t="s">
        <v>702</v>
      </c>
      <c r="E92" s="186">
        <v>2</v>
      </c>
      <c r="F92" s="187"/>
      <c r="G92" s="188">
        <f t="shared" si="28"/>
        <v>0</v>
      </c>
      <c r="H92" s="187"/>
      <c r="I92" s="188">
        <f t="shared" si="29"/>
        <v>0</v>
      </c>
      <c r="J92" s="187"/>
      <c r="K92" s="188">
        <f t="shared" si="30"/>
        <v>0</v>
      </c>
      <c r="L92" s="188">
        <v>21</v>
      </c>
      <c r="M92" s="188">
        <f t="shared" si="31"/>
        <v>0</v>
      </c>
      <c r="N92" s="188">
        <v>0</v>
      </c>
      <c r="O92" s="188">
        <f t="shared" si="32"/>
        <v>0</v>
      </c>
      <c r="P92" s="188">
        <v>0</v>
      </c>
      <c r="Q92" s="188">
        <f t="shared" si="33"/>
        <v>0</v>
      </c>
      <c r="R92" s="188"/>
      <c r="S92" s="188" t="s">
        <v>326</v>
      </c>
      <c r="T92" s="189" t="s">
        <v>327</v>
      </c>
      <c r="U92" s="159">
        <v>0</v>
      </c>
      <c r="V92" s="159">
        <f t="shared" si="34"/>
        <v>0</v>
      </c>
      <c r="W92" s="159"/>
      <c r="X92" s="159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289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83">
        <v>81</v>
      </c>
      <c r="B93" s="184" t="s">
        <v>896</v>
      </c>
      <c r="C93" s="195" t="s">
        <v>2639</v>
      </c>
      <c r="D93" s="185" t="s">
        <v>702</v>
      </c>
      <c r="E93" s="186">
        <v>8</v>
      </c>
      <c r="F93" s="187"/>
      <c r="G93" s="188">
        <f t="shared" si="28"/>
        <v>0</v>
      </c>
      <c r="H93" s="187"/>
      <c r="I93" s="188">
        <f t="shared" si="29"/>
        <v>0</v>
      </c>
      <c r="J93" s="187"/>
      <c r="K93" s="188">
        <f t="shared" si="30"/>
        <v>0</v>
      </c>
      <c r="L93" s="188">
        <v>21</v>
      </c>
      <c r="M93" s="188">
        <f t="shared" si="31"/>
        <v>0</v>
      </c>
      <c r="N93" s="188">
        <v>0</v>
      </c>
      <c r="O93" s="188">
        <f t="shared" si="32"/>
        <v>0</v>
      </c>
      <c r="P93" s="188">
        <v>0</v>
      </c>
      <c r="Q93" s="188">
        <f t="shared" si="33"/>
        <v>0</v>
      </c>
      <c r="R93" s="188"/>
      <c r="S93" s="188" t="s">
        <v>326</v>
      </c>
      <c r="T93" s="189" t="s">
        <v>327</v>
      </c>
      <c r="U93" s="159">
        <v>0</v>
      </c>
      <c r="V93" s="159">
        <f t="shared" si="34"/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83">
        <v>82</v>
      </c>
      <c r="B94" s="184" t="s">
        <v>897</v>
      </c>
      <c r="C94" s="195" t="s">
        <v>2686</v>
      </c>
      <c r="D94" s="185" t="s">
        <v>274</v>
      </c>
      <c r="E94" s="186">
        <v>144</v>
      </c>
      <c r="F94" s="187"/>
      <c r="G94" s="188">
        <f t="shared" si="28"/>
        <v>0</v>
      </c>
      <c r="H94" s="187"/>
      <c r="I94" s="188">
        <f t="shared" si="29"/>
        <v>0</v>
      </c>
      <c r="J94" s="187"/>
      <c r="K94" s="188">
        <f t="shared" si="30"/>
        <v>0</v>
      </c>
      <c r="L94" s="188">
        <v>21</v>
      </c>
      <c r="M94" s="188">
        <f t="shared" si="31"/>
        <v>0</v>
      </c>
      <c r="N94" s="188">
        <v>0</v>
      </c>
      <c r="O94" s="188">
        <f t="shared" si="32"/>
        <v>0</v>
      </c>
      <c r="P94" s="188">
        <v>0</v>
      </c>
      <c r="Q94" s="188">
        <f t="shared" si="33"/>
        <v>0</v>
      </c>
      <c r="R94" s="188"/>
      <c r="S94" s="188" t="s">
        <v>326</v>
      </c>
      <c r="T94" s="189" t="s">
        <v>327</v>
      </c>
      <c r="U94" s="159">
        <v>0</v>
      </c>
      <c r="V94" s="159">
        <f t="shared" si="34"/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83">
        <v>83</v>
      </c>
      <c r="B95" s="184" t="s">
        <v>899</v>
      </c>
      <c r="C95" s="195" t="s">
        <v>2687</v>
      </c>
      <c r="D95" s="185" t="s">
        <v>274</v>
      </c>
      <c r="E95" s="186">
        <v>90</v>
      </c>
      <c r="F95" s="187"/>
      <c r="G95" s="188">
        <f t="shared" si="28"/>
        <v>0</v>
      </c>
      <c r="H95" s="187"/>
      <c r="I95" s="188">
        <f t="shared" si="29"/>
        <v>0</v>
      </c>
      <c r="J95" s="187"/>
      <c r="K95" s="188">
        <f t="shared" si="30"/>
        <v>0</v>
      </c>
      <c r="L95" s="188">
        <v>21</v>
      </c>
      <c r="M95" s="188">
        <f t="shared" si="31"/>
        <v>0</v>
      </c>
      <c r="N95" s="188">
        <v>0</v>
      </c>
      <c r="O95" s="188">
        <f t="shared" si="32"/>
        <v>0</v>
      </c>
      <c r="P95" s="188">
        <v>0</v>
      </c>
      <c r="Q95" s="188">
        <f t="shared" si="33"/>
        <v>0</v>
      </c>
      <c r="R95" s="188"/>
      <c r="S95" s="188" t="s">
        <v>326</v>
      </c>
      <c r="T95" s="189" t="s">
        <v>327</v>
      </c>
      <c r="U95" s="159">
        <v>0</v>
      </c>
      <c r="V95" s="159">
        <f t="shared" si="34"/>
        <v>0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83">
        <v>84</v>
      </c>
      <c r="B96" s="184" t="s">
        <v>901</v>
      </c>
      <c r="C96" s="195" t="s">
        <v>2548</v>
      </c>
      <c r="D96" s="185" t="s">
        <v>702</v>
      </c>
      <c r="E96" s="186">
        <v>1</v>
      </c>
      <c r="F96" s="187"/>
      <c r="G96" s="188">
        <f t="shared" si="28"/>
        <v>0</v>
      </c>
      <c r="H96" s="187"/>
      <c r="I96" s="188">
        <f t="shared" si="29"/>
        <v>0</v>
      </c>
      <c r="J96" s="187"/>
      <c r="K96" s="188">
        <f t="shared" si="30"/>
        <v>0</v>
      </c>
      <c r="L96" s="188">
        <v>21</v>
      </c>
      <c r="M96" s="188">
        <f t="shared" si="31"/>
        <v>0</v>
      </c>
      <c r="N96" s="188">
        <v>0</v>
      </c>
      <c r="O96" s="188">
        <f t="shared" si="32"/>
        <v>0</v>
      </c>
      <c r="P96" s="188">
        <v>0</v>
      </c>
      <c r="Q96" s="188">
        <f t="shared" si="33"/>
        <v>0</v>
      </c>
      <c r="R96" s="188"/>
      <c r="S96" s="188" t="s">
        <v>326</v>
      </c>
      <c r="T96" s="189" t="s">
        <v>327</v>
      </c>
      <c r="U96" s="159">
        <v>0</v>
      </c>
      <c r="V96" s="159">
        <f t="shared" si="34"/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289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83">
        <v>85</v>
      </c>
      <c r="B97" s="184" t="s">
        <v>903</v>
      </c>
      <c r="C97" s="195" t="s">
        <v>2641</v>
      </c>
      <c r="D97" s="185" t="s">
        <v>724</v>
      </c>
      <c r="E97" s="186">
        <v>3</v>
      </c>
      <c r="F97" s="187"/>
      <c r="G97" s="188">
        <f t="shared" si="28"/>
        <v>0</v>
      </c>
      <c r="H97" s="187"/>
      <c r="I97" s="188">
        <f t="shared" si="29"/>
        <v>0</v>
      </c>
      <c r="J97" s="187"/>
      <c r="K97" s="188">
        <f t="shared" si="30"/>
        <v>0</v>
      </c>
      <c r="L97" s="188">
        <v>21</v>
      </c>
      <c r="M97" s="188">
        <f t="shared" si="31"/>
        <v>0</v>
      </c>
      <c r="N97" s="188">
        <v>0</v>
      </c>
      <c r="O97" s="188">
        <f t="shared" si="32"/>
        <v>0</v>
      </c>
      <c r="P97" s="188">
        <v>0</v>
      </c>
      <c r="Q97" s="188">
        <f t="shared" si="33"/>
        <v>0</v>
      </c>
      <c r="R97" s="188"/>
      <c r="S97" s="188" t="s">
        <v>326</v>
      </c>
      <c r="T97" s="189" t="s">
        <v>327</v>
      </c>
      <c r="U97" s="159">
        <v>0</v>
      </c>
      <c r="V97" s="159">
        <f t="shared" si="34"/>
        <v>0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83">
        <v>86</v>
      </c>
      <c r="B98" s="184" t="s">
        <v>905</v>
      </c>
      <c r="C98" s="195" t="s">
        <v>2630</v>
      </c>
      <c r="D98" s="185" t="s">
        <v>724</v>
      </c>
      <c r="E98" s="186">
        <v>2</v>
      </c>
      <c r="F98" s="187"/>
      <c r="G98" s="188">
        <f t="shared" si="28"/>
        <v>0</v>
      </c>
      <c r="H98" s="187"/>
      <c r="I98" s="188">
        <f t="shared" si="29"/>
        <v>0</v>
      </c>
      <c r="J98" s="187"/>
      <c r="K98" s="188">
        <f t="shared" si="30"/>
        <v>0</v>
      </c>
      <c r="L98" s="188">
        <v>21</v>
      </c>
      <c r="M98" s="188">
        <f t="shared" si="31"/>
        <v>0</v>
      </c>
      <c r="N98" s="188">
        <v>0</v>
      </c>
      <c r="O98" s="188">
        <f t="shared" si="32"/>
        <v>0</v>
      </c>
      <c r="P98" s="188">
        <v>0</v>
      </c>
      <c r="Q98" s="188">
        <f t="shared" si="33"/>
        <v>0</v>
      </c>
      <c r="R98" s="188"/>
      <c r="S98" s="188" t="s">
        <v>326</v>
      </c>
      <c r="T98" s="189" t="s">
        <v>327</v>
      </c>
      <c r="U98" s="159">
        <v>0</v>
      </c>
      <c r="V98" s="159">
        <f t="shared" si="34"/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289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83">
        <v>87</v>
      </c>
      <c r="B99" s="184" t="s">
        <v>907</v>
      </c>
      <c r="C99" s="195" t="s">
        <v>2642</v>
      </c>
      <c r="D99" s="185" t="s">
        <v>2643</v>
      </c>
      <c r="E99" s="186">
        <v>2</v>
      </c>
      <c r="F99" s="187"/>
      <c r="G99" s="188">
        <f t="shared" si="28"/>
        <v>0</v>
      </c>
      <c r="H99" s="187"/>
      <c r="I99" s="188">
        <f t="shared" si="29"/>
        <v>0</v>
      </c>
      <c r="J99" s="187"/>
      <c r="K99" s="188">
        <f t="shared" si="30"/>
        <v>0</v>
      </c>
      <c r="L99" s="188">
        <v>21</v>
      </c>
      <c r="M99" s="188">
        <f t="shared" si="31"/>
        <v>0</v>
      </c>
      <c r="N99" s="188">
        <v>0</v>
      </c>
      <c r="O99" s="188">
        <f t="shared" si="32"/>
        <v>0</v>
      </c>
      <c r="P99" s="188">
        <v>0</v>
      </c>
      <c r="Q99" s="188">
        <f t="shared" si="33"/>
        <v>0</v>
      </c>
      <c r="R99" s="188"/>
      <c r="S99" s="188" t="s">
        <v>326</v>
      </c>
      <c r="T99" s="189" t="s">
        <v>327</v>
      </c>
      <c r="U99" s="159">
        <v>0</v>
      </c>
      <c r="V99" s="159">
        <f t="shared" si="34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289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83">
        <v>88</v>
      </c>
      <c r="B100" s="184" t="s">
        <v>908</v>
      </c>
      <c r="C100" s="195" t="s">
        <v>2644</v>
      </c>
      <c r="D100" s="185" t="s">
        <v>724</v>
      </c>
      <c r="E100" s="186">
        <v>10</v>
      </c>
      <c r="F100" s="187"/>
      <c r="G100" s="188">
        <f t="shared" si="28"/>
        <v>0</v>
      </c>
      <c r="H100" s="187"/>
      <c r="I100" s="188">
        <f t="shared" si="29"/>
        <v>0</v>
      </c>
      <c r="J100" s="187"/>
      <c r="K100" s="188">
        <f t="shared" si="30"/>
        <v>0</v>
      </c>
      <c r="L100" s="188">
        <v>21</v>
      </c>
      <c r="M100" s="188">
        <f t="shared" si="31"/>
        <v>0</v>
      </c>
      <c r="N100" s="188">
        <v>0</v>
      </c>
      <c r="O100" s="188">
        <f t="shared" si="32"/>
        <v>0</v>
      </c>
      <c r="P100" s="188">
        <v>0</v>
      </c>
      <c r="Q100" s="188">
        <f t="shared" si="33"/>
        <v>0</v>
      </c>
      <c r="R100" s="188"/>
      <c r="S100" s="188" t="s">
        <v>326</v>
      </c>
      <c r="T100" s="189" t="s">
        <v>327</v>
      </c>
      <c r="U100" s="159">
        <v>0</v>
      </c>
      <c r="V100" s="159">
        <f t="shared" si="34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289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5">
      <c r="A101" s="169" t="s">
        <v>238</v>
      </c>
      <c r="B101" s="170" t="s">
        <v>124</v>
      </c>
      <c r="C101" s="192" t="s">
        <v>115</v>
      </c>
      <c r="D101" s="171"/>
      <c r="E101" s="172"/>
      <c r="F101" s="173"/>
      <c r="G101" s="173">
        <f>SUMIF(AG102:AG107,"&lt;&gt;NOR",G102:G107)</f>
        <v>0</v>
      </c>
      <c r="H101" s="173"/>
      <c r="I101" s="173">
        <f>SUM(I102:I107)</f>
        <v>0</v>
      </c>
      <c r="J101" s="173"/>
      <c r="K101" s="173">
        <f>SUM(K102:K107)</f>
        <v>0</v>
      </c>
      <c r="L101" s="173"/>
      <c r="M101" s="173">
        <f>SUM(M102:M107)</f>
        <v>0</v>
      </c>
      <c r="N101" s="173"/>
      <c r="O101" s="173">
        <f>SUM(O102:O107)</f>
        <v>0</v>
      </c>
      <c r="P101" s="173"/>
      <c r="Q101" s="173">
        <f>SUM(Q102:Q107)</f>
        <v>0</v>
      </c>
      <c r="R101" s="173"/>
      <c r="S101" s="173"/>
      <c r="T101" s="174"/>
      <c r="U101" s="168"/>
      <c r="V101" s="168">
        <f>SUM(V102:V107)</f>
        <v>0</v>
      </c>
      <c r="W101" s="168"/>
      <c r="X101" s="168"/>
      <c r="AG101" t="s">
        <v>239</v>
      </c>
    </row>
    <row r="102" spans="1:60" outlineLevel="1" x14ac:dyDescent="0.25">
      <c r="A102" s="183">
        <v>89</v>
      </c>
      <c r="B102" s="184" t="s">
        <v>909</v>
      </c>
      <c r="C102" s="195" t="s">
        <v>2688</v>
      </c>
      <c r="D102" s="185" t="s">
        <v>274</v>
      </c>
      <c r="E102" s="186">
        <v>68</v>
      </c>
      <c r="F102" s="187"/>
      <c r="G102" s="188">
        <f t="shared" ref="G102:G107" si="35">ROUND(E102*F102,2)</f>
        <v>0</v>
      </c>
      <c r="H102" s="187"/>
      <c r="I102" s="188">
        <f t="shared" ref="I102:I107" si="36">ROUND(E102*H102,2)</f>
        <v>0</v>
      </c>
      <c r="J102" s="187"/>
      <c r="K102" s="188">
        <f t="shared" ref="K102:K107" si="37">ROUND(E102*J102,2)</f>
        <v>0</v>
      </c>
      <c r="L102" s="188">
        <v>21</v>
      </c>
      <c r="M102" s="188">
        <f t="shared" ref="M102:M107" si="38">G102*(1+L102/100)</f>
        <v>0</v>
      </c>
      <c r="N102" s="188">
        <v>0</v>
      </c>
      <c r="O102" s="188">
        <f t="shared" ref="O102:O107" si="39">ROUND(E102*N102,2)</f>
        <v>0</v>
      </c>
      <c r="P102" s="188">
        <v>0</v>
      </c>
      <c r="Q102" s="188">
        <f t="shared" ref="Q102:Q107" si="40">ROUND(E102*P102,2)</f>
        <v>0</v>
      </c>
      <c r="R102" s="188"/>
      <c r="S102" s="188" t="s">
        <v>326</v>
      </c>
      <c r="T102" s="189" t="s">
        <v>327</v>
      </c>
      <c r="U102" s="159">
        <v>0</v>
      </c>
      <c r="V102" s="159">
        <f t="shared" ref="V102:V107" si="41">ROUND(E102*U102,2)</f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289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83">
        <v>90</v>
      </c>
      <c r="B103" s="184" t="s">
        <v>910</v>
      </c>
      <c r="C103" s="195" t="s">
        <v>2689</v>
      </c>
      <c r="D103" s="185" t="s">
        <v>274</v>
      </c>
      <c r="E103" s="186">
        <v>8</v>
      </c>
      <c r="F103" s="187"/>
      <c r="G103" s="188">
        <f t="shared" si="35"/>
        <v>0</v>
      </c>
      <c r="H103" s="187"/>
      <c r="I103" s="188">
        <f t="shared" si="36"/>
        <v>0</v>
      </c>
      <c r="J103" s="187"/>
      <c r="K103" s="188">
        <f t="shared" si="37"/>
        <v>0</v>
      </c>
      <c r="L103" s="188">
        <v>21</v>
      </c>
      <c r="M103" s="188">
        <f t="shared" si="38"/>
        <v>0</v>
      </c>
      <c r="N103" s="188">
        <v>0</v>
      </c>
      <c r="O103" s="188">
        <f t="shared" si="39"/>
        <v>0</v>
      </c>
      <c r="P103" s="188">
        <v>0</v>
      </c>
      <c r="Q103" s="188">
        <f t="shared" si="40"/>
        <v>0</v>
      </c>
      <c r="R103" s="188"/>
      <c r="S103" s="188" t="s">
        <v>326</v>
      </c>
      <c r="T103" s="189" t="s">
        <v>327</v>
      </c>
      <c r="U103" s="159">
        <v>0</v>
      </c>
      <c r="V103" s="159">
        <f t="shared" si="41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83">
        <v>91</v>
      </c>
      <c r="B104" s="184" t="s">
        <v>911</v>
      </c>
      <c r="C104" s="195" t="s">
        <v>2690</v>
      </c>
      <c r="D104" s="185" t="s">
        <v>274</v>
      </c>
      <c r="E104" s="186">
        <v>16</v>
      </c>
      <c r="F104" s="187"/>
      <c r="G104" s="188">
        <f t="shared" si="35"/>
        <v>0</v>
      </c>
      <c r="H104" s="187"/>
      <c r="I104" s="188">
        <f t="shared" si="36"/>
        <v>0</v>
      </c>
      <c r="J104" s="187"/>
      <c r="K104" s="188">
        <f t="shared" si="37"/>
        <v>0</v>
      </c>
      <c r="L104" s="188">
        <v>21</v>
      </c>
      <c r="M104" s="188">
        <f t="shared" si="38"/>
        <v>0</v>
      </c>
      <c r="N104" s="188">
        <v>0</v>
      </c>
      <c r="O104" s="188">
        <f t="shared" si="39"/>
        <v>0</v>
      </c>
      <c r="P104" s="188">
        <v>0</v>
      </c>
      <c r="Q104" s="188">
        <f t="shared" si="40"/>
        <v>0</v>
      </c>
      <c r="R104" s="188"/>
      <c r="S104" s="188" t="s">
        <v>326</v>
      </c>
      <c r="T104" s="189" t="s">
        <v>327</v>
      </c>
      <c r="U104" s="159">
        <v>0</v>
      </c>
      <c r="V104" s="159">
        <f t="shared" si="41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289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83">
        <v>92</v>
      </c>
      <c r="B105" s="184" t="s">
        <v>912</v>
      </c>
      <c r="C105" s="195" t="s">
        <v>2691</v>
      </c>
      <c r="D105" s="185" t="s">
        <v>702</v>
      </c>
      <c r="E105" s="186">
        <v>495</v>
      </c>
      <c r="F105" s="187"/>
      <c r="G105" s="188">
        <f t="shared" si="35"/>
        <v>0</v>
      </c>
      <c r="H105" s="187"/>
      <c r="I105" s="188">
        <f t="shared" si="36"/>
        <v>0</v>
      </c>
      <c r="J105" s="187"/>
      <c r="K105" s="188">
        <f t="shared" si="37"/>
        <v>0</v>
      </c>
      <c r="L105" s="188">
        <v>21</v>
      </c>
      <c r="M105" s="188">
        <f t="shared" si="38"/>
        <v>0</v>
      </c>
      <c r="N105" s="188">
        <v>0</v>
      </c>
      <c r="O105" s="188">
        <f t="shared" si="39"/>
        <v>0</v>
      </c>
      <c r="P105" s="188">
        <v>0</v>
      </c>
      <c r="Q105" s="188">
        <f t="shared" si="40"/>
        <v>0</v>
      </c>
      <c r="R105" s="188"/>
      <c r="S105" s="188" t="s">
        <v>326</v>
      </c>
      <c r="T105" s="189" t="s">
        <v>327</v>
      </c>
      <c r="U105" s="159">
        <v>0</v>
      </c>
      <c r="V105" s="159">
        <f t="shared" si="41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83">
        <v>93</v>
      </c>
      <c r="B106" s="184" t="s">
        <v>914</v>
      </c>
      <c r="C106" s="195" t="s">
        <v>2692</v>
      </c>
      <c r="D106" s="185" t="s">
        <v>274</v>
      </c>
      <c r="E106" s="186">
        <v>30</v>
      </c>
      <c r="F106" s="187"/>
      <c r="G106" s="188">
        <f t="shared" si="35"/>
        <v>0</v>
      </c>
      <c r="H106" s="187"/>
      <c r="I106" s="188">
        <f t="shared" si="36"/>
        <v>0</v>
      </c>
      <c r="J106" s="187"/>
      <c r="K106" s="188">
        <f t="shared" si="37"/>
        <v>0</v>
      </c>
      <c r="L106" s="188">
        <v>21</v>
      </c>
      <c r="M106" s="188">
        <f t="shared" si="38"/>
        <v>0</v>
      </c>
      <c r="N106" s="188">
        <v>0</v>
      </c>
      <c r="O106" s="188">
        <f t="shared" si="39"/>
        <v>0</v>
      </c>
      <c r="P106" s="188">
        <v>0</v>
      </c>
      <c r="Q106" s="188">
        <f t="shared" si="40"/>
        <v>0</v>
      </c>
      <c r="R106" s="188"/>
      <c r="S106" s="188" t="s">
        <v>326</v>
      </c>
      <c r="T106" s="189" t="s">
        <v>327</v>
      </c>
      <c r="U106" s="159">
        <v>0</v>
      </c>
      <c r="V106" s="159">
        <f t="shared" si="41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289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83">
        <v>94</v>
      </c>
      <c r="B107" s="184" t="s">
        <v>916</v>
      </c>
      <c r="C107" s="195" t="s">
        <v>2693</v>
      </c>
      <c r="D107" s="185" t="s">
        <v>274</v>
      </c>
      <c r="E107" s="186">
        <v>8</v>
      </c>
      <c r="F107" s="187"/>
      <c r="G107" s="188">
        <f t="shared" si="35"/>
        <v>0</v>
      </c>
      <c r="H107" s="187"/>
      <c r="I107" s="188">
        <f t="shared" si="36"/>
        <v>0</v>
      </c>
      <c r="J107" s="187"/>
      <c r="K107" s="188">
        <f t="shared" si="37"/>
        <v>0</v>
      </c>
      <c r="L107" s="188">
        <v>21</v>
      </c>
      <c r="M107" s="188">
        <f t="shared" si="38"/>
        <v>0</v>
      </c>
      <c r="N107" s="188">
        <v>0</v>
      </c>
      <c r="O107" s="188">
        <f t="shared" si="39"/>
        <v>0</v>
      </c>
      <c r="P107" s="188">
        <v>0</v>
      </c>
      <c r="Q107" s="188">
        <f t="shared" si="40"/>
        <v>0</v>
      </c>
      <c r="R107" s="188"/>
      <c r="S107" s="188" t="s">
        <v>326</v>
      </c>
      <c r="T107" s="189" t="s">
        <v>327</v>
      </c>
      <c r="U107" s="159">
        <v>0</v>
      </c>
      <c r="V107" s="159">
        <f t="shared" si="41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289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x14ac:dyDescent="0.25">
      <c r="A108" s="169" t="s">
        <v>238</v>
      </c>
      <c r="B108" s="170" t="s">
        <v>128</v>
      </c>
      <c r="C108" s="192" t="s">
        <v>103</v>
      </c>
      <c r="D108" s="171"/>
      <c r="E108" s="172"/>
      <c r="F108" s="173"/>
      <c r="G108" s="173">
        <f>SUMIF(AG109:AG112,"&lt;&gt;NOR",G109:G112)</f>
        <v>0</v>
      </c>
      <c r="H108" s="173"/>
      <c r="I108" s="173">
        <f>SUM(I109:I112)</f>
        <v>0</v>
      </c>
      <c r="J108" s="173"/>
      <c r="K108" s="173">
        <f>SUM(K109:K112)</f>
        <v>0</v>
      </c>
      <c r="L108" s="173"/>
      <c r="M108" s="173">
        <f>SUM(M109:M112)</f>
        <v>0</v>
      </c>
      <c r="N108" s="173"/>
      <c r="O108" s="173">
        <f>SUM(O109:O112)</f>
        <v>0</v>
      </c>
      <c r="P108" s="173"/>
      <c r="Q108" s="173">
        <f>SUM(Q109:Q112)</f>
        <v>0</v>
      </c>
      <c r="R108" s="173"/>
      <c r="S108" s="173"/>
      <c r="T108" s="174"/>
      <c r="U108" s="168"/>
      <c r="V108" s="168">
        <f>SUM(V109:V112)</f>
        <v>0</v>
      </c>
      <c r="W108" s="168"/>
      <c r="X108" s="168"/>
      <c r="AG108" t="s">
        <v>239</v>
      </c>
    </row>
    <row r="109" spans="1:60" outlineLevel="1" x14ac:dyDescent="0.25">
      <c r="A109" s="183">
        <v>95</v>
      </c>
      <c r="B109" s="184" t="s">
        <v>918</v>
      </c>
      <c r="C109" s="195" t="s">
        <v>777</v>
      </c>
      <c r="D109" s="185" t="s">
        <v>702</v>
      </c>
      <c r="E109" s="186">
        <v>1</v>
      </c>
      <c r="F109" s="187"/>
      <c r="G109" s="188">
        <f>ROUND(E109*F109,2)</f>
        <v>0</v>
      </c>
      <c r="H109" s="187"/>
      <c r="I109" s="188">
        <f>ROUND(E109*H109,2)</f>
        <v>0</v>
      </c>
      <c r="J109" s="187"/>
      <c r="K109" s="188">
        <f>ROUND(E109*J109,2)</f>
        <v>0</v>
      </c>
      <c r="L109" s="188">
        <v>21</v>
      </c>
      <c r="M109" s="188">
        <f>G109*(1+L109/100)</f>
        <v>0</v>
      </c>
      <c r="N109" s="188">
        <v>0</v>
      </c>
      <c r="O109" s="188">
        <f>ROUND(E109*N109,2)</f>
        <v>0</v>
      </c>
      <c r="P109" s="188">
        <v>0</v>
      </c>
      <c r="Q109" s="188">
        <f>ROUND(E109*P109,2)</f>
        <v>0</v>
      </c>
      <c r="R109" s="188"/>
      <c r="S109" s="188" t="s">
        <v>326</v>
      </c>
      <c r="T109" s="189" t="s">
        <v>327</v>
      </c>
      <c r="U109" s="159">
        <v>0</v>
      </c>
      <c r="V109" s="159">
        <f>ROUND(E109*U109,2)</f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83">
        <v>96</v>
      </c>
      <c r="B110" s="184" t="s">
        <v>920</v>
      </c>
      <c r="C110" s="195" t="s">
        <v>760</v>
      </c>
      <c r="D110" s="185" t="s">
        <v>702</v>
      </c>
      <c r="E110" s="186">
        <v>1</v>
      </c>
      <c r="F110" s="187"/>
      <c r="G110" s="188">
        <f>ROUND(E110*F110,2)</f>
        <v>0</v>
      </c>
      <c r="H110" s="187"/>
      <c r="I110" s="188">
        <f>ROUND(E110*H110,2)</f>
        <v>0</v>
      </c>
      <c r="J110" s="187"/>
      <c r="K110" s="188">
        <f>ROUND(E110*J110,2)</f>
        <v>0</v>
      </c>
      <c r="L110" s="188">
        <v>21</v>
      </c>
      <c r="M110" s="188">
        <f>G110*(1+L110/100)</f>
        <v>0</v>
      </c>
      <c r="N110" s="188">
        <v>0</v>
      </c>
      <c r="O110" s="188">
        <f>ROUND(E110*N110,2)</f>
        <v>0</v>
      </c>
      <c r="P110" s="188">
        <v>0</v>
      </c>
      <c r="Q110" s="188">
        <f>ROUND(E110*P110,2)</f>
        <v>0</v>
      </c>
      <c r="R110" s="188"/>
      <c r="S110" s="188" t="s">
        <v>326</v>
      </c>
      <c r="T110" s="189" t="s">
        <v>327</v>
      </c>
      <c r="U110" s="159">
        <v>0</v>
      </c>
      <c r="V110" s="159">
        <f>ROUND(E110*U110,2)</f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289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83">
        <v>97</v>
      </c>
      <c r="B111" s="184" t="s">
        <v>921</v>
      </c>
      <c r="C111" s="195" t="s">
        <v>758</v>
      </c>
      <c r="D111" s="185" t="s">
        <v>702</v>
      </c>
      <c r="E111" s="186">
        <v>1</v>
      </c>
      <c r="F111" s="187"/>
      <c r="G111" s="188">
        <f>ROUND(E111*F111,2)</f>
        <v>0</v>
      </c>
      <c r="H111" s="187"/>
      <c r="I111" s="188">
        <f>ROUND(E111*H111,2)</f>
        <v>0</v>
      </c>
      <c r="J111" s="187"/>
      <c r="K111" s="188">
        <f>ROUND(E111*J111,2)</f>
        <v>0</v>
      </c>
      <c r="L111" s="188">
        <v>21</v>
      </c>
      <c r="M111" s="188">
        <f>G111*(1+L111/100)</f>
        <v>0</v>
      </c>
      <c r="N111" s="188">
        <v>0</v>
      </c>
      <c r="O111" s="188">
        <f>ROUND(E111*N111,2)</f>
        <v>0</v>
      </c>
      <c r="P111" s="188">
        <v>0</v>
      </c>
      <c r="Q111" s="188">
        <f>ROUND(E111*P111,2)</f>
        <v>0</v>
      </c>
      <c r="R111" s="188"/>
      <c r="S111" s="188" t="s">
        <v>326</v>
      </c>
      <c r="T111" s="189" t="s">
        <v>327</v>
      </c>
      <c r="U111" s="159">
        <v>0</v>
      </c>
      <c r="V111" s="159">
        <f>ROUND(E111*U111,2)</f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289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75">
        <v>98</v>
      </c>
      <c r="B112" s="176" t="s">
        <v>923</v>
      </c>
      <c r="C112" s="193" t="s">
        <v>1027</v>
      </c>
      <c r="D112" s="177" t="s">
        <v>702</v>
      </c>
      <c r="E112" s="178">
        <v>1</v>
      </c>
      <c r="F112" s="179"/>
      <c r="G112" s="180">
        <f>ROUND(E112*F112,2)</f>
        <v>0</v>
      </c>
      <c r="H112" s="179"/>
      <c r="I112" s="180">
        <f>ROUND(E112*H112,2)</f>
        <v>0</v>
      </c>
      <c r="J112" s="179"/>
      <c r="K112" s="180">
        <f>ROUND(E112*J112,2)</f>
        <v>0</v>
      </c>
      <c r="L112" s="180">
        <v>21</v>
      </c>
      <c r="M112" s="180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0"/>
      <c r="S112" s="180" t="s">
        <v>326</v>
      </c>
      <c r="T112" s="181" t="s">
        <v>327</v>
      </c>
      <c r="U112" s="159">
        <v>0</v>
      </c>
      <c r="V112" s="159">
        <f>ROUND(E112*U112,2)</f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289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33" x14ac:dyDescent="0.25">
      <c r="A113" s="3"/>
      <c r="B113" s="4"/>
      <c r="C113" s="198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225</v>
      </c>
    </row>
    <row r="114" spans="1:33" x14ac:dyDescent="0.25">
      <c r="A114" s="152"/>
      <c r="B114" s="153" t="s">
        <v>29</v>
      </c>
      <c r="C114" s="199"/>
      <c r="D114" s="154"/>
      <c r="E114" s="155"/>
      <c r="F114" s="155"/>
      <c r="G114" s="191">
        <f>G8+G16+G35+G75+G83+G101+G108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666</v>
      </c>
    </row>
    <row r="115" spans="1:33" x14ac:dyDescent="0.25">
      <c r="C115" s="200"/>
      <c r="D115" s="10"/>
      <c r="AG115" t="s">
        <v>687</v>
      </c>
    </row>
    <row r="116" spans="1:33" x14ac:dyDescent="0.25">
      <c r="D116" s="10"/>
    </row>
    <row r="117" spans="1:33" x14ac:dyDescent="0.25">
      <c r="D117" s="10"/>
    </row>
    <row r="118" spans="1:33" x14ac:dyDescent="0.25">
      <c r="D118" s="10"/>
    </row>
    <row r="119" spans="1:33" x14ac:dyDescent="0.25">
      <c r="D119" s="10"/>
    </row>
    <row r="120" spans="1:33" x14ac:dyDescent="0.25">
      <c r="D120" s="10"/>
    </row>
    <row r="121" spans="1:33" x14ac:dyDescent="0.25">
      <c r="D121" s="10"/>
    </row>
    <row r="122" spans="1:33" x14ac:dyDescent="0.25">
      <c r="D122" s="10"/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72</v>
      </c>
      <c r="C3" s="271" t="s">
        <v>73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55</v>
      </c>
      <c r="C4" s="274" t="s">
        <v>74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157</v>
      </c>
      <c r="C8" s="192" t="s">
        <v>158</v>
      </c>
      <c r="D8" s="171"/>
      <c r="E8" s="172"/>
      <c r="F8" s="173"/>
      <c r="G8" s="173">
        <f>SUMIF(AG9:AG42,"&lt;&gt;NOR",G9:G42)</f>
        <v>0</v>
      </c>
      <c r="H8" s="173"/>
      <c r="I8" s="173">
        <f>SUM(I9:I42)</f>
        <v>0</v>
      </c>
      <c r="J8" s="173"/>
      <c r="K8" s="173">
        <f>SUM(K9:K42)</f>
        <v>0</v>
      </c>
      <c r="L8" s="173"/>
      <c r="M8" s="173">
        <f>SUM(M9:M42)</f>
        <v>0</v>
      </c>
      <c r="N8" s="173"/>
      <c r="O8" s="173">
        <f>SUM(O9:O42)</f>
        <v>39.860000000000007</v>
      </c>
      <c r="P8" s="173"/>
      <c r="Q8" s="173">
        <f>SUM(Q9:Q42)</f>
        <v>0</v>
      </c>
      <c r="R8" s="173"/>
      <c r="S8" s="173"/>
      <c r="T8" s="174"/>
      <c r="U8" s="168"/>
      <c r="V8" s="168">
        <f>SUM(V9:V42)</f>
        <v>68.47999999999999</v>
      </c>
      <c r="W8" s="168"/>
      <c r="X8" s="168"/>
      <c r="AG8" t="s">
        <v>239</v>
      </c>
    </row>
    <row r="9" spans="1:60" outlineLevel="1" x14ac:dyDescent="0.25">
      <c r="A9" s="175">
        <v>1</v>
      </c>
      <c r="B9" s="176" t="s">
        <v>2694</v>
      </c>
      <c r="C9" s="193" t="s">
        <v>2695</v>
      </c>
      <c r="D9" s="177" t="s">
        <v>346</v>
      </c>
      <c r="E9" s="178">
        <v>4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0.25</v>
      </c>
      <c r="O9" s="180">
        <f>ROUND(E9*N9,2)</f>
        <v>1</v>
      </c>
      <c r="P9" s="180">
        <v>0</v>
      </c>
      <c r="Q9" s="180">
        <f>ROUND(E9*P9,2)</f>
        <v>0</v>
      </c>
      <c r="R9" s="180" t="s">
        <v>243</v>
      </c>
      <c r="S9" s="180" t="s">
        <v>244</v>
      </c>
      <c r="T9" s="181" t="s">
        <v>1030</v>
      </c>
      <c r="U9" s="159">
        <v>0.81799999999999995</v>
      </c>
      <c r="V9" s="159">
        <f>ROUND(E9*U9,2)</f>
        <v>3.27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194" t="s">
        <v>2696</v>
      </c>
      <c r="D10" s="161"/>
      <c r="E10" s="162">
        <v>4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75">
        <v>2</v>
      </c>
      <c r="B11" s="176" t="s">
        <v>2697</v>
      </c>
      <c r="C11" s="193" t="s">
        <v>2698</v>
      </c>
      <c r="D11" s="177" t="s">
        <v>346</v>
      </c>
      <c r="E11" s="178">
        <v>5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6.9999999999999999E-4</v>
      </c>
      <c r="O11" s="180">
        <f>ROUND(E11*N11,2)</f>
        <v>0</v>
      </c>
      <c r="P11" s="180">
        <v>0</v>
      </c>
      <c r="Q11" s="180">
        <f>ROUND(E11*P11,2)</f>
        <v>0</v>
      </c>
      <c r="R11" s="180" t="s">
        <v>243</v>
      </c>
      <c r="S11" s="180" t="s">
        <v>244</v>
      </c>
      <c r="T11" s="181" t="s">
        <v>1030</v>
      </c>
      <c r="U11" s="159">
        <v>0.2</v>
      </c>
      <c r="V11" s="159">
        <f>ROUND(E11*U11,2)</f>
        <v>1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194" t="s">
        <v>2699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56"/>
      <c r="B13" s="157"/>
      <c r="C13" s="194" t="s">
        <v>2700</v>
      </c>
      <c r="D13" s="161"/>
      <c r="E13" s="162">
        <v>2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194" t="s">
        <v>2701</v>
      </c>
      <c r="D14" s="161"/>
      <c r="E14" s="162">
        <v>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56"/>
      <c r="B15" s="157"/>
      <c r="C15" s="194" t="s">
        <v>2702</v>
      </c>
      <c r="D15" s="161"/>
      <c r="E15" s="162">
        <v>1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194" t="s">
        <v>2703</v>
      </c>
      <c r="D16" s="161"/>
      <c r="E16" s="162">
        <v>1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75">
        <v>3</v>
      </c>
      <c r="B17" s="176" t="s">
        <v>464</v>
      </c>
      <c r="C17" s="193" t="s">
        <v>465</v>
      </c>
      <c r="D17" s="177" t="s">
        <v>274</v>
      </c>
      <c r="E17" s="178">
        <v>651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9.0000000000000006E-5</v>
      </c>
      <c r="O17" s="180">
        <f>ROUND(E17*N17,2)</f>
        <v>0.06</v>
      </c>
      <c r="P17" s="180">
        <v>0</v>
      </c>
      <c r="Q17" s="180">
        <f>ROUND(E17*P17,2)</f>
        <v>0</v>
      </c>
      <c r="R17" s="180" t="s">
        <v>243</v>
      </c>
      <c r="S17" s="180" t="s">
        <v>244</v>
      </c>
      <c r="T17" s="181" t="s">
        <v>1030</v>
      </c>
      <c r="U17" s="159">
        <v>2.1999999999999999E-2</v>
      </c>
      <c r="V17" s="159">
        <f>ROUND(E17*U17,2)</f>
        <v>14.32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94" t="s">
        <v>2704</v>
      </c>
      <c r="D18" s="161"/>
      <c r="E18" s="162">
        <v>651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75">
        <v>4</v>
      </c>
      <c r="B19" s="176" t="s">
        <v>467</v>
      </c>
      <c r="C19" s="193" t="s">
        <v>468</v>
      </c>
      <c r="D19" s="177" t="s">
        <v>274</v>
      </c>
      <c r="E19" s="178">
        <v>651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80">
        <v>4.4000000000000002E-4</v>
      </c>
      <c r="O19" s="180">
        <f>ROUND(E19*N19,2)</f>
        <v>0.28999999999999998</v>
      </c>
      <c r="P19" s="180">
        <v>0</v>
      </c>
      <c r="Q19" s="180">
        <f>ROUND(E19*P19,2)</f>
        <v>0</v>
      </c>
      <c r="R19" s="180" t="s">
        <v>243</v>
      </c>
      <c r="S19" s="180" t="s">
        <v>244</v>
      </c>
      <c r="T19" s="181" t="s">
        <v>1030</v>
      </c>
      <c r="U19" s="159">
        <v>3.1E-2</v>
      </c>
      <c r="V19" s="159">
        <f>ROUND(E19*U19,2)</f>
        <v>20.18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56"/>
      <c r="B20" s="157"/>
      <c r="C20" s="194" t="s">
        <v>2704</v>
      </c>
      <c r="D20" s="161"/>
      <c r="E20" s="162">
        <v>651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249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75">
        <v>5</v>
      </c>
      <c r="B21" s="176" t="s">
        <v>2705</v>
      </c>
      <c r="C21" s="193" t="s">
        <v>2706</v>
      </c>
      <c r="D21" s="177" t="s">
        <v>274</v>
      </c>
      <c r="E21" s="178">
        <v>199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1.8000000000000001E-4</v>
      </c>
      <c r="O21" s="180">
        <f>ROUND(E21*N21,2)</f>
        <v>0.04</v>
      </c>
      <c r="P21" s="180">
        <v>0</v>
      </c>
      <c r="Q21" s="180">
        <f>ROUND(E21*P21,2)</f>
        <v>0</v>
      </c>
      <c r="R21" s="180" t="s">
        <v>243</v>
      </c>
      <c r="S21" s="180" t="s">
        <v>244</v>
      </c>
      <c r="T21" s="181" t="s">
        <v>1030</v>
      </c>
      <c r="U21" s="159">
        <v>4.2999999999999997E-2</v>
      </c>
      <c r="V21" s="159">
        <f>ROUND(E21*U21,2)</f>
        <v>8.56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194" t="s">
        <v>2707</v>
      </c>
      <c r="D22" s="161"/>
      <c r="E22" s="162">
        <v>199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5">
        <v>6</v>
      </c>
      <c r="B23" s="176" t="s">
        <v>2708</v>
      </c>
      <c r="C23" s="193" t="s">
        <v>2709</v>
      </c>
      <c r="D23" s="177" t="s">
        <v>274</v>
      </c>
      <c r="E23" s="178">
        <v>199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9.3000000000000005E-4</v>
      </c>
      <c r="O23" s="180">
        <f>ROUND(E23*N23,2)</f>
        <v>0.19</v>
      </c>
      <c r="P23" s="180">
        <v>0</v>
      </c>
      <c r="Q23" s="180">
        <f>ROUND(E23*P23,2)</f>
        <v>0</v>
      </c>
      <c r="R23" s="180" t="s">
        <v>243</v>
      </c>
      <c r="S23" s="180" t="s">
        <v>244</v>
      </c>
      <c r="T23" s="181" t="s">
        <v>1030</v>
      </c>
      <c r="U23" s="159">
        <v>4.2999999999999997E-2</v>
      </c>
      <c r="V23" s="159">
        <f>ROUND(E23*U23,2)</f>
        <v>8.56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56"/>
      <c r="B24" s="157"/>
      <c r="C24" s="194" t="s">
        <v>2707</v>
      </c>
      <c r="D24" s="161"/>
      <c r="E24" s="162">
        <v>199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3">
        <v>7</v>
      </c>
      <c r="B25" s="184" t="s">
        <v>2710</v>
      </c>
      <c r="C25" s="195" t="s">
        <v>2711</v>
      </c>
      <c r="D25" s="185" t="s">
        <v>242</v>
      </c>
      <c r="E25" s="186">
        <v>3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8">
        <v>7.6000000000000004E-4</v>
      </c>
      <c r="O25" s="188">
        <f>ROUND(E25*N25,2)</f>
        <v>0</v>
      </c>
      <c r="P25" s="188">
        <v>0</v>
      </c>
      <c r="Q25" s="188">
        <f>ROUND(E25*P25,2)</f>
        <v>0</v>
      </c>
      <c r="R25" s="188" t="s">
        <v>243</v>
      </c>
      <c r="S25" s="188" t="s">
        <v>244</v>
      </c>
      <c r="T25" s="189" t="s">
        <v>1030</v>
      </c>
      <c r="U25" s="159">
        <v>0.311</v>
      </c>
      <c r="V25" s="159">
        <f>ROUND(E25*U25,2)</f>
        <v>0.93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0.399999999999999" outlineLevel="1" x14ac:dyDescent="0.25">
      <c r="A26" s="183">
        <v>8</v>
      </c>
      <c r="B26" s="184" t="s">
        <v>470</v>
      </c>
      <c r="C26" s="195" t="s">
        <v>471</v>
      </c>
      <c r="D26" s="185" t="s">
        <v>242</v>
      </c>
      <c r="E26" s="186">
        <v>3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8">
        <v>3.7000000000000002E-3</v>
      </c>
      <c r="O26" s="188">
        <f>ROUND(E26*N26,2)</f>
        <v>0.01</v>
      </c>
      <c r="P26" s="188">
        <v>0</v>
      </c>
      <c r="Q26" s="188">
        <f>ROUND(E26*P26,2)</f>
        <v>0</v>
      </c>
      <c r="R26" s="188" t="s">
        <v>243</v>
      </c>
      <c r="S26" s="188" t="s">
        <v>244</v>
      </c>
      <c r="T26" s="189" t="s">
        <v>1030</v>
      </c>
      <c r="U26" s="159">
        <v>0.36099999999999999</v>
      </c>
      <c r="V26" s="159">
        <f>ROUND(E26*U26,2)</f>
        <v>1.08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75">
        <v>9</v>
      </c>
      <c r="B27" s="176" t="s">
        <v>474</v>
      </c>
      <c r="C27" s="193" t="s">
        <v>475</v>
      </c>
      <c r="D27" s="177" t="s">
        <v>274</v>
      </c>
      <c r="E27" s="178">
        <v>850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 t="s">
        <v>243</v>
      </c>
      <c r="S27" s="180" t="s">
        <v>244</v>
      </c>
      <c r="T27" s="181" t="s">
        <v>1030</v>
      </c>
      <c r="U27" s="159">
        <v>1.2E-2</v>
      </c>
      <c r="V27" s="159">
        <f>ROUND(E27*U27,2)</f>
        <v>10.199999999999999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266" t="s">
        <v>476</v>
      </c>
      <c r="D28" s="267"/>
      <c r="E28" s="267"/>
      <c r="F28" s="267"/>
      <c r="G28" s="267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270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94" t="s">
        <v>2712</v>
      </c>
      <c r="D29" s="161"/>
      <c r="E29" s="162">
        <v>651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249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194" t="s">
        <v>2707</v>
      </c>
      <c r="D30" s="161"/>
      <c r="E30" s="162">
        <v>199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249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75">
        <v>10</v>
      </c>
      <c r="B31" s="176" t="s">
        <v>478</v>
      </c>
      <c r="C31" s="193" t="s">
        <v>479</v>
      </c>
      <c r="D31" s="177" t="s">
        <v>242</v>
      </c>
      <c r="E31" s="178">
        <v>3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 t="s">
        <v>243</v>
      </c>
      <c r="S31" s="180" t="s">
        <v>244</v>
      </c>
      <c r="T31" s="181" t="s">
        <v>1030</v>
      </c>
      <c r="U31" s="159">
        <v>0.125</v>
      </c>
      <c r="V31" s="159">
        <f>ROUND(E31*U31,2)</f>
        <v>0.38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266" t="s">
        <v>476</v>
      </c>
      <c r="D32" s="267"/>
      <c r="E32" s="267"/>
      <c r="F32" s="267"/>
      <c r="G32" s="267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270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75">
        <v>11</v>
      </c>
      <c r="B33" s="176" t="s">
        <v>2713</v>
      </c>
      <c r="C33" s="193" t="s">
        <v>2714</v>
      </c>
      <c r="D33" s="177" t="s">
        <v>1286</v>
      </c>
      <c r="E33" s="178">
        <v>142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0.26</v>
      </c>
      <c r="O33" s="180">
        <f>ROUND(E33*N33,2)</f>
        <v>36.92</v>
      </c>
      <c r="P33" s="180">
        <v>0</v>
      </c>
      <c r="Q33" s="180">
        <f>ROUND(E33*P33,2)</f>
        <v>0</v>
      </c>
      <c r="R33" s="180"/>
      <c r="S33" s="180" t="s">
        <v>326</v>
      </c>
      <c r="T33" s="181" t="s">
        <v>327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194" t="s">
        <v>2715</v>
      </c>
      <c r="D34" s="161"/>
      <c r="E34" s="162">
        <v>142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249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75">
        <v>12</v>
      </c>
      <c r="B35" s="176" t="s">
        <v>2716</v>
      </c>
      <c r="C35" s="193" t="s">
        <v>2717</v>
      </c>
      <c r="D35" s="177" t="s">
        <v>1286</v>
      </c>
      <c r="E35" s="178">
        <v>5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0.26</v>
      </c>
      <c r="O35" s="180">
        <f>ROUND(E35*N35,2)</f>
        <v>1.3</v>
      </c>
      <c r="P35" s="180">
        <v>0</v>
      </c>
      <c r="Q35" s="180">
        <f>ROUND(E35*P35,2)</f>
        <v>0</v>
      </c>
      <c r="R35" s="180"/>
      <c r="S35" s="180" t="s">
        <v>326</v>
      </c>
      <c r="T35" s="181" t="s">
        <v>327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56"/>
      <c r="B36" s="157"/>
      <c r="C36" s="194" t="s">
        <v>2718</v>
      </c>
      <c r="D36" s="161"/>
      <c r="E36" s="162">
        <v>5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249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0.399999999999999" outlineLevel="1" x14ac:dyDescent="0.25">
      <c r="A37" s="183">
        <v>13</v>
      </c>
      <c r="B37" s="184" t="s">
        <v>2719</v>
      </c>
      <c r="C37" s="195" t="s">
        <v>2720</v>
      </c>
      <c r="D37" s="185" t="s">
        <v>346</v>
      </c>
      <c r="E37" s="186">
        <v>1</v>
      </c>
      <c r="F37" s="187"/>
      <c r="G37" s="188">
        <f t="shared" ref="G37:G42" si="0">ROUND(E37*F37,2)</f>
        <v>0</v>
      </c>
      <c r="H37" s="187"/>
      <c r="I37" s="188">
        <f t="shared" ref="I37:I42" si="1">ROUND(E37*H37,2)</f>
        <v>0</v>
      </c>
      <c r="J37" s="187"/>
      <c r="K37" s="188">
        <f t="shared" ref="K37:K42" si="2">ROUND(E37*J37,2)</f>
        <v>0</v>
      </c>
      <c r="L37" s="188">
        <v>21</v>
      </c>
      <c r="M37" s="188">
        <f t="shared" ref="M37:M42" si="3">G37*(1+L37/100)</f>
        <v>0</v>
      </c>
      <c r="N37" s="188">
        <v>3.0000000000000001E-3</v>
      </c>
      <c r="O37" s="188">
        <f t="shared" ref="O37:O42" si="4">ROUND(E37*N37,2)</f>
        <v>0</v>
      </c>
      <c r="P37" s="188">
        <v>0</v>
      </c>
      <c r="Q37" s="188">
        <f t="shared" ref="Q37:Q42" si="5">ROUND(E37*P37,2)</f>
        <v>0</v>
      </c>
      <c r="R37" s="188" t="s">
        <v>407</v>
      </c>
      <c r="S37" s="188" t="s">
        <v>244</v>
      </c>
      <c r="T37" s="189" t="s">
        <v>1030</v>
      </c>
      <c r="U37" s="159">
        <v>0</v>
      </c>
      <c r="V37" s="159">
        <f t="shared" ref="V37:V42" si="6">ROUND(E37*U37,2)</f>
        <v>0</v>
      </c>
      <c r="W37" s="159"/>
      <c r="X37" s="159" t="s">
        <v>328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415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0.399999999999999" outlineLevel="1" x14ac:dyDescent="0.25">
      <c r="A38" s="183">
        <v>14</v>
      </c>
      <c r="B38" s="184" t="s">
        <v>2721</v>
      </c>
      <c r="C38" s="195" t="s">
        <v>2722</v>
      </c>
      <c r="D38" s="185" t="s">
        <v>346</v>
      </c>
      <c r="E38" s="186">
        <v>3</v>
      </c>
      <c r="F38" s="187"/>
      <c r="G38" s="188">
        <f t="shared" si="0"/>
        <v>0</v>
      </c>
      <c r="H38" s="187"/>
      <c r="I38" s="188">
        <f t="shared" si="1"/>
        <v>0</v>
      </c>
      <c r="J38" s="187"/>
      <c r="K38" s="188">
        <f t="shared" si="2"/>
        <v>0</v>
      </c>
      <c r="L38" s="188">
        <v>21</v>
      </c>
      <c r="M38" s="188">
        <f t="shared" si="3"/>
        <v>0</v>
      </c>
      <c r="N38" s="188">
        <v>5.1000000000000004E-3</v>
      </c>
      <c r="O38" s="188">
        <f t="shared" si="4"/>
        <v>0.02</v>
      </c>
      <c r="P38" s="188">
        <v>0</v>
      </c>
      <c r="Q38" s="188">
        <f t="shared" si="5"/>
        <v>0</v>
      </c>
      <c r="R38" s="188" t="s">
        <v>407</v>
      </c>
      <c r="S38" s="188" t="s">
        <v>244</v>
      </c>
      <c r="T38" s="189" t="s">
        <v>1030</v>
      </c>
      <c r="U38" s="159">
        <v>0</v>
      </c>
      <c r="V38" s="159">
        <f t="shared" si="6"/>
        <v>0</v>
      </c>
      <c r="W38" s="159"/>
      <c r="X38" s="159" t="s">
        <v>328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415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0.399999999999999" outlineLevel="1" x14ac:dyDescent="0.25">
      <c r="A39" s="183">
        <v>15</v>
      </c>
      <c r="B39" s="184" t="s">
        <v>2723</v>
      </c>
      <c r="C39" s="195" t="s">
        <v>2724</v>
      </c>
      <c r="D39" s="185" t="s">
        <v>346</v>
      </c>
      <c r="E39" s="186">
        <v>1</v>
      </c>
      <c r="F39" s="187"/>
      <c r="G39" s="188">
        <f t="shared" si="0"/>
        <v>0</v>
      </c>
      <c r="H39" s="187"/>
      <c r="I39" s="188">
        <f t="shared" si="1"/>
        <v>0</v>
      </c>
      <c r="J39" s="187"/>
      <c r="K39" s="188">
        <f t="shared" si="2"/>
        <v>0</v>
      </c>
      <c r="L39" s="188">
        <v>21</v>
      </c>
      <c r="M39" s="188">
        <f t="shared" si="3"/>
        <v>0</v>
      </c>
      <c r="N39" s="188">
        <v>5.1000000000000004E-3</v>
      </c>
      <c r="O39" s="188">
        <f t="shared" si="4"/>
        <v>0.01</v>
      </c>
      <c r="P39" s="188">
        <v>0</v>
      </c>
      <c r="Q39" s="188">
        <f t="shared" si="5"/>
        <v>0</v>
      </c>
      <c r="R39" s="188" t="s">
        <v>407</v>
      </c>
      <c r="S39" s="188" t="s">
        <v>244</v>
      </c>
      <c r="T39" s="189" t="s">
        <v>1030</v>
      </c>
      <c r="U39" s="159">
        <v>0</v>
      </c>
      <c r="V39" s="159">
        <f t="shared" si="6"/>
        <v>0</v>
      </c>
      <c r="W39" s="159"/>
      <c r="X39" s="159" t="s">
        <v>328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415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16</v>
      </c>
      <c r="B40" s="184" t="s">
        <v>2725</v>
      </c>
      <c r="C40" s="195" t="s">
        <v>2726</v>
      </c>
      <c r="D40" s="185" t="s">
        <v>346</v>
      </c>
      <c r="E40" s="186">
        <v>4</v>
      </c>
      <c r="F40" s="187"/>
      <c r="G40" s="188">
        <f t="shared" si="0"/>
        <v>0</v>
      </c>
      <c r="H40" s="187"/>
      <c r="I40" s="188">
        <f t="shared" si="1"/>
        <v>0</v>
      </c>
      <c r="J40" s="187"/>
      <c r="K40" s="188">
        <f t="shared" si="2"/>
        <v>0</v>
      </c>
      <c r="L40" s="188">
        <v>21</v>
      </c>
      <c r="M40" s="188">
        <f t="shared" si="3"/>
        <v>0</v>
      </c>
      <c r="N40" s="188">
        <v>6.1000000000000004E-3</v>
      </c>
      <c r="O40" s="188">
        <f t="shared" si="4"/>
        <v>0.02</v>
      </c>
      <c r="P40" s="188">
        <v>0</v>
      </c>
      <c r="Q40" s="188">
        <f t="shared" si="5"/>
        <v>0</v>
      </c>
      <c r="R40" s="188" t="s">
        <v>407</v>
      </c>
      <c r="S40" s="188" t="s">
        <v>244</v>
      </c>
      <c r="T40" s="189" t="s">
        <v>1030</v>
      </c>
      <c r="U40" s="159">
        <v>0</v>
      </c>
      <c r="V40" s="159">
        <f t="shared" si="6"/>
        <v>0</v>
      </c>
      <c r="W40" s="159"/>
      <c r="X40" s="159" t="s">
        <v>328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415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0.399999999999999" outlineLevel="1" x14ac:dyDescent="0.25">
      <c r="A41" s="183">
        <v>17</v>
      </c>
      <c r="B41" s="184" t="s">
        <v>2727</v>
      </c>
      <c r="C41" s="195" t="s">
        <v>2728</v>
      </c>
      <c r="D41" s="185" t="s">
        <v>346</v>
      </c>
      <c r="E41" s="186">
        <v>4</v>
      </c>
      <c r="F41" s="187"/>
      <c r="G41" s="188">
        <f t="shared" si="0"/>
        <v>0</v>
      </c>
      <c r="H41" s="187"/>
      <c r="I41" s="188">
        <f t="shared" si="1"/>
        <v>0</v>
      </c>
      <c r="J41" s="187"/>
      <c r="K41" s="188">
        <f t="shared" si="2"/>
        <v>0</v>
      </c>
      <c r="L41" s="188">
        <v>21</v>
      </c>
      <c r="M41" s="188">
        <f t="shared" si="3"/>
        <v>0</v>
      </c>
      <c r="N41" s="188">
        <v>3.5E-4</v>
      </c>
      <c r="O41" s="188">
        <f t="shared" si="4"/>
        <v>0</v>
      </c>
      <c r="P41" s="188">
        <v>0</v>
      </c>
      <c r="Q41" s="188">
        <f t="shared" si="5"/>
        <v>0</v>
      </c>
      <c r="R41" s="188" t="s">
        <v>407</v>
      </c>
      <c r="S41" s="188" t="s">
        <v>244</v>
      </c>
      <c r="T41" s="189" t="s">
        <v>1030</v>
      </c>
      <c r="U41" s="159">
        <v>0</v>
      </c>
      <c r="V41" s="159">
        <f t="shared" si="6"/>
        <v>0</v>
      </c>
      <c r="W41" s="159"/>
      <c r="X41" s="159" t="s">
        <v>328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415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3">
        <v>18</v>
      </c>
      <c r="B42" s="184" t="s">
        <v>2729</v>
      </c>
      <c r="C42" s="195" t="s">
        <v>2730</v>
      </c>
      <c r="D42" s="185" t="s">
        <v>346</v>
      </c>
      <c r="E42" s="186">
        <v>4</v>
      </c>
      <c r="F42" s="187"/>
      <c r="G42" s="188">
        <f t="shared" si="0"/>
        <v>0</v>
      </c>
      <c r="H42" s="187"/>
      <c r="I42" s="188">
        <f t="shared" si="1"/>
        <v>0</v>
      </c>
      <c r="J42" s="187"/>
      <c r="K42" s="188">
        <f t="shared" si="2"/>
        <v>0</v>
      </c>
      <c r="L42" s="188">
        <v>21</v>
      </c>
      <c r="M42" s="188">
        <f t="shared" si="3"/>
        <v>0</v>
      </c>
      <c r="N42" s="188">
        <v>1E-4</v>
      </c>
      <c r="O42" s="188">
        <f t="shared" si="4"/>
        <v>0</v>
      </c>
      <c r="P42" s="188">
        <v>0</v>
      </c>
      <c r="Q42" s="188">
        <f t="shared" si="5"/>
        <v>0</v>
      </c>
      <c r="R42" s="188" t="s">
        <v>407</v>
      </c>
      <c r="S42" s="188" t="s">
        <v>244</v>
      </c>
      <c r="T42" s="189" t="s">
        <v>1030</v>
      </c>
      <c r="U42" s="159">
        <v>0</v>
      </c>
      <c r="V42" s="159">
        <f t="shared" si="6"/>
        <v>0</v>
      </c>
      <c r="W42" s="159"/>
      <c r="X42" s="159" t="s">
        <v>328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415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5">
      <c r="A43" s="169" t="s">
        <v>238</v>
      </c>
      <c r="B43" s="170" t="s">
        <v>167</v>
      </c>
      <c r="C43" s="192" t="s">
        <v>168</v>
      </c>
      <c r="D43" s="171"/>
      <c r="E43" s="172"/>
      <c r="F43" s="173"/>
      <c r="G43" s="173">
        <f>SUMIF(AG44:AG45,"&lt;&gt;NOR",G44:G45)</f>
        <v>0</v>
      </c>
      <c r="H43" s="173"/>
      <c r="I43" s="173">
        <f>SUM(I44:I45)</f>
        <v>0</v>
      </c>
      <c r="J43" s="173"/>
      <c r="K43" s="173">
        <f>SUM(K44:K45)</f>
        <v>0</v>
      </c>
      <c r="L43" s="173"/>
      <c r="M43" s="173">
        <f>SUM(M44:M45)</f>
        <v>0</v>
      </c>
      <c r="N43" s="173"/>
      <c r="O43" s="173">
        <f>SUM(O44:O45)</f>
        <v>0</v>
      </c>
      <c r="P43" s="173"/>
      <c r="Q43" s="173">
        <f>SUM(Q44:Q45)</f>
        <v>0</v>
      </c>
      <c r="R43" s="173"/>
      <c r="S43" s="173"/>
      <c r="T43" s="174"/>
      <c r="U43" s="168"/>
      <c r="V43" s="168">
        <f>SUM(V44:V45)</f>
        <v>0.63</v>
      </c>
      <c r="W43" s="168"/>
      <c r="X43" s="168"/>
      <c r="AG43" t="s">
        <v>239</v>
      </c>
    </row>
    <row r="44" spans="1:60" outlineLevel="1" x14ac:dyDescent="0.25">
      <c r="A44" s="175">
        <v>19</v>
      </c>
      <c r="B44" s="176" t="s">
        <v>497</v>
      </c>
      <c r="C44" s="193" t="s">
        <v>498</v>
      </c>
      <c r="D44" s="177" t="s">
        <v>320</v>
      </c>
      <c r="E44" s="178">
        <v>39.304000000000002</v>
      </c>
      <c r="F44" s="179"/>
      <c r="G44" s="180">
        <f>ROUND(E44*F44,2)</f>
        <v>0</v>
      </c>
      <c r="H44" s="179"/>
      <c r="I44" s="180">
        <f>ROUND(E44*H44,2)</f>
        <v>0</v>
      </c>
      <c r="J44" s="179"/>
      <c r="K44" s="180">
        <f>ROUND(E44*J44,2)</f>
        <v>0</v>
      </c>
      <c r="L44" s="180">
        <v>21</v>
      </c>
      <c r="M44" s="180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0" t="s">
        <v>243</v>
      </c>
      <c r="S44" s="180" t="s">
        <v>244</v>
      </c>
      <c r="T44" s="181" t="s">
        <v>1030</v>
      </c>
      <c r="U44" s="159">
        <v>1.6E-2</v>
      </c>
      <c r="V44" s="159">
        <f>ROUND(E44*U44,2)</f>
        <v>0.63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266" t="s">
        <v>499</v>
      </c>
      <c r="D45" s="267"/>
      <c r="E45" s="267"/>
      <c r="F45" s="267"/>
      <c r="G45" s="267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270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5">
      <c r="A46" s="169" t="s">
        <v>238</v>
      </c>
      <c r="B46" s="170" t="s">
        <v>210</v>
      </c>
      <c r="C46" s="192" t="s">
        <v>27</v>
      </c>
      <c r="D46" s="171"/>
      <c r="E46" s="172"/>
      <c r="F46" s="173"/>
      <c r="G46" s="173">
        <f>SUMIF(AG47:AG56,"&lt;&gt;NOR",G47:G56)</f>
        <v>0</v>
      </c>
      <c r="H46" s="173"/>
      <c r="I46" s="173">
        <f>SUM(I47:I56)</f>
        <v>0</v>
      </c>
      <c r="J46" s="173"/>
      <c r="K46" s="173">
        <f>SUM(K47:K56)</f>
        <v>0</v>
      </c>
      <c r="L46" s="173"/>
      <c r="M46" s="173">
        <f>SUM(M47:M56)</f>
        <v>0</v>
      </c>
      <c r="N46" s="173"/>
      <c r="O46" s="173">
        <f>SUM(O47:O56)</f>
        <v>0</v>
      </c>
      <c r="P46" s="173"/>
      <c r="Q46" s="173">
        <f>SUM(Q47:Q56)</f>
        <v>0</v>
      </c>
      <c r="R46" s="173"/>
      <c r="S46" s="173"/>
      <c r="T46" s="174"/>
      <c r="U46" s="168"/>
      <c r="V46" s="168">
        <f>SUM(V47:V56)</f>
        <v>0</v>
      </c>
      <c r="W46" s="168"/>
      <c r="X46" s="168"/>
      <c r="AG46" t="s">
        <v>239</v>
      </c>
    </row>
    <row r="47" spans="1:60" outlineLevel="1" x14ac:dyDescent="0.25">
      <c r="A47" s="175">
        <v>20</v>
      </c>
      <c r="B47" s="176" t="s">
        <v>648</v>
      </c>
      <c r="C47" s="193" t="s">
        <v>649</v>
      </c>
      <c r="D47" s="177" t="s">
        <v>650</v>
      </c>
      <c r="E47" s="178">
        <v>1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244</v>
      </c>
      <c r="T47" s="181" t="s">
        <v>327</v>
      </c>
      <c r="U47" s="159">
        <v>0</v>
      </c>
      <c r="V47" s="159">
        <f>ROUND(E47*U47,2)</f>
        <v>0</v>
      </c>
      <c r="W47" s="159"/>
      <c r="X47" s="159" t="s">
        <v>651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652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1" outlineLevel="1" x14ac:dyDescent="0.25">
      <c r="A48" s="156"/>
      <c r="B48" s="157"/>
      <c r="C48" s="262" t="s">
        <v>653</v>
      </c>
      <c r="D48" s="263"/>
      <c r="E48" s="263"/>
      <c r="F48" s="263"/>
      <c r="G48" s="263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82" t="str">
        <f>C48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75">
        <v>21</v>
      </c>
      <c r="B49" s="176" t="s">
        <v>654</v>
      </c>
      <c r="C49" s="193" t="s">
        <v>655</v>
      </c>
      <c r="D49" s="177" t="s">
        <v>650</v>
      </c>
      <c r="E49" s="178">
        <v>1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244</v>
      </c>
      <c r="T49" s="181" t="s">
        <v>327</v>
      </c>
      <c r="U49" s="159">
        <v>0</v>
      </c>
      <c r="V49" s="159">
        <f>ROUND(E49*U49,2)</f>
        <v>0</v>
      </c>
      <c r="W49" s="159"/>
      <c r="X49" s="159" t="s">
        <v>651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652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31.2" outlineLevel="1" x14ac:dyDescent="0.25">
      <c r="A50" s="156"/>
      <c r="B50" s="157"/>
      <c r="C50" s="262" t="s">
        <v>656</v>
      </c>
      <c r="D50" s="263"/>
      <c r="E50" s="263"/>
      <c r="F50" s="263"/>
      <c r="G50" s="263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82" t="str">
        <f>C50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75">
        <v>22</v>
      </c>
      <c r="B51" s="176" t="s">
        <v>657</v>
      </c>
      <c r="C51" s="193" t="s">
        <v>658</v>
      </c>
      <c r="D51" s="177" t="s">
        <v>650</v>
      </c>
      <c r="E51" s="178">
        <v>1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244</v>
      </c>
      <c r="T51" s="181" t="s">
        <v>327</v>
      </c>
      <c r="U51" s="159">
        <v>0</v>
      </c>
      <c r="V51" s="159">
        <f>ROUND(E51*U51,2)</f>
        <v>0</v>
      </c>
      <c r="W51" s="159"/>
      <c r="X51" s="159" t="s">
        <v>651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652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1" outlineLevel="1" x14ac:dyDescent="0.25">
      <c r="A52" s="156"/>
      <c r="B52" s="157"/>
      <c r="C52" s="262" t="s">
        <v>659</v>
      </c>
      <c r="D52" s="263"/>
      <c r="E52" s="263"/>
      <c r="F52" s="263"/>
      <c r="G52" s="263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82" t="str">
        <f>C52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75">
        <v>23</v>
      </c>
      <c r="B53" s="176" t="s">
        <v>660</v>
      </c>
      <c r="C53" s="193" t="s">
        <v>661</v>
      </c>
      <c r="D53" s="177" t="s">
        <v>650</v>
      </c>
      <c r="E53" s="178">
        <v>1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80">
        <v>0</v>
      </c>
      <c r="O53" s="180">
        <f>ROUND(E53*N53,2)</f>
        <v>0</v>
      </c>
      <c r="P53" s="180">
        <v>0</v>
      </c>
      <c r="Q53" s="180">
        <f>ROUND(E53*P53,2)</f>
        <v>0</v>
      </c>
      <c r="R53" s="180"/>
      <c r="S53" s="180" t="s">
        <v>244</v>
      </c>
      <c r="T53" s="181" t="s">
        <v>327</v>
      </c>
      <c r="U53" s="159">
        <v>0</v>
      </c>
      <c r="V53" s="159">
        <f>ROUND(E53*U53,2)</f>
        <v>0</v>
      </c>
      <c r="W53" s="159"/>
      <c r="X53" s="159" t="s">
        <v>651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652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1" outlineLevel="1" x14ac:dyDescent="0.25">
      <c r="A54" s="156"/>
      <c r="B54" s="157"/>
      <c r="C54" s="262" t="s">
        <v>662</v>
      </c>
      <c r="D54" s="263"/>
      <c r="E54" s="263"/>
      <c r="F54" s="263"/>
      <c r="G54" s="263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610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82" t="str">
        <f>C54</f>
        <v>Náklady na ztížené provádění stavebních prací v důsledku nepřerušeného provozu na staveništi nebo v případech nepřerušeného provozu v objektech v nichž se stavební práce provádí.</v>
      </c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75">
        <v>24</v>
      </c>
      <c r="B55" s="176" t="s">
        <v>663</v>
      </c>
      <c r="C55" s="193" t="s">
        <v>664</v>
      </c>
      <c r="D55" s="177" t="s">
        <v>650</v>
      </c>
      <c r="E55" s="178">
        <v>1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0"/>
      <c r="S55" s="180" t="s">
        <v>244</v>
      </c>
      <c r="T55" s="181" t="s">
        <v>327</v>
      </c>
      <c r="U55" s="159">
        <v>0</v>
      </c>
      <c r="V55" s="159">
        <f>ROUND(E55*U55,2)</f>
        <v>0</v>
      </c>
      <c r="W55" s="159"/>
      <c r="X55" s="159" t="s">
        <v>651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652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262" t="s">
        <v>665</v>
      </c>
      <c r="D56" s="263"/>
      <c r="E56" s="263"/>
      <c r="F56" s="263"/>
      <c r="G56" s="263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610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5">
      <c r="A57" s="3"/>
      <c r="B57" s="4"/>
      <c r="C57" s="19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225</v>
      </c>
    </row>
    <row r="58" spans="1:60" x14ac:dyDescent="0.25">
      <c r="A58" s="152"/>
      <c r="B58" s="153" t="s">
        <v>29</v>
      </c>
      <c r="C58" s="199"/>
      <c r="D58" s="154"/>
      <c r="E58" s="155"/>
      <c r="F58" s="155"/>
      <c r="G58" s="191">
        <f>G8+G43+G46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666</v>
      </c>
    </row>
    <row r="59" spans="1:60" x14ac:dyDescent="0.25">
      <c r="C59" s="200"/>
      <c r="D59" s="10"/>
      <c r="AG59" t="s">
        <v>687</v>
      </c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7YsrENz59u7gGmOuo2gqD+bRP4kAFNwnOdKzzo97UFB21SkpvvEPlY5zrQG9lNpcVa+2diai542GSEn8kAuJKg==" saltValue="7o0ShQry+qoXOyCU2Iy3sA==" spinCount="100000" sheet="1"/>
  <mergeCells count="12">
    <mergeCell ref="C56:G56"/>
    <mergeCell ref="A1:G1"/>
    <mergeCell ref="C2:G2"/>
    <mergeCell ref="C3:G3"/>
    <mergeCell ref="C4:G4"/>
    <mergeCell ref="C28:G28"/>
    <mergeCell ref="C32:G32"/>
    <mergeCell ref="C45:G45"/>
    <mergeCell ref="C48:G48"/>
    <mergeCell ref="C50:G50"/>
    <mergeCell ref="C52:G52"/>
    <mergeCell ref="C54:G5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72</v>
      </c>
      <c r="C3" s="271" t="s">
        <v>73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75</v>
      </c>
      <c r="C4" s="274" t="s">
        <v>58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93</v>
      </c>
      <c r="C8" s="192" t="s">
        <v>96</v>
      </c>
      <c r="D8" s="171"/>
      <c r="E8" s="172"/>
      <c r="F8" s="173"/>
      <c r="G8" s="173">
        <f>SUMIF(AG9:AG36,"&lt;&gt;NOR",G9:G36)</f>
        <v>0</v>
      </c>
      <c r="H8" s="173"/>
      <c r="I8" s="173">
        <f>SUM(I9:I36)</f>
        <v>0</v>
      </c>
      <c r="J8" s="173"/>
      <c r="K8" s="173">
        <f>SUM(K9:K36)</f>
        <v>0</v>
      </c>
      <c r="L8" s="173"/>
      <c r="M8" s="173">
        <f>SUM(M9:M36)</f>
        <v>0</v>
      </c>
      <c r="N8" s="173"/>
      <c r="O8" s="173">
        <f>SUM(O9:O36)</f>
        <v>0</v>
      </c>
      <c r="P8" s="173"/>
      <c r="Q8" s="173">
        <f>SUM(Q9:Q36)</f>
        <v>0</v>
      </c>
      <c r="R8" s="173"/>
      <c r="S8" s="173"/>
      <c r="T8" s="174"/>
      <c r="U8" s="168"/>
      <c r="V8" s="168">
        <f>SUM(V9:V36)</f>
        <v>0</v>
      </c>
      <c r="W8" s="168"/>
      <c r="X8" s="168"/>
      <c r="AG8" t="s">
        <v>239</v>
      </c>
    </row>
    <row r="9" spans="1:60" outlineLevel="1" x14ac:dyDescent="0.25">
      <c r="A9" s="183">
        <v>1</v>
      </c>
      <c r="B9" s="184" t="s">
        <v>688</v>
      </c>
      <c r="C9" s="195" t="s">
        <v>2731</v>
      </c>
      <c r="D9" s="185" t="s">
        <v>702</v>
      </c>
      <c r="E9" s="186">
        <v>1</v>
      </c>
      <c r="F9" s="187"/>
      <c r="G9" s="188">
        <f t="shared" ref="G9:G36" si="0">ROUND(E9*F9,2)</f>
        <v>0</v>
      </c>
      <c r="H9" s="187"/>
      <c r="I9" s="188">
        <f t="shared" ref="I9:I36" si="1">ROUND(E9*H9,2)</f>
        <v>0</v>
      </c>
      <c r="J9" s="187"/>
      <c r="K9" s="188">
        <f t="shared" ref="K9:K36" si="2">ROUND(E9*J9,2)</f>
        <v>0</v>
      </c>
      <c r="L9" s="188">
        <v>21</v>
      </c>
      <c r="M9" s="188">
        <f t="shared" ref="M9:M36" si="3">G9*(1+L9/100)</f>
        <v>0</v>
      </c>
      <c r="N9" s="188">
        <v>0</v>
      </c>
      <c r="O9" s="188">
        <f t="shared" ref="O9:O36" si="4">ROUND(E9*N9,2)</f>
        <v>0</v>
      </c>
      <c r="P9" s="188">
        <v>0</v>
      </c>
      <c r="Q9" s="188">
        <f t="shared" ref="Q9:Q36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36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83">
        <v>2</v>
      </c>
      <c r="B10" s="184" t="s">
        <v>690</v>
      </c>
      <c r="C10" s="195" t="s">
        <v>2517</v>
      </c>
      <c r="D10" s="185" t="s">
        <v>702</v>
      </c>
      <c r="E10" s="186">
        <v>2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3">
        <v>3</v>
      </c>
      <c r="B11" s="184" t="s">
        <v>692</v>
      </c>
      <c r="C11" s="195" t="s">
        <v>2732</v>
      </c>
      <c r="D11" s="185" t="s">
        <v>702</v>
      </c>
      <c r="E11" s="186">
        <v>2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3">
        <v>4</v>
      </c>
      <c r="B12" s="184" t="s">
        <v>694</v>
      </c>
      <c r="C12" s="195" t="s">
        <v>2733</v>
      </c>
      <c r="D12" s="185" t="s">
        <v>274</v>
      </c>
      <c r="E12" s="186">
        <v>254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3">
        <v>5</v>
      </c>
      <c r="B13" s="184" t="s">
        <v>696</v>
      </c>
      <c r="C13" s="195" t="s">
        <v>2734</v>
      </c>
      <c r="D13" s="185" t="s">
        <v>274</v>
      </c>
      <c r="E13" s="186">
        <v>18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3">
        <v>6</v>
      </c>
      <c r="B14" s="184" t="s">
        <v>698</v>
      </c>
      <c r="C14" s="195" t="s">
        <v>2735</v>
      </c>
      <c r="D14" s="185" t="s">
        <v>702</v>
      </c>
      <c r="E14" s="186">
        <v>9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3">
        <v>7</v>
      </c>
      <c r="B15" s="184" t="s">
        <v>700</v>
      </c>
      <c r="C15" s="195" t="s">
        <v>2736</v>
      </c>
      <c r="D15" s="185" t="s">
        <v>702</v>
      </c>
      <c r="E15" s="186">
        <v>9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3">
        <v>8</v>
      </c>
      <c r="B16" s="184" t="s">
        <v>703</v>
      </c>
      <c r="C16" s="195" t="s">
        <v>2737</v>
      </c>
      <c r="D16" s="185" t="s">
        <v>702</v>
      </c>
      <c r="E16" s="186">
        <v>18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3">
        <v>9</v>
      </c>
      <c r="B17" s="184" t="s">
        <v>705</v>
      </c>
      <c r="C17" s="195" t="s">
        <v>2738</v>
      </c>
      <c r="D17" s="185" t="s">
        <v>702</v>
      </c>
      <c r="E17" s="186">
        <v>36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3">
        <v>10</v>
      </c>
      <c r="B18" s="184" t="s">
        <v>707</v>
      </c>
      <c r="C18" s="195" t="s">
        <v>2739</v>
      </c>
      <c r="D18" s="185" t="s">
        <v>274</v>
      </c>
      <c r="E18" s="186">
        <v>420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3">
        <v>11</v>
      </c>
      <c r="B19" s="184" t="s">
        <v>709</v>
      </c>
      <c r="C19" s="195" t="s">
        <v>2740</v>
      </c>
      <c r="D19" s="185" t="s">
        <v>702</v>
      </c>
      <c r="E19" s="186">
        <v>18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12</v>
      </c>
      <c r="B20" s="184" t="s">
        <v>711</v>
      </c>
      <c r="C20" s="195" t="s">
        <v>2741</v>
      </c>
      <c r="D20" s="185" t="s">
        <v>274</v>
      </c>
      <c r="E20" s="186">
        <v>77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3">
        <v>13</v>
      </c>
      <c r="B21" s="184" t="s">
        <v>713</v>
      </c>
      <c r="C21" s="195" t="s">
        <v>740</v>
      </c>
      <c r="D21" s="185" t="s">
        <v>702</v>
      </c>
      <c r="E21" s="186">
        <v>10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3">
        <v>14</v>
      </c>
      <c r="B22" s="184" t="s">
        <v>715</v>
      </c>
      <c r="C22" s="195" t="s">
        <v>2550</v>
      </c>
      <c r="D22" s="185" t="s">
        <v>274</v>
      </c>
      <c r="E22" s="186">
        <v>247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3">
        <v>15</v>
      </c>
      <c r="B23" s="184" t="s">
        <v>717</v>
      </c>
      <c r="C23" s="195" t="s">
        <v>2551</v>
      </c>
      <c r="D23" s="185" t="s">
        <v>274</v>
      </c>
      <c r="E23" s="186">
        <v>726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3">
        <v>16</v>
      </c>
      <c r="B24" s="184" t="s">
        <v>719</v>
      </c>
      <c r="C24" s="195" t="s">
        <v>738</v>
      </c>
      <c r="D24" s="185" t="s">
        <v>702</v>
      </c>
      <c r="E24" s="186">
        <v>108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326</v>
      </c>
      <c r="T24" s="189" t="s">
        <v>327</v>
      </c>
      <c r="U24" s="159">
        <v>0</v>
      </c>
      <c r="V24" s="159">
        <f t="shared" si="6"/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289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3">
        <v>17</v>
      </c>
      <c r="B25" s="184" t="s">
        <v>720</v>
      </c>
      <c r="C25" s="195" t="s">
        <v>2598</v>
      </c>
      <c r="D25" s="185" t="s">
        <v>274</v>
      </c>
      <c r="E25" s="186">
        <v>369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8">
        <v>0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si="6"/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3">
        <v>18</v>
      </c>
      <c r="B26" s="184" t="s">
        <v>722</v>
      </c>
      <c r="C26" s="195" t="s">
        <v>2554</v>
      </c>
      <c r="D26" s="185" t="s">
        <v>702</v>
      </c>
      <c r="E26" s="186">
        <v>18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8">
        <v>0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6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3">
        <v>19</v>
      </c>
      <c r="B27" s="184" t="s">
        <v>725</v>
      </c>
      <c r="C27" s="195" t="s">
        <v>2742</v>
      </c>
      <c r="D27" s="185" t="s">
        <v>274</v>
      </c>
      <c r="E27" s="186">
        <v>10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6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3">
        <v>20</v>
      </c>
      <c r="B28" s="184" t="s">
        <v>727</v>
      </c>
      <c r="C28" s="195" t="s">
        <v>2743</v>
      </c>
      <c r="D28" s="185" t="s">
        <v>274</v>
      </c>
      <c r="E28" s="186">
        <v>32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6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3">
        <v>21</v>
      </c>
      <c r="B29" s="184" t="s">
        <v>729</v>
      </c>
      <c r="C29" s="195" t="s">
        <v>2744</v>
      </c>
      <c r="D29" s="185" t="s">
        <v>702</v>
      </c>
      <c r="E29" s="186">
        <v>4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6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3">
        <v>22</v>
      </c>
      <c r="B30" s="184" t="s">
        <v>731</v>
      </c>
      <c r="C30" s="195" t="s">
        <v>2745</v>
      </c>
      <c r="D30" s="185" t="s">
        <v>702</v>
      </c>
      <c r="E30" s="186">
        <v>100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6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3">
        <v>23</v>
      </c>
      <c r="B31" s="184" t="s">
        <v>733</v>
      </c>
      <c r="C31" s="195" t="s">
        <v>2746</v>
      </c>
      <c r="D31" s="185" t="s">
        <v>702</v>
      </c>
      <c r="E31" s="186">
        <v>200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6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83">
        <v>24</v>
      </c>
      <c r="B32" s="184" t="s">
        <v>735</v>
      </c>
      <c r="C32" s="195" t="s">
        <v>744</v>
      </c>
      <c r="D32" s="185" t="s">
        <v>702</v>
      </c>
      <c r="E32" s="186">
        <v>200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0</v>
      </c>
      <c r="O32" s="188">
        <f t="shared" si="4"/>
        <v>0</v>
      </c>
      <c r="P32" s="188">
        <v>0</v>
      </c>
      <c r="Q32" s="188">
        <f t="shared" si="5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6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3">
        <v>25</v>
      </c>
      <c r="B33" s="184" t="s">
        <v>737</v>
      </c>
      <c r="C33" s="195" t="s">
        <v>2747</v>
      </c>
      <c r="D33" s="185" t="s">
        <v>274</v>
      </c>
      <c r="E33" s="186">
        <v>30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0</v>
      </c>
      <c r="O33" s="188">
        <f t="shared" si="4"/>
        <v>0</v>
      </c>
      <c r="P33" s="188">
        <v>0</v>
      </c>
      <c r="Q33" s="188">
        <f t="shared" si="5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6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3">
        <v>26</v>
      </c>
      <c r="B34" s="184" t="s">
        <v>739</v>
      </c>
      <c r="C34" s="195" t="s">
        <v>2748</v>
      </c>
      <c r="D34" s="185" t="s">
        <v>702</v>
      </c>
      <c r="E34" s="186">
        <v>9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0</v>
      </c>
      <c r="O34" s="188">
        <f t="shared" si="4"/>
        <v>0</v>
      </c>
      <c r="P34" s="188">
        <v>0</v>
      </c>
      <c r="Q34" s="188">
        <f t="shared" si="5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6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3">
        <v>27</v>
      </c>
      <c r="B35" s="184" t="s">
        <v>741</v>
      </c>
      <c r="C35" s="195" t="s">
        <v>2581</v>
      </c>
      <c r="D35" s="185" t="s">
        <v>702</v>
      </c>
      <c r="E35" s="186">
        <v>30</v>
      </c>
      <c r="F35" s="187"/>
      <c r="G35" s="188">
        <f t="shared" si="0"/>
        <v>0</v>
      </c>
      <c r="H35" s="187"/>
      <c r="I35" s="188">
        <f t="shared" si="1"/>
        <v>0</v>
      </c>
      <c r="J35" s="187"/>
      <c r="K35" s="188">
        <f t="shared" si="2"/>
        <v>0</v>
      </c>
      <c r="L35" s="188">
        <v>21</v>
      </c>
      <c r="M35" s="188">
        <f t="shared" si="3"/>
        <v>0</v>
      </c>
      <c r="N35" s="188">
        <v>0</v>
      </c>
      <c r="O35" s="188">
        <f t="shared" si="4"/>
        <v>0</v>
      </c>
      <c r="P35" s="188">
        <v>0</v>
      </c>
      <c r="Q35" s="188">
        <f t="shared" si="5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6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83">
        <v>28</v>
      </c>
      <c r="B36" s="184" t="s">
        <v>743</v>
      </c>
      <c r="C36" s="195" t="s">
        <v>2749</v>
      </c>
      <c r="D36" s="185" t="s">
        <v>575</v>
      </c>
      <c r="E36" s="186">
        <v>2</v>
      </c>
      <c r="F36" s="187"/>
      <c r="G36" s="188">
        <f t="shared" si="0"/>
        <v>0</v>
      </c>
      <c r="H36" s="187"/>
      <c r="I36" s="188">
        <f t="shared" si="1"/>
        <v>0</v>
      </c>
      <c r="J36" s="187"/>
      <c r="K36" s="188">
        <f t="shared" si="2"/>
        <v>0</v>
      </c>
      <c r="L36" s="188">
        <v>21</v>
      </c>
      <c r="M36" s="188">
        <f t="shared" si="3"/>
        <v>0</v>
      </c>
      <c r="N36" s="188">
        <v>0</v>
      </c>
      <c r="O36" s="188">
        <f t="shared" si="4"/>
        <v>0</v>
      </c>
      <c r="P36" s="188">
        <v>0</v>
      </c>
      <c r="Q36" s="188">
        <f t="shared" si="5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6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5">
      <c r="A37" s="169" t="s">
        <v>238</v>
      </c>
      <c r="B37" s="170" t="s">
        <v>101</v>
      </c>
      <c r="C37" s="192" t="s">
        <v>103</v>
      </c>
      <c r="D37" s="171"/>
      <c r="E37" s="172"/>
      <c r="F37" s="173"/>
      <c r="G37" s="173">
        <f>SUMIF(AG38:AG42,"&lt;&gt;NOR",G38:G42)</f>
        <v>0</v>
      </c>
      <c r="H37" s="173"/>
      <c r="I37" s="173">
        <f>SUM(I38:I42)</f>
        <v>0</v>
      </c>
      <c r="J37" s="173"/>
      <c r="K37" s="173">
        <f>SUM(K38:K42)</f>
        <v>0</v>
      </c>
      <c r="L37" s="173"/>
      <c r="M37" s="173">
        <f>SUM(M38:M42)</f>
        <v>0</v>
      </c>
      <c r="N37" s="173"/>
      <c r="O37" s="173">
        <f>SUM(O38:O42)</f>
        <v>0</v>
      </c>
      <c r="P37" s="173"/>
      <c r="Q37" s="173">
        <f>SUM(Q38:Q42)</f>
        <v>0</v>
      </c>
      <c r="R37" s="173"/>
      <c r="S37" s="173"/>
      <c r="T37" s="174"/>
      <c r="U37" s="168"/>
      <c r="V37" s="168">
        <f>SUM(V38:V42)</f>
        <v>0</v>
      </c>
      <c r="W37" s="168"/>
      <c r="X37" s="168"/>
      <c r="AG37" t="s">
        <v>239</v>
      </c>
    </row>
    <row r="38" spans="1:60" outlineLevel="1" x14ac:dyDescent="0.25">
      <c r="A38" s="183">
        <v>29</v>
      </c>
      <c r="B38" s="184" t="s">
        <v>745</v>
      </c>
      <c r="C38" s="195" t="s">
        <v>758</v>
      </c>
      <c r="D38" s="185" t="s">
        <v>702</v>
      </c>
      <c r="E38" s="186">
        <v>1</v>
      </c>
      <c r="F38" s="187"/>
      <c r="G38" s="188">
        <f>ROUND(E38*F38,2)</f>
        <v>0</v>
      </c>
      <c r="H38" s="187"/>
      <c r="I38" s="188">
        <f>ROUND(E38*H38,2)</f>
        <v>0</v>
      </c>
      <c r="J38" s="187"/>
      <c r="K38" s="188">
        <f>ROUND(E38*J38,2)</f>
        <v>0</v>
      </c>
      <c r="L38" s="188">
        <v>21</v>
      </c>
      <c r="M38" s="188">
        <f>G38*(1+L38/100)</f>
        <v>0</v>
      </c>
      <c r="N38" s="188">
        <v>0</v>
      </c>
      <c r="O38" s="188">
        <f>ROUND(E38*N38,2)</f>
        <v>0</v>
      </c>
      <c r="P38" s="188">
        <v>0</v>
      </c>
      <c r="Q38" s="188">
        <f>ROUND(E38*P38,2)</f>
        <v>0</v>
      </c>
      <c r="R38" s="188"/>
      <c r="S38" s="188" t="s">
        <v>326</v>
      </c>
      <c r="T38" s="189" t="s">
        <v>327</v>
      </c>
      <c r="U38" s="159">
        <v>0</v>
      </c>
      <c r="V38" s="159">
        <f>ROUND(E38*U38,2)</f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83">
        <v>30</v>
      </c>
      <c r="B39" s="184" t="s">
        <v>747</v>
      </c>
      <c r="C39" s="195" t="s">
        <v>760</v>
      </c>
      <c r="D39" s="185" t="s">
        <v>702</v>
      </c>
      <c r="E39" s="186">
        <v>1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8">
        <v>0</v>
      </c>
      <c r="O39" s="188">
        <f>ROUND(E39*N39,2)</f>
        <v>0</v>
      </c>
      <c r="P39" s="188">
        <v>0</v>
      </c>
      <c r="Q39" s="188">
        <f>ROUND(E39*P39,2)</f>
        <v>0</v>
      </c>
      <c r="R39" s="188"/>
      <c r="S39" s="188" t="s">
        <v>326</v>
      </c>
      <c r="T39" s="189" t="s">
        <v>327</v>
      </c>
      <c r="U39" s="159">
        <v>0</v>
      </c>
      <c r="V39" s="159">
        <f>ROUND(E39*U39,2)</f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31</v>
      </c>
      <c r="B40" s="184" t="s">
        <v>749</v>
      </c>
      <c r="C40" s="195" t="s">
        <v>762</v>
      </c>
      <c r="D40" s="185" t="s">
        <v>702</v>
      </c>
      <c r="E40" s="186">
        <v>1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88"/>
      <c r="S40" s="188" t="s">
        <v>326</v>
      </c>
      <c r="T40" s="189" t="s">
        <v>327</v>
      </c>
      <c r="U40" s="159">
        <v>0</v>
      </c>
      <c r="V40" s="159">
        <f>ROUND(E40*U40,2)</f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83">
        <v>32</v>
      </c>
      <c r="B41" s="184" t="s">
        <v>751</v>
      </c>
      <c r="C41" s="195" t="s">
        <v>764</v>
      </c>
      <c r="D41" s="185" t="s">
        <v>650</v>
      </c>
      <c r="E41" s="186">
        <v>1</v>
      </c>
      <c r="F41" s="187"/>
      <c r="G41" s="188">
        <f>ROUND(E41*F41,2)</f>
        <v>0</v>
      </c>
      <c r="H41" s="187"/>
      <c r="I41" s="188">
        <f>ROUND(E41*H41,2)</f>
        <v>0</v>
      </c>
      <c r="J41" s="187"/>
      <c r="K41" s="188">
        <f>ROUND(E41*J41,2)</f>
        <v>0</v>
      </c>
      <c r="L41" s="188">
        <v>21</v>
      </c>
      <c r="M41" s="188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88"/>
      <c r="S41" s="188" t="s">
        <v>326</v>
      </c>
      <c r="T41" s="189" t="s">
        <v>327</v>
      </c>
      <c r="U41" s="159">
        <v>0</v>
      </c>
      <c r="V41" s="159">
        <f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3">
        <v>33</v>
      </c>
      <c r="B42" s="184" t="s">
        <v>753</v>
      </c>
      <c r="C42" s="195" t="s">
        <v>2750</v>
      </c>
      <c r="D42" s="185" t="s">
        <v>724</v>
      </c>
      <c r="E42" s="186">
        <v>16</v>
      </c>
      <c r="F42" s="187"/>
      <c r="G42" s="188">
        <f>ROUND(E42*F42,2)</f>
        <v>0</v>
      </c>
      <c r="H42" s="187"/>
      <c r="I42" s="188">
        <f>ROUND(E42*H42,2)</f>
        <v>0</v>
      </c>
      <c r="J42" s="187"/>
      <c r="K42" s="188">
        <f>ROUND(E42*J42,2)</f>
        <v>0</v>
      </c>
      <c r="L42" s="188">
        <v>21</v>
      </c>
      <c r="M42" s="188">
        <f>G42*(1+L42/100)</f>
        <v>0</v>
      </c>
      <c r="N42" s="188">
        <v>0</v>
      </c>
      <c r="O42" s="188">
        <f>ROUND(E42*N42,2)</f>
        <v>0</v>
      </c>
      <c r="P42" s="188">
        <v>0</v>
      </c>
      <c r="Q42" s="188">
        <f>ROUND(E42*P42,2)</f>
        <v>0</v>
      </c>
      <c r="R42" s="188"/>
      <c r="S42" s="188" t="s">
        <v>326</v>
      </c>
      <c r="T42" s="189" t="s">
        <v>327</v>
      </c>
      <c r="U42" s="159">
        <v>0</v>
      </c>
      <c r="V42" s="159">
        <f>ROUND(E42*U42,2)</f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5">
      <c r="A43" s="169" t="s">
        <v>238</v>
      </c>
      <c r="B43" s="170" t="s">
        <v>109</v>
      </c>
      <c r="C43" s="192" t="s">
        <v>103</v>
      </c>
      <c r="D43" s="171"/>
      <c r="E43" s="172"/>
      <c r="F43" s="173"/>
      <c r="G43" s="173">
        <f>SUMIF(AG44:AG48,"&lt;&gt;NOR",G44:G48)</f>
        <v>0</v>
      </c>
      <c r="H43" s="173"/>
      <c r="I43" s="173">
        <f>SUM(I44:I48)</f>
        <v>0</v>
      </c>
      <c r="J43" s="173"/>
      <c r="K43" s="173">
        <f>SUM(K44:K48)</f>
        <v>0</v>
      </c>
      <c r="L43" s="173"/>
      <c r="M43" s="173">
        <f>SUM(M44:M48)</f>
        <v>0</v>
      </c>
      <c r="N43" s="173"/>
      <c r="O43" s="173">
        <f>SUM(O44:O48)</f>
        <v>0</v>
      </c>
      <c r="P43" s="173"/>
      <c r="Q43" s="173">
        <f>SUM(Q44:Q48)</f>
        <v>0</v>
      </c>
      <c r="R43" s="173"/>
      <c r="S43" s="173"/>
      <c r="T43" s="174"/>
      <c r="U43" s="168"/>
      <c r="V43" s="168">
        <f>SUM(V44:V48)</f>
        <v>0</v>
      </c>
      <c r="W43" s="168"/>
      <c r="X43" s="168"/>
      <c r="AG43" t="s">
        <v>239</v>
      </c>
    </row>
    <row r="44" spans="1:60" outlineLevel="1" x14ac:dyDescent="0.25">
      <c r="A44" s="183">
        <v>34</v>
      </c>
      <c r="B44" s="184" t="s">
        <v>755</v>
      </c>
      <c r="C44" s="195" t="s">
        <v>771</v>
      </c>
      <c r="D44" s="185" t="s">
        <v>724</v>
      </c>
      <c r="E44" s="186">
        <v>50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8">
        <v>0</v>
      </c>
      <c r="O44" s="188">
        <f>ROUND(E44*N44,2)</f>
        <v>0</v>
      </c>
      <c r="P44" s="188">
        <v>0</v>
      </c>
      <c r="Q44" s="188">
        <f>ROUND(E44*P44,2)</f>
        <v>0</v>
      </c>
      <c r="R44" s="188"/>
      <c r="S44" s="188" t="s">
        <v>326</v>
      </c>
      <c r="T44" s="189" t="s">
        <v>327</v>
      </c>
      <c r="U44" s="159">
        <v>0</v>
      </c>
      <c r="V44" s="159">
        <f>ROUND(E44*U44,2)</f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3">
        <v>35</v>
      </c>
      <c r="B45" s="184" t="s">
        <v>757</v>
      </c>
      <c r="C45" s="195" t="s">
        <v>773</v>
      </c>
      <c r="D45" s="185" t="s">
        <v>724</v>
      </c>
      <c r="E45" s="186">
        <v>22</v>
      </c>
      <c r="F45" s="187"/>
      <c r="G45" s="188">
        <f>ROUND(E45*F45,2)</f>
        <v>0</v>
      </c>
      <c r="H45" s="187"/>
      <c r="I45" s="188">
        <f>ROUND(E45*H45,2)</f>
        <v>0</v>
      </c>
      <c r="J45" s="187"/>
      <c r="K45" s="188">
        <f>ROUND(E45*J45,2)</f>
        <v>0</v>
      </c>
      <c r="L45" s="188">
        <v>21</v>
      </c>
      <c r="M45" s="188">
        <f>G45*(1+L45/100)</f>
        <v>0</v>
      </c>
      <c r="N45" s="188">
        <v>0</v>
      </c>
      <c r="O45" s="188">
        <f>ROUND(E45*N45,2)</f>
        <v>0</v>
      </c>
      <c r="P45" s="188">
        <v>0</v>
      </c>
      <c r="Q45" s="188">
        <f>ROUND(E45*P45,2)</f>
        <v>0</v>
      </c>
      <c r="R45" s="188"/>
      <c r="S45" s="188" t="s">
        <v>326</v>
      </c>
      <c r="T45" s="189" t="s">
        <v>327</v>
      </c>
      <c r="U45" s="159">
        <v>0</v>
      </c>
      <c r="V45" s="159">
        <f>ROUND(E45*U45,2)</f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3">
        <v>36</v>
      </c>
      <c r="B46" s="184" t="s">
        <v>759</v>
      </c>
      <c r="C46" s="195" t="s">
        <v>777</v>
      </c>
      <c r="D46" s="185" t="s">
        <v>724</v>
      </c>
      <c r="E46" s="186">
        <v>18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8">
        <v>0</v>
      </c>
      <c r="O46" s="188">
        <f>ROUND(E46*N46,2)</f>
        <v>0</v>
      </c>
      <c r="P46" s="188">
        <v>0</v>
      </c>
      <c r="Q46" s="188">
        <f>ROUND(E46*P46,2)</f>
        <v>0</v>
      </c>
      <c r="R46" s="188"/>
      <c r="S46" s="188" t="s">
        <v>326</v>
      </c>
      <c r="T46" s="189" t="s">
        <v>327</v>
      </c>
      <c r="U46" s="159">
        <v>0</v>
      </c>
      <c r="V46" s="159">
        <f>ROUND(E46*U46,2)</f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83">
        <v>37</v>
      </c>
      <c r="B47" s="184" t="s">
        <v>761</v>
      </c>
      <c r="C47" s="195" t="s">
        <v>779</v>
      </c>
      <c r="D47" s="185" t="s">
        <v>724</v>
      </c>
      <c r="E47" s="186">
        <v>5</v>
      </c>
      <c r="F47" s="187"/>
      <c r="G47" s="188">
        <f>ROUND(E47*F47,2)</f>
        <v>0</v>
      </c>
      <c r="H47" s="187"/>
      <c r="I47" s="188">
        <f>ROUND(E47*H47,2)</f>
        <v>0</v>
      </c>
      <c r="J47" s="187"/>
      <c r="K47" s="188">
        <f>ROUND(E47*J47,2)</f>
        <v>0</v>
      </c>
      <c r="L47" s="188">
        <v>21</v>
      </c>
      <c r="M47" s="188">
        <f>G47*(1+L47/100)</f>
        <v>0</v>
      </c>
      <c r="N47" s="188">
        <v>0</v>
      </c>
      <c r="O47" s="188">
        <f>ROUND(E47*N47,2)</f>
        <v>0</v>
      </c>
      <c r="P47" s="188">
        <v>0</v>
      </c>
      <c r="Q47" s="188">
        <f>ROUND(E47*P47,2)</f>
        <v>0</v>
      </c>
      <c r="R47" s="188"/>
      <c r="S47" s="188" t="s">
        <v>326</v>
      </c>
      <c r="T47" s="189" t="s">
        <v>327</v>
      </c>
      <c r="U47" s="159">
        <v>0</v>
      </c>
      <c r="V47" s="159">
        <f>ROUND(E47*U47,2)</f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3">
        <v>38</v>
      </c>
      <c r="B48" s="184" t="s">
        <v>763</v>
      </c>
      <c r="C48" s="195" t="s">
        <v>781</v>
      </c>
      <c r="D48" s="185" t="s">
        <v>724</v>
      </c>
      <c r="E48" s="186">
        <v>10</v>
      </c>
      <c r="F48" s="187"/>
      <c r="G48" s="188">
        <f>ROUND(E48*F48,2)</f>
        <v>0</v>
      </c>
      <c r="H48" s="187"/>
      <c r="I48" s="188">
        <f>ROUND(E48*H48,2)</f>
        <v>0</v>
      </c>
      <c r="J48" s="187"/>
      <c r="K48" s="188">
        <f>ROUND(E48*J48,2)</f>
        <v>0</v>
      </c>
      <c r="L48" s="188">
        <v>21</v>
      </c>
      <c r="M48" s="188">
        <f>G48*(1+L48/100)</f>
        <v>0</v>
      </c>
      <c r="N48" s="188">
        <v>0</v>
      </c>
      <c r="O48" s="188">
        <f>ROUND(E48*N48,2)</f>
        <v>0</v>
      </c>
      <c r="P48" s="188">
        <v>0</v>
      </c>
      <c r="Q48" s="188">
        <f>ROUND(E48*P48,2)</f>
        <v>0</v>
      </c>
      <c r="R48" s="188"/>
      <c r="S48" s="188" t="s">
        <v>326</v>
      </c>
      <c r="T48" s="189" t="s">
        <v>327</v>
      </c>
      <c r="U48" s="159">
        <v>0</v>
      </c>
      <c r="V48" s="159">
        <f>ROUND(E48*U48,2)</f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5">
      <c r="A49" s="169" t="s">
        <v>238</v>
      </c>
      <c r="B49" s="170" t="s">
        <v>113</v>
      </c>
      <c r="C49" s="192" t="s">
        <v>118</v>
      </c>
      <c r="D49" s="171"/>
      <c r="E49" s="172"/>
      <c r="F49" s="173"/>
      <c r="G49" s="173">
        <f>SUMIF(AG50:AG51,"&lt;&gt;NOR",G50:G51)</f>
        <v>0</v>
      </c>
      <c r="H49" s="173"/>
      <c r="I49" s="173">
        <f>SUM(I50:I51)</f>
        <v>0</v>
      </c>
      <c r="J49" s="173"/>
      <c r="K49" s="173">
        <f>SUM(K50:K51)</f>
        <v>0</v>
      </c>
      <c r="L49" s="173"/>
      <c r="M49" s="173">
        <f>SUM(M50:M51)</f>
        <v>0</v>
      </c>
      <c r="N49" s="173"/>
      <c r="O49" s="173">
        <f>SUM(O50:O51)</f>
        <v>0</v>
      </c>
      <c r="P49" s="173"/>
      <c r="Q49" s="173">
        <f>SUM(Q50:Q51)</f>
        <v>0</v>
      </c>
      <c r="R49" s="173"/>
      <c r="S49" s="173"/>
      <c r="T49" s="174"/>
      <c r="U49" s="168"/>
      <c r="V49" s="168">
        <f>SUM(V50:V51)</f>
        <v>0</v>
      </c>
      <c r="W49" s="168"/>
      <c r="X49" s="168"/>
      <c r="AG49" t="s">
        <v>239</v>
      </c>
    </row>
    <row r="50" spans="1:60" outlineLevel="1" x14ac:dyDescent="0.25">
      <c r="A50" s="183">
        <v>39</v>
      </c>
      <c r="B50" s="184" t="s">
        <v>765</v>
      </c>
      <c r="C50" s="195" t="s">
        <v>783</v>
      </c>
      <c r="D50" s="185" t="s">
        <v>702</v>
      </c>
      <c r="E50" s="186">
        <v>1</v>
      </c>
      <c r="F50" s="187"/>
      <c r="G50" s="188">
        <f>ROUND(E50*F50,2)</f>
        <v>0</v>
      </c>
      <c r="H50" s="187"/>
      <c r="I50" s="188">
        <f>ROUND(E50*H50,2)</f>
        <v>0</v>
      </c>
      <c r="J50" s="187"/>
      <c r="K50" s="188">
        <f>ROUND(E50*J50,2)</f>
        <v>0</v>
      </c>
      <c r="L50" s="188">
        <v>21</v>
      </c>
      <c r="M50" s="188">
        <f>G50*(1+L50/100)</f>
        <v>0</v>
      </c>
      <c r="N50" s="188">
        <v>0</v>
      </c>
      <c r="O50" s="188">
        <f>ROUND(E50*N50,2)</f>
        <v>0</v>
      </c>
      <c r="P50" s="188">
        <v>0</v>
      </c>
      <c r="Q50" s="188">
        <f>ROUND(E50*P50,2)</f>
        <v>0</v>
      </c>
      <c r="R50" s="188"/>
      <c r="S50" s="188" t="s">
        <v>326</v>
      </c>
      <c r="T50" s="189" t="s">
        <v>327</v>
      </c>
      <c r="U50" s="159">
        <v>0</v>
      </c>
      <c r="V50" s="159">
        <f>ROUND(E50*U50,2)</f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3">
        <v>40</v>
      </c>
      <c r="B51" s="184" t="s">
        <v>767</v>
      </c>
      <c r="C51" s="195" t="s">
        <v>785</v>
      </c>
      <c r="D51" s="185" t="s">
        <v>702</v>
      </c>
      <c r="E51" s="186">
        <v>1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21</v>
      </c>
      <c r="M51" s="188">
        <f>G51*(1+L51/100)</f>
        <v>0</v>
      </c>
      <c r="N51" s="188">
        <v>0</v>
      </c>
      <c r="O51" s="188">
        <f>ROUND(E51*N51,2)</f>
        <v>0</v>
      </c>
      <c r="P51" s="188">
        <v>0</v>
      </c>
      <c r="Q51" s="188">
        <f>ROUND(E51*P51,2)</f>
        <v>0</v>
      </c>
      <c r="R51" s="188"/>
      <c r="S51" s="188" t="s">
        <v>326</v>
      </c>
      <c r="T51" s="189" t="s">
        <v>327</v>
      </c>
      <c r="U51" s="159">
        <v>0</v>
      </c>
      <c r="V51" s="159">
        <f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5">
      <c r="A52" s="169" t="s">
        <v>238</v>
      </c>
      <c r="B52" s="170" t="s">
        <v>119</v>
      </c>
      <c r="C52" s="192" t="s">
        <v>118</v>
      </c>
      <c r="D52" s="171"/>
      <c r="E52" s="172"/>
      <c r="F52" s="173"/>
      <c r="G52" s="173">
        <f>SUMIF(AG53:AG56,"&lt;&gt;NOR",G53:G56)</f>
        <v>0</v>
      </c>
      <c r="H52" s="173"/>
      <c r="I52" s="173">
        <f>SUM(I53:I56)</f>
        <v>0</v>
      </c>
      <c r="J52" s="173"/>
      <c r="K52" s="173">
        <f>SUM(K53:K56)</f>
        <v>0</v>
      </c>
      <c r="L52" s="173"/>
      <c r="M52" s="173">
        <f>SUM(M53:M56)</f>
        <v>0</v>
      </c>
      <c r="N52" s="173"/>
      <c r="O52" s="173">
        <f>SUM(O53:O56)</f>
        <v>0</v>
      </c>
      <c r="P52" s="173"/>
      <c r="Q52" s="173">
        <f>SUM(Q53:Q56)</f>
        <v>0</v>
      </c>
      <c r="R52" s="173"/>
      <c r="S52" s="173"/>
      <c r="T52" s="174"/>
      <c r="U52" s="168"/>
      <c r="V52" s="168">
        <f>SUM(V53:V56)</f>
        <v>0</v>
      </c>
      <c r="W52" s="168"/>
      <c r="X52" s="168"/>
      <c r="AG52" t="s">
        <v>239</v>
      </c>
    </row>
    <row r="53" spans="1:60" outlineLevel="1" x14ac:dyDescent="0.25">
      <c r="A53" s="183">
        <v>41</v>
      </c>
      <c r="B53" s="184" t="s">
        <v>770</v>
      </c>
      <c r="C53" s="195" t="s">
        <v>787</v>
      </c>
      <c r="D53" s="185" t="s">
        <v>724</v>
      </c>
      <c r="E53" s="186">
        <v>32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21</v>
      </c>
      <c r="M53" s="188">
        <f>G53*(1+L53/100)</f>
        <v>0</v>
      </c>
      <c r="N53" s="188">
        <v>0</v>
      </c>
      <c r="O53" s="188">
        <f>ROUND(E53*N53,2)</f>
        <v>0</v>
      </c>
      <c r="P53" s="188">
        <v>0</v>
      </c>
      <c r="Q53" s="188">
        <f>ROUND(E53*P53,2)</f>
        <v>0</v>
      </c>
      <c r="R53" s="188"/>
      <c r="S53" s="188" t="s">
        <v>326</v>
      </c>
      <c r="T53" s="189" t="s">
        <v>327</v>
      </c>
      <c r="U53" s="159">
        <v>0</v>
      </c>
      <c r="V53" s="159">
        <f>ROUND(E53*U53,2)</f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3">
        <v>42</v>
      </c>
      <c r="B54" s="184" t="s">
        <v>772</v>
      </c>
      <c r="C54" s="195" t="s">
        <v>789</v>
      </c>
      <c r="D54" s="185" t="s">
        <v>724</v>
      </c>
      <c r="E54" s="186">
        <v>10</v>
      </c>
      <c r="F54" s="187"/>
      <c r="G54" s="188">
        <f>ROUND(E54*F54,2)</f>
        <v>0</v>
      </c>
      <c r="H54" s="187"/>
      <c r="I54" s="188">
        <f>ROUND(E54*H54,2)</f>
        <v>0</v>
      </c>
      <c r="J54" s="187"/>
      <c r="K54" s="188">
        <f>ROUND(E54*J54,2)</f>
        <v>0</v>
      </c>
      <c r="L54" s="188">
        <v>21</v>
      </c>
      <c r="M54" s="188">
        <f>G54*(1+L54/100)</f>
        <v>0</v>
      </c>
      <c r="N54" s="188">
        <v>0</v>
      </c>
      <c r="O54" s="188">
        <f>ROUND(E54*N54,2)</f>
        <v>0</v>
      </c>
      <c r="P54" s="188">
        <v>0</v>
      </c>
      <c r="Q54" s="188">
        <f>ROUND(E54*P54,2)</f>
        <v>0</v>
      </c>
      <c r="R54" s="188"/>
      <c r="S54" s="188" t="s">
        <v>326</v>
      </c>
      <c r="T54" s="189" t="s">
        <v>327</v>
      </c>
      <c r="U54" s="159">
        <v>0</v>
      </c>
      <c r="V54" s="159">
        <f>ROUND(E54*U54,2)</f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83">
        <v>43</v>
      </c>
      <c r="B55" s="184" t="s">
        <v>774</v>
      </c>
      <c r="C55" s="195" t="s">
        <v>781</v>
      </c>
      <c r="D55" s="185" t="s">
        <v>724</v>
      </c>
      <c r="E55" s="186">
        <v>30</v>
      </c>
      <c r="F55" s="187"/>
      <c r="G55" s="188">
        <f>ROUND(E55*F55,2)</f>
        <v>0</v>
      </c>
      <c r="H55" s="187"/>
      <c r="I55" s="188">
        <f>ROUND(E55*H55,2)</f>
        <v>0</v>
      </c>
      <c r="J55" s="187"/>
      <c r="K55" s="188">
        <f>ROUND(E55*J55,2)</f>
        <v>0</v>
      </c>
      <c r="L55" s="188">
        <v>21</v>
      </c>
      <c r="M55" s="188">
        <f>G55*(1+L55/100)</f>
        <v>0</v>
      </c>
      <c r="N55" s="188">
        <v>0</v>
      </c>
      <c r="O55" s="188">
        <f>ROUND(E55*N55,2)</f>
        <v>0</v>
      </c>
      <c r="P55" s="188">
        <v>0</v>
      </c>
      <c r="Q55" s="188">
        <f>ROUND(E55*P55,2)</f>
        <v>0</v>
      </c>
      <c r="R55" s="188"/>
      <c r="S55" s="188" t="s">
        <v>326</v>
      </c>
      <c r="T55" s="189" t="s">
        <v>327</v>
      </c>
      <c r="U55" s="159">
        <v>0</v>
      </c>
      <c r="V55" s="159">
        <f>ROUND(E55*U55,2)</f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75">
        <v>44</v>
      </c>
      <c r="B56" s="176" t="s">
        <v>776</v>
      </c>
      <c r="C56" s="193" t="s">
        <v>792</v>
      </c>
      <c r="D56" s="177" t="s">
        <v>724</v>
      </c>
      <c r="E56" s="178">
        <v>15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/>
      <c r="S56" s="180" t="s">
        <v>326</v>
      </c>
      <c r="T56" s="181" t="s">
        <v>327</v>
      </c>
      <c r="U56" s="159">
        <v>0</v>
      </c>
      <c r="V56" s="159">
        <f>ROUND(E56*U56,2)</f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5">
      <c r="A57" s="3"/>
      <c r="B57" s="4"/>
      <c r="C57" s="19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225</v>
      </c>
    </row>
    <row r="58" spans="1:60" x14ac:dyDescent="0.25">
      <c r="A58" s="152"/>
      <c r="B58" s="153" t="s">
        <v>29</v>
      </c>
      <c r="C58" s="199"/>
      <c r="D58" s="154"/>
      <c r="E58" s="155"/>
      <c r="F58" s="155"/>
      <c r="G58" s="191">
        <f>G8+G37+G43+G49+G52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666</v>
      </c>
    </row>
    <row r="59" spans="1:60" x14ac:dyDescent="0.25">
      <c r="C59" s="200"/>
      <c r="D59" s="10"/>
      <c r="AG59" t="s">
        <v>687</v>
      </c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LLX8iiaOcmZbWxxZOGbq5Rf0xGojKn12v0JhSG3T8Kqu527LGK6M9SlD4GHZZSo++k+BuC0aRVW7zWlALPF5w==" saltValue="txr0xIOTRm0wu+c7ItYgc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1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72</v>
      </c>
      <c r="C3" s="271" t="s">
        <v>73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76</v>
      </c>
      <c r="C4" s="274" t="s">
        <v>60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93</v>
      </c>
      <c r="C8" s="192" t="s">
        <v>98</v>
      </c>
      <c r="D8" s="171"/>
      <c r="E8" s="172"/>
      <c r="F8" s="173"/>
      <c r="G8" s="173">
        <f>SUMIF(AG9:AG13,"&lt;&gt;NOR",G9:G13)</f>
        <v>0</v>
      </c>
      <c r="H8" s="173"/>
      <c r="I8" s="173">
        <f>SUM(I9:I13)</f>
        <v>0</v>
      </c>
      <c r="J8" s="173"/>
      <c r="K8" s="173">
        <f>SUM(K9:K13)</f>
        <v>0</v>
      </c>
      <c r="L8" s="173"/>
      <c r="M8" s="173">
        <f>SUM(M9:M13)</f>
        <v>0</v>
      </c>
      <c r="N8" s="173"/>
      <c r="O8" s="173">
        <f>SUM(O9:O13)</f>
        <v>0</v>
      </c>
      <c r="P8" s="173"/>
      <c r="Q8" s="173">
        <f>SUM(Q9:Q13)</f>
        <v>0</v>
      </c>
      <c r="R8" s="173"/>
      <c r="S8" s="173"/>
      <c r="T8" s="174"/>
      <c r="U8" s="168"/>
      <c r="V8" s="168">
        <f>SUM(V9:V13)</f>
        <v>0</v>
      </c>
      <c r="W8" s="168"/>
      <c r="X8" s="168"/>
      <c r="AG8" t="s">
        <v>239</v>
      </c>
    </row>
    <row r="9" spans="1:60" outlineLevel="1" x14ac:dyDescent="0.25">
      <c r="A9" s="183">
        <v>1</v>
      </c>
      <c r="B9" s="184" t="s">
        <v>692</v>
      </c>
      <c r="C9" s="195" t="s">
        <v>2751</v>
      </c>
      <c r="D9" s="185" t="s">
        <v>702</v>
      </c>
      <c r="E9" s="186">
        <v>2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83">
        <v>2</v>
      </c>
      <c r="B10" s="184" t="s">
        <v>694</v>
      </c>
      <c r="C10" s="195" t="s">
        <v>2752</v>
      </c>
      <c r="D10" s="185" t="s">
        <v>274</v>
      </c>
      <c r="E10" s="186">
        <v>10</v>
      </c>
      <c r="F10" s="187"/>
      <c r="G10" s="188">
        <f>ROUND(E10*F10,2)</f>
        <v>0</v>
      </c>
      <c r="H10" s="187"/>
      <c r="I10" s="188">
        <f>ROUND(E10*H10,2)</f>
        <v>0</v>
      </c>
      <c r="J10" s="187"/>
      <c r="K10" s="188">
        <f>ROUND(E10*J10,2)</f>
        <v>0</v>
      </c>
      <c r="L10" s="188">
        <v>21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8"/>
      <c r="S10" s="188" t="s">
        <v>326</v>
      </c>
      <c r="T10" s="189" t="s">
        <v>327</v>
      </c>
      <c r="U10" s="159">
        <v>0</v>
      </c>
      <c r="V10" s="159">
        <f>ROUND(E10*U10,2)</f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3">
        <v>3</v>
      </c>
      <c r="B11" s="184" t="s">
        <v>696</v>
      </c>
      <c r="C11" s="195" t="s">
        <v>2753</v>
      </c>
      <c r="D11" s="185" t="s">
        <v>274</v>
      </c>
      <c r="E11" s="186">
        <v>10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8">
        <v>0</v>
      </c>
      <c r="O11" s="188">
        <f>ROUND(E11*N11,2)</f>
        <v>0</v>
      </c>
      <c r="P11" s="188">
        <v>0</v>
      </c>
      <c r="Q11" s="188">
        <f>ROUND(E11*P11,2)</f>
        <v>0</v>
      </c>
      <c r="R11" s="188"/>
      <c r="S11" s="188" t="s">
        <v>326</v>
      </c>
      <c r="T11" s="189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3">
        <v>4</v>
      </c>
      <c r="B12" s="184" t="s">
        <v>698</v>
      </c>
      <c r="C12" s="195" t="s">
        <v>2548</v>
      </c>
      <c r="D12" s="185" t="s">
        <v>702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326</v>
      </c>
      <c r="T12" s="189" t="s">
        <v>327</v>
      </c>
      <c r="U12" s="159">
        <v>0</v>
      </c>
      <c r="V12" s="159">
        <f>ROUND(E12*U12,2)</f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3">
        <v>5</v>
      </c>
      <c r="B13" s="184" t="s">
        <v>703</v>
      </c>
      <c r="C13" s="195" t="s">
        <v>2630</v>
      </c>
      <c r="D13" s="185" t="s">
        <v>724</v>
      </c>
      <c r="E13" s="186">
        <v>2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8">
        <v>0</v>
      </c>
      <c r="O13" s="188">
        <f>ROUND(E13*N13,2)</f>
        <v>0</v>
      </c>
      <c r="P13" s="188">
        <v>0</v>
      </c>
      <c r="Q13" s="188">
        <f>ROUND(E13*P13,2)</f>
        <v>0</v>
      </c>
      <c r="R13" s="188"/>
      <c r="S13" s="188" t="s">
        <v>326</v>
      </c>
      <c r="T13" s="189" t="s">
        <v>327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5">
      <c r="A14" s="169" t="s">
        <v>238</v>
      </c>
      <c r="B14" s="170" t="s">
        <v>101</v>
      </c>
      <c r="C14" s="192" t="s">
        <v>105</v>
      </c>
      <c r="D14" s="171"/>
      <c r="E14" s="172"/>
      <c r="F14" s="173"/>
      <c r="G14" s="173">
        <f>SUMIF(AG15:AG21,"&lt;&gt;NOR",G15:G21)</f>
        <v>0</v>
      </c>
      <c r="H14" s="173"/>
      <c r="I14" s="173">
        <f>SUM(I15:I21)</f>
        <v>0</v>
      </c>
      <c r="J14" s="173"/>
      <c r="K14" s="173">
        <f>SUM(K15:K21)</f>
        <v>0</v>
      </c>
      <c r="L14" s="173"/>
      <c r="M14" s="173">
        <f>SUM(M15:M21)</f>
        <v>0</v>
      </c>
      <c r="N14" s="173"/>
      <c r="O14" s="173">
        <f>SUM(O15:O21)</f>
        <v>0</v>
      </c>
      <c r="P14" s="173"/>
      <c r="Q14" s="173">
        <f>SUM(Q15:Q21)</f>
        <v>0</v>
      </c>
      <c r="R14" s="173"/>
      <c r="S14" s="173"/>
      <c r="T14" s="174"/>
      <c r="U14" s="168"/>
      <c r="V14" s="168">
        <f>SUM(V15:V21)</f>
        <v>0</v>
      </c>
      <c r="W14" s="168"/>
      <c r="X14" s="168"/>
      <c r="AG14" t="s">
        <v>239</v>
      </c>
    </row>
    <row r="15" spans="1:60" outlineLevel="1" x14ac:dyDescent="0.25">
      <c r="A15" s="183">
        <v>6</v>
      </c>
      <c r="B15" s="184" t="s">
        <v>2754</v>
      </c>
      <c r="C15" s="195" t="s">
        <v>2755</v>
      </c>
      <c r="D15" s="185"/>
      <c r="E15" s="186">
        <v>0</v>
      </c>
      <c r="F15" s="187"/>
      <c r="G15" s="188">
        <f t="shared" ref="G15:G21" si="0">ROUND(E15*F15,2)</f>
        <v>0</v>
      </c>
      <c r="H15" s="187"/>
      <c r="I15" s="188">
        <f t="shared" ref="I15:I21" si="1">ROUND(E15*H15,2)</f>
        <v>0</v>
      </c>
      <c r="J15" s="187"/>
      <c r="K15" s="188">
        <f t="shared" ref="K15:K21" si="2">ROUND(E15*J15,2)</f>
        <v>0</v>
      </c>
      <c r="L15" s="188">
        <v>21</v>
      </c>
      <c r="M15" s="188">
        <f t="shared" ref="M15:M21" si="3">G15*(1+L15/100)</f>
        <v>0</v>
      </c>
      <c r="N15" s="188">
        <v>0</v>
      </c>
      <c r="O15" s="188">
        <f t="shared" ref="O15:O21" si="4">ROUND(E15*N15,2)</f>
        <v>0</v>
      </c>
      <c r="P15" s="188">
        <v>0</v>
      </c>
      <c r="Q15" s="188">
        <f t="shared" ref="Q15:Q21" si="5">ROUND(E15*P15,2)</f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ref="V15:V21" si="6"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3">
        <v>7</v>
      </c>
      <c r="B16" s="184" t="s">
        <v>709</v>
      </c>
      <c r="C16" s="195" t="s">
        <v>2668</v>
      </c>
      <c r="D16" s="185" t="s">
        <v>702</v>
      </c>
      <c r="E16" s="186">
        <v>8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3">
        <v>8</v>
      </c>
      <c r="B17" s="184" t="s">
        <v>711</v>
      </c>
      <c r="C17" s="195" t="s">
        <v>2751</v>
      </c>
      <c r="D17" s="185" t="s">
        <v>702</v>
      </c>
      <c r="E17" s="186">
        <v>2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3">
        <v>9</v>
      </c>
      <c r="B18" s="184" t="s">
        <v>713</v>
      </c>
      <c r="C18" s="195" t="s">
        <v>2626</v>
      </c>
      <c r="D18" s="185" t="s">
        <v>274</v>
      </c>
      <c r="E18" s="186">
        <v>15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3">
        <v>10</v>
      </c>
      <c r="B19" s="184" t="s">
        <v>715</v>
      </c>
      <c r="C19" s="195" t="s">
        <v>2627</v>
      </c>
      <c r="D19" s="185" t="s">
        <v>274</v>
      </c>
      <c r="E19" s="186">
        <v>10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11</v>
      </c>
      <c r="B20" s="184" t="s">
        <v>717</v>
      </c>
      <c r="C20" s="195" t="s">
        <v>2548</v>
      </c>
      <c r="D20" s="185" t="s">
        <v>702</v>
      </c>
      <c r="E20" s="186">
        <v>1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3">
        <v>12</v>
      </c>
      <c r="B21" s="184" t="s">
        <v>719</v>
      </c>
      <c r="C21" s="195" t="s">
        <v>2630</v>
      </c>
      <c r="D21" s="185" t="s">
        <v>724</v>
      </c>
      <c r="E21" s="186">
        <v>13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5">
      <c r="A22" s="169" t="s">
        <v>238</v>
      </c>
      <c r="B22" s="170" t="s">
        <v>109</v>
      </c>
      <c r="C22" s="192" t="s">
        <v>106</v>
      </c>
      <c r="D22" s="171"/>
      <c r="E22" s="172"/>
      <c r="F22" s="173"/>
      <c r="G22" s="173">
        <f>SUMIF(AG23:AG23,"&lt;&gt;NOR",G23:G23)</f>
        <v>0</v>
      </c>
      <c r="H22" s="173"/>
      <c r="I22" s="173">
        <f>SUM(I23:I23)</f>
        <v>0</v>
      </c>
      <c r="J22" s="173"/>
      <c r="K22" s="173">
        <f>SUM(K23:K23)</f>
        <v>0</v>
      </c>
      <c r="L22" s="173"/>
      <c r="M22" s="173">
        <f>SUM(M23:M23)</f>
        <v>0</v>
      </c>
      <c r="N22" s="173"/>
      <c r="O22" s="173">
        <f>SUM(O23:O23)</f>
        <v>0</v>
      </c>
      <c r="P22" s="173"/>
      <c r="Q22" s="173">
        <f>SUM(Q23:Q23)</f>
        <v>0</v>
      </c>
      <c r="R22" s="173"/>
      <c r="S22" s="173"/>
      <c r="T22" s="174"/>
      <c r="U22" s="168"/>
      <c r="V22" s="168">
        <f>SUM(V23:V23)</f>
        <v>0</v>
      </c>
      <c r="W22" s="168"/>
      <c r="X22" s="168"/>
      <c r="AG22" t="s">
        <v>239</v>
      </c>
    </row>
    <row r="23" spans="1:60" outlineLevel="1" x14ac:dyDescent="0.25">
      <c r="A23" s="183">
        <v>13</v>
      </c>
      <c r="B23" s="184" t="s">
        <v>2756</v>
      </c>
      <c r="C23" s="195" t="s">
        <v>2757</v>
      </c>
      <c r="D23" s="185"/>
      <c r="E23" s="186">
        <v>0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8">
        <v>0</v>
      </c>
      <c r="O23" s="188">
        <f>ROUND(E23*N23,2)</f>
        <v>0</v>
      </c>
      <c r="P23" s="188">
        <v>0</v>
      </c>
      <c r="Q23" s="188">
        <f>ROUND(E23*P23,2)</f>
        <v>0</v>
      </c>
      <c r="R23" s="188"/>
      <c r="S23" s="188" t="s">
        <v>326</v>
      </c>
      <c r="T23" s="189" t="s">
        <v>327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5">
      <c r="A24" s="169" t="s">
        <v>238</v>
      </c>
      <c r="B24" s="170" t="s">
        <v>113</v>
      </c>
      <c r="C24" s="192" t="s">
        <v>99</v>
      </c>
      <c r="D24" s="171"/>
      <c r="E24" s="172"/>
      <c r="F24" s="173"/>
      <c r="G24" s="173">
        <f>SUMIF(AG25:AG70,"&lt;&gt;NOR",G25:G70)</f>
        <v>0</v>
      </c>
      <c r="H24" s="173"/>
      <c r="I24" s="173">
        <f>SUM(I25:I70)</f>
        <v>0</v>
      </c>
      <c r="J24" s="173"/>
      <c r="K24" s="173">
        <f>SUM(K25:K70)</f>
        <v>0</v>
      </c>
      <c r="L24" s="173"/>
      <c r="M24" s="173">
        <f>SUM(M25:M70)</f>
        <v>0</v>
      </c>
      <c r="N24" s="173"/>
      <c r="O24" s="173">
        <f>SUM(O25:O70)</f>
        <v>0</v>
      </c>
      <c r="P24" s="173"/>
      <c r="Q24" s="173">
        <f>SUM(Q25:Q70)</f>
        <v>0</v>
      </c>
      <c r="R24" s="173"/>
      <c r="S24" s="173"/>
      <c r="T24" s="174"/>
      <c r="U24" s="168"/>
      <c r="V24" s="168">
        <f>SUM(V25:V70)</f>
        <v>0</v>
      </c>
      <c r="W24" s="168"/>
      <c r="X24" s="168"/>
      <c r="AG24" t="s">
        <v>239</v>
      </c>
    </row>
    <row r="25" spans="1:60" outlineLevel="1" x14ac:dyDescent="0.25">
      <c r="A25" s="183">
        <v>14</v>
      </c>
      <c r="B25" s="184" t="s">
        <v>720</v>
      </c>
      <c r="C25" s="195" t="s">
        <v>2758</v>
      </c>
      <c r="D25" s="185" t="s">
        <v>702</v>
      </c>
      <c r="E25" s="186">
        <v>2</v>
      </c>
      <c r="F25" s="187"/>
      <c r="G25" s="188">
        <f t="shared" ref="G25:G70" si="7">ROUND(E25*F25,2)</f>
        <v>0</v>
      </c>
      <c r="H25" s="187"/>
      <c r="I25" s="188">
        <f t="shared" ref="I25:I70" si="8">ROUND(E25*H25,2)</f>
        <v>0</v>
      </c>
      <c r="J25" s="187"/>
      <c r="K25" s="188">
        <f t="shared" ref="K25:K70" si="9">ROUND(E25*J25,2)</f>
        <v>0</v>
      </c>
      <c r="L25" s="188">
        <v>21</v>
      </c>
      <c r="M25" s="188">
        <f t="shared" ref="M25:M70" si="10">G25*(1+L25/100)</f>
        <v>0</v>
      </c>
      <c r="N25" s="188">
        <v>0</v>
      </c>
      <c r="O25" s="188">
        <f t="shared" ref="O25:O70" si="11">ROUND(E25*N25,2)</f>
        <v>0</v>
      </c>
      <c r="P25" s="188">
        <v>0</v>
      </c>
      <c r="Q25" s="188">
        <f t="shared" ref="Q25:Q70" si="12">ROUND(E25*P25,2)</f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ref="V25:V70" si="13"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3">
        <v>15</v>
      </c>
      <c r="B26" s="184" t="s">
        <v>722</v>
      </c>
      <c r="C26" s="195" t="s">
        <v>2759</v>
      </c>
      <c r="D26" s="185" t="s">
        <v>702</v>
      </c>
      <c r="E26" s="186">
        <v>2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3">
        <v>16</v>
      </c>
      <c r="B27" s="184" t="s">
        <v>725</v>
      </c>
      <c r="C27" s="195" t="s">
        <v>2760</v>
      </c>
      <c r="D27" s="185" t="s">
        <v>702</v>
      </c>
      <c r="E27" s="186">
        <v>4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3">
        <v>17</v>
      </c>
      <c r="B28" s="184" t="s">
        <v>2761</v>
      </c>
      <c r="C28" s="195" t="s">
        <v>2762</v>
      </c>
      <c r="D28" s="185"/>
      <c r="E28" s="186">
        <v>0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3">
        <v>18</v>
      </c>
      <c r="B29" s="184" t="s">
        <v>727</v>
      </c>
      <c r="C29" s="195" t="s">
        <v>2763</v>
      </c>
      <c r="D29" s="185" t="s">
        <v>702</v>
      </c>
      <c r="E29" s="186">
        <v>2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3">
        <v>19</v>
      </c>
      <c r="B30" s="184" t="s">
        <v>729</v>
      </c>
      <c r="C30" s="195" t="s">
        <v>2764</v>
      </c>
      <c r="D30" s="185" t="s">
        <v>702</v>
      </c>
      <c r="E30" s="186">
        <v>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3">
        <v>20</v>
      </c>
      <c r="B31" s="184" t="s">
        <v>731</v>
      </c>
      <c r="C31" s="195" t="s">
        <v>2765</v>
      </c>
      <c r="D31" s="185" t="s">
        <v>702</v>
      </c>
      <c r="E31" s="186">
        <v>7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83">
        <v>21</v>
      </c>
      <c r="B32" s="184" t="s">
        <v>733</v>
      </c>
      <c r="C32" s="195" t="s">
        <v>2766</v>
      </c>
      <c r="D32" s="185" t="s">
        <v>702</v>
      </c>
      <c r="E32" s="186">
        <v>7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3">
        <v>22</v>
      </c>
      <c r="B33" s="184" t="s">
        <v>2767</v>
      </c>
      <c r="C33" s="195" t="s">
        <v>2768</v>
      </c>
      <c r="D33" s="185"/>
      <c r="E33" s="186">
        <v>0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3">
        <v>23</v>
      </c>
      <c r="B34" s="184" t="s">
        <v>735</v>
      </c>
      <c r="C34" s="195" t="s">
        <v>2769</v>
      </c>
      <c r="D34" s="185" t="s">
        <v>702</v>
      </c>
      <c r="E34" s="186">
        <v>1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3">
        <v>24</v>
      </c>
      <c r="B35" s="184" t="s">
        <v>737</v>
      </c>
      <c r="C35" s="195" t="s">
        <v>2770</v>
      </c>
      <c r="D35" s="185" t="s">
        <v>702</v>
      </c>
      <c r="E35" s="186">
        <v>1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83">
        <v>25</v>
      </c>
      <c r="B36" s="184" t="s">
        <v>739</v>
      </c>
      <c r="C36" s="195" t="s">
        <v>2771</v>
      </c>
      <c r="D36" s="185" t="s">
        <v>702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0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326</v>
      </c>
      <c r="T36" s="189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3">
        <v>26</v>
      </c>
      <c r="B37" s="184" t="s">
        <v>741</v>
      </c>
      <c r="C37" s="195" t="s">
        <v>2770</v>
      </c>
      <c r="D37" s="185" t="s">
        <v>702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326</v>
      </c>
      <c r="T37" s="189" t="s">
        <v>327</v>
      </c>
      <c r="U37" s="159">
        <v>0</v>
      </c>
      <c r="V37" s="159">
        <f t="shared" si="13"/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3">
        <v>27</v>
      </c>
      <c r="B38" s="184" t="s">
        <v>743</v>
      </c>
      <c r="C38" s="195" t="s">
        <v>2772</v>
      </c>
      <c r="D38" s="185" t="s">
        <v>702</v>
      </c>
      <c r="E38" s="186">
        <v>2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326</v>
      </c>
      <c r="T38" s="189" t="s">
        <v>327</v>
      </c>
      <c r="U38" s="159">
        <v>0</v>
      </c>
      <c r="V38" s="159">
        <f t="shared" si="13"/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289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83">
        <v>28</v>
      </c>
      <c r="B39" s="184" t="s">
        <v>745</v>
      </c>
      <c r="C39" s="195" t="s">
        <v>2773</v>
      </c>
      <c r="D39" s="185" t="s">
        <v>702</v>
      </c>
      <c r="E39" s="186">
        <v>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326</v>
      </c>
      <c r="T39" s="189" t="s">
        <v>327</v>
      </c>
      <c r="U39" s="159">
        <v>0</v>
      </c>
      <c r="V39" s="159">
        <f t="shared" si="13"/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29</v>
      </c>
      <c r="B40" s="184" t="s">
        <v>2774</v>
      </c>
      <c r="C40" s="195" t="s">
        <v>2762</v>
      </c>
      <c r="D40" s="185"/>
      <c r="E40" s="186">
        <v>0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326</v>
      </c>
      <c r="T40" s="189" t="s">
        <v>327</v>
      </c>
      <c r="U40" s="159">
        <v>0</v>
      </c>
      <c r="V40" s="159">
        <f t="shared" si="13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289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83">
        <v>30</v>
      </c>
      <c r="B41" s="184" t="s">
        <v>747</v>
      </c>
      <c r="C41" s="195" t="s">
        <v>2775</v>
      </c>
      <c r="D41" s="185" t="s">
        <v>702</v>
      </c>
      <c r="E41" s="186">
        <v>5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326</v>
      </c>
      <c r="T41" s="189" t="s">
        <v>327</v>
      </c>
      <c r="U41" s="159">
        <v>0</v>
      </c>
      <c r="V41" s="159">
        <f t="shared" si="13"/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3">
        <v>31</v>
      </c>
      <c r="B42" s="184" t="s">
        <v>749</v>
      </c>
      <c r="C42" s="195" t="s">
        <v>2776</v>
      </c>
      <c r="D42" s="185" t="s">
        <v>702</v>
      </c>
      <c r="E42" s="186">
        <v>1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326</v>
      </c>
      <c r="T42" s="189" t="s">
        <v>327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3">
        <v>32</v>
      </c>
      <c r="B43" s="184" t="s">
        <v>751</v>
      </c>
      <c r="C43" s="195" t="s">
        <v>2777</v>
      </c>
      <c r="D43" s="185" t="s">
        <v>702</v>
      </c>
      <c r="E43" s="186">
        <v>1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88"/>
      <c r="S43" s="188" t="s">
        <v>326</v>
      </c>
      <c r="T43" s="189" t="s">
        <v>327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3">
        <v>33</v>
      </c>
      <c r="B44" s="184" t="s">
        <v>753</v>
      </c>
      <c r="C44" s="195" t="s">
        <v>2778</v>
      </c>
      <c r="D44" s="185" t="s">
        <v>702</v>
      </c>
      <c r="E44" s="186">
        <v>1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88"/>
      <c r="S44" s="188" t="s">
        <v>326</v>
      </c>
      <c r="T44" s="189" t="s">
        <v>327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289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3">
        <v>34</v>
      </c>
      <c r="B45" s="184" t="s">
        <v>755</v>
      </c>
      <c r="C45" s="195" t="s">
        <v>2779</v>
      </c>
      <c r="D45" s="185" t="s">
        <v>702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88"/>
      <c r="S45" s="188" t="s">
        <v>326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3">
        <v>35</v>
      </c>
      <c r="B46" s="184" t="s">
        <v>2780</v>
      </c>
      <c r="C46" s="195" t="s">
        <v>2762</v>
      </c>
      <c r="D46" s="185"/>
      <c r="E46" s="186">
        <v>0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88"/>
      <c r="S46" s="188" t="s">
        <v>326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83">
        <v>36</v>
      </c>
      <c r="B47" s="184" t="s">
        <v>757</v>
      </c>
      <c r="C47" s="195" t="s">
        <v>2781</v>
      </c>
      <c r="D47" s="185" t="s">
        <v>702</v>
      </c>
      <c r="E47" s="186">
        <v>2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88"/>
      <c r="S47" s="188" t="s">
        <v>326</v>
      </c>
      <c r="T47" s="189" t="s">
        <v>327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3">
        <v>37</v>
      </c>
      <c r="B48" s="184" t="s">
        <v>759</v>
      </c>
      <c r="C48" s="195" t="s">
        <v>2782</v>
      </c>
      <c r="D48" s="185" t="s">
        <v>702</v>
      </c>
      <c r="E48" s="186">
        <v>20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21</v>
      </c>
      <c r="M48" s="188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88"/>
      <c r="S48" s="188" t="s">
        <v>326</v>
      </c>
      <c r="T48" s="189" t="s">
        <v>327</v>
      </c>
      <c r="U48" s="159">
        <v>0</v>
      </c>
      <c r="V48" s="159">
        <f t="shared" si="13"/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289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3">
        <v>38</v>
      </c>
      <c r="B49" s="184" t="s">
        <v>761</v>
      </c>
      <c r="C49" s="195" t="s">
        <v>2783</v>
      </c>
      <c r="D49" s="185" t="s">
        <v>702</v>
      </c>
      <c r="E49" s="186">
        <v>50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21</v>
      </c>
      <c r="M49" s="188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88"/>
      <c r="S49" s="188" t="s">
        <v>326</v>
      </c>
      <c r="T49" s="189" t="s">
        <v>327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3">
        <v>39</v>
      </c>
      <c r="B50" s="184" t="s">
        <v>763</v>
      </c>
      <c r="C50" s="195" t="s">
        <v>2784</v>
      </c>
      <c r="D50" s="185" t="s">
        <v>702</v>
      </c>
      <c r="E50" s="186">
        <v>2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21</v>
      </c>
      <c r="M50" s="188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88"/>
      <c r="S50" s="188" t="s">
        <v>326</v>
      </c>
      <c r="T50" s="189" t="s">
        <v>327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289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3">
        <v>40</v>
      </c>
      <c r="B51" s="184" t="s">
        <v>765</v>
      </c>
      <c r="C51" s="195" t="s">
        <v>2785</v>
      </c>
      <c r="D51" s="185" t="s">
        <v>702</v>
      </c>
      <c r="E51" s="186">
        <v>2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21</v>
      </c>
      <c r="M51" s="188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88"/>
      <c r="S51" s="188" t="s">
        <v>326</v>
      </c>
      <c r="T51" s="189" t="s">
        <v>327</v>
      </c>
      <c r="U51" s="159">
        <v>0</v>
      </c>
      <c r="V51" s="159">
        <f t="shared" si="13"/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3">
        <v>41</v>
      </c>
      <c r="B52" s="184" t="s">
        <v>767</v>
      </c>
      <c r="C52" s="195" t="s">
        <v>2786</v>
      </c>
      <c r="D52" s="185" t="s">
        <v>702</v>
      </c>
      <c r="E52" s="186">
        <v>1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21</v>
      </c>
      <c r="M52" s="188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88"/>
      <c r="S52" s="188" t="s">
        <v>326</v>
      </c>
      <c r="T52" s="189" t="s">
        <v>327</v>
      </c>
      <c r="U52" s="159">
        <v>0</v>
      </c>
      <c r="V52" s="159">
        <f t="shared" si="13"/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289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83">
        <v>42</v>
      </c>
      <c r="B53" s="184" t="s">
        <v>770</v>
      </c>
      <c r="C53" s="195" t="s">
        <v>2787</v>
      </c>
      <c r="D53" s="185" t="s">
        <v>702</v>
      </c>
      <c r="E53" s="186">
        <v>1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21</v>
      </c>
      <c r="M53" s="188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88"/>
      <c r="S53" s="188" t="s">
        <v>326</v>
      </c>
      <c r="T53" s="189" t="s">
        <v>327</v>
      </c>
      <c r="U53" s="159">
        <v>0</v>
      </c>
      <c r="V53" s="159">
        <f t="shared" si="13"/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289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3">
        <v>43</v>
      </c>
      <c r="B54" s="184" t="s">
        <v>772</v>
      </c>
      <c r="C54" s="195" t="s">
        <v>2641</v>
      </c>
      <c r="D54" s="185" t="s">
        <v>724</v>
      </c>
      <c r="E54" s="186">
        <v>3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21</v>
      </c>
      <c r="M54" s="188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si="13"/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83">
        <v>44</v>
      </c>
      <c r="B55" s="184" t="s">
        <v>774</v>
      </c>
      <c r="C55" s="195" t="s">
        <v>2630</v>
      </c>
      <c r="D55" s="185" t="s">
        <v>724</v>
      </c>
      <c r="E55" s="186">
        <v>5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21</v>
      </c>
      <c r="M55" s="188">
        <f t="shared" si="10"/>
        <v>0</v>
      </c>
      <c r="N55" s="188">
        <v>0</v>
      </c>
      <c r="O55" s="188">
        <f t="shared" si="11"/>
        <v>0</v>
      </c>
      <c r="P55" s="188">
        <v>0</v>
      </c>
      <c r="Q55" s="188">
        <f t="shared" si="12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13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83">
        <v>45</v>
      </c>
      <c r="B56" s="184" t="s">
        <v>776</v>
      </c>
      <c r="C56" s="195" t="s">
        <v>2642</v>
      </c>
      <c r="D56" s="185" t="s">
        <v>808</v>
      </c>
      <c r="E56" s="186">
        <v>15</v>
      </c>
      <c r="F56" s="187"/>
      <c r="G56" s="188">
        <f t="shared" si="7"/>
        <v>0</v>
      </c>
      <c r="H56" s="187"/>
      <c r="I56" s="188">
        <f t="shared" si="8"/>
        <v>0</v>
      </c>
      <c r="J56" s="187"/>
      <c r="K56" s="188">
        <f t="shared" si="9"/>
        <v>0</v>
      </c>
      <c r="L56" s="188">
        <v>21</v>
      </c>
      <c r="M56" s="188">
        <f t="shared" si="10"/>
        <v>0</v>
      </c>
      <c r="N56" s="188">
        <v>0</v>
      </c>
      <c r="O56" s="188">
        <f t="shared" si="11"/>
        <v>0</v>
      </c>
      <c r="P56" s="188">
        <v>0</v>
      </c>
      <c r="Q56" s="188">
        <f t="shared" si="12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13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83">
        <v>46</v>
      </c>
      <c r="B57" s="184" t="s">
        <v>778</v>
      </c>
      <c r="C57" s="195" t="s">
        <v>2788</v>
      </c>
      <c r="D57" s="185" t="s">
        <v>274</v>
      </c>
      <c r="E57" s="186">
        <v>20</v>
      </c>
      <c r="F57" s="187"/>
      <c r="G57" s="188">
        <f t="shared" si="7"/>
        <v>0</v>
      </c>
      <c r="H57" s="187"/>
      <c r="I57" s="188">
        <f t="shared" si="8"/>
        <v>0</v>
      </c>
      <c r="J57" s="187"/>
      <c r="K57" s="188">
        <f t="shared" si="9"/>
        <v>0</v>
      </c>
      <c r="L57" s="188">
        <v>21</v>
      </c>
      <c r="M57" s="188">
        <f t="shared" si="10"/>
        <v>0</v>
      </c>
      <c r="N57" s="188">
        <v>0</v>
      </c>
      <c r="O57" s="188">
        <f t="shared" si="11"/>
        <v>0</v>
      </c>
      <c r="P57" s="188">
        <v>0</v>
      </c>
      <c r="Q57" s="188">
        <f t="shared" si="12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13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83">
        <v>47</v>
      </c>
      <c r="B58" s="184" t="s">
        <v>780</v>
      </c>
      <c r="C58" s="195" t="s">
        <v>2789</v>
      </c>
      <c r="D58" s="185" t="s">
        <v>274</v>
      </c>
      <c r="E58" s="186">
        <v>34</v>
      </c>
      <c r="F58" s="187"/>
      <c r="G58" s="188">
        <f t="shared" si="7"/>
        <v>0</v>
      </c>
      <c r="H58" s="187"/>
      <c r="I58" s="188">
        <f t="shared" si="8"/>
        <v>0</v>
      </c>
      <c r="J58" s="187"/>
      <c r="K58" s="188">
        <f t="shared" si="9"/>
        <v>0</v>
      </c>
      <c r="L58" s="188">
        <v>21</v>
      </c>
      <c r="M58" s="188">
        <f t="shared" si="10"/>
        <v>0</v>
      </c>
      <c r="N58" s="188">
        <v>0</v>
      </c>
      <c r="O58" s="188">
        <f t="shared" si="11"/>
        <v>0</v>
      </c>
      <c r="P58" s="188">
        <v>0</v>
      </c>
      <c r="Q58" s="188">
        <f t="shared" si="12"/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si="13"/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83">
        <v>48</v>
      </c>
      <c r="B59" s="184" t="s">
        <v>782</v>
      </c>
      <c r="C59" s="195" t="s">
        <v>2790</v>
      </c>
      <c r="D59" s="185" t="s">
        <v>274</v>
      </c>
      <c r="E59" s="186">
        <v>125</v>
      </c>
      <c r="F59" s="187"/>
      <c r="G59" s="188">
        <f t="shared" si="7"/>
        <v>0</v>
      </c>
      <c r="H59" s="187"/>
      <c r="I59" s="188">
        <f t="shared" si="8"/>
        <v>0</v>
      </c>
      <c r="J59" s="187"/>
      <c r="K59" s="188">
        <f t="shared" si="9"/>
        <v>0</v>
      </c>
      <c r="L59" s="188">
        <v>21</v>
      </c>
      <c r="M59" s="188">
        <f t="shared" si="10"/>
        <v>0</v>
      </c>
      <c r="N59" s="188">
        <v>0</v>
      </c>
      <c r="O59" s="188">
        <f t="shared" si="11"/>
        <v>0</v>
      </c>
      <c r="P59" s="188">
        <v>0</v>
      </c>
      <c r="Q59" s="188">
        <f t="shared" si="12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13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83">
        <v>49</v>
      </c>
      <c r="B60" s="184" t="s">
        <v>784</v>
      </c>
      <c r="C60" s="195" t="s">
        <v>2752</v>
      </c>
      <c r="D60" s="185" t="s">
        <v>274</v>
      </c>
      <c r="E60" s="186">
        <v>48</v>
      </c>
      <c r="F60" s="187"/>
      <c r="G60" s="188">
        <f t="shared" si="7"/>
        <v>0</v>
      </c>
      <c r="H60" s="187"/>
      <c r="I60" s="188">
        <f t="shared" si="8"/>
        <v>0</v>
      </c>
      <c r="J60" s="187"/>
      <c r="K60" s="188">
        <f t="shared" si="9"/>
        <v>0</v>
      </c>
      <c r="L60" s="188">
        <v>21</v>
      </c>
      <c r="M60" s="188">
        <f t="shared" si="10"/>
        <v>0</v>
      </c>
      <c r="N60" s="188">
        <v>0</v>
      </c>
      <c r="O60" s="188">
        <f t="shared" si="11"/>
        <v>0</v>
      </c>
      <c r="P60" s="188">
        <v>0</v>
      </c>
      <c r="Q60" s="188">
        <f t="shared" si="12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13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83">
        <v>50</v>
      </c>
      <c r="B61" s="184" t="s">
        <v>786</v>
      </c>
      <c r="C61" s="195" t="s">
        <v>2753</v>
      </c>
      <c r="D61" s="185" t="s">
        <v>274</v>
      </c>
      <c r="E61" s="186">
        <v>10</v>
      </c>
      <c r="F61" s="187"/>
      <c r="G61" s="188">
        <f t="shared" si="7"/>
        <v>0</v>
      </c>
      <c r="H61" s="187"/>
      <c r="I61" s="188">
        <f t="shared" si="8"/>
        <v>0</v>
      </c>
      <c r="J61" s="187"/>
      <c r="K61" s="188">
        <f t="shared" si="9"/>
        <v>0</v>
      </c>
      <c r="L61" s="188">
        <v>21</v>
      </c>
      <c r="M61" s="188">
        <f t="shared" si="10"/>
        <v>0</v>
      </c>
      <c r="N61" s="188">
        <v>0</v>
      </c>
      <c r="O61" s="188">
        <f t="shared" si="11"/>
        <v>0</v>
      </c>
      <c r="P61" s="188">
        <v>0</v>
      </c>
      <c r="Q61" s="188">
        <f t="shared" si="12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13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3">
        <v>51</v>
      </c>
      <c r="B62" s="184" t="s">
        <v>788</v>
      </c>
      <c r="C62" s="195" t="s">
        <v>2791</v>
      </c>
      <c r="D62" s="185" t="s">
        <v>274</v>
      </c>
      <c r="E62" s="186">
        <v>165</v>
      </c>
      <c r="F62" s="187"/>
      <c r="G62" s="188">
        <f t="shared" si="7"/>
        <v>0</v>
      </c>
      <c r="H62" s="187"/>
      <c r="I62" s="188">
        <f t="shared" si="8"/>
        <v>0</v>
      </c>
      <c r="J62" s="187"/>
      <c r="K62" s="188">
        <f t="shared" si="9"/>
        <v>0</v>
      </c>
      <c r="L62" s="188">
        <v>21</v>
      </c>
      <c r="M62" s="188">
        <f t="shared" si="10"/>
        <v>0</v>
      </c>
      <c r="N62" s="188">
        <v>0</v>
      </c>
      <c r="O62" s="188">
        <f t="shared" si="11"/>
        <v>0</v>
      </c>
      <c r="P62" s="188">
        <v>0</v>
      </c>
      <c r="Q62" s="188">
        <f t="shared" si="12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13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3">
        <v>52</v>
      </c>
      <c r="B63" s="184" t="s">
        <v>790</v>
      </c>
      <c r="C63" s="195" t="s">
        <v>2792</v>
      </c>
      <c r="D63" s="185" t="s">
        <v>274</v>
      </c>
      <c r="E63" s="186">
        <v>155</v>
      </c>
      <c r="F63" s="187"/>
      <c r="G63" s="188">
        <f t="shared" si="7"/>
        <v>0</v>
      </c>
      <c r="H63" s="187"/>
      <c r="I63" s="188">
        <f t="shared" si="8"/>
        <v>0</v>
      </c>
      <c r="J63" s="187"/>
      <c r="K63" s="188">
        <f t="shared" si="9"/>
        <v>0</v>
      </c>
      <c r="L63" s="188">
        <v>21</v>
      </c>
      <c r="M63" s="188">
        <f t="shared" si="10"/>
        <v>0</v>
      </c>
      <c r="N63" s="188">
        <v>0</v>
      </c>
      <c r="O63" s="188">
        <f t="shared" si="11"/>
        <v>0</v>
      </c>
      <c r="P63" s="188">
        <v>0</v>
      </c>
      <c r="Q63" s="188">
        <f t="shared" si="12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13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83">
        <v>53</v>
      </c>
      <c r="B64" s="184" t="s">
        <v>791</v>
      </c>
      <c r="C64" s="195" t="s">
        <v>2793</v>
      </c>
      <c r="D64" s="185" t="s">
        <v>274</v>
      </c>
      <c r="E64" s="186">
        <v>100</v>
      </c>
      <c r="F64" s="187"/>
      <c r="G64" s="188">
        <f t="shared" si="7"/>
        <v>0</v>
      </c>
      <c r="H64" s="187"/>
      <c r="I64" s="188">
        <f t="shared" si="8"/>
        <v>0</v>
      </c>
      <c r="J64" s="187"/>
      <c r="K64" s="188">
        <f t="shared" si="9"/>
        <v>0</v>
      </c>
      <c r="L64" s="188">
        <v>21</v>
      </c>
      <c r="M64" s="188">
        <f t="shared" si="10"/>
        <v>0</v>
      </c>
      <c r="N64" s="188">
        <v>0</v>
      </c>
      <c r="O64" s="188">
        <f t="shared" si="11"/>
        <v>0</v>
      </c>
      <c r="P64" s="188">
        <v>0</v>
      </c>
      <c r="Q64" s="188">
        <f t="shared" si="12"/>
        <v>0</v>
      </c>
      <c r="R64" s="188"/>
      <c r="S64" s="188" t="s">
        <v>326</v>
      </c>
      <c r="T64" s="189" t="s">
        <v>327</v>
      </c>
      <c r="U64" s="159">
        <v>0</v>
      </c>
      <c r="V64" s="159">
        <f t="shared" si="13"/>
        <v>0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83">
        <v>54</v>
      </c>
      <c r="B65" s="184" t="s">
        <v>816</v>
      </c>
      <c r="C65" s="195" t="s">
        <v>2794</v>
      </c>
      <c r="D65" s="185" t="s">
        <v>702</v>
      </c>
      <c r="E65" s="186">
        <v>1</v>
      </c>
      <c r="F65" s="187"/>
      <c r="G65" s="188">
        <f t="shared" si="7"/>
        <v>0</v>
      </c>
      <c r="H65" s="187"/>
      <c r="I65" s="188">
        <f t="shared" si="8"/>
        <v>0</v>
      </c>
      <c r="J65" s="187"/>
      <c r="K65" s="188">
        <f t="shared" si="9"/>
        <v>0</v>
      </c>
      <c r="L65" s="188">
        <v>21</v>
      </c>
      <c r="M65" s="188">
        <f t="shared" si="10"/>
        <v>0</v>
      </c>
      <c r="N65" s="188">
        <v>0</v>
      </c>
      <c r="O65" s="188">
        <f t="shared" si="11"/>
        <v>0</v>
      </c>
      <c r="P65" s="188">
        <v>0</v>
      </c>
      <c r="Q65" s="188">
        <f t="shared" si="12"/>
        <v>0</v>
      </c>
      <c r="R65" s="188"/>
      <c r="S65" s="188" t="s">
        <v>326</v>
      </c>
      <c r="T65" s="189" t="s">
        <v>327</v>
      </c>
      <c r="U65" s="159">
        <v>0</v>
      </c>
      <c r="V65" s="159">
        <f t="shared" si="13"/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83">
        <v>55</v>
      </c>
      <c r="B66" s="184" t="s">
        <v>818</v>
      </c>
      <c r="C66" s="195" t="s">
        <v>2548</v>
      </c>
      <c r="D66" s="185" t="s">
        <v>702</v>
      </c>
      <c r="E66" s="186">
        <v>1</v>
      </c>
      <c r="F66" s="187"/>
      <c r="G66" s="188">
        <f t="shared" si="7"/>
        <v>0</v>
      </c>
      <c r="H66" s="187"/>
      <c r="I66" s="188">
        <f t="shared" si="8"/>
        <v>0</v>
      </c>
      <c r="J66" s="187"/>
      <c r="K66" s="188">
        <f t="shared" si="9"/>
        <v>0</v>
      </c>
      <c r="L66" s="188">
        <v>21</v>
      </c>
      <c r="M66" s="188">
        <f t="shared" si="10"/>
        <v>0</v>
      </c>
      <c r="N66" s="188">
        <v>0</v>
      </c>
      <c r="O66" s="188">
        <f t="shared" si="11"/>
        <v>0</v>
      </c>
      <c r="P66" s="188">
        <v>0</v>
      </c>
      <c r="Q66" s="188">
        <f t="shared" si="12"/>
        <v>0</v>
      </c>
      <c r="R66" s="188"/>
      <c r="S66" s="188" t="s">
        <v>326</v>
      </c>
      <c r="T66" s="189" t="s">
        <v>327</v>
      </c>
      <c r="U66" s="159">
        <v>0</v>
      </c>
      <c r="V66" s="159">
        <f t="shared" si="13"/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83">
        <v>56</v>
      </c>
      <c r="B67" s="184" t="s">
        <v>820</v>
      </c>
      <c r="C67" s="195" t="s">
        <v>2641</v>
      </c>
      <c r="D67" s="185" t="s">
        <v>724</v>
      </c>
      <c r="E67" s="186">
        <v>3</v>
      </c>
      <c r="F67" s="187"/>
      <c r="G67" s="188">
        <f t="shared" si="7"/>
        <v>0</v>
      </c>
      <c r="H67" s="187"/>
      <c r="I67" s="188">
        <f t="shared" si="8"/>
        <v>0</v>
      </c>
      <c r="J67" s="187"/>
      <c r="K67" s="188">
        <f t="shared" si="9"/>
        <v>0</v>
      </c>
      <c r="L67" s="188">
        <v>21</v>
      </c>
      <c r="M67" s="188">
        <f t="shared" si="10"/>
        <v>0</v>
      </c>
      <c r="N67" s="188">
        <v>0</v>
      </c>
      <c r="O67" s="188">
        <f t="shared" si="11"/>
        <v>0</v>
      </c>
      <c r="P67" s="188">
        <v>0</v>
      </c>
      <c r="Q67" s="188">
        <f t="shared" si="12"/>
        <v>0</v>
      </c>
      <c r="R67" s="188"/>
      <c r="S67" s="188" t="s">
        <v>326</v>
      </c>
      <c r="T67" s="189" t="s">
        <v>327</v>
      </c>
      <c r="U67" s="159">
        <v>0</v>
      </c>
      <c r="V67" s="159">
        <f t="shared" si="13"/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3">
        <v>57</v>
      </c>
      <c r="B68" s="184" t="s">
        <v>822</v>
      </c>
      <c r="C68" s="195" t="s">
        <v>2630</v>
      </c>
      <c r="D68" s="185" t="s">
        <v>724</v>
      </c>
      <c r="E68" s="186">
        <v>5</v>
      </c>
      <c r="F68" s="187"/>
      <c r="G68" s="188">
        <f t="shared" si="7"/>
        <v>0</v>
      </c>
      <c r="H68" s="187"/>
      <c r="I68" s="188">
        <f t="shared" si="8"/>
        <v>0</v>
      </c>
      <c r="J68" s="187"/>
      <c r="K68" s="188">
        <f t="shared" si="9"/>
        <v>0</v>
      </c>
      <c r="L68" s="188">
        <v>21</v>
      </c>
      <c r="M68" s="188">
        <f t="shared" si="10"/>
        <v>0</v>
      </c>
      <c r="N68" s="188">
        <v>0</v>
      </c>
      <c r="O68" s="188">
        <f t="shared" si="11"/>
        <v>0</v>
      </c>
      <c r="P68" s="188">
        <v>0</v>
      </c>
      <c r="Q68" s="188">
        <f t="shared" si="12"/>
        <v>0</v>
      </c>
      <c r="R68" s="188"/>
      <c r="S68" s="188" t="s">
        <v>326</v>
      </c>
      <c r="T68" s="189" t="s">
        <v>327</v>
      </c>
      <c r="U68" s="159">
        <v>0</v>
      </c>
      <c r="V68" s="159">
        <f t="shared" si="13"/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83">
        <v>58</v>
      </c>
      <c r="B69" s="184" t="s">
        <v>824</v>
      </c>
      <c r="C69" s="195" t="s">
        <v>2642</v>
      </c>
      <c r="D69" s="185" t="s">
        <v>808</v>
      </c>
      <c r="E69" s="186">
        <v>15</v>
      </c>
      <c r="F69" s="187"/>
      <c r="G69" s="188">
        <f t="shared" si="7"/>
        <v>0</v>
      </c>
      <c r="H69" s="187"/>
      <c r="I69" s="188">
        <f t="shared" si="8"/>
        <v>0</v>
      </c>
      <c r="J69" s="187"/>
      <c r="K69" s="188">
        <f t="shared" si="9"/>
        <v>0</v>
      </c>
      <c r="L69" s="188">
        <v>21</v>
      </c>
      <c r="M69" s="188">
        <f t="shared" si="10"/>
        <v>0</v>
      </c>
      <c r="N69" s="188">
        <v>0</v>
      </c>
      <c r="O69" s="188">
        <f t="shared" si="11"/>
        <v>0</v>
      </c>
      <c r="P69" s="188">
        <v>0</v>
      </c>
      <c r="Q69" s="188">
        <f t="shared" si="12"/>
        <v>0</v>
      </c>
      <c r="R69" s="188"/>
      <c r="S69" s="188" t="s">
        <v>326</v>
      </c>
      <c r="T69" s="189" t="s">
        <v>327</v>
      </c>
      <c r="U69" s="159">
        <v>0</v>
      </c>
      <c r="V69" s="159">
        <f t="shared" si="13"/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83">
        <v>59</v>
      </c>
      <c r="B70" s="184" t="s">
        <v>826</v>
      </c>
      <c r="C70" s="195" t="s">
        <v>2795</v>
      </c>
      <c r="D70" s="185" t="s">
        <v>702</v>
      </c>
      <c r="E70" s="186">
        <v>5</v>
      </c>
      <c r="F70" s="187"/>
      <c r="G70" s="188">
        <f t="shared" si="7"/>
        <v>0</v>
      </c>
      <c r="H70" s="187"/>
      <c r="I70" s="188">
        <f t="shared" si="8"/>
        <v>0</v>
      </c>
      <c r="J70" s="187"/>
      <c r="K70" s="188">
        <f t="shared" si="9"/>
        <v>0</v>
      </c>
      <c r="L70" s="188">
        <v>21</v>
      </c>
      <c r="M70" s="188">
        <f t="shared" si="10"/>
        <v>0</v>
      </c>
      <c r="N70" s="188">
        <v>0</v>
      </c>
      <c r="O70" s="188">
        <f t="shared" si="11"/>
        <v>0</v>
      </c>
      <c r="P70" s="188">
        <v>0</v>
      </c>
      <c r="Q70" s="188">
        <f t="shared" si="12"/>
        <v>0</v>
      </c>
      <c r="R70" s="188"/>
      <c r="S70" s="188" t="s">
        <v>326</v>
      </c>
      <c r="T70" s="189" t="s">
        <v>327</v>
      </c>
      <c r="U70" s="159">
        <v>0</v>
      </c>
      <c r="V70" s="159">
        <f t="shared" si="13"/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289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5">
      <c r="A71" s="169" t="s">
        <v>238</v>
      </c>
      <c r="B71" s="170" t="s">
        <v>119</v>
      </c>
      <c r="C71" s="192" t="s">
        <v>103</v>
      </c>
      <c r="D71" s="171"/>
      <c r="E71" s="172"/>
      <c r="F71" s="173"/>
      <c r="G71" s="173">
        <f>SUMIF(AG72:AG75,"&lt;&gt;NOR",G72:G75)</f>
        <v>0</v>
      </c>
      <c r="H71" s="173"/>
      <c r="I71" s="173">
        <f>SUM(I72:I75)</f>
        <v>0</v>
      </c>
      <c r="J71" s="173"/>
      <c r="K71" s="173">
        <f>SUM(K72:K75)</f>
        <v>0</v>
      </c>
      <c r="L71" s="173"/>
      <c r="M71" s="173">
        <f>SUM(M72:M75)</f>
        <v>0</v>
      </c>
      <c r="N71" s="173"/>
      <c r="O71" s="173">
        <f>SUM(O72:O75)</f>
        <v>0</v>
      </c>
      <c r="P71" s="173"/>
      <c r="Q71" s="173">
        <f>SUM(Q72:Q75)</f>
        <v>0</v>
      </c>
      <c r="R71" s="173"/>
      <c r="S71" s="173"/>
      <c r="T71" s="174"/>
      <c r="U71" s="168"/>
      <c r="V71" s="168">
        <f>SUM(V72:V75)</f>
        <v>0</v>
      </c>
      <c r="W71" s="168"/>
      <c r="X71" s="168"/>
      <c r="AG71" t="s">
        <v>239</v>
      </c>
    </row>
    <row r="72" spans="1:60" outlineLevel="1" x14ac:dyDescent="0.25">
      <c r="A72" s="183">
        <v>60</v>
      </c>
      <c r="B72" s="184" t="s">
        <v>828</v>
      </c>
      <c r="C72" s="195" t="s">
        <v>777</v>
      </c>
      <c r="D72" s="185" t="s">
        <v>702</v>
      </c>
      <c r="E72" s="186">
        <v>1</v>
      </c>
      <c r="F72" s="187"/>
      <c r="G72" s="188">
        <f>ROUND(E72*F72,2)</f>
        <v>0</v>
      </c>
      <c r="H72" s="187"/>
      <c r="I72" s="188">
        <f>ROUND(E72*H72,2)</f>
        <v>0</v>
      </c>
      <c r="J72" s="187"/>
      <c r="K72" s="188">
        <f>ROUND(E72*J72,2)</f>
        <v>0</v>
      </c>
      <c r="L72" s="188">
        <v>21</v>
      </c>
      <c r="M72" s="188">
        <f>G72*(1+L72/100)</f>
        <v>0</v>
      </c>
      <c r="N72" s="188">
        <v>0</v>
      </c>
      <c r="O72" s="188">
        <f>ROUND(E72*N72,2)</f>
        <v>0</v>
      </c>
      <c r="P72" s="188">
        <v>0</v>
      </c>
      <c r="Q72" s="188">
        <f>ROUND(E72*P72,2)</f>
        <v>0</v>
      </c>
      <c r="R72" s="188"/>
      <c r="S72" s="188" t="s">
        <v>326</v>
      </c>
      <c r="T72" s="189" t="s">
        <v>327</v>
      </c>
      <c r="U72" s="159">
        <v>0</v>
      </c>
      <c r="V72" s="159">
        <f>ROUND(E72*U72,2)</f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83">
        <v>61</v>
      </c>
      <c r="B73" s="184" t="s">
        <v>830</v>
      </c>
      <c r="C73" s="195" t="s">
        <v>2796</v>
      </c>
      <c r="D73" s="185" t="s">
        <v>2797</v>
      </c>
      <c r="E73" s="186">
        <v>1</v>
      </c>
      <c r="F73" s="187"/>
      <c r="G73" s="188">
        <f>ROUND(E73*F73,2)</f>
        <v>0</v>
      </c>
      <c r="H73" s="187"/>
      <c r="I73" s="188">
        <f>ROUND(E73*H73,2)</f>
        <v>0</v>
      </c>
      <c r="J73" s="187"/>
      <c r="K73" s="188">
        <f>ROUND(E73*J73,2)</f>
        <v>0</v>
      </c>
      <c r="L73" s="188">
        <v>21</v>
      </c>
      <c r="M73" s="188">
        <f>G73*(1+L73/100)</f>
        <v>0</v>
      </c>
      <c r="N73" s="188">
        <v>0</v>
      </c>
      <c r="O73" s="188">
        <f>ROUND(E73*N73,2)</f>
        <v>0</v>
      </c>
      <c r="P73" s="188">
        <v>0</v>
      </c>
      <c r="Q73" s="188">
        <f>ROUND(E73*P73,2)</f>
        <v>0</v>
      </c>
      <c r="R73" s="188"/>
      <c r="S73" s="188" t="s">
        <v>326</v>
      </c>
      <c r="T73" s="189" t="s">
        <v>327</v>
      </c>
      <c r="U73" s="159">
        <v>0</v>
      </c>
      <c r="V73" s="159">
        <f>ROUND(E73*U73,2)</f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3">
        <v>62</v>
      </c>
      <c r="B74" s="184" t="s">
        <v>832</v>
      </c>
      <c r="C74" s="195" t="s">
        <v>2798</v>
      </c>
      <c r="D74" s="185" t="s">
        <v>702</v>
      </c>
      <c r="E74" s="186">
        <v>1</v>
      </c>
      <c r="F74" s="187"/>
      <c r="G74" s="188">
        <f>ROUND(E74*F74,2)</f>
        <v>0</v>
      </c>
      <c r="H74" s="187"/>
      <c r="I74" s="188">
        <f>ROUND(E74*H74,2)</f>
        <v>0</v>
      </c>
      <c r="J74" s="187"/>
      <c r="K74" s="188">
        <f>ROUND(E74*J74,2)</f>
        <v>0</v>
      </c>
      <c r="L74" s="188">
        <v>21</v>
      </c>
      <c r="M74" s="188">
        <f>G74*(1+L74/100)</f>
        <v>0</v>
      </c>
      <c r="N74" s="188">
        <v>0</v>
      </c>
      <c r="O74" s="188">
        <f>ROUND(E74*N74,2)</f>
        <v>0</v>
      </c>
      <c r="P74" s="188">
        <v>0</v>
      </c>
      <c r="Q74" s="188">
        <f>ROUND(E74*P74,2)</f>
        <v>0</v>
      </c>
      <c r="R74" s="188"/>
      <c r="S74" s="188" t="s">
        <v>326</v>
      </c>
      <c r="T74" s="189" t="s">
        <v>327</v>
      </c>
      <c r="U74" s="159">
        <v>0</v>
      </c>
      <c r="V74" s="159">
        <f>ROUND(E74*U74,2)</f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75">
        <v>63</v>
      </c>
      <c r="B75" s="176" t="s">
        <v>834</v>
      </c>
      <c r="C75" s="193" t="s">
        <v>760</v>
      </c>
      <c r="D75" s="177" t="s">
        <v>702</v>
      </c>
      <c r="E75" s="178">
        <v>1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80">
        <v>0</v>
      </c>
      <c r="O75" s="180">
        <f>ROUND(E75*N75,2)</f>
        <v>0</v>
      </c>
      <c r="P75" s="180">
        <v>0</v>
      </c>
      <c r="Q75" s="180">
        <f>ROUND(E75*P75,2)</f>
        <v>0</v>
      </c>
      <c r="R75" s="180"/>
      <c r="S75" s="180" t="s">
        <v>326</v>
      </c>
      <c r="T75" s="181" t="s">
        <v>327</v>
      </c>
      <c r="U75" s="159">
        <v>0</v>
      </c>
      <c r="V75" s="159">
        <f>ROUND(E75*U75,2)</f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5">
      <c r="A76" s="3"/>
      <c r="B76" s="4"/>
      <c r="C76" s="198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225</v>
      </c>
    </row>
    <row r="77" spans="1:60" x14ac:dyDescent="0.25">
      <c r="A77" s="152"/>
      <c r="B77" s="153" t="s">
        <v>29</v>
      </c>
      <c r="C77" s="199"/>
      <c r="D77" s="154"/>
      <c r="E77" s="155"/>
      <c r="F77" s="155"/>
      <c r="G77" s="191">
        <f>G8+G14+G22+G24+G71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666</v>
      </c>
    </row>
    <row r="78" spans="1:60" x14ac:dyDescent="0.25">
      <c r="C78" s="200"/>
      <c r="D78" s="10"/>
      <c r="AG78" t="s">
        <v>687</v>
      </c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zjIacJKBmQY4ovU/rzTx061Mp9aOGnf9xbz2U8muTVvHXeprpqjEsW353uQknZtzBy3ZAirgZZZJOCEwAYc8g==" saltValue="VwoOL6NmX0mNkvpTElhhR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72</v>
      </c>
      <c r="C3" s="271" t="s">
        <v>73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77</v>
      </c>
      <c r="C4" s="274" t="s">
        <v>78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SUMIF(AG9:AG19,"&lt;&gt;NOR",G9:G19)</f>
        <v>0</v>
      </c>
      <c r="H8" s="173"/>
      <c r="I8" s="173">
        <f>SUM(I9:I19)</f>
        <v>0</v>
      </c>
      <c r="J8" s="173"/>
      <c r="K8" s="173">
        <f>SUM(K9:K19)</f>
        <v>0</v>
      </c>
      <c r="L8" s="173"/>
      <c r="M8" s="173">
        <f>SUM(M9:M19)</f>
        <v>0</v>
      </c>
      <c r="N8" s="173"/>
      <c r="O8" s="173">
        <f>SUM(O9:O19)</f>
        <v>0</v>
      </c>
      <c r="P8" s="173"/>
      <c r="Q8" s="173">
        <f>SUM(Q9:Q19)</f>
        <v>0</v>
      </c>
      <c r="R8" s="173"/>
      <c r="S8" s="173"/>
      <c r="T8" s="174"/>
      <c r="U8" s="168"/>
      <c r="V8" s="168">
        <f>SUM(V9:V19)</f>
        <v>30.61</v>
      </c>
      <c r="W8" s="168"/>
      <c r="X8" s="168"/>
      <c r="AG8" t="s">
        <v>239</v>
      </c>
    </row>
    <row r="9" spans="1:60" outlineLevel="1" x14ac:dyDescent="0.25">
      <c r="A9" s="175">
        <v>1</v>
      </c>
      <c r="B9" s="176" t="s">
        <v>2799</v>
      </c>
      <c r="C9" s="193" t="s">
        <v>2800</v>
      </c>
      <c r="D9" s="177" t="s">
        <v>279</v>
      </c>
      <c r="E9" s="178">
        <v>12.936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 t="s">
        <v>280</v>
      </c>
      <c r="S9" s="180" t="s">
        <v>244</v>
      </c>
      <c r="T9" s="181" t="s">
        <v>1030</v>
      </c>
      <c r="U9" s="159">
        <v>2.2490000000000001</v>
      </c>
      <c r="V9" s="159">
        <f>ROUND(E9*U9,2)</f>
        <v>29.09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1" outlineLevel="1" x14ac:dyDescent="0.25">
      <c r="A10" s="156"/>
      <c r="B10" s="157"/>
      <c r="C10" s="266" t="s">
        <v>2801</v>
      </c>
      <c r="D10" s="267"/>
      <c r="E10" s="267"/>
      <c r="F10" s="267"/>
      <c r="G10" s="267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270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82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94" t="s">
        <v>2802</v>
      </c>
      <c r="D11" s="161"/>
      <c r="E11" s="162">
        <v>12.936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75">
        <v>2</v>
      </c>
      <c r="B12" s="176" t="s">
        <v>2803</v>
      </c>
      <c r="C12" s="193" t="s">
        <v>2804</v>
      </c>
      <c r="D12" s="177" t="s">
        <v>279</v>
      </c>
      <c r="E12" s="178">
        <v>12.936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 t="s">
        <v>280</v>
      </c>
      <c r="S12" s="180" t="s">
        <v>244</v>
      </c>
      <c r="T12" s="181" t="s">
        <v>1030</v>
      </c>
      <c r="U12" s="159">
        <v>0.107</v>
      </c>
      <c r="V12" s="159">
        <f>ROUND(E12*U12,2)</f>
        <v>1.38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1" outlineLevel="1" x14ac:dyDescent="0.25">
      <c r="A13" s="156"/>
      <c r="B13" s="157"/>
      <c r="C13" s="266" t="s">
        <v>2801</v>
      </c>
      <c r="D13" s="267"/>
      <c r="E13" s="267"/>
      <c r="F13" s="267"/>
      <c r="G13" s="267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270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82" t="str">
        <f>C13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75">
        <v>3</v>
      </c>
      <c r="B14" s="176" t="s">
        <v>292</v>
      </c>
      <c r="C14" s="193" t="s">
        <v>293</v>
      </c>
      <c r="D14" s="177" t="s">
        <v>279</v>
      </c>
      <c r="E14" s="178">
        <v>12.936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 t="s">
        <v>280</v>
      </c>
      <c r="S14" s="180" t="s">
        <v>244</v>
      </c>
      <c r="T14" s="181" t="s">
        <v>1030</v>
      </c>
      <c r="U14" s="159">
        <v>1.0999999999999999E-2</v>
      </c>
      <c r="V14" s="159">
        <f>ROUND(E14*U14,2)</f>
        <v>0.14000000000000001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56"/>
      <c r="B15" s="157"/>
      <c r="C15" s="266" t="s">
        <v>294</v>
      </c>
      <c r="D15" s="267"/>
      <c r="E15" s="267"/>
      <c r="F15" s="267"/>
      <c r="G15" s="267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270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30.6" outlineLevel="1" x14ac:dyDescent="0.25">
      <c r="A16" s="175">
        <v>4</v>
      </c>
      <c r="B16" s="176" t="s">
        <v>298</v>
      </c>
      <c r="C16" s="193" t="s">
        <v>299</v>
      </c>
      <c r="D16" s="177" t="s">
        <v>279</v>
      </c>
      <c r="E16" s="178">
        <v>129.36000000000001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80">
        <v>0</v>
      </c>
      <c r="O16" s="180">
        <f>ROUND(E16*N16,2)</f>
        <v>0</v>
      </c>
      <c r="P16" s="180">
        <v>0</v>
      </c>
      <c r="Q16" s="180">
        <f>ROUND(E16*P16,2)</f>
        <v>0</v>
      </c>
      <c r="R16" s="180" t="s">
        <v>280</v>
      </c>
      <c r="S16" s="180" t="s">
        <v>244</v>
      </c>
      <c r="T16" s="181" t="s">
        <v>1030</v>
      </c>
      <c r="U16" s="159">
        <v>0</v>
      </c>
      <c r="V16" s="159">
        <f>ROUND(E16*U16,2)</f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266" t="s">
        <v>294</v>
      </c>
      <c r="D17" s="267"/>
      <c r="E17" s="267"/>
      <c r="F17" s="267"/>
      <c r="G17" s="267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270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94" t="s">
        <v>2805</v>
      </c>
      <c r="D18" s="161"/>
      <c r="E18" s="162">
        <v>129.36000000000001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3">
        <v>5</v>
      </c>
      <c r="B19" s="184" t="s">
        <v>1050</v>
      </c>
      <c r="C19" s="195" t="s">
        <v>1051</v>
      </c>
      <c r="D19" s="185" t="s">
        <v>279</v>
      </c>
      <c r="E19" s="186">
        <v>12.936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8">
        <v>0</v>
      </c>
      <c r="O19" s="188">
        <f>ROUND(E19*N19,2)</f>
        <v>0</v>
      </c>
      <c r="P19" s="188">
        <v>0</v>
      </c>
      <c r="Q19" s="188">
        <f>ROUND(E19*P19,2)</f>
        <v>0</v>
      </c>
      <c r="R19" s="188" t="s">
        <v>280</v>
      </c>
      <c r="S19" s="188" t="s">
        <v>244</v>
      </c>
      <c r="T19" s="189" t="s">
        <v>1030</v>
      </c>
      <c r="U19" s="159">
        <v>0</v>
      </c>
      <c r="V19" s="159">
        <f>ROUND(E19*U19,2)</f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5">
      <c r="A20" s="169" t="s">
        <v>238</v>
      </c>
      <c r="B20" s="170" t="s">
        <v>143</v>
      </c>
      <c r="C20" s="192" t="s">
        <v>144</v>
      </c>
      <c r="D20" s="171"/>
      <c r="E20" s="172"/>
      <c r="F20" s="173"/>
      <c r="G20" s="173">
        <f>SUMIF(AG21:AG54,"&lt;&gt;NOR",G21:G54)</f>
        <v>0</v>
      </c>
      <c r="H20" s="173"/>
      <c r="I20" s="173">
        <f>SUM(I21:I54)</f>
        <v>0</v>
      </c>
      <c r="J20" s="173"/>
      <c r="K20" s="173">
        <f>SUM(K21:K54)</f>
        <v>0</v>
      </c>
      <c r="L20" s="173"/>
      <c r="M20" s="173">
        <f>SUM(M21:M54)</f>
        <v>0</v>
      </c>
      <c r="N20" s="173"/>
      <c r="O20" s="173">
        <f>SUM(O21:O54)</f>
        <v>21.53</v>
      </c>
      <c r="P20" s="173"/>
      <c r="Q20" s="173">
        <f>SUM(Q21:Q54)</f>
        <v>0</v>
      </c>
      <c r="R20" s="173"/>
      <c r="S20" s="173"/>
      <c r="T20" s="174"/>
      <c r="U20" s="168"/>
      <c r="V20" s="168">
        <f>SUM(V21:V54)</f>
        <v>191.76</v>
      </c>
      <c r="W20" s="168"/>
      <c r="X20" s="168"/>
      <c r="AG20" t="s">
        <v>239</v>
      </c>
    </row>
    <row r="21" spans="1:60" outlineLevel="1" x14ac:dyDescent="0.25">
      <c r="A21" s="175">
        <v>6</v>
      </c>
      <c r="B21" s="176" t="s">
        <v>2806</v>
      </c>
      <c r="C21" s="193" t="s">
        <v>2807</v>
      </c>
      <c r="D21" s="177" t="s">
        <v>279</v>
      </c>
      <c r="E21" s="178">
        <v>2.3519999999999999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1.9397</v>
      </c>
      <c r="O21" s="180">
        <f>ROUND(E21*N21,2)</f>
        <v>4.5599999999999996</v>
      </c>
      <c r="P21" s="180">
        <v>0</v>
      </c>
      <c r="Q21" s="180">
        <f>ROUND(E21*P21,2)</f>
        <v>0</v>
      </c>
      <c r="R21" s="180" t="s">
        <v>1054</v>
      </c>
      <c r="S21" s="180" t="s">
        <v>244</v>
      </c>
      <c r="T21" s="181" t="s">
        <v>1030</v>
      </c>
      <c r="U21" s="159">
        <v>0.96499999999999997</v>
      </c>
      <c r="V21" s="159">
        <f>ROUND(E21*U21,2)</f>
        <v>2.27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194" t="s">
        <v>2808</v>
      </c>
      <c r="D22" s="161"/>
      <c r="E22" s="162">
        <v>2.3519999999999999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5">
        <v>7</v>
      </c>
      <c r="B23" s="176" t="s">
        <v>1074</v>
      </c>
      <c r="C23" s="193" t="s">
        <v>1075</v>
      </c>
      <c r="D23" s="177" t="s">
        <v>279</v>
      </c>
      <c r="E23" s="178">
        <v>0.39200000000000002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2.5249999999999999</v>
      </c>
      <c r="O23" s="180">
        <f>ROUND(E23*N23,2)</f>
        <v>0.99</v>
      </c>
      <c r="P23" s="180">
        <v>0</v>
      </c>
      <c r="Q23" s="180">
        <f>ROUND(E23*P23,2)</f>
        <v>0</v>
      </c>
      <c r="R23" s="180" t="s">
        <v>333</v>
      </c>
      <c r="S23" s="180" t="s">
        <v>244</v>
      </c>
      <c r="T23" s="181" t="s">
        <v>1030</v>
      </c>
      <c r="U23" s="159">
        <v>0.47699999999999998</v>
      </c>
      <c r="V23" s="159">
        <f>ROUND(E23*U23,2)</f>
        <v>0.19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56"/>
      <c r="B24" s="157"/>
      <c r="C24" s="266" t="s">
        <v>1076</v>
      </c>
      <c r="D24" s="267"/>
      <c r="E24" s="267"/>
      <c r="F24" s="267"/>
      <c r="G24" s="267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270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194" t="s">
        <v>2809</v>
      </c>
      <c r="D25" s="161"/>
      <c r="E25" s="162">
        <v>0.39200000000000002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249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0.399999999999999" outlineLevel="1" x14ac:dyDescent="0.25">
      <c r="A26" s="175">
        <v>8</v>
      </c>
      <c r="B26" s="176" t="s">
        <v>2810</v>
      </c>
      <c r="C26" s="193" t="s">
        <v>2811</v>
      </c>
      <c r="D26" s="177" t="s">
        <v>279</v>
      </c>
      <c r="E26" s="178">
        <v>2.028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2.5249999999999999</v>
      </c>
      <c r="O26" s="180">
        <f>ROUND(E26*N26,2)</f>
        <v>5.12</v>
      </c>
      <c r="P26" s="180">
        <v>0</v>
      </c>
      <c r="Q26" s="180">
        <f>ROUND(E26*P26,2)</f>
        <v>0</v>
      </c>
      <c r="R26" s="180" t="s">
        <v>333</v>
      </c>
      <c r="S26" s="180" t="s">
        <v>244</v>
      </c>
      <c r="T26" s="181" t="s">
        <v>1030</v>
      </c>
      <c r="U26" s="159">
        <v>0.48</v>
      </c>
      <c r="V26" s="159">
        <f>ROUND(E26*U26,2)</f>
        <v>0.97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6"/>
      <c r="B27" s="157"/>
      <c r="C27" s="266" t="s">
        <v>1081</v>
      </c>
      <c r="D27" s="267"/>
      <c r="E27" s="267"/>
      <c r="F27" s="267"/>
      <c r="G27" s="267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270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94" t="s">
        <v>2812</v>
      </c>
      <c r="D28" s="161"/>
      <c r="E28" s="162">
        <v>2.028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75">
        <v>9</v>
      </c>
      <c r="B29" s="176" t="s">
        <v>1083</v>
      </c>
      <c r="C29" s="193" t="s">
        <v>1084</v>
      </c>
      <c r="D29" s="177" t="s">
        <v>242</v>
      </c>
      <c r="E29" s="178">
        <v>3.68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3.9199999999999999E-2</v>
      </c>
      <c r="O29" s="180">
        <f>ROUND(E29*N29,2)</f>
        <v>0.14000000000000001</v>
      </c>
      <c r="P29" s="180">
        <v>0</v>
      </c>
      <c r="Q29" s="180">
        <f>ROUND(E29*P29,2)</f>
        <v>0</v>
      </c>
      <c r="R29" s="180" t="s">
        <v>333</v>
      </c>
      <c r="S29" s="180" t="s">
        <v>244</v>
      </c>
      <c r="T29" s="181" t="s">
        <v>1030</v>
      </c>
      <c r="U29" s="159">
        <v>1.6</v>
      </c>
      <c r="V29" s="159">
        <f>ROUND(E29*U29,2)</f>
        <v>5.89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1" outlineLevel="1" x14ac:dyDescent="0.25">
      <c r="A30" s="156"/>
      <c r="B30" s="157"/>
      <c r="C30" s="266" t="s">
        <v>1085</v>
      </c>
      <c r="D30" s="267"/>
      <c r="E30" s="267"/>
      <c r="F30" s="267"/>
      <c r="G30" s="267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270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82" t="str">
        <f>C30</f>
        <v>svislé nebo šikmé (odkloněné) , půdorysně přímé nebo zalomené, stěn základových desek ve volných nebo zapažených jámách, rýhách, šachtách, včetně případných vzpěr,</v>
      </c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194" t="s">
        <v>2813</v>
      </c>
      <c r="D31" s="161"/>
      <c r="E31" s="162">
        <v>0.56000000000000005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249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194" t="s">
        <v>2814</v>
      </c>
      <c r="D32" s="161"/>
      <c r="E32" s="162">
        <v>3.12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249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75">
        <v>10</v>
      </c>
      <c r="B33" s="176" t="s">
        <v>1087</v>
      </c>
      <c r="C33" s="193" t="s">
        <v>1088</v>
      </c>
      <c r="D33" s="177" t="s">
        <v>242</v>
      </c>
      <c r="E33" s="178">
        <v>3.66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 t="s">
        <v>333</v>
      </c>
      <c r="S33" s="180" t="s">
        <v>244</v>
      </c>
      <c r="T33" s="181" t="s">
        <v>1030</v>
      </c>
      <c r="U33" s="159">
        <v>0.32</v>
      </c>
      <c r="V33" s="159">
        <f>ROUND(E33*U33,2)</f>
        <v>1.17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1" outlineLevel="1" x14ac:dyDescent="0.25">
      <c r="A34" s="156"/>
      <c r="B34" s="157"/>
      <c r="C34" s="266" t="s">
        <v>1085</v>
      </c>
      <c r="D34" s="267"/>
      <c r="E34" s="267"/>
      <c r="F34" s="267"/>
      <c r="G34" s="267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270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82" t="str">
        <f>C34</f>
        <v>svislé nebo šikmé (odkloněné) , půdorysně přímé nebo zalomené, stěn základových desek ve volných nebo zapažených jámách, rýhách, šachtách, včetně případných vzpěr,</v>
      </c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56"/>
      <c r="B35" s="157"/>
      <c r="C35" s="264" t="s">
        <v>2815</v>
      </c>
      <c r="D35" s="265"/>
      <c r="E35" s="265"/>
      <c r="F35" s="265"/>
      <c r="G35" s="265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610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75">
        <v>11</v>
      </c>
      <c r="B36" s="176" t="s">
        <v>1095</v>
      </c>
      <c r="C36" s="193" t="s">
        <v>1096</v>
      </c>
      <c r="D36" s="177" t="s">
        <v>320</v>
      </c>
      <c r="E36" s="178">
        <v>0.91039999999999999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1.0217400000000001</v>
      </c>
      <c r="O36" s="180">
        <f>ROUND(E36*N36,2)</f>
        <v>0.93</v>
      </c>
      <c r="P36" s="180">
        <v>0</v>
      </c>
      <c r="Q36" s="180">
        <f>ROUND(E36*P36,2)</f>
        <v>0</v>
      </c>
      <c r="R36" s="180" t="s">
        <v>333</v>
      </c>
      <c r="S36" s="180" t="s">
        <v>244</v>
      </c>
      <c r="T36" s="181" t="s">
        <v>1030</v>
      </c>
      <c r="U36" s="159">
        <v>23.530999999999999</v>
      </c>
      <c r="V36" s="159">
        <f>ROUND(E36*U36,2)</f>
        <v>21.42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266" t="s">
        <v>1092</v>
      </c>
      <c r="D37" s="267"/>
      <c r="E37" s="267"/>
      <c r="F37" s="267"/>
      <c r="G37" s="267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270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56"/>
      <c r="B38" s="157"/>
      <c r="C38" s="194" t="s">
        <v>2816</v>
      </c>
      <c r="D38" s="161"/>
      <c r="E38" s="162">
        <v>0.91039999999999999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0.399999999999999" outlineLevel="1" x14ac:dyDescent="0.25">
      <c r="A39" s="175">
        <v>12</v>
      </c>
      <c r="B39" s="176" t="s">
        <v>2817</v>
      </c>
      <c r="C39" s="193" t="s">
        <v>2818</v>
      </c>
      <c r="D39" s="177" t="s">
        <v>279</v>
      </c>
      <c r="E39" s="178">
        <v>2.76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80">
        <v>2.5249999999999999</v>
      </c>
      <c r="O39" s="180">
        <f>ROUND(E39*N39,2)</f>
        <v>6.97</v>
      </c>
      <c r="P39" s="180">
        <v>0</v>
      </c>
      <c r="Q39" s="180">
        <f>ROUND(E39*P39,2)</f>
        <v>0</v>
      </c>
      <c r="R39" s="180" t="s">
        <v>333</v>
      </c>
      <c r="S39" s="180" t="s">
        <v>244</v>
      </c>
      <c r="T39" s="181" t="s">
        <v>1030</v>
      </c>
      <c r="U39" s="159">
        <v>0.48</v>
      </c>
      <c r="V39" s="159">
        <f>ROUND(E39*U39,2)</f>
        <v>1.32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56"/>
      <c r="B40" s="157"/>
      <c r="C40" s="266" t="s">
        <v>1101</v>
      </c>
      <c r="D40" s="267"/>
      <c r="E40" s="267"/>
      <c r="F40" s="267"/>
      <c r="G40" s="267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270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194" t="s">
        <v>2819</v>
      </c>
      <c r="D41" s="161"/>
      <c r="E41" s="162">
        <v>2.76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75">
        <v>13</v>
      </c>
      <c r="B42" s="176" t="s">
        <v>1104</v>
      </c>
      <c r="C42" s="193" t="s">
        <v>1105</v>
      </c>
      <c r="D42" s="177" t="s">
        <v>242</v>
      </c>
      <c r="E42" s="178">
        <v>18.399999999999999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3.916E-2</v>
      </c>
      <c r="O42" s="180">
        <f>ROUND(E42*N42,2)</f>
        <v>0.72</v>
      </c>
      <c r="P42" s="180">
        <v>0</v>
      </c>
      <c r="Q42" s="180">
        <f>ROUND(E42*P42,2)</f>
        <v>0</v>
      </c>
      <c r="R42" s="180" t="s">
        <v>333</v>
      </c>
      <c r="S42" s="180" t="s">
        <v>244</v>
      </c>
      <c r="T42" s="181" t="s">
        <v>1030</v>
      </c>
      <c r="U42" s="159">
        <v>1.05</v>
      </c>
      <c r="V42" s="159">
        <f>ROUND(E42*U42,2)</f>
        <v>19.32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289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1" outlineLevel="1" x14ac:dyDescent="0.25">
      <c r="A43" s="156"/>
      <c r="B43" s="157"/>
      <c r="C43" s="266" t="s">
        <v>1106</v>
      </c>
      <c r="D43" s="267"/>
      <c r="E43" s="267"/>
      <c r="F43" s="267"/>
      <c r="G43" s="267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270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82" t="str">
        <f>C43</f>
        <v>svislé nebo šikmé (odkloněné), půdorysně přímé nebo zalomené, stěn základových pasů ve volných nebo zapažených jámách, rýhách, šachtách, včetně případných vzpěr,</v>
      </c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56"/>
      <c r="B44" s="157"/>
      <c r="C44" s="194" t="s">
        <v>2820</v>
      </c>
      <c r="D44" s="161"/>
      <c r="E44" s="162">
        <v>10.4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194" t="s">
        <v>2821</v>
      </c>
      <c r="D45" s="161"/>
      <c r="E45" s="162">
        <v>8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75">
        <v>14</v>
      </c>
      <c r="B46" s="176" t="s">
        <v>1109</v>
      </c>
      <c r="C46" s="193" t="s">
        <v>1110</v>
      </c>
      <c r="D46" s="177" t="s">
        <v>242</v>
      </c>
      <c r="E46" s="178">
        <v>18.399999999999999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 t="s">
        <v>333</v>
      </c>
      <c r="S46" s="180" t="s">
        <v>244</v>
      </c>
      <c r="T46" s="181" t="s">
        <v>1030</v>
      </c>
      <c r="U46" s="159">
        <v>0.32</v>
      </c>
      <c r="V46" s="159">
        <f>ROUND(E46*U46,2)</f>
        <v>5.89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289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1" outlineLevel="1" x14ac:dyDescent="0.25">
      <c r="A47" s="156"/>
      <c r="B47" s="157"/>
      <c r="C47" s="266" t="s">
        <v>1106</v>
      </c>
      <c r="D47" s="267"/>
      <c r="E47" s="267"/>
      <c r="F47" s="267"/>
      <c r="G47" s="267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270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82" t="str">
        <f>C47</f>
        <v>svislé nebo šikmé (odkloněné), půdorysně přímé nebo zalomené, stěn základových pasů ve volných nebo zapažených jámách, rýhách, šachtách, včetně případných vzpěr,</v>
      </c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264" t="s">
        <v>2815</v>
      </c>
      <c r="D48" s="265"/>
      <c r="E48" s="265"/>
      <c r="F48" s="265"/>
      <c r="G48" s="26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75">
        <v>15</v>
      </c>
      <c r="B49" s="176" t="s">
        <v>1112</v>
      </c>
      <c r="C49" s="193" t="s">
        <v>1113</v>
      </c>
      <c r="D49" s="177" t="s">
        <v>320</v>
      </c>
      <c r="E49" s="178">
        <v>0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1.0211600000000001</v>
      </c>
      <c r="O49" s="180">
        <f>ROUND(E49*N49,2)</f>
        <v>0</v>
      </c>
      <c r="P49" s="180">
        <v>0</v>
      </c>
      <c r="Q49" s="180">
        <f>ROUND(E49*P49,2)</f>
        <v>0</v>
      </c>
      <c r="R49" s="180" t="s">
        <v>333</v>
      </c>
      <c r="S49" s="180" t="s">
        <v>244</v>
      </c>
      <c r="T49" s="181" t="s">
        <v>1030</v>
      </c>
      <c r="U49" s="159">
        <v>23.530999999999999</v>
      </c>
      <c r="V49" s="159">
        <f>ROUND(E49*U49,2)</f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56"/>
      <c r="B50" s="157"/>
      <c r="C50" s="194" t="s">
        <v>2822</v>
      </c>
      <c r="D50" s="161"/>
      <c r="E50" s="162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249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75">
        <v>16</v>
      </c>
      <c r="B51" s="176" t="s">
        <v>1125</v>
      </c>
      <c r="C51" s="193" t="s">
        <v>1126</v>
      </c>
      <c r="D51" s="177" t="s">
        <v>274</v>
      </c>
      <c r="E51" s="178">
        <v>34.799999999999997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6.0260000000000001E-2</v>
      </c>
      <c r="O51" s="180">
        <f>ROUND(E51*N51,2)</f>
        <v>2.1</v>
      </c>
      <c r="P51" s="180">
        <v>0</v>
      </c>
      <c r="Q51" s="180">
        <f>ROUND(E51*P51,2)</f>
        <v>0</v>
      </c>
      <c r="R51" s="180" t="s">
        <v>1127</v>
      </c>
      <c r="S51" s="180" t="s">
        <v>244</v>
      </c>
      <c r="T51" s="181" t="s">
        <v>1030</v>
      </c>
      <c r="U51" s="159">
        <v>3.8311199999999999</v>
      </c>
      <c r="V51" s="159">
        <f>ROUND(E51*U51,2)</f>
        <v>133.32</v>
      </c>
      <c r="W51" s="159"/>
      <c r="X51" s="159" t="s">
        <v>1128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1129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1" outlineLevel="1" x14ac:dyDescent="0.25">
      <c r="A52" s="156"/>
      <c r="B52" s="157"/>
      <c r="C52" s="266" t="s">
        <v>1130</v>
      </c>
      <c r="D52" s="267"/>
      <c r="E52" s="267"/>
      <c r="F52" s="267"/>
      <c r="G52" s="267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270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82" t="str">
        <f>C52</f>
        <v>z oceli 11 523, hlava mikropiloty navařená nebo našroubovaná a zajištěná svarem, injektování s dvojitým obturátorem tlakem 0,60 MPa, zřízení a odstranění pomocné konstrukce ze dřeva.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56"/>
      <c r="B53" s="157"/>
      <c r="C53" s="264" t="s">
        <v>1131</v>
      </c>
      <c r="D53" s="265"/>
      <c r="E53" s="265"/>
      <c r="F53" s="265"/>
      <c r="G53" s="265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82" t="str">
        <f>C53</f>
        <v>Včetně vyčištění vrtu, dodání a výrobu cementové zálivky, sestavení mikropiloty a veškerých úprav po injektování.</v>
      </c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56"/>
      <c r="B54" s="157"/>
      <c r="C54" s="194" t="s">
        <v>2823</v>
      </c>
      <c r="D54" s="161"/>
      <c r="E54" s="162">
        <v>34.799999999999997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249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5">
      <c r="A55" s="169" t="s">
        <v>238</v>
      </c>
      <c r="B55" s="170" t="s">
        <v>145</v>
      </c>
      <c r="C55" s="192" t="s">
        <v>146</v>
      </c>
      <c r="D55" s="171"/>
      <c r="E55" s="172"/>
      <c r="F55" s="173"/>
      <c r="G55" s="173">
        <f>SUMIF(AG56:AG59,"&lt;&gt;NOR",G56:G59)</f>
        <v>0</v>
      </c>
      <c r="H55" s="173"/>
      <c r="I55" s="173">
        <f>SUM(I56:I59)</f>
        <v>0</v>
      </c>
      <c r="J55" s="173"/>
      <c r="K55" s="173">
        <f>SUM(K56:K59)</f>
        <v>0</v>
      </c>
      <c r="L55" s="173"/>
      <c r="M55" s="173">
        <f>SUM(M56:M59)</f>
        <v>0</v>
      </c>
      <c r="N55" s="173"/>
      <c r="O55" s="173">
        <f>SUM(O56:O59)</f>
        <v>2.0299999999999998</v>
      </c>
      <c r="P55" s="173"/>
      <c r="Q55" s="173">
        <f>SUM(Q56:Q59)</f>
        <v>0</v>
      </c>
      <c r="R55" s="173"/>
      <c r="S55" s="173"/>
      <c r="T55" s="174"/>
      <c r="U55" s="168"/>
      <c r="V55" s="168">
        <f>SUM(V56:V59)</f>
        <v>52.26</v>
      </c>
      <c r="W55" s="168"/>
      <c r="X55" s="168"/>
      <c r="AG55" t="s">
        <v>239</v>
      </c>
    </row>
    <row r="56" spans="1:60" ht="20.399999999999999" outlineLevel="1" x14ac:dyDescent="0.25">
      <c r="A56" s="175">
        <v>17</v>
      </c>
      <c r="B56" s="176" t="s">
        <v>2824</v>
      </c>
      <c r="C56" s="193" t="s">
        <v>2825</v>
      </c>
      <c r="D56" s="177" t="s">
        <v>242</v>
      </c>
      <c r="E56" s="178">
        <v>55.6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3.6540000000000003E-2</v>
      </c>
      <c r="O56" s="180">
        <f>ROUND(E56*N56,2)</f>
        <v>2.0299999999999998</v>
      </c>
      <c r="P56" s="180">
        <v>0</v>
      </c>
      <c r="Q56" s="180">
        <f>ROUND(E56*P56,2)</f>
        <v>0</v>
      </c>
      <c r="R56" s="180" t="s">
        <v>333</v>
      </c>
      <c r="S56" s="180" t="s">
        <v>244</v>
      </c>
      <c r="T56" s="181" t="s">
        <v>245</v>
      </c>
      <c r="U56" s="159">
        <v>0.94</v>
      </c>
      <c r="V56" s="159">
        <f>ROUND(E56*U56,2)</f>
        <v>52.26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56"/>
      <c r="B57" s="157"/>
      <c r="C57" s="262" t="s">
        <v>2826</v>
      </c>
      <c r="D57" s="263"/>
      <c r="E57" s="263"/>
      <c r="F57" s="263"/>
      <c r="G57" s="263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610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56"/>
      <c r="B58" s="157"/>
      <c r="C58" s="194" t="s">
        <v>2827</v>
      </c>
      <c r="D58" s="161"/>
      <c r="E58" s="162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249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194" t="s">
        <v>2828</v>
      </c>
      <c r="D59" s="161"/>
      <c r="E59" s="162">
        <v>55.6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5">
      <c r="A60" s="169" t="s">
        <v>238</v>
      </c>
      <c r="B60" s="170" t="s">
        <v>151</v>
      </c>
      <c r="C60" s="192" t="s">
        <v>152</v>
      </c>
      <c r="D60" s="171"/>
      <c r="E60" s="172"/>
      <c r="F60" s="173"/>
      <c r="G60" s="173">
        <f>SUMIF(AG61:AG75,"&lt;&gt;NOR",G61:G75)</f>
        <v>0</v>
      </c>
      <c r="H60" s="173"/>
      <c r="I60" s="173">
        <f>SUM(I61:I75)</f>
        <v>0</v>
      </c>
      <c r="J60" s="173"/>
      <c r="K60" s="173">
        <f>SUM(K61:K75)</f>
        <v>0</v>
      </c>
      <c r="L60" s="173"/>
      <c r="M60" s="173">
        <f>SUM(M61:M75)</f>
        <v>0</v>
      </c>
      <c r="N60" s="173"/>
      <c r="O60" s="173">
        <f>SUM(O61:O75)</f>
        <v>0.44000000000000006</v>
      </c>
      <c r="P60" s="173"/>
      <c r="Q60" s="173">
        <f>SUM(Q61:Q75)</f>
        <v>0</v>
      </c>
      <c r="R60" s="173"/>
      <c r="S60" s="173"/>
      <c r="T60" s="174"/>
      <c r="U60" s="168"/>
      <c r="V60" s="168">
        <f>SUM(V61:V75)</f>
        <v>40.379999999999995</v>
      </c>
      <c r="W60" s="168"/>
      <c r="X60" s="168"/>
      <c r="AG60" t="s">
        <v>239</v>
      </c>
    </row>
    <row r="61" spans="1:60" outlineLevel="1" x14ac:dyDescent="0.25">
      <c r="A61" s="175">
        <v>18</v>
      </c>
      <c r="B61" s="176" t="s">
        <v>2829</v>
      </c>
      <c r="C61" s="193" t="s">
        <v>2830</v>
      </c>
      <c r="D61" s="177" t="s">
        <v>242</v>
      </c>
      <c r="E61" s="178">
        <v>55.6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80">
        <v>2.8400000000000001E-3</v>
      </c>
      <c r="O61" s="180">
        <f>ROUND(E61*N61,2)</f>
        <v>0.16</v>
      </c>
      <c r="P61" s="180">
        <v>0</v>
      </c>
      <c r="Q61" s="180">
        <f>ROUND(E61*P61,2)</f>
        <v>0</v>
      </c>
      <c r="R61" s="180" t="s">
        <v>333</v>
      </c>
      <c r="S61" s="180" t="s">
        <v>244</v>
      </c>
      <c r="T61" s="181" t="s">
        <v>245</v>
      </c>
      <c r="U61" s="159">
        <v>0.24234</v>
      </c>
      <c r="V61" s="159">
        <f>ROUND(E61*U61,2)</f>
        <v>13.47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266" t="s">
        <v>2831</v>
      </c>
      <c r="D62" s="267"/>
      <c r="E62" s="267"/>
      <c r="F62" s="267"/>
      <c r="G62" s="267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270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56"/>
      <c r="B63" s="157"/>
      <c r="C63" s="194" t="s">
        <v>2827</v>
      </c>
      <c r="D63" s="161"/>
      <c r="E63" s="162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249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56"/>
      <c r="B64" s="157"/>
      <c r="C64" s="194" t="s">
        <v>2828</v>
      </c>
      <c r="D64" s="161"/>
      <c r="E64" s="162">
        <v>55.6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249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0.399999999999999" outlineLevel="1" x14ac:dyDescent="0.25">
      <c r="A65" s="175">
        <v>19</v>
      </c>
      <c r="B65" s="176" t="s">
        <v>2832</v>
      </c>
      <c r="C65" s="193" t="s">
        <v>2833</v>
      </c>
      <c r="D65" s="177" t="s">
        <v>242</v>
      </c>
      <c r="E65" s="178">
        <v>55.6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80">
        <v>1.9000000000000001E-4</v>
      </c>
      <c r="O65" s="180">
        <f>ROUND(E65*N65,2)</f>
        <v>0.01</v>
      </c>
      <c r="P65" s="180">
        <v>0</v>
      </c>
      <c r="Q65" s="180">
        <f>ROUND(E65*P65,2)</f>
        <v>0</v>
      </c>
      <c r="R65" s="180" t="s">
        <v>333</v>
      </c>
      <c r="S65" s="180" t="s">
        <v>244</v>
      </c>
      <c r="T65" s="181" t="s">
        <v>245</v>
      </c>
      <c r="U65" s="159">
        <v>5.1999999999999998E-2</v>
      </c>
      <c r="V65" s="159">
        <f>ROUND(E65*U65,2)</f>
        <v>2.89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56"/>
      <c r="B66" s="157"/>
      <c r="C66" s="266" t="s">
        <v>2831</v>
      </c>
      <c r="D66" s="267"/>
      <c r="E66" s="267"/>
      <c r="F66" s="267"/>
      <c r="G66" s="267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270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194" t="s">
        <v>2834</v>
      </c>
      <c r="D67" s="161"/>
      <c r="E67" s="162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249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6"/>
      <c r="B68" s="157"/>
      <c r="C68" s="194" t="s">
        <v>2828</v>
      </c>
      <c r="D68" s="161"/>
      <c r="E68" s="162">
        <v>55.6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249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0.399999999999999" outlineLevel="1" x14ac:dyDescent="0.25">
      <c r="A69" s="175">
        <v>20</v>
      </c>
      <c r="B69" s="176" t="s">
        <v>2835</v>
      </c>
      <c r="C69" s="193" t="s">
        <v>2833</v>
      </c>
      <c r="D69" s="177" t="s">
        <v>242</v>
      </c>
      <c r="E69" s="178">
        <v>55.6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5.0000000000000002E-5</v>
      </c>
      <c r="O69" s="180">
        <f>ROUND(E69*N69,2)</f>
        <v>0</v>
      </c>
      <c r="P69" s="180">
        <v>0</v>
      </c>
      <c r="Q69" s="180">
        <f>ROUND(E69*P69,2)</f>
        <v>0</v>
      </c>
      <c r="R69" s="180" t="s">
        <v>333</v>
      </c>
      <c r="S69" s="180" t="s">
        <v>244</v>
      </c>
      <c r="T69" s="181" t="s">
        <v>245</v>
      </c>
      <c r="U69" s="159">
        <v>7.0000000000000007E-2</v>
      </c>
      <c r="V69" s="159">
        <f>ROUND(E69*U69,2)</f>
        <v>3.89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56"/>
      <c r="B70" s="157"/>
      <c r="C70" s="266" t="s">
        <v>2831</v>
      </c>
      <c r="D70" s="267"/>
      <c r="E70" s="267"/>
      <c r="F70" s="267"/>
      <c r="G70" s="267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270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194" t="s">
        <v>2836</v>
      </c>
      <c r="D71" s="161"/>
      <c r="E71" s="162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56"/>
      <c r="B72" s="157"/>
      <c r="C72" s="194" t="s">
        <v>2828</v>
      </c>
      <c r="D72" s="161"/>
      <c r="E72" s="162">
        <v>55.6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249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0.399999999999999" outlineLevel="1" x14ac:dyDescent="0.25">
      <c r="A73" s="175">
        <v>21</v>
      </c>
      <c r="B73" s="176" t="s">
        <v>2837</v>
      </c>
      <c r="C73" s="193" t="s">
        <v>2838</v>
      </c>
      <c r="D73" s="177" t="s">
        <v>242</v>
      </c>
      <c r="E73" s="178">
        <v>55.6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80">
        <v>4.9100000000000003E-3</v>
      </c>
      <c r="O73" s="180">
        <f>ROUND(E73*N73,2)</f>
        <v>0.27</v>
      </c>
      <c r="P73" s="180">
        <v>0</v>
      </c>
      <c r="Q73" s="180">
        <f>ROUND(E73*P73,2)</f>
        <v>0</v>
      </c>
      <c r="R73" s="180" t="s">
        <v>333</v>
      </c>
      <c r="S73" s="180" t="s">
        <v>244</v>
      </c>
      <c r="T73" s="181" t="s">
        <v>245</v>
      </c>
      <c r="U73" s="159">
        <v>0.36199999999999999</v>
      </c>
      <c r="V73" s="159">
        <f>ROUND(E73*U73,2)</f>
        <v>20.13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56"/>
      <c r="B74" s="157"/>
      <c r="C74" s="194" t="s">
        <v>2827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249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56"/>
      <c r="B75" s="157"/>
      <c r="C75" s="194" t="s">
        <v>2828</v>
      </c>
      <c r="D75" s="161"/>
      <c r="E75" s="162">
        <v>55.6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249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5">
      <c r="A76" s="169" t="s">
        <v>238</v>
      </c>
      <c r="B76" s="170" t="s">
        <v>153</v>
      </c>
      <c r="C76" s="192" t="s">
        <v>154</v>
      </c>
      <c r="D76" s="171"/>
      <c r="E76" s="172"/>
      <c r="F76" s="173"/>
      <c r="G76" s="173">
        <f>SUMIF(AG77:AG82,"&lt;&gt;NOR",G77:G82)</f>
        <v>0</v>
      </c>
      <c r="H76" s="173"/>
      <c r="I76" s="173">
        <f>SUM(I77:I82)</f>
        <v>0</v>
      </c>
      <c r="J76" s="173"/>
      <c r="K76" s="173">
        <f>SUM(K77:K82)</f>
        <v>0</v>
      </c>
      <c r="L76" s="173"/>
      <c r="M76" s="173">
        <f>SUM(M77:M82)</f>
        <v>0</v>
      </c>
      <c r="N76" s="173"/>
      <c r="O76" s="173">
        <f>SUM(O77:O82)</f>
        <v>0.88</v>
      </c>
      <c r="P76" s="173"/>
      <c r="Q76" s="173">
        <f>SUM(Q77:Q82)</f>
        <v>0</v>
      </c>
      <c r="R76" s="173"/>
      <c r="S76" s="173"/>
      <c r="T76" s="174"/>
      <c r="U76" s="168"/>
      <c r="V76" s="168">
        <f>SUM(V77:V82)</f>
        <v>1.58</v>
      </c>
      <c r="W76" s="168"/>
      <c r="X76" s="168"/>
      <c r="AG76" t="s">
        <v>239</v>
      </c>
    </row>
    <row r="77" spans="1:60" ht="20.399999999999999" outlineLevel="1" x14ac:dyDescent="0.25">
      <c r="A77" s="175">
        <v>22</v>
      </c>
      <c r="B77" s="176" t="s">
        <v>2839</v>
      </c>
      <c r="C77" s="193" t="s">
        <v>2840</v>
      </c>
      <c r="D77" s="177" t="s">
        <v>279</v>
      </c>
      <c r="E77" s="178">
        <v>0.15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80">
        <v>2.5</v>
      </c>
      <c r="O77" s="180">
        <f>ROUND(E77*N77,2)</f>
        <v>0.38</v>
      </c>
      <c r="P77" s="180">
        <v>0</v>
      </c>
      <c r="Q77" s="180">
        <f>ROUND(E77*P77,2)</f>
        <v>0</v>
      </c>
      <c r="R77" s="180" t="s">
        <v>2841</v>
      </c>
      <c r="S77" s="180" t="s">
        <v>244</v>
      </c>
      <c r="T77" s="181" t="s">
        <v>1030</v>
      </c>
      <c r="U77" s="159">
        <v>3.4</v>
      </c>
      <c r="V77" s="159">
        <f>ROUND(E77*U77,2)</f>
        <v>0.51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56"/>
      <c r="B78" s="157"/>
      <c r="C78" s="266" t="s">
        <v>2842</v>
      </c>
      <c r="D78" s="267"/>
      <c r="E78" s="267"/>
      <c r="F78" s="267"/>
      <c r="G78" s="267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56"/>
      <c r="B79" s="157"/>
      <c r="C79" s="194" t="s">
        <v>2843</v>
      </c>
      <c r="D79" s="161"/>
      <c r="E79" s="162">
        <v>0.15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75">
        <v>23</v>
      </c>
      <c r="B80" s="176" t="s">
        <v>2844</v>
      </c>
      <c r="C80" s="193" t="s">
        <v>2845</v>
      </c>
      <c r="D80" s="177" t="s">
        <v>279</v>
      </c>
      <c r="E80" s="178">
        <v>0.2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80">
        <v>2.5</v>
      </c>
      <c r="O80" s="180">
        <f>ROUND(E80*N80,2)</f>
        <v>0.5</v>
      </c>
      <c r="P80" s="180">
        <v>0</v>
      </c>
      <c r="Q80" s="180">
        <f>ROUND(E80*P80,2)</f>
        <v>0</v>
      </c>
      <c r="R80" s="180" t="s">
        <v>2841</v>
      </c>
      <c r="S80" s="180" t="s">
        <v>244</v>
      </c>
      <c r="T80" s="181" t="s">
        <v>245</v>
      </c>
      <c r="U80" s="159">
        <v>5.33</v>
      </c>
      <c r="V80" s="159">
        <f>ROUND(E80*U80,2)</f>
        <v>1.07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266" t="s">
        <v>2842</v>
      </c>
      <c r="D81" s="267"/>
      <c r="E81" s="267"/>
      <c r="F81" s="267"/>
      <c r="G81" s="267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270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56"/>
      <c r="B82" s="157"/>
      <c r="C82" s="194" t="s">
        <v>2846</v>
      </c>
      <c r="D82" s="161"/>
      <c r="E82" s="162">
        <v>0.2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249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5">
      <c r="A83" s="169" t="s">
        <v>238</v>
      </c>
      <c r="B83" s="170" t="s">
        <v>161</v>
      </c>
      <c r="C83" s="192" t="s">
        <v>162</v>
      </c>
      <c r="D83" s="171"/>
      <c r="E83" s="172"/>
      <c r="F83" s="173"/>
      <c r="G83" s="173">
        <f>SUMIF(AG84:AG95,"&lt;&gt;NOR",G84:G95)</f>
        <v>0</v>
      </c>
      <c r="H83" s="173"/>
      <c r="I83" s="173">
        <f>SUM(I84:I95)</f>
        <v>0</v>
      </c>
      <c r="J83" s="173"/>
      <c r="K83" s="173">
        <f>SUM(K84:K95)</f>
        <v>0</v>
      </c>
      <c r="L83" s="173"/>
      <c r="M83" s="173">
        <f>SUM(M84:M95)</f>
        <v>0</v>
      </c>
      <c r="N83" s="173"/>
      <c r="O83" s="173">
        <f>SUM(O84:O95)</f>
        <v>2.7199999999999998</v>
      </c>
      <c r="P83" s="173"/>
      <c r="Q83" s="173">
        <f>SUM(Q84:Q95)</f>
        <v>0</v>
      </c>
      <c r="R83" s="173"/>
      <c r="S83" s="173"/>
      <c r="T83" s="174"/>
      <c r="U83" s="168"/>
      <c r="V83" s="168">
        <f>SUM(V84:V95)</f>
        <v>40.04999999999999</v>
      </c>
      <c r="W83" s="168"/>
      <c r="X83" s="168"/>
      <c r="AG83" t="s">
        <v>239</v>
      </c>
    </row>
    <row r="84" spans="1:60" ht="20.399999999999999" outlineLevel="1" x14ac:dyDescent="0.25">
      <c r="A84" s="175">
        <v>24</v>
      </c>
      <c r="B84" s="176" t="s">
        <v>2847</v>
      </c>
      <c r="C84" s="193" t="s">
        <v>2848</v>
      </c>
      <c r="D84" s="177" t="s">
        <v>242</v>
      </c>
      <c r="E84" s="178">
        <v>106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80">
        <v>2.426E-2</v>
      </c>
      <c r="O84" s="180">
        <f>ROUND(E84*N84,2)</f>
        <v>2.57</v>
      </c>
      <c r="P84" s="180">
        <v>0</v>
      </c>
      <c r="Q84" s="180">
        <f>ROUND(E84*P84,2)</f>
        <v>0</v>
      </c>
      <c r="R84" s="180" t="s">
        <v>1398</v>
      </c>
      <c r="S84" s="180" t="s">
        <v>244</v>
      </c>
      <c r="T84" s="181" t="s">
        <v>245</v>
      </c>
      <c r="U84" s="159">
        <v>0.155</v>
      </c>
      <c r="V84" s="159">
        <f>ROUND(E84*U84,2)</f>
        <v>16.43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266" t="s">
        <v>2849</v>
      </c>
      <c r="D85" s="267"/>
      <c r="E85" s="267"/>
      <c r="F85" s="267"/>
      <c r="G85" s="267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270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264" t="s">
        <v>2850</v>
      </c>
      <c r="D86" s="265"/>
      <c r="E86" s="265"/>
      <c r="F86" s="265"/>
      <c r="G86" s="265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610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194" t="s">
        <v>2851</v>
      </c>
      <c r="D87" s="161"/>
      <c r="E87" s="162">
        <v>106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30.6" outlineLevel="1" x14ac:dyDescent="0.25">
      <c r="A88" s="175">
        <v>25</v>
      </c>
      <c r="B88" s="176" t="s">
        <v>2852</v>
      </c>
      <c r="C88" s="193" t="s">
        <v>2853</v>
      </c>
      <c r="D88" s="177" t="s">
        <v>242</v>
      </c>
      <c r="E88" s="178">
        <v>106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80">
        <v>1.09E-3</v>
      </c>
      <c r="O88" s="180">
        <f>ROUND(E88*N88,2)</f>
        <v>0.12</v>
      </c>
      <c r="P88" s="180">
        <v>0</v>
      </c>
      <c r="Q88" s="180">
        <f>ROUND(E88*P88,2)</f>
        <v>0</v>
      </c>
      <c r="R88" s="180" t="s">
        <v>1398</v>
      </c>
      <c r="S88" s="180" t="s">
        <v>244</v>
      </c>
      <c r="T88" s="181" t="s">
        <v>245</v>
      </c>
      <c r="U88" s="159">
        <v>7.0000000000000001E-3</v>
      </c>
      <c r="V88" s="159">
        <f>ROUND(E88*U88,2)</f>
        <v>0.74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289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266" t="s">
        <v>2849</v>
      </c>
      <c r="D89" s="267"/>
      <c r="E89" s="267"/>
      <c r="F89" s="267"/>
      <c r="G89" s="267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270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83">
        <v>26</v>
      </c>
      <c r="B90" s="184" t="s">
        <v>2854</v>
      </c>
      <c r="C90" s="195" t="s">
        <v>2855</v>
      </c>
      <c r="D90" s="185" t="s">
        <v>242</v>
      </c>
      <c r="E90" s="186">
        <v>106</v>
      </c>
      <c r="F90" s="187"/>
      <c r="G90" s="188">
        <f>ROUND(E90*F90,2)</f>
        <v>0</v>
      </c>
      <c r="H90" s="187"/>
      <c r="I90" s="188">
        <f>ROUND(E90*H90,2)</f>
        <v>0</v>
      </c>
      <c r="J90" s="187"/>
      <c r="K90" s="188">
        <f>ROUND(E90*J90,2)</f>
        <v>0</v>
      </c>
      <c r="L90" s="188">
        <v>21</v>
      </c>
      <c r="M90" s="188">
        <f>G90*(1+L90/100)</f>
        <v>0</v>
      </c>
      <c r="N90" s="188">
        <v>0</v>
      </c>
      <c r="O90" s="188">
        <f>ROUND(E90*N90,2)</f>
        <v>0</v>
      </c>
      <c r="P90" s="188">
        <v>0</v>
      </c>
      <c r="Q90" s="188">
        <f>ROUND(E90*P90,2)</f>
        <v>0</v>
      </c>
      <c r="R90" s="188" t="s">
        <v>1398</v>
      </c>
      <c r="S90" s="188" t="s">
        <v>244</v>
      </c>
      <c r="T90" s="189" t="s">
        <v>245</v>
      </c>
      <c r="U90" s="159">
        <v>0.13600000000000001</v>
      </c>
      <c r="V90" s="159">
        <f>ROUND(E90*U90,2)</f>
        <v>14.42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289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75">
        <v>27</v>
      </c>
      <c r="B91" s="176" t="s">
        <v>1422</v>
      </c>
      <c r="C91" s="193" t="s">
        <v>1423</v>
      </c>
      <c r="D91" s="177" t="s">
        <v>242</v>
      </c>
      <c r="E91" s="178">
        <v>15.6</v>
      </c>
      <c r="F91" s="179"/>
      <c r="G91" s="180">
        <f>ROUND(E91*F91,2)</f>
        <v>0</v>
      </c>
      <c r="H91" s="179"/>
      <c r="I91" s="180">
        <f>ROUND(E91*H91,2)</f>
        <v>0</v>
      </c>
      <c r="J91" s="179"/>
      <c r="K91" s="180">
        <f>ROUND(E91*J91,2)</f>
        <v>0</v>
      </c>
      <c r="L91" s="180">
        <v>21</v>
      </c>
      <c r="M91" s="180">
        <f>G91*(1+L91/100)</f>
        <v>0</v>
      </c>
      <c r="N91" s="180">
        <v>1.58E-3</v>
      </c>
      <c r="O91" s="180">
        <f>ROUND(E91*N91,2)</f>
        <v>0.02</v>
      </c>
      <c r="P91" s="180">
        <v>0</v>
      </c>
      <c r="Q91" s="180">
        <f>ROUND(E91*P91,2)</f>
        <v>0</v>
      </c>
      <c r="R91" s="180" t="s">
        <v>1398</v>
      </c>
      <c r="S91" s="180" t="s">
        <v>244</v>
      </c>
      <c r="T91" s="181" t="s">
        <v>1030</v>
      </c>
      <c r="U91" s="159">
        <v>0.214</v>
      </c>
      <c r="V91" s="159">
        <f>ROUND(E91*U91,2)</f>
        <v>3.34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289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194" t="s">
        <v>2856</v>
      </c>
      <c r="D92" s="161"/>
      <c r="E92" s="162">
        <v>15.6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249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83">
        <v>28</v>
      </c>
      <c r="B93" s="184" t="s">
        <v>2857</v>
      </c>
      <c r="C93" s="195" t="s">
        <v>2858</v>
      </c>
      <c r="D93" s="185" t="s">
        <v>242</v>
      </c>
      <c r="E93" s="186">
        <v>106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8">
        <v>0</v>
      </c>
      <c r="O93" s="188">
        <f>ROUND(E93*N93,2)</f>
        <v>0</v>
      </c>
      <c r="P93" s="188">
        <v>0</v>
      </c>
      <c r="Q93" s="188">
        <f>ROUND(E93*P93,2)</f>
        <v>0</v>
      </c>
      <c r="R93" s="188" t="s">
        <v>1398</v>
      </c>
      <c r="S93" s="188" t="s">
        <v>244</v>
      </c>
      <c r="T93" s="189" t="s">
        <v>245</v>
      </c>
      <c r="U93" s="159">
        <v>3.0300000000000001E-2</v>
      </c>
      <c r="V93" s="159">
        <f>ROUND(E93*U93,2)</f>
        <v>3.21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289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0.399999999999999" outlineLevel="1" x14ac:dyDescent="0.25">
      <c r="A94" s="183">
        <v>29</v>
      </c>
      <c r="B94" s="184" t="s">
        <v>2859</v>
      </c>
      <c r="C94" s="195" t="s">
        <v>2860</v>
      </c>
      <c r="D94" s="185" t="s">
        <v>242</v>
      </c>
      <c r="E94" s="186">
        <v>106</v>
      </c>
      <c r="F94" s="187"/>
      <c r="G94" s="188">
        <f>ROUND(E94*F94,2)</f>
        <v>0</v>
      </c>
      <c r="H94" s="187"/>
      <c r="I94" s="188">
        <f>ROUND(E94*H94,2)</f>
        <v>0</v>
      </c>
      <c r="J94" s="187"/>
      <c r="K94" s="188">
        <f>ROUND(E94*J94,2)</f>
        <v>0</v>
      </c>
      <c r="L94" s="188">
        <v>21</v>
      </c>
      <c r="M94" s="188">
        <f>G94*(1+L94/100)</f>
        <v>0</v>
      </c>
      <c r="N94" s="188">
        <v>5.0000000000000002E-5</v>
      </c>
      <c r="O94" s="188">
        <f>ROUND(E94*N94,2)</f>
        <v>0.01</v>
      </c>
      <c r="P94" s="188">
        <v>0</v>
      </c>
      <c r="Q94" s="188">
        <f>ROUND(E94*P94,2)</f>
        <v>0</v>
      </c>
      <c r="R94" s="188" t="s">
        <v>1398</v>
      </c>
      <c r="S94" s="188" t="s">
        <v>244</v>
      </c>
      <c r="T94" s="189" t="s">
        <v>245</v>
      </c>
      <c r="U94" s="159">
        <v>0</v>
      </c>
      <c r="V94" s="159">
        <f>ROUND(E94*U94,2)</f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289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83">
        <v>30</v>
      </c>
      <c r="B95" s="184" t="s">
        <v>2861</v>
      </c>
      <c r="C95" s="195" t="s">
        <v>2862</v>
      </c>
      <c r="D95" s="185" t="s">
        <v>242</v>
      </c>
      <c r="E95" s="186">
        <v>106</v>
      </c>
      <c r="F95" s="187"/>
      <c r="G95" s="188">
        <f>ROUND(E95*F95,2)</f>
        <v>0</v>
      </c>
      <c r="H95" s="187"/>
      <c r="I95" s="188">
        <f>ROUND(E95*H95,2)</f>
        <v>0</v>
      </c>
      <c r="J95" s="187"/>
      <c r="K95" s="188">
        <f>ROUND(E95*J95,2)</f>
        <v>0</v>
      </c>
      <c r="L95" s="188">
        <v>21</v>
      </c>
      <c r="M95" s="188">
        <f>G95*(1+L95/100)</f>
        <v>0</v>
      </c>
      <c r="N95" s="188">
        <v>0</v>
      </c>
      <c r="O95" s="188">
        <f>ROUND(E95*N95,2)</f>
        <v>0</v>
      </c>
      <c r="P95" s="188">
        <v>0</v>
      </c>
      <c r="Q95" s="188">
        <f>ROUND(E95*P95,2)</f>
        <v>0</v>
      </c>
      <c r="R95" s="188" t="s">
        <v>1398</v>
      </c>
      <c r="S95" s="188" t="s">
        <v>244</v>
      </c>
      <c r="T95" s="189" t="s">
        <v>245</v>
      </c>
      <c r="U95" s="159">
        <v>1.7999999999999999E-2</v>
      </c>
      <c r="V95" s="159">
        <f>ROUND(E95*U95,2)</f>
        <v>1.91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5">
      <c r="A96" s="169" t="s">
        <v>238</v>
      </c>
      <c r="B96" s="170" t="s">
        <v>165</v>
      </c>
      <c r="C96" s="192" t="s">
        <v>166</v>
      </c>
      <c r="D96" s="171"/>
      <c r="E96" s="172"/>
      <c r="F96" s="173"/>
      <c r="G96" s="173">
        <f>SUMIF(AG97:AG109,"&lt;&gt;NOR",G97:G109)</f>
        <v>0</v>
      </c>
      <c r="H96" s="173"/>
      <c r="I96" s="173">
        <f>SUM(I97:I109)</f>
        <v>0</v>
      </c>
      <c r="J96" s="173"/>
      <c r="K96" s="173">
        <f>SUM(K97:K109)</f>
        <v>0</v>
      </c>
      <c r="L96" s="173"/>
      <c r="M96" s="173">
        <f>SUM(M97:M109)</f>
        <v>0</v>
      </c>
      <c r="N96" s="173"/>
      <c r="O96" s="173">
        <f>SUM(O97:O109)</f>
        <v>0.01</v>
      </c>
      <c r="P96" s="173"/>
      <c r="Q96" s="173">
        <f>SUM(Q97:Q109)</f>
        <v>3.73</v>
      </c>
      <c r="R96" s="173"/>
      <c r="S96" s="173"/>
      <c r="T96" s="174"/>
      <c r="U96" s="168"/>
      <c r="V96" s="168">
        <f>SUM(V97:V109)</f>
        <v>106.16000000000001</v>
      </c>
      <c r="W96" s="168"/>
      <c r="X96" s="168"/>
      <c r="AG96" t="s">
        <v>239</v>
      </c>
    </row>
    <row r="97" spans="1:60" outlineLevel="1" x14ac:dyDescent="0.25">
      <c r="A97" s="175">
        <v>31</v>
      </c>
      <c r="B97" s="176" t="s">
        <v>2863</v>
      </c>
      <c r="C97" s="193" t="s">
        <v>2864</v>
      </c>
      <c r="D97" s="177" t="s">
        <v>279</v>
      </c>
      <c r="E97" s="178">
        <v>2.0249999999999999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80">
        <v>3.0999999999999999E-3</v>
      </c>
      <c r="O97" s="180">
        <f>ROUND(E97*N97,2)</f>
        <v>0.01</v>
      </c>
      <c r="P97" s="180">
        <v>1.6</v>
      </c>
      <c r="Q97" s="180">
        <f>ROUND(E97*P97,2)</f>
        <v>3.24</v>
      </c>
      <c r="R97" s="180" t="s">
        <v>508</v>
      </c>
      <c r="S97" s="180" t="s">
        <v>244</v>
      </c>
      <c r="T97" s="181" t="s">
        <v>1030</v>
      </c>
      <c r="U97" s="159">
        <v>5.2439999999999998</v>
      </c>
      <c r="V97" s="159">
        <f>ROUND(E97*U97,2)</f>
        <v>10.62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289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1" outlineLevel="1" x14ac:dyDescent="0.25">
      <c r="A98" s="156"/>
      <c r="B98" s="157"/>
      <c r="C98" s="266" t="s">
        <v>2865</v>
      </c>
      <c r="D98" s="267"/>
      <c r="E98" s="267"/>
      <c r="F98" s="267"/>
      <c r="G98" s="267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270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82" t="str">
        <f>C98</f>
        <v>nebo panelů železobetonových prefabrikovaných s dutinami, včetně pomocného lešení o výšce podlahy do 1900 mm a pro zatížení do 1,5 kPa  (150 kg/m2),</v>
      </c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194" t="s">
        <v>2866</v>
      </c>
      <c r="D99" s="161"/>
      <c r="E99" s="162">
        <v>1.875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56"/>
      <c r="B100" s="157"/>
      <c r="C100" s="194" t="s">
        <v>2867</v>
      </c>
      <c r="D100" s="161"/>
      <c r="E100" s="162">
        <v>0.15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249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75">
        <v>32</v>
      </c>
      <c r="B101" s="176" t="s">
        <v>2868</v>
      </c>
      <c r="C101" s="193" t="s">
        <v>2869</v>
      </c>
      <c r="D101" s="177" t="s">
        <v>274</v>
      </c>
      <c r="E101" s="178">
        <v>0.6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80">
        <v>0</v>
      </c>
      <c r="O101" s="180">
        <f>ROUND(E101*N101,2)</f>
        <v>0</v>
      </c>
      <c r="P101" s="180">
        <v>3.3169999999999998E-2</v>
      </c>
      <c r="Q101" s="180">
        <f>ROUND(E101*P101,2)</f>
        <v>0.02</v>
      </c>
      <c r="R101" s="180" t="s">
        <v>508</v>
      </c>
      <c r="S101" s="180" t="s">
        <v>244</v>
      </c>
      <c r="T101" s="181" t="s">
        <v>245</v>
      </c>
      <c r="U101" s="159">
        <v>3.9</v>
      </c>
      <c r="V101" s="159">
        <f>ROUND(E101*U101,2)</f>
        <v>2.34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289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56"/>
      <c r="B102" s="157"/>
      <c r="C102" s="194" t="s">
        <v>2870</v>
      </c>
      <c r="D102" s="161"/>
      <c r="E102" s="162">
        <v>0.6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75">
        <v>33</v>
      </c>
      <c r="B103" s="176" t="s">
        <v>2871</v>
      </c>
      <c r="C103" s="193" t="s">
        <v>2872</v>
      </c>
      <c r="D103" s="177" t="s">
        <v>274</v>
      </c>
      <c r="E103" s="178">
        <v>40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0</v>
      </c>
      <c r="O103" s="180">
        <f>ROUND(E103*N103,2)</f>
        <v>0</v>
      </c>
      <c r="P103" s="180">
        <v>4.6000000000000001E-4</v>
      </c>
      <c r="Q103" s="180">
        <f>ROUND(E103*P103,2)</f>
        <v>0.02</v>
      </c>
      <c r="R103" s="180" t="s">
        <v>508</v>
      </c>
      <c r="S103" s="180" t="s">
        <v>244</v>
      </c>
      <c r="T103" s="181" t="s">
        <v>245</v>
      </c>
      <c r="U103" s="159">
        <v>0.9</v>
      </c>
      <c r="V103" s="159">
        <f>ROUND(E103*U103,2)</f>
        <v>36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289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194" t="s">
        <v>2873</v>
      </c>
      <c r="D104" s="161"/>
      <c r="E104" s="162">
        <v>40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249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75">
        <v>34</v>
      </c>
      <c r="B105" s="176" t="s">
        <v>2874</v>
      </c>
      <c r="C105" s="193" t="s">
        <v>2875</v>
      </c>
      <c r="D105" s="177" t="s">
        <v>274</v>
      </c>
      <c r="E105" s="178">
        <v>28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0</v>
      </c>
      <c r="O105" s="180">
        <f>ROUND(E105*N105,2)</f>
        <v>0</v>
      </c>
      <c r="P105" s="180">
        <v>4.6000000000000001E-4</v>
      </c>
      <c r="Q105" s="180">
        <f>ROUND(E105*P105,2)</f>
        <v>0.01</v>
      </c>
      <c r="R105" s="180" t="s">
        <v>508</v>
      </c>
      <c r="S105" s="180" t="s">
        <v>244</v>
      </c>
      <c r="T105" s="181" t="s">
        <v>1030</v>
      </c>
      <c r="U105" s="159">
        <v>1.5</v>
      </c>
      <c r="V105" s="159">
        <f>ROUND(E105*U105,2)</f>
        <v>42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289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56"/>
      <c r="B106" s="157"/>
      <c r="C106" s="194" t="s">
        <v>2876</v>
      </c>
      <c r="D106" s="161"/>
      <c r="E106" s="162">
        <v>20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249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56"/>
      <c r="B107" s="157"/>
      <c r="C107" s="194" t="s">
        <v>2877</v>
      </c>
      <c r="D107" s="161"/>
      <c r="E107" s="162">
        <v>8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249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75">
        <v>35</v>
      </c>
      <c r="B108" s="176" t="s">
        <v>2878</v>
      </c>
      <c r="C108" s="193" t="s">
        <v>2879</v>
      </c>
      <c r="D108" s="177" t="s">
        <v>274</v>
      </c>
      <c r="E108" s="178">
        <v>20</v>
      </c>
      <c r="F108" s="179"/>
      <c r="G108" s="180">
        <f>ROUND(E108*F108,2)</f>
        <v>0</v>
      </c>
      <c r="H108" s="179"/>
      <c r="I108" s="180">
        <f>ROUND(E108*H108,2)</f>
        <v>0</v>
      </c>
      <c r="J108" s="179"/>
      <c r="K108" s="180">
        <f>ROUND(E108*J108,2)</f>
        <v>0</v>
      </c>
      <c r="L108" s="180">
        <v>21</v>
      </c>
      <c r="M108" s="180">
        <f>G108*(1+L108/100)</f>
        <v>0</v>
      </c>
      <c r="N108" s="180">
        <v>0</v>
      </c>
      <c r="O108" s="180">
        <f>ROUND(E108*N108,2)</f>
        <v>0</v>
      </c>
      <c r="P108" s="180">
        <v>2.1999999999999999E-2</v>
      </c>
      <c r="Q108" s="180">
        <f>ROUND(E108*P108,2)</f>
        <v>0.44</v>
      </c>
      <c r="R108" s="180" t="s">
        <v>508</v>
      </c>
      <c r="S108" s="180" t="s">
        <v>244</v>
      </c>
      <c r="T108" s="181" t="s">
        <v>245</v>
      </c>
      <c r="U108" s="159">
        <v>0.76</v>
      </c>
      <c r="V108" s="159">
        <f>ROUND(E108*U108,2)</f>
        <v>15.2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289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56"/>
      <c r="B109" s="157"/>
      <c r="C109" s="266" t="s">
        <v>2880</v>
      </c>
      <c r="D109" s="267"/>
      <c r="E109" s="267"/>
      <c r="F109" s="267"/>
      <c r="G109" s="267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270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x14ac:dyDescent="0.25">
      <c r="A110" s="169" t="s">
        <v>238</v>
      </c>
      <c r="B110" s="170" t="s">
        <v>167</v>
      </c>
      <c r="C110" s="192" t="s">
        <v>168</v>
      </c>
      <c r="D110" s="171"/>
      <c r="E110" s="172"/>
      <c r="F110" s="173"/>
      <c r="G110" s="173">
        <f>SUMIF(AG111:AG112,"&lt;&gt;NOR",G111:G112)</f>
        <v>0</v>
      </c>
      <c r="H110" s="173"/>
      <c r="I110" s="173">
        <f>SUM(I111:I112)</f>
        <v>0</v>
      </c>
      <c r="J110" s="173"/>
      <c r="K110" s="173">
        <f>SUM(K111:K112)</f>
        <v>0</v>
      </c>
      <c r="L110" s="173"/>
      <c r="M110" s="173">
        <f>SUM(M111:M112)</f>
        <v>0</v>
      </c>
      <c r="N110" s="173"/>
      <c r="O110" s="173">
        <f>SUM(O111:O112)</f>
        <v>0</v>
      </c>
      <c r="P110" s="173"/>
      <c r="Q110" s="173">
        <f>SUM(Q111:Q112)</f>
        <v>0</v>
      </c>
      <c r="R110" s="173"/>
      <c r="S110" s="173"/>
      <c r="T110" s="174"/>
      <c r="U110" s="168"/>
      <c r="V110" s="168">
        <f>SUM(V111:V112)</f>
        <v>21.74</v>
      </c>
      <c r="W110" s="168"/>
      <c r="X110" s="168"/>
      <c r="AG110" t="s">
        <v>239</v>
      </c>
    </row>
    <row r="111" spans="1:60" outlineLevel="1" x14ac:dyDescent="0.25">
      <c r="A111" s="175">
        <v>36</v>
      </c>
      <c r="B111" s="176" t="s">
        <v>2881</v>
      </c>
      <c r="C111" s="193" t="s">
        <v>2882</v>
      </c>
      <c r="D111" s="177" t="s">
        <v>320</v>
      </c>
      <c r="E111" s="178">
        <v>25.510860000000001</v>
      </c>
      <c r="F111" s="179"/>
      <c r="G111" s="180">
        <f>ROUND(E111*F111,2)</f>
        <v>0</v>
      </c>
      <c r="H111" s="179"/>
      <c r="I111" s="180">
        <f>ROUND(E111*H111,2)</f>
        <v>0</v>
      </c>
      <c r="J111" s="179"/>
      <c r="K111" s="180">
        <f>ROUND(E111*J111,2)</f>
        <v>0</v>
      </c>
      <c r="L111" s="180">
        <v>21</v>
      </c>
      <c r="M111" s="180">
        <f>G111*(1+L111/100)</f>
        <v>0</v>
      </c>
      <c r="N111" s="180">
        <v>0</v>
      </c>
      <c r="O111" s="180">
        <f>ROUND(E111*N111,2)</f>
        <v>0</v>
      </c>
      <c r="P111" s="180">
        <v>0</v>
      </c>
      <c r="Q111" s="180">
        <f>ROUND(E111*P111,2)</f>
        <v>0</v>
      </c>
      <c r="R111" s="180" t="s">
        <v>333</v>
      </c>
      <c r="S111" s="180" t="s">
        <v>244</v>
      </c>
      <c r="T111" s="181" t="s">
        <v>1030</v>
      </c>
      <c r="U111" s="159">
        <v>0.85199999999999998</v>
      </c>
      <c r="V111" s="159">
        <f>ROUND(E111*U111,2)</f>
        <v>21.74</v>
      </c>
      <c r="W111" s="159"/>
      <c r="X111" s="159" t="s">
        <v>604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605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1" outlineLevel="1" x14ac:dyDescent="0.25">
      <c r="A112" s="156"/>
      <c r="B112" s="157"/>
      <c r="C112" s="266" t="s">
        <v>2883</v>
      </c>
      <c r="D112" s="267"/>
      <c r="E112" s="267"/>
      <c r="F112" s="267"/>
      <c r="G112" s="267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270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82" t="str">
        <f>C112</f>
        <v>přesun hmot pro budovy občanské výstavby (JKSO 801), budovy pro bydlení (JKSO 803) budovy pro výrobu a služby (JKSO 812) s nosnou svislou konstrukcí zděnou z cihel nebo tvárnic nebo kovovou</v>
      </c>
      <c r="BB112" s="149"/>
      <c r="BC112" s="149"/>
      <c r="BD112" s="149"/>
      <c r="BE112" s="149"/>
      <c r="BF112" s="149"/>
      <c r="BG112" s="149"/>
      <c r="BH112" s="149"/>
    </row>
    <row r="113" spans="1:60" x14ac:dyDescent="0.25">
      <c r="A113" s="169" t="s">
        <v>238</v>
      </c>
      <c r="B113" s="170" t="s">
        <v>171</v>
      </c>
      <c r="C113" s="192" t="s">
        <v>172</v>
      </c>
      <c r="D113" s="171"/>
      <c r="E113" s="172"/>
      <c r="F113" s="173"/>
      <c r="G113" s="173">
        <f>SUMIF(AG114:AG122,"&lt;&gt;NOR",G114:G122)</f>
        <v>0</v>
      </c>
      <c r="H113" s="173"/>
      <c r="I113" s="173">
        <f>SUM(I114:I122)</f>
        <v>0</v>
      </c>
      <c r="J113" s="173"/>
      <c r="K113" s="173">
        <f>SUM(K114:K122)</f>
        <v>0</v>
      </c>
      <c r="L113" s="173"/>
      <c r="M113" s="173">
        <f>SUM(M114:M122)</f>
        <v>0</v>
      </c>
      <c r="N113" s="173"/>
      <c r="O113" s="173">
        <f>SUM(O114:O122)</f>
        <v>0.04</v>
      </c>
      <c r="P113" s="173"/>
      <c r="Q113" s="173">
        <f>SUM(Q114:Q122)</f>
        <v>0.06</v>
      </c>
      <c r="R113" s="173"/>
      <c r="S113" s="173"/>
      <c r="T113" s="174"/>
      <c r="U113" s="168"/>
      <c r="V113" s="168">
        <f>SUM(V114:V122)</f>
        <v>4.0999999999999996</v>
      </c>
      <c r="W113" s="168"/>
      <c r="X113" s="168"/>
      <c r="AG113" t="s">
        <v>239</v>
      </c>
    </row>
    <row r="114" spans="1:60" ht="20.399999999999999" outlineLevel="1" x14ac:dyDescent="0.25">
      <c r="A114" s="175">
        <v>37</v>
      </c>
      <c r="B114" s="176" t="s">
        <v>2884</v>
      </c>
      <c r="C114" s="193" t="s">
        <v>2885</v>
      </c>
      <c r="D114" s="177" t="s">
        <v>242</v>
      </c>
      <c r="E114" s="178">
        <v>6.25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80">
        <v>0</v>
      </c>
      <c r="O114" s="180">
        <f>ROUND(E114*N114,2)</f>
        <v>0</v>
      </c>
      <c r="P114" s="180">
        <v>0.01</v>
      </c>
      <c r="Q114" s="180">
        <f>ROUND(E114*P114,2)</f>
        <v>0.06</v>
      </c>
      <c r="R114" s="180" t="s">
        <v>1448</v>
      </c>
      <c r="S114" s="180" t="s">
        <v>244</v>
      </c>
      <c r="T114" s="181" t="s">
        <v>1030</v>
      </c>
      <c r="U114" s="159">
        <v>0.08</v>
      </c>
      <c r="V114" s="159">
        <f>ROUND(E114*U114,2)</f>
        <v>0.5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289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56"/>
      <c r="B115" s="157"/>
      <c r="C115" s="194" t="s">
        <v>2886</v>
      </c>
      <c r="D115" s="161"/>
      <c r="E115" s="162">
        <v>6.25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0.399999999999999" outlineLevel="1" x14ac:dyDescent="0.25">
      <c r="A116" s="175">
        <v>38</v>
      </c>
      <c r="B116" s="176" t="s">
        <v>2887</v>
      </c>
      <c r="C116" s="193" t="s">
        <v>2888</v>
      </c>
      <c r="D116" s="177" t="s">
        <v>242</v>
      </c>
      <c r="E116" s="178">
        <v>4</v>
      </c>
      <c r="F116" s="179"/>
      <c r="G116" s="180">
        <f>ROUND(E116*F116,2)</f>
        <v>0</v>
      </c>
      <c r="H116" s="179"/>
      <c r="I116" s="180">
        <f>ROUND(E116*H116,2)</f>
        <v>0</v>
      </c>
      <c r="J116" s="179"/>
      <c r="K116" s="180">
        <f>ROUND(E116*J116,2)</f>
        <v>0</v>
      </c>
      <c r="L116" s="180">
        <v>21</v>
      </c>
      <c r="M116" s="180">
        <f>G116*(1+L116/100)</f>
        <v>0</v>
      </c>
      <c r="N116" s="180">
        <v>5.3E-3</v>
      </c>
      <c r="O116" s="180">
        <f>ROUND(E116*N116,2)</f>
        <v>0.02</v>
      </c>
      <c r="P116" s="180">
        <v>0</v>
      </c>
      <c r="Q116" s="180">
        <f>ROUND(E116*P116,2)</f>
        <v>0</v>
      </c>
      <c r="R116" s="180" t="s">
        <v>1448</v>
      </c>
      <c r="S116" s="180" t="s">
        <v>244</v>
      </c>
      <c r="T116" s="181" t="s">
        <v>245</v>
      </c>
      <c r="U116" s="159">
        <v>0.2</v>
      </c>
      <c r="V116" s="159">
        <f>ROUND(E116*U116,2)</f>
        <v>0.8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289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56"/>
      <c r="B117" s="157"/>
      <c r="C117" s="194" t="s">
        <v>2889</v>
      </c>
      <c r="D117" s="161"/>
      <c r="E117" s="162">
        <v>4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249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0.399999999999999" outlineLevel="1" x14ac:dyDescent="0.25">
      <c r="A118" s="175">
        <v>39</v>
      </c>
      <c r="B118" s="176" t="s">
        <v>2890</v>
      </c>
      <c r="C118" s="193" t="s">
        <v>2891</v>
      </c>
      <c r="D118" s="177" t="s">
        <v>346</v>
      </c>
      <c r="E118" s="178">
        <v>4</v>
      </c>
      <c r="F118" s="179"/>
      <c r="G118" s="180">
        <f>ROUND(E118*F118,2)</f>
        <v>0</v>
      </c>
      <c r="H118" s="179"/>
      <c r="I118" s="180">
        <f>ROUND(E118*H118,2)</f>
        <v>0</v>
      </c>
      <c r="J118" s="179"/>
      <c r="K118" s="180">
        <f>ROUND(E118*J118,2)</f>
        <v>0</v>
      </c>
      <c r="L118" s="180">
        <v>21</v>
      </c>
      <c r="M118" s="180">
        <f>G118*(1+L118/100)</f>
        <v>0</v>
      </c>
      <c r="N118" s="180">
        <v>4.8500000000000001E-3</v>
      </c>
      <c r="O118" s="180">
        <f>ROUND(E118*N118,2)</f>
        <v>0.02</v>
      </c>
      <c r="P118" s="180">
        <v>0</v>
      </c>
      <c r="Q118" s="180">
        <f>ROUND(E118*P118,2)</f>
        <v>0</v>
      </c>
      <c r="R118" s="180" t="s">
        <v>1448</v>
      </c>
      <c r="S118" s="180" t="s">
        <v>244</v>
      </c>
      <c r="T118" s="181" t="s">
        <v>1030</v>
      </c>
      <c r="U118" s="159">
        <v>0.7</v>
      </c>
      <c r="V118" s="159">
        <f>ROUND(E118*U118,2)</f>
        <v>2.8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56"/>
      <c r="B119" s="157"/>
      <c r="C119" s="266" t="s">
        <v>1522</v>
      </c>
      <c r="D119" s="267"/>
      <c r="E119" s="267"/>
      <c r="F119" s="267"/>
      <c r="G119" s="267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270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56"/>
      <c r="B120" s="157"/>
      <c r="C120" s="264" t="s">
        <v>2892</v>
      </c>
      <c r="D120" s="265"/>
      <c r="E120" s="265"/>
      <c r="F120" s="265"/>
      <c r="G120" s="265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610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56">
        <v>40</v>
      </c>
      <c r="B121" s="157" t="s">
        <v>2893</v>
      </c>
      <c r="C121" s="197" t="s">
        <v>2894</v>
      </c>
      <c r="D121" s="158" t="s">
        <v>0</v>
      </c>
      <c r="E121" s="190"/>
      <c r="F121" s="160"/>
      <c r="G121" s="159">
        <f>ROUND(E121*F121,2)</f>
        <v>0</v>
      </c>
      <c r="H121" s="160"/>
      <c r="I121" s="159">
        <f>ROUND(E121*H121,2)</f>
        <v>0</v>
      </c>
      <c r="J121" s="160"/>
      <c r="K121" s="159">
        <f>ROUND(E121*J121,2)</f>
        <v>0</v>
      </c>
      <c r="L121" s="159">
        <v>21</v>
      </c>
      <c r="M121" s="159">
        <f>G121*(1+L121/100)</f>
        <v>0</v>
      </c>
      <c r="N121" s="159">
        <v>0</v>
      </c>
      <c r="O121" s="159">
        <f>ROUND(E121*N121,2)</f>
        <v>0</v>
      </c>
      <c r="P121" s="159">
        <v>0</v>
      </c>
      <c r="Q121" s="159">
        <f>ROUND(E121*P121,2)</f>
        <v>0</v>
      </c>
      <c r="R121" s="159" t="s">
        <v>1448</v>
      </c>
      <c r="S121" s="159" t="s">
        <v>244</v>
      </c>
      <c r="T121" s="159" t="s">
        <v>245</v>
      </c>
      <c r="U121" s="159">
        <v>0</v>
      </c>
      <c r="V121" s="159">
        <f>ROUND(E121*U121,2)</f>
        <v>0</v>
      </c>
      <c r="W121" s="159"/>
      <c r="X121" s="159" t="s">
        <v>604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605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56"/>
      <c r="B122" s="157"/>
      <c r="C122" s="268" t="s">
        <v>606</v>
      </c>
      <c r="D122" s="269"/>
      <c r="E122" s="269"/>
      <c r="F122" s="269"/>
      <c r="G122" s="26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270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x14ac:dyDescent="0.25">
      <c r="A123" s="169" t="s">
        <v>238</v>
      </c>
      <c r="B123" s="170" t="s">
        <v>182</v>
      </c>
      <c r="C123" s="192" t="s">
        <v>183</v>
      </c>
      <c r="D123" s="171"/>
      <c r="E123" s="172"/>
      <c r="F123" s="173"/>
      <c r="G123" s="173">
        <f>SUMIF(AG124:AG132,"&lt;&gt;NOR",G124:G132)</f>
        <v>0</v>
      </c>
      <c r="H123" s="173"/>
      <c r="I123" s="173">
        <f>SUM(I124:I132)</f>
        <v>0</v>
      </c>
      <c r="J123" s="173"/>
      <c r="K123" s="173">
        <f>SUM(K124:K132)</f>
        <v>0</v>
      </c>
      <c r="L123" s="173"/>
      <c r="M123" s="173">
        <f>SUM(M124:M132)</f>
        <v>0</v>
      </c>
      <c r="N123" s="173"/>
      <c r="O123" s="173">
        <f>SUM(O124:O132)</f>
        <v>0.05</v>
      </c>
      <c r="P123" s="173"/>
      <c r="Q123" s="173">
        <f>SUM(Q124:Q132)</f>
        <v>0</v>
      </c>
      <c r="R123" s="173"/>
      <c r="S123" s="173"/>
      <c r="T123" s="174"/>
      <c r="U123" s="168"/>
      <c r="V123" s="168">
        <f>SUM(V124:V132)</f>
        <v>1.05</v>
      </c>
      <c r="W123" s="168"/>
      <c r="X123" s="168"/>
      <c r="AG123" t="s">
        <v>239</v>
      </c>
    </row>
    <row r="124" spans="1:60" ht="20.399999999999999" outlineLevel="1" x14ac:dyDescent="0.25">
      <c r="A124" s="175">
        <v>41</v>
      </c>
      <c r="B124" s="176" t="s">
        <v>2895</v>
      </c>
      <c r="C124" s="193" t="s">
        <v>2896</v>
      </c>
      <c r="D124" s="177" t="s">
        <v>242</v>
      </c>
      <c r="E124" s="178">
        <v>3.4762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80">
        <v>1.0000000000000001E-5</v>
      </c>
      <c r="O124" s="180">
        <f>ROUND(E124*N124,2)</f>
        <v>0</v>
      </c>
      <c r="P124" s="180">
        <v>0</v>
      </c>
      <c r="Q124" s="180">
        <f>ROUND(E124*P124,2)</f>
        <v>0</v>
      </c>
      <c r="R124" s="180" t="s">
        <v>1672</v>
      </c>
      <c r="S124" s="180" t="s">
        <v>244</v>
      </c>
      <c r="T124" s="181" t="s">
        <v>245</v>
      </c>
      <c r="U124" s="159">
        <v>0.30299999999999999</v>
      </c>
      <c r="V124" s="159">
        <f>ROUND(E124*U124,2)</f>
        <v>1.05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289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56"/>
      <c r="B125" s="157"/>
      <c r="C125" s="194" t="s">
        <v>2897</v>
      </c>
      <c r="D125" s="161"/>
      <c r="E125" s="162">
        <v>3.4762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249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75">
        <v>42</v>
      </c>
      <c r="B126" s="176" t="s">
        <v>2898</v>
      </c>
      <c r="C126" s="193" t="s">
        <v>2899</v>
      </c>
      <c r="D126" s="177" t="s">
        <v>2900</v>
      </c>
      <c r="E126" s="178">
        <v>0.1</v>
      </c>
      <c r="F126" s="179"/>
      <c r="G126" s="180">
        <f>ROUND(E126*F126,2)</f>
        <v>0</v>
      </c>
      <c r="H126" s="179"/>
      <c r="I126" s="180">
        <f>ROUND(E126*H126,2)</f>
        <v>0</v>
      </c>
      <c r="J126" s="179"/>
      <c r="K126" s="180">
        <f>ROUND(E126*J126,2)</f>
        <v>0</v>
      </c>
      <c r="L126" s="180">
        <v>21</v>
      </c>
      <c r="M126" s="180">
        <f>G126*(1+L126/100)</f>
        <v>0</v>
      </c>
      <c r="N126" s="180">
        <v>1.7999999999999999E-2</v>
      </c>
      <c r="O126" s="180">
        <f>ROUND(E126*N126,2)</f>
        <v>0</v>
      </c>
      <c r="P126" s="180">
        <v>0</v>
      </c>
      <c r="Q126" s="180">
        <f>ROUND(E126*P126,2)</f>
        <v>0</v>
      </c>
      <c r="R126" s="180" t="s">
        <v>407</v>
      </c>
      <c r="S126" s="180" t="s">
        <v>244</v>
      </c>
      <c r="T126" s="181" t="s">
        <v>245</v>
      </c>
      <c r="U126" s="159">
        <v>0</v>
      </c>
      <c r="V126" s="159">
        <f>ROUND(E126*U126,2)</f>
        <v>0</v>
      </c>
      <c r="W126" s="159"/>
      <c r="X126" s="159" t="s">
        <v>328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415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56"/>
      <c r="B127" s="157"/>
      <c r="C127" s="194" t="s">
        <v>2901</v>
      </c>
      <c r="D127" s="161"/>
      <c r="E127" s="162">
        <v>0.1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249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75">
        <v>43</v>
      </c>
      <c r="B128" s="176" t="s">
        <v>2902</v>
      </c>
      <c r="C128" s="193" t="s">
        <v>1695</v>
      </c>
      <c r="D128" s="177" t="s">
        <v>242</v>
      </c>
      <c r="E128" s="178">
        <v>3.82382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80">
        <v>1.2999999999999999E-2</v>
      </c>
      <c r="O128" s="180">
        <f>ROUND(E128*N128,2)</f>
        <v>0.05</v>
      </c>
      <c r="P128" s="180">
        <v>0</v>
      </c>
      <c r="Q128" s="180">
        <f>ROUND(E128*P128,2)</f>
        <v>0</v>
      </c>
      <c r="R128" s="180" t="s">
        <v>407</v>
      </c>
      <c r="S128" s="180" t="s">
        <v>244</v>
      </c>
      <c r="T128" s="181" t="s">
        <v>245</v>
      </c>
      <c r="U128" s="159">
        <v>0</v>
      </c>
      <c r="V128" s="159">
        <f>ROUND(E128*U128,2)</f>
        <v>0</v>
      </c>
      <c r="W128" s="159"/>
      <c r="X128" s="159" t="s">
        <v>328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415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56"/>
      <c r="B129" s="157"/>
      <c r="C129" s="194" t="s">
        <v>2897</v>
      </c>
      <c r="D129" s="161"/>
      <c r="E129" s="162">
        <v>3.4762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249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56"/>
      <c r="B130" s="157"/>
      <c r="C130" s="196" t="s">
        <v>598</v>
      </c>
      <c r="D130" s="163"/>
      <c r="E130" s="164">
        <v>0.34761999999999998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>
        <v>4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56">
        <v>44</v>
      </c>
      <c r="B131" s="157" t="s">
        <v>1698</v>
      </c>
      <c r="C131" s="197" t="s">
        <v>1699</v>
      </c>
      <c r="D131" s="158" t="s">
        <v>0</v>
      </c>
      <c r="E131" s="190"/>
      <c r="F131" s="160"/>
      <c r="G131" s="159">
        <f>ROUND(E131*F131,2)</f>
        <v>0</v>
      </c>
      <c r="H131" s="160"/>
      <c r="I131" s="159">
        <f>ROUND(E131*H131,2)</f>
        <v>0</v>
      </c>
      <c r="J131" s="160"/>
      <c r="K131" s="159">
        <f>ROUND(E131*J131,2)</f>
        <v>0</v>
      </c>
      <c r="L131" s="159">
        <v>21</v>
      </c>
      <c r="M131" s="159">
        <f>G131*(1+L131/100)</f>
        <v>0</v>
      </c>
      <c r="N131" s="159">
        <v>0</v>
      </c>
      <c r="O131" s="159">
        <f>ROUND(E131*N131,2)</f>
        <v>0</v>
      </c>
      <c r="P131" s="159">
        <v>0</v>
      </c>
      <c r="Q131" s="159">
        <f>ROUND(E131*P131,2)</f>
        <v>0</v>
      </c>
      <c r="R131" s="159" t="s">
        <v>1672</v>
      </c>
      <c r="S131" s="159" t="s">
        <v>244</v>
      </c>
      <c r="T131" s="159" t="s">
        <v>245</v>
      </c>
      <c r="U131" s="159">
        <v>0</v>
      </c>
      <c r="V131" s="159">
        <f>ROUND(E131*U131,2)</f>
        <v>0</v>
      </c>
      <c r="W131" s="159"/>
      <c r="X131" s="159" t="s">
        <v>604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605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5">
      <c r="A132" s="156"/>
      <c r="B132" s="157"/>
      <c r="C132" s="268" t="s">
        <v>606</v>
      </c>
      <c r="D132" s="269"/>
      <c r="E132" s="269"/>
      <c r="F132" s="269"/>
      <c r="G132" s="26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270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5">
      <c r="A133" s="169" t="s">
        <v>238</v>
      </c>
      <c r="B133" s="170" t="s">
        <v>184</v>
      </c>
      <c r="C133" s="192" t="s">
        <v>185</v>
      </c>
      <c r="D133" s="171"/>
      <c r="E133" s="172"/>
      <c r="F133" s="173"/>
      <c r="G133" s="173">
        <f>SUMIF(AG134:AG145,"&lt;&gt;NOR",G134:G145)</f>
        <v>0</v>
      </c>
      <c r="H133" s="173"/>
      <c r="I133" s="173">
        <f>SUM(I134:I145)</f>
        <v>0</v>
      </c>
      <c r="J133" s="173"/>
      <c r="K133" s="173">
        <f>SUM(K134:K145)</f>
        <v>0</v>
      </c>
      <c r="L133" s="173"/>
      <c r="M133" s="173">
        <f>SUM(M134:M145)</f>
        <v>0</v>
      </c>
      <c r="N133" s="173"/>
      <c r="O133" s="173">
        <f>SUM(O134:O145)</f>
        <v>0.08</v>
      </c>
      <c r="P133" s="173"/>
      <c r="Q133" s="173">
        <f>SUM(Q134:Q145)</f>
        <v>0</v>
      </c>
      <c r="R133" s="173"/>
      <c r="S133" s="173"/>
      <c r="T133" s="174"/>
      <c r="U133" s="168"/>
      <c r="V133" s="168">
        <f>SUM(V134:V145)</f>
        <v>9.75</v>
      </c>
      <c r="W133" s="168"/>
      <c r="X133" s="168"/>
      <c r="AG133" t="s">
        <v>239</v>
      </c>
    </row>
    <row r="134" spans="1:60" ht="20.399999999999999" outlineLevel="1" x14ac:dyDescent="0.25">
      <c r="A134" s="175">
        <v>45</v>
      </c>
      <c r="B134" s="176" t="s">
        <v>2903</v>
      </c>
      <c r="C134" s="193" t="s">
        <v>2904</v>
      </c>
      <c r="D134" s="177" t="s">
        <v>274</v>
      </c>
      <c r="E134" s="178">
        <v>3.4762</v>
      </c>
      <c r="F134" s="179"/>
      <c r="G134" s="180">
        <f>ROUND(E134*F134,2)</f>
        <v>0</v>
      </c>
      <c r="H134" s="179"/>
      <c r="I134" s="180">
        <f>ROUND(E134*H134,2)</f>
        <v>0</v>
      </c>
      <c r="J134" s="179"/>
      <c r="K134" s="180">
        <f>ROUND(E134*J134,2)</f>
        <v>0</v>
      </c>
      <c r="L134" s="180">
        <v>21</v>
      </c>
      <c r="M134" s="180">
        <f>G134*(1+L134/100)</f>
        <v>0</v>
      </c>
      <c r="N134" s="180">
        <v>5.6999999999999998E-4</v>
      </c>
      <c r="O134" s="180">
        <f>ROUND(E134*N134,2)</f>
        <v>0</v>
      </c>
      <c r="P134" s="180">
        <v>0</v>
      </c>
      <c r="Q134" s="180">
        <f>ROUND(E134*P134,2)</f>
        <v>0</v>
      </c>
      <c r="R134" s="180" t="s">
        <v>1706</v>
      </c>
      <c r="S134" s="180" t="s">
        <v>244</v>
      </c>
      <c r="T134" s="181" t="s">
        <v>245</v>
      </c>
      <c r="U134" s="159">
        <v>4.8000000000000001E-2</v>
      </c>
      <c r="V134" s="159">
        <f>ROUND(E134*U134,2)</f>
        <v>0.17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289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56"/>
      <c r="B135" s="157"/>
      <c r="C135" s="266" t="s">
        <v>2905</v>
      </c>
      <c r="D135" s="267"/>
      <c r="E135" s="267"/>
      <c r="F135" s="267"/>
      <c r="G135" s="267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270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56"/>
      <c r="B136" s="157"/>
      <c r="C136" s="264" t="s">
        <v>2906</v>
      </c>
      <c r="D136" s="265"/>
      <c r="E136" s="265"/>
      <c r="F136" s="265"/>
      <c r="G136" s="265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610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56"/>
      <c r="B137" s="157"/>
      <c r="C137" s="194" t="s">
        <v>2897</v>
      </c>
      <c r="D137" s="161"/>
      <c r="E137" s="162">
        <v>3.4762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30.6" outlineLevel="1" x14ac:dyDescent="0.25">
      <c r="A138" s="175">
        <v>46</v>
      </c>
      <c r="B138" s="176" t="s">
        <v>2907</v>
      </c>
      <c r="C138" s="193" t="s">
        <v>2908</v>
      </c>
      <c r="D138" s="177" t="s">
        <v>242</v>
      </c>
      <c r="E138" s="178">
        <v>3.4762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21</v>
      </c>
      <c r="M138" s="180">
        <f>G138*(1+L138/100)</f>
        <v>0</v>
      </c>
      <c r="N138" s="180">
        <v>1.772E-2</v>
      </c>
      <c r="O138" s="180">
        <f>ROUND(E138*N138,2)</f>
        <v>0.06</v>
      </c>
      <c r="P138" s="180">
        <v>0</v>
      </c>
      <c r="Q138" s="180">
        <f>ROUND(E138*P138,2)</f>
        <v>0</v>
      </c>
      <c r="R138" s="180" t="s">
        <v>1706</v>
      </c>
      <c r="S138" s="180" t="s">
        <v>244</v>
      </c>
      <c r="T138" s="181" t="s">
        <v>245</v>
      </c>
      <c r="U138" s="159">
        <v>1.5667500000000001</v>
      </c>
      <c r="V138" s="159">
        <f>ROUND(E138*U138,2)</f>
        <v>5.45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289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56"/>
      <c r="B139" s="157"/>
      <c r="C139" s="262" t="s">
        <v>2909</v>
      </c>
      <c r="D139" s="263"/>
      <c r="E139" s="263"/>
      <c r="F139" s="263"/>
      <c r="G139" s="263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610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5">
      <c r="A140" s="156"/>
      <c r="B140" s="157"/>
      <c r="C140" s="194" t="s">
        <v>2897</v>
      </c>
      <c r="D140" s="161"/>
      <c r="E140" s="162">
        <v>3.4762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249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0.399999999999999" outlineLevel="1" x14ac:dyDescent="0.25">
      <c r="A141" s="175">
        <v>47</v>
      </c>
      <c r="B141" s="176" t="s">
        <v>2910</v>
      </c>
      <c r="C141" s="193" t="s">
        <v>2911</v>
      </c>
      <c r="D141" s="177" t="s">
        <v>274</v>
      </c>
      <c r="E141" s="178">
        <v>7.46</v>
      </c>
      <c r="F141" s="179"/>
      <c r="G141" s="180">
        <f>ROUND(E141*F141,2)</f>
        <v>0</v>
      </c>
      <c r="H141" s="179"/>
      <c r="I141" s="180">
        <f>ROUND(E141*H141,2)</f>
        <v>0</v>
      </c>
      <c r="J141" s="179"/>
      <c r="K141" s="180">
        <f>ROUND(E141*J141,2)</f>
        <v>0</v>
      </c>
      <c r="L141" s="180">
        <v>21</v>
      </c>
      <c r="M141" s="180">
        <f>G141*(1+L141/100)</f>
        <v>0</v>
      </c>
      <c r="N141" s="180">
        <v>2.4499999999999999E-3</v>
      </c>
      <c r="O141" s="180">
        <f>ROUND(E141*N141,2)</f>
        <v>0.02</v>
      </c>
      <c r="P141" s="180">
        <v>0</v>
      </c>
      <c r="Q141" s="180">
        <f>ROUND(E141*P141,2)</f>
        <v>0</v>
      </c>
      <c r="R141" s="180" t="s">
        <v>1706</v>
      </c>
      <c r="S141" s="180" t="s">
        <v>244</v>
      </c>
      <c r="T141" s="181" t="s">
        <v>245</v>
      </c>
      <c r="U141" s="159">
        <v>0.55300000000000005</v>
      </c>
      <c r="V141" s="159">
        <f>ROUND(E141*U141,2)</f>
        <v>4.13</v>
      </c>
      <c r="W141" s="159"/>
      <c r="X141" s="159" t="s">
        <v>246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289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56"/>
      <c r="B142" s="157"/>
      <c r="C142" s="262" t="s">
        <v>2912</v>
      </c>
      <c r="D142" s="263"/>
      <c r="E142" s="263"/>
      <c r="F142" s="263"/>
      <c r="G142" s="263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610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56"/>
      <c r="B143" s="157"/>
      <c r="C143" s="194" t="s">
        <v>2913</v>
      </c>
      <c r="D143" s="161"/>
      <c r="E143" s="162">
        <v>7.46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56">
        <v>48</v>
      </c>
      <c r="B144" s="157" t="s">
        <v>2914</v>
      </c>
      <c r="C144" s="197" t="s">
        <v>2915</v>
      </c>
      <c r="D144" s="158" t="s">
        <v>0</v>
      </c>
      <c r="E144" s="190"/>
      <c r="F144" s="160"/>
      <c r="G144" s="15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21</v>
      </c>
      <c r="M144" s="159">
        <f>G144*(1+L144/100)</f>
        <v>0</v>
      </c>
      <c r="N144" s="159">
        <v>0</v>
      </c>
      <c r="O144" s="159">
        <f>ROUND(E144*N144,2)</f>
        <v>0</v>
      </c>
      <c r="P144" s="159">
        <v>0</v>
      </c>
      <c r="Q144" s="159">
        <f>ROUND(E144*P144,2)</f>
        <v>0</v>
      </c>
      <c r="R144" s="159" t="s">
        <v>1706</v>
      </c>
      <c r="S144" s="159" t="s">
        <v>244</v>
      </c>
      <c r="T144" s="159" t="s">
        <v>245</v>
      </c>
      <c r="U144" s="159">
        <v>0</v>
      </c>
      <c r="V144" s="159">
        <f>ROUND(E144*U144,2)</f>
        <v>0</v>
      </c>
      <c r="W144" s="159"/>
      <c r="X144" s="159" t="s">
        <v>604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605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56"/>
      <c r="B145" s="157"/>
      <c r="C145" s="268" t="s">
        <v>606</v>
      </c>
      <c r="D145" s="269"/>
      <c r="E145" s="269"/>
      <c r="F145" s="269"/>
      <c r="G145" s="26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270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x14ac:dyDescent="0.25">
      <c r="A146" s="169" t="s">
        <v>238</v>
      </c>
      <c r="B146" s="170" t="s">
        <v>186</v>
      </c>
      <c r="C146" s="192" t="s">
        <v>187</v>
      </c>
      <c r="D146" s="171"/>
      <c r="E146" s="172"/>
      <c r="F146" s="173"/>
      <c r="G146" s="173">
        <f>SUMIF(AG147:AG153,"&lt;&gt;NOR",G147:G153)</f>
        <v>0</v>
      </c>
      <c r="H146" s="173"/>
      <c r="I146" s="173">
        <f>SUM(I147:I153)</f>
        <v>0</v>
      </c>
      <c r="J146" s="173"/>
      <c r="K146" s="173">
        <f>SUM(K147:K153)</f>
        <v>0</v>
      </c>
      <c r="L146" s="173"/>
      <c r="M146" s="173">
        <f>SUM(M147:M153)</f>
        <v>0</v>
      </c>
      <c r="N146" s="173"/>
      <c r="O146" s="173">
        <f>SUM(O147:O153)</f>
        <v>0.08</v>
      </c>
      <c r="P146" s="173"/>
      <c r="Q146" s="173">
        <f>SUM(Q147:Q153)</f>
        <v>0</v>
      </c>
      <c r="R146" s="173"/>
      <c r="S146" s="173"/>
      <c r="T146" s="174"/>
      <c r="U146" s="168"/>
      <c r="V146" s="168">
        <f>SUM(V147:V153)</f>
        <v>1.34</v>
      </c>
      <c r="W146" s="168"/>
      <c r="X146" s="168"/>
      <c r="AG146" t="s">
        <v>239</v>
      </c>
    </row>
    <row r="147" spans="1:60" ht="20.399999999999999" outlineLevel="1" x14ac:dyDescent="0.25">
      <c r="A147" s="175">
        <v>49</v>
      </c>
      <c r="B147" s="176" t="s">
        <v>2916</v>
      </c>
      <c r="C147" s="193" t="s">
        <v>2917</v>
      </c>
      <c r="D147" s="177" t="s">
        <v>242</v>
      </c>
      <c r="E147" s="178">
        <v>3.08</v>
      </c>
      <c r="F147" s="179"/>
      <c r="G147" s="180">
        <f>ROUND(E147*F147,2)</f>
        <v>0</v>
      </c>
      <c r="H147" s="179"/>
      <c r="I147" s="180">
        <f>ROUND(E147*H147,2)</f>
        <v>0</v>
      </c>
      <c r="J147" s="179"/>
      <c r="K147" s="180">
        <f>ROUND(E147*J147,2)</f>
        <v>0</v>
      </c>
      <c r="L147" s="180">
        <v>21</v>
      </c>
      <c r="M147" s="180">
        <f>G147*(1+L147/100)</f>
        <v>0</v>
      </c>
      <c r="N147" s="180">
        <v>2.7999999999999998E-4</v>
      </c>
      <c r="O147" s="180">
        <f>ROUND(E147*N147,2)</f>
        <v>0</v>
      </c>
      <c r="P147" s="180">
        <v>0</v>
      </c>
      <c r="Q147" s="180">
        <f>ROUND(E147*P147,2)</f>
        <v>0</v>
      </c>
      <c r="R147" s="180" t="s">
        <v>1749</v>
      </c>
      <c r="S147" s="180" t="s">
        <v>244</v>
      </c>
      <c r="T147" s="181" t="s">
        <v>245</v>
      </c>
      <c r="U147" s="159">
        <v>0.434</v>
      </c>
      <c r="V147" s="159">
        <f>ROUND(E147*U147,2)</f>
        <v>1.34</v>
      </c>
      <c r="W147" s="159"/>
      <c r="X147" s="159" t="s">
        <v>246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289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56"/>
      <c r="B148" s="157"/>
      <c r="C148" s="194" t="s">
        <v>2918</v>
      </c>
      <c r="D148" s="161"/>
      <c r="E148" s="162">
        <v>3.08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249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5">
      <c r="A149" s="175">
        <v>50</v>
      </c>
      <c r="B149" s="176" t="s">
        <v>2919</v>
      </c>
      <c r="C149" s="193" t="s">
        <v>2920</v>
      </c>
      <c r="D149" s="177" t="s">
        <v>242</v>
      </c>
      <c r="E149" s="178">
        <v>3.3879999999999999</v>
      </c>
      <c r="F149" s="179"/>
      <c r="G149" s="180">
        <f>ROUND(E149*F149,2)</f>
        <v>0</v>
      </c>
      <c r="H149" s="179"/>
      <c r="I149" s="180">
        <f>ROUND(E149*H149,2)</f>
        <v>0</v>
      </c>
      <c r="J149" s="179"/>
      <c r="K149" s="180">
        <f>ROUND(E149*J149,2)</f>
        <v>0</v>
      </c>
      <c r="L149" s="180">
        <v>21</v>
      </c>
      <c r="M149" s="180">
        <f>G149*(1+L149/100)</f>
        <v>0</v>
      </c>
      <c r="N149" s="180">
        <v>2.4299999999999999E-2</v>
      </c>
      <c r="O149" s="180">
        <f>ROUND(E149*N149,2)</f>
        <v>0.08</v>
      </c>
      <c r="P149" s="180">
        <v>0</v>
      </c>
      <c r="Q149" s="180">
        <f>ROUND(E149*P149,2)</f>
        <v>0</v>
      </c>
      <c r="R149" s="180" t="s">
        <v>407</v>
      </c>
      <c r="S149" s="180" t="s">
        <v>244</v>
      </c>
      <c r="T149" s="181" t="s">
        <v>245</v>
      </c>
      <c r="U149" s="159">
        <v>0</v>
      </c>
      <c r="V149" s="159">
        <f>ROUND(E149*U149,2)</f>
        <v>0</v>
      </c>
      <c r="W149" s="159"/>
      <c r="X149" s="159" t="s">
        <v>328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415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56"/>
      <c r="B150" s="157"/>
      <c r="C150" s="194" t="s">
        <v>2918</v>
      </c>
      <c r="D150" s="161"/>
      <c r="E150" s="162">
        <v>3.08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249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56"/>
      <c r="B151" s="157"/>
      <c r="C151" s="196" t="s">
        <v>598</v>
      </c>
      <c r="D151" s="163"/>
      <c r="E151" s="164">
        <v>0.308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249</v>
      </c>
      <c r="AH151" s="149">
        <v>4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56">
        <v>51</v>
      </c>
      <c r="B152" s="157" t="s">
        <v>2921</v>
      </c>
      <c r="C152" s="197" t="s">
        <v>2922</v>
      </c>
      <c r="D152" s="158" t="s">
        <v>0</v>
      </c>
      <c r="E152" s="190"/>
      <c r="F152" s="160"/>
      <c r="G152" s="159">
        <f>ROUND(E152*F152,2)</f>
        <v>0</v>
      </c>
      <c r="H152" s="160"/>
      <c r="I152" s="159">
        <f>ROUND(E152*H152,2)</f>
        <v>0</v>
      </c>
      <c r="J152" s="160"/>
      <c r="K152" s="159">
        <f>ROUND(E152*J152,2)</f>
        <v>0</v>
      </c>
      <c r="L152" s="159">
        <v>21</v>
      </c>
      <c r="M152" s="159">
        <f>G152*(1+L152/100)</f>
        <v>0</v>
      </c>
      <c r="N152" s="159">
        <v>0</v>
      </c>
      <c r="O152" s="159">
        <f>ROUND(E152*N152,2)</f>
        <v>0</v>
      </c>
      <c r="P152" s="159">
        <v>0</v>
      </c>
      <c r="Q152" s="159">
        <f>ROUND(E152*P152,2)</f>
        <v>0</v>
      </c>
      <c r="R152" s="159" t="s">
        <v>1749</v>
      </c>
      <c r="S152" s="159" t="s">
        <v>244</v>
      </c>
      <c r="T152" s="159" t="s">
        <v>245</v>
      </c>
      <c r="U152" s="159">
        <v>0</v>
      </c>
      <c r="V152" s="159">
        <f>ROUND(E152*U152,2)</f>
        <v>0</v>
      </c>
      <c r="W152" s="159"/>
      <c r="X152" s="159" t="s">
        <v>604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605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56"/>
      <c r="B153" s="157"/>
      <c r="C153" s="268" t="s">
        <v>606</v>
      </c>
      <c r="D153" s="269"/>
      <c r="E153" s="269"/>
      <c r="F153" s="269"/>
      <c r="G153" s="26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270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x14ac:dyDescent="0.25">
      <c r="A154" s="169" t="s">
        <v>238</v>
      </c>
      <c r="B154" s="170" t="s">
        <v>188</v>
      </c>
      <c r="C154" s="192" t="s">
        <v>189</v>
      </c>
      <c r="D154" s="171"/>
      <c r="E154" s="172"/>
      <c r="F154" s="173"/>
      <c r="G154" s="173">
        <f>SUMIF(AG155:AG179,"&lt;&gt;NOR",G155:G179)</f>
        <v>0</v>
      </c>
      <c r="H154" s="173"/>
      <c r="I154" s="173">
        <f>SUM(I155:I179)</f>
        <v>0</v>
      </c>
      <c r="J154" s="173"/>
      <c r="K154" s="173">
        <f>SUM(K155:K179)</f>
        <v>0</v>
      </c>
      <c r="L154" s="173"/>
      <c r="M154" s="173">
        <f>SUM(M155:M179)</f>
        <v>0</v>
      </c>
      <c r="N154" s="173"/>
      <c r="O154" s="173">
        <f>SUM(O155:O179)</f>
        <v>0.60000000000000009</v>
      </c>
      <c r="P154" s="173"/>
      <c r="Q154" s="173">
        <f>SUM(Q155:Q179)</f>
        <v>0.03</v>
      </c>
      <c r="R154" s="173"/>
      <c r="S154" s="173"/>
      <c r="T154" s="174"/>
      <c r="U154" s="168"/>
      <c r="V154" s="168">
        <f>SUM(V155:V179)</f>
        <v>73.97</v>
      </c>
      <c r="W154" s="168"/>
      <c r="X154" s="168"/>
      <c r="AG154" t="s">
        <v>239</v>
      </c>
    </row>
    <row r="155" spans="1:60" ht="20.399999999999999" outlineLevel="1" x14ac:dyDescent="0.25">
      <c r="A155" s="175">
        <v>52</v>
      </c>
      <c r="B155" s="176" t="s">
        <v>2923</v>
      </c>
      <c r="C155" s="193" t="s">
        <v>2924</v>
      </c>
      <c r="D155" s="177" t="s">
        <v>346</v>
      </c>
      <c r="E155" s="178">
        <v>4</v>
      </c>
      <c r="F155" s="179"/>
      <c r="G155" s="180">
        <f>ROUND(E155*F155,2)</f>
        <v>0</v>
      </c>
      <c r="H155" s="179"/>
      <c r="I155" s="180">
        <f>ROUND(E155*H155,2)</f>
        <v>0</v>
      </c>
      <c r="J155" s="179"/>
      <c r="K155" s="180">
        <f>ROUND(E155*J155,2)</f>
        <v>0</v>
      </c>
      <c r="L155" s="180">
        <v>21</v>
      </c>
      <c r="M155" s="180">
        <f>G155*(1+L155/100)</f>
        <v>0</v>
      </c>
      <c r="N155" s="180">
        <v>0</v>
      </c>
      <c r="O155" s="180">
        <f>ROUND(E155*N155,2)</f>
        <v>0</v>
      </c>
      <c r="P155" s="180">
        <v>0</v>
      </c>
      <c r="Q155" s="180">
        <f>ROUND(E155*P155,2)</f>
        <v>0</v>
      </c>
      <c r="R155" s="180" t="s">
        <v>576</v>
      </c>
      <c r="S155" s="180" t="s">
        <v>244</v>
      </c>
      <c r="T155" s="181" t="s">
        <v>1030</v>
      </c>
      <c r="U155" s="159">
        <v>0.78</v>
      </c>
      <c r="V155" s="159">
        <f>ROUND(E155*U155,2)</f>
        <v>3.12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289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56"/>
      <c r="B156" s="157"/>
      <c r="C156" s="194" t="s">
        <v>2925</v>
      </c>
      <c r="D156" s="161"/>
      <c r="E156" s="162">
        <v>4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249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75">
        <v>53</v>
      </c>
      <c r="B157" s="176" t="s">
        <v>2926</v>
      </c>
      <c r="C157" s="193" t="s">
        <v>2927</v>
      </c>
      <c r="D157" s="177" t="s">
        <v>242</v>
      </c>
      <c r="E157" s="178">
        <v>4.41</v>
      </c>
      <c r="F157" s="179"/>
      <c r="G157" s="180">
        <f>ROUND(E157*F157,2)</f>
        <v>0</v>
      </c>
      <c r="H157" s="179"/>
      <c r="I157" s="180">
        <f>ROUND(E157*H157,2)</f>
        <v>0</v>
      </c>
      <c r="J157" s="179"/>
      <c r="K157" s="180">
        <f>ROUND(E157*J157,2)</f>
        <v>0</v>
      </c>
      <c r="L157" s="180">
        <v>21</v>
      </c>
      <c r="M157" s="180">
        <f>G157*(1+L157/100)</f>
        <v>0</v>
      </c>
      <c r="N157" s="180">
        <v>0</v>
      </c>
      <c r="O157" s="180">
        <f>ROUND(E157*N157,2)</f>
        <v>0</v>
      </c>
      <c r="P157" s="180">
        <v>7.0000000000000001E-3</v>
      </c>
      <c r="Q157" s="180">
        <f>ROUND(E157*P157,2)</f>
        <v>0.03</v>
      </c>
      <c r="R157" s="180" t="s">
        <v>576</v>
      </c>
      <c r="S157" s="180" t="s">
        <v>244</v>
      </c>
      <c r="T157" s="181" t="s">
        <v>1030</v>
      </c>
      <c r="U157" s="159">
        <v>0.23100000000000001</v>
      </c>
      <c r="V157" s="159">
        <f>ROUND(E157*U157,2)</f>
        <v>1.02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289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5">
      <c r="A158" s="156"/>
      <c r="B158" s="157"/>
      <c r="C158" s="194" t="s">
        <v>2928</v>
      </c>
      <c r="D158" s="161"/>
      <c r="E158" s="162">
        <v>4.41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249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5">
      <c r="A159" s="175">
        <v>54</v>
      </c>
      <c r="B159" s="176" t="s">
        <v>2929</v>
      </c>
      <c r="C159" s="193" t="s">
        <v>2930</v>
      </c>
      <c r="D159" s="177" t="s">
        <v>575</v>
      </c>
      <c r="E159" s="178">
        <v>160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80">
        <v>6.0000000000000002E-5</v>
      </c>
      <c r="O159" s="180">
        <f>ROUND(E159*N159,2)</f>
        <v>0.01</v>
      </c>
      <c r="P159" s="180">
        <v>0</v>
      </c>
      <c r="Q159" s="180">
        <f>ROUND(E159*P159,2)</f>
        <v>0</v>
      </c>
      <c r="R159" s="180" t="s">
        <v>576</v>
      </c>
      <c r="S159" s="180" t="s">
        <v>244</v>
      </c>
      <c r="T159" s="181" t="s">
        <v>1030</v>
      </c>
      <c r="U159" s="159">
        <v>0.221</v>
      </c>
      <c r="V159" s="159">
        <f>ROUND(E159*U159,2)</f>
        <v>35.36</v>
      </c>
      <c r="W159" s="159"/>
      <c r="X159" s="159" t="s">
        <v>246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289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56"/>
      <c r="B160" s="157"/>
      <c r="C160" s="194" t="s">
        <v>2931</v>
      </c>
      <c r="D160" s="161"/>
      <c r="E160" s="162">
        <v>160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75">
        <v>55</v>
      </c>
      <c r="B161" s="176" t="s">
        <v>1778</v>
      </c>
      <c r="C161" s="193" t="s">
        <v>1779</v>
      </c>
      <c r="D161" s="177" t="s">
        <v>575</v>
      </c>
      <c r="E161" s="178">
        <v>353.18400000000003</v>
      </c>
      <c r="F161" s="179"/>
      <c r="G161" s="180">
        <f>ROUND(E161*F161,2)</f>
        <v>0</v>
      </c>
      <c r="H161" s="179"/>
      <c r="I161" s="180">
        <f>ROUND(E161*H161,2)</f>
        <v>0</v>
      </c>
      <c r="J161" s="179"/>
      <c r="K161" s="180">
        <f>ROUND(E161*J161,2)</f>
        <v>0</v>
      </c>
      <c r="L161" s="180">
        <v>21</v>
      </c>
      <c r="M161" s="180">
        <f>G161*(1+L161/100)</f>
        <v>0</v>
      </c>
      <c r="N161" s="180">
        <v>5.0000000000000002E-5</v>
      </c>
      <c r="O161" s="180">
        <f>ROUND(E161*N161,2)</f>
        <v>0.02</v>
      </c>
      <c r="P161" s="180">
        <v>0</v>
      </c>
      <c r="Q161" s="180">
        <f>ROUND(E161*P161,2)</f>
        <v>0</v>
      </c>
      <c r="R161" s="180" t="s">
        <v>576</v>
      </c>
      <c r="S161" s="180" t="s">
        <v>244</v>
      </c>
      <c r="T161" s="181" t="s">
        <v>1030</v>
      </c>
      <c r="U161" s="159">
        <v>8.4000000000000005E-2</v>
      </c>
      <c r="V161" s="159">
        <f>ROUND(E161*U161,2)</f>
        <v>29.67</v>
      </c>
      <c r="W161" s="159"/>
      <c r="X161" s="159" t="s">
        <v>246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289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5">
      <c r="A162" s="156"/>
      <c r="B162" s="157"/>
      <c r="C162" s="194" t="s">
        <v>2932</v>
      </c>
      <c r="D162" s="161"/>
      <c r="E162" s="162">
        <v>353.18400000000003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249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75">
        <v>56</v>
      </c>
      <c r="B163" s="176" t="s">
        <v>580</v>
      </c>
      <c r="C163" s="193" t="s">
        <v>581</v>
      </c>
      <c r="D163" s="177" t="s">
        <v>274</v>
      </c>
      <c r="E163" s="178">
        <v>16</v>
      </c>
      <c r="F163" s="179"/>
      <c r="G163" s="180">
        <f>ROUND(E163*F163,2)</f>
        <v>0</v>
      </c>
      <c r="H163" s="179"/>
      <c r="I163" s="180">
        <f>ROUND(E163*H163,2)</f>
        <v>0</v>
      </c>
      <c r="J163" s="179"/>
      <c r="K163" s="180">
        <f>ROUND(E163*J163,2)</f>
        <v>0</v>
      </c>
      <c r="L163" s="180">
        <v>21</v>
      </c>
      <c r="M163" s="180">
        <f>G163*(1+L163/100)</f>
        <v>0</v>
      </c>
      <c r="N163" s="180">
        <v>0</v>
      </c>
      <c r="O163" s="180">
        <f>ROUND(E163*N163,2)</f>
        <v>0</v>
      </c>
      <c r="P163" s="180">
        <v>0</v>
      </c>
      <c r="Q163" s="180">
        <f>ROUND(E163*P163,2)</f>
        <v>0</v>
      </c>
      <c r="R163" s="180" t="s">
        <v>576</v>
      </c>
      <c r="S163" s="180" t="s">
        <v>244</v>
      </c>
      <c r="T163" s="181" t="s">
        <v>1030</v>
      </c>
      <c r="U163" s="159">
        <v>0.3</v>
      </c>
      <c r="V163" s="159">
        <f>ROUND(E163*U163,2)</f>
        <v>4.8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289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56"/>
      <c r="B164" s="157"/>
      <c r="C164" s="194" t="s">
        <v>2933</v>
      </c>
      <c r="D164" s="161"/>
      <c r="E164" s="162">
        <v>16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249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75">
        <v>57</v>
      </c>
      <c r="B165" s="176" t="s">
        <v>2934</v>
      </c>
      <c r="C165" s="193" t="s">
        <v>2935</v>
      </c>
      <c r="D165" s="177" t="s">
        <v>403</v>
      </c>
      <c r="E165" s="178">
        <v>1.92</v>
      </c>
      <c r="F165" s="179"/>
      <c r="G165" s="180">
        <f>ROUND(E165*F165,2)</f>
        <v>0</v>
      </c>
      <c r="H165" s="179"/>
      <c r="I165" s="180">
        <f>ROUND(E165*H165,2)</f>
        <v>0</v>
      </c>
      <c r="J165" s="179"/>
      <c r="K165" s="180">
        <f>ROUND(E165*J165,2)</f>
        <v>0</v>
      </c>
      <c r="L165" s="180">
        <v>21</v>
      </c>
      <c r="M165" s="180">
        <f>G165*(1+L165/100)</f>
        <v>0</v>
      </c>
      <c r="N165" s="180">
        <v>0</v>
      </c>
      <c r="O165" s="180">
        <f>ROUND(E165*N165,2)</f>
        <v>0</v>
      </c>
      <c r="P165" s="180">
        <v>0</v>
      </c>
      <c r="Q165" s="180">
        <f>ROUND(E165*P165,2)</f>
        <v>0</v>
      </c>
      <c r="R165" s="180"/>
      <c r="S165" s="180" t="s">
        <v>326</v>
      </c>
      <c r="T165" s="181" t="s">
        <v>327</v>
      </c>
      <c r="U165" s="159">
        <v>0</v>
      </c>
      <c r="V165" s="159">
        <f>ROUND(E165*U165,2)</f>
        <v>0</v>
      </c>
      <c r="W165" s="159"/>
      <c r="X165" s="159" t="s">
        <v>246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289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56"/>
      <c r="B166" s="157"/>
      <c r="C166" s="194" t="s">
        <v>2827</v>
      </c>
      <c r="D166" s="161"/>
      <c r="E166" s="162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249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56"/>
      <c r="B167" s="157"/>
      <c r="C167" s="194" t="s">
        <v>2936</v>
      </c>
      <c r="D167" s="161"/>
      <c r="E167" s="162">
        <v>1.6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249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5">
      <c r="A168" s="156"/>
      <c r="B168" s="157"/>
      <c r="C168" s="194" t="s">
        <v>2937</v>
      </c>
      <c r="D168" s="161"/>
      <c r="E168" s="162">
        <v>0.32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249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5">
      <c r="A169" s="175">
        <v>58</v>
      </c>
      <c r="B169" s="176" t="s">
        <v>2938</v>
      </c>
      <c r="C169" s="193" t="s">
        <v>2939</v>
      </c>
      <c r="D169" s="177" t="s">
        <v>403</v>
      </c>
      <c r="E169" s="178">
        <v>6.4</v>
      </c>
      <c r="F169" s="179"/>
      <c r="G169" s="180">
        <f>ROUND(E169*F169,2)</f>
        <v>0</v>
      </c>
      <c r="H169" s="179"/>
      <c r="I169" s="180">
        <f>ROUND(E169*H169,2)</f>
        <v>0</v>
      </c>
      <c r="J169" s="179"/>
      <c r="K169" s="180">
        <f>ROUND(E169*J169,2)</f>
        <v>0</v>
      </c>
      <c r="L169" s="180">
        <v>21</v>
      </c>
      <c r="M169" s="180">
        <f>G169*(1+L169/100)</f>
        <v>0</v>
      </c>
      <c r="N169" s="180">
        <v>0</v>
      </c>
      <c r="O169" s="180">
        <f>ROUND(E169*N169,2)</f>
        <v>0</v>
      </c>
      <c r="P169" s="180">
        <v>0</v>
      </c>
      <c r="Q169" s="180">
        <f>ROUND(E169*P169,2)</f>
        <v>0</v>
      </c>
      <c r="R169" s="180"/>
      <c r="S169" s="180" t="s">
        <v>326</v>
      </c>
      <c r="T169" s="181" t="s">
        <v>327</v>
      </c>
      <c r="U169" s="159">
        <v>0</v>
      </c>
      <c r="V169" s="159">
        <f>ROUND(E169*U169,2)</f>
        <v>0</v>
      </c>
      <c r="W169" s="159"/>
      <c r="X169" s="159" t="s">
        <v>246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289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56"/>
      <c r="B170" s="157"/>
      <c r="C170" s="194" t="s">
        <v>2827</v>
      </c>
      <c r="D170" s="161"/>
      <c r="E170" s="162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56"/>
      <c r="B171" s="157"/>
      <c r="C171" s="194" t="s">
        <v>2940</v>
      </c>
      <c r="D171" s="161"/>
      <c r="E171" s="162">
        <v>6.4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249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75">
        <v>59</v>
      </c>
      <c r="B172" s="176" t="s">
        <v>2941</v>
      </c>
      <c r="C172" s="193" t="s">
        <v>2942</v>
      </c>
      <c r="D172" s="177" t="s">
        <v>320</v>
      </c>
      <c r="E172" s="178">
        <v>0.38850000000000001</v>
      </c>
      <c r="F172" s="179"/>
      <c r="G172" s="180">
        <f>ROUND(E172*F172,2)</f>
        <v>0</v>
      </c>
      <c r="H172" s="179"/>
      <c r="I172" s="180">
        <f>ROUND(E172*H172,2)</f>
        <v>0</v>
      </c>
      <c r="J172" s="179"/>
      <c r="K172" s="180">
        <f>ROUND(E172*J172,2)</f>
        <v>0</v>
      </c>
      <c r="L172" s="180">
        <v>21</v>
      </c>
      <c r="M172" s="180">
        <f>G172*(1+L172/100)</f>
        <v>0</v>
      </c>
      <c r="N172" s="180">
        <v>1</v>
      </c>
      <c r="O172" s="180">
        <f>ROUND(E172*N172,2)</f>
        <v>0.39</v>
      </c>
      <c r="P172" s="180">
        <v>0</v>
      </c>
      <c r="Q172" s="180">
        <f>ROUND(E172*P172,2)</f>
        <v>0</v>
      </c>
      <c r="R172" s="180" t="s">
        <v>407</v>
      </c>
      <c r="S172" s="180" t="s">
        <v>244</v>
      </c>
      <c r="T172" s="181" t="s">
        <v>1030</v>
      </c>
      <c r="U172" s="159">
        <v>0</v>
      </c>
      <c r="V172" s="159">
        <f>ROUND(E172*U172,2)</f>
        <v>0</v>
      </c>
      <c r="W172" s="159"/>
      <c r="X172" s="159" t="s">
        <v>328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415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5">
      <c r="A173" s="156"/>
      <c r="B173" s="157"/>
      <c r="C173" s="194" t="s">
        <v>2943</v>
      </c>
      <c r="D173" s="161"/>
      <c r="E173" s="162">
        <v>0.35317999999999999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249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5">
      <c r="A174" s="156"/>
      <c r="B174" s="157"/>
      <c r="C174" s="196" t="s">
        <v>598</v>
      </c>
      <c r="D174" s="163"/>
      <c r="E174" s="164">
        <v>3.5319999999999997E-2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249</v>
      </c>
      <c r="AH174" s="149">
        <v>4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5">
      <c r="A175" s="175">
        <v>60</v>
      </c>
      <c r="B175" s="176" t="s">
        <v>1887</v>
      </c>
      <c r="C175" s="193" t="s">
        <v>1888</v>
      </c>
      <c r="D175" s="177" t="s">
        <v>320</v>
      </c>
      <c r="E175" s="178">
        <v>0.17599999999999999</v>
      </c>
      <c r="F175" s="179"/>
      <c r="G175" s="180">
        <f>ROUND(E175*F175,2)</f>
        <v>0</v>
      </c>
      <c r="H175" s="179"/>
      <c r="I175" s="180">
        <f>ROUND(E175*H175,2)</f>
        <v>0</v>
      </c>
      <c r="J175" s="179"/>
      <c r="K175" s="180">
        <f>ROUND(E175*J175,2)</f>
        <v>0</v>
      </c>
      <c r="L175" s="180">
        <v>21</v>
      </c>
      <c r="M175" s="180">
        <f>G175*(1+L175/100)</f>
        <v>0</v>
      </c>
      <c r="N175" s="180">
        <v>1</v>
      </c>
      <c r="O175" s="180">
        <f>ROUND(E175*N175,2)</f>
        <v>0.18</v>
      </c>
      <c r="P175" s="180">
        <v>0</v>
      </c>
      <c r="Q175" s="180">
        <f>ROUND(E175*P175,2)</f>
        <v>0</v>
      </c>
      <c r="R175" s="180" t="s">
        <v>407</v>
      </c>
      <c r="S175" s="180" t="s">
        <v>244</v>
      </c>
      <c r="T175" s="181" t="s">
        <v>1030</v>
      </c>
      <c r="U175" s="159">
        <v>0</v>
      </c>
      <c r="V175" s="159">
        <f>ROUND(E175*U175,2)</f>
        <v>0</v>
      </c>
      <c r="W175" s="159"/>
      <c r="X175" s="159" t="s">
        <v>328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415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56"/>
      <c r="B176" s="157"/>
      <c r="C176" s="194" t="s">
        <v>2944</v>
      </c>
      <c r="D176" s="161"/>
      <c r="E176" s="162">
        <v>0.16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56"/>
      <c r="B177" s="157"/>
      <c r="C177" s="196" t="s">
        <v>598</v>
      </c>
      <c r="D177" s="163"/>
      <c r="E177" s="164">
        <v>1.6E-2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249</v>
      </c>
      <c r="AH177" s="149">
        <v>4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5">
      <c r="A178" s="156">
        <v>61</v>
      </c>
      <c r="B178" s="157" t="s">
        <v>602</v>
      </c>
      <c r="C178" s="197" t="s">
        <v>603</v>
      </c>
      <c r="D178" s="158" t="s">
        <v>0</v>
      </c>
      <c r="E178" s="190"/>
      <c r="F178" s="160"/>
      <c r="G178" s="159">
        <f>ROUND(E178*F178,2)</f>
        <v>0</v>
      </c>
      <c r="H178" s="160"/>
      <c r="I178" s="159">
        <f>ROUND(E178*H178,2)</f>
        <v>0</v>
      </c>
      <c r="J178" s="160"/>
      <c r="K178" s="159">
        <f>ROUND(E178*J178,2)</f>
        <v>0</v>
      </c>
      <c r="L178" s="159">
        <v>21</v>
      </c>
      <c r="M178" s="159">
        <f>G178*(1+L178/100)</f>
        <v>0</v>
      </c>
      <c r="N178" s="159">
        <v>0</v>
      </c>
      <c r="O178" s="159">
        <f>ROUND(E178*N178,2)</f>
        <v>0</v>
      </c>
      <c r="P178" s="159">
        <v>0</v>
      </c>
      <c r="Q178" s="159">
        <f>ROUND(E178*P178,2)</f>
        <v>0</v>
      </c>
      <c r="R178" s="159" t="s">
        <v>576</v>
      </c>
      <c r="S178" s="159" t="s">
        <v>244</v>
      </c>
      <c r="T178" s="159" t="s">
        <v>1030</v>
      </c>
      <c r="U178" s="159">
        <v>0</v>
      </c>
      <c r="V178" s="159">
        <f>ROUND(E178*U178,2)</f>
        <v>0</v>
      </c>
      <c r="W178" s="159"/>
      <c r="X178" s="159" t="s">
        <v>604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605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5">
      <c r="A179" s="156"/>
      <c r="B179" s="157"/>
      <c r="C179" s="268" t="s">
        <v>606</v>
      </c>
      <c r="D179" s="269"/>
      <c r="E179" s="269"/>
      <c r="F179" s="269"/>
      <c r="G179" s="26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270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x14ac:dyDescent="0.25">
      <c r="A180" s="169" t="s">
        <v>238</v>
      </c>
      <c r="B180" s="170" t="s">
        <v>198</v>
      </c>
      <c r="C180" s="192" t="s">
        <v>199</v>
      </c>
      <c r="D180" s="171"/>
      <c r="E180" s="172"/>
      <c r="F180" s="173"/>
      <c r="G180" s="173">
        <f>SUMIF(AG181:AG184,"&lt;&gt;NOR",G181:G184)</f>
        <v>0</v>
      </c>
      <c r="H180" s="173"/>
      <c r="I180" s="173">
        <f>SUM(I181:I184)</f>
        <v>0</v>
      </c>
      <c r="J180" s="173"/>
      <c r="K180" s="173">
        <f>SUM(K181:K184)</f>
        <v>0</v>
      </c>
      <c r="L180" s="173"/>
      <c r="M180" s="173">
        <f>SUM(M181:M184)</f>
        <v>0</v>
      </c>
      <c r="N180" s="173"/>
      <c r="O180" s="173">
        <f>SUM(O181:O184)</f>
        <v>0</v>
      </c>
      <c r="P180" s="173"/>
      <c r="Q180" s="173">
        <f>SUM(Q181:Q184)</f>
        <v>0</v>
      </c>
      <c r="R180" s="173"/>
      <c r="S180" s="173"/>
      <c r="T180" s="174"/>
      <c r="U180" s="168"/>
      <c r="V180" s="168">
        <f>SUM(V181:V184)</f>
        <v>0</v>
      </c>
      <c r="W180" s="168"/>
      <c r="X180" s="168"/>
      <c r="AG180" t="s">
        <v>239</v>
      </c>
    </row>
    <row r="181" spans="1:60" outlineLevel="1" x14ac:dyDescent="0.25">
      <c r="A181" s="175">
        <v>62</v>
      </c>
      <c r="B181" s="176" t="s">
        <v>2945</v>
      </c>
      <c r="C181" s="193" t="s">
        <v>2946</v>
      </c>
      <c r="D181" s="177" t="s">
        <v>403</v>
      </c>
      <c r="E181" s="178">
        <v>22.4</v>
      </c>
      <c r="F181" s="179"/>
      <c r="G181" s="180">
        <f>ROUND(E181*F181,2)</f>
        <v>0</v>
      </c>
      <c r="H181" s="179"/>
      <c r="I181" s="180">
        <f>ROUND(E181*H181,2)</f>
        <v>0</v>
      </c>
      <c r="J181" s="179"/>
      <c r="K181" s="180">
        <f>ROUND(E181*J181,2)</f>
        <v>0</v>
      </c>
      <c r="L181" s="180">
        <v>21</v>
      </c>
      <c r="M181" s="180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0"/>
      <c r="S181" s="180" t="s">
        <v>326</v>
      </c>
      <c r="T181" s="181" t="s">
        <v>327</v>
      </c>
      <c r="U181" s="159">
        <v>0</v>
      </c>
      <c r="V181" s="159">
        <f>ROUND(E181*U181,2)</f>
        <v>0</v>
      </c>
      <c r="W181" s="159"/>
      <c r="X181" s="159" t="s">
        <v>246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289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5">
      <c r="A182" s="156"/>
      <c r="B182" s="157"/>
      <c r="C182" s="194" t="s">
        <v>2827</v>
      </c>
      <c r="D182" s="161"/>
      <c r="E182" s="162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249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5">
      <c r="A183" s="156"/>
      <c r="B183" s="157"/>
      <c r="C183" s="194" t="s">
        <v>2947</v>
      </c>
      <c r="D183" s="161"/>
      <c r="E183" s="162">
        <v>22.4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249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5">
      <c r="A184" s="183">
        <v>63</v>
      </c>
      <c r="B184" s="184" t="s">
        <v>2948</v>
      </c>
      <c r="C184" s="195" t="s">
        <v>2949</v>
      </c>
      <c r="D184" s="185" t="s">
        <v>403</v>
      </c>
      <c r="E184" s="186">
        <v>6.3</v>
      </c>
      <c r="F184" s="187"/>
      <c r="G184" s="188">
        <f>ROUND(E184*F184,2)</f>
        <v>0</v>
      </c>
      <c r="H184" s="187"/>
      <c r="I184" s="188">
        <f>ROUND(E184*H184,2)</f>
        <v>0</v>
      </c>
      <c r="J184" s="187"/>
      <c r="K184" s="188">
        <f>ROUND(E184*J184,2)</f>
        <v>0</v>
      </c>
      <c r="L184" s="188">
        <v>21</v>
      </c>
      <c r="M184" s="188">
        <f>G184*(1+L184/100)</f>
        <v>0</v>
      </c>
      <c r="N184" s="188">
        <v>0</v>
      </c>
      <c r="O184" s="188">
        <f>ROUND(E184*N184,2)</f>
        <v>0</v>
      </c>
      <c r="P184" s="188">
        <v>0</v>
      </c>
      <c r="Q184" s="188">
        <f>ROUND(E184*P184,2)</f>
        <v>0</v>
      </c>
      <c r="R184" s="188"/>
      <c r="S184" s="188" t="s">
        <v>326</v>
      </c>
      <c r="T184" s="189" t="s">
        <v>327</v>
      </c>
      <c r="U184" s="159">
        <v>0</v>
      </c>
      <c r="V184" s="159">
        <f>ROUND(E184*U184,2)</f>
        <v>0</v>
      </c>
      <c r="W184" s="159"/>
      <c r="X184" s="159" t="s">
        <v>246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289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x14ac:dyDescent="0.25">
      <c r="A185" s="169" t="s">
        <v>238</v>
      </c>
      <c r="B185" s="170" t="s">
        <v>205</v>
      </c>
      <c r="C185" s="192" t="s">
        <v>206</v>
      </c>
      <c r="D185" s="171"/>
      <c r="E185" s="172"/>
      <c r="F185" s="173"/>
      <c r="G185" s="173">
        <f>SUMIF(AG186:AG188,"&lt;&gt;NOR",G186:G188)</f>
        <v>0</v>
      </c>
      <c r="H185" s="173"/>
      <c r="I185" s="173">
        <f>SUM(I186:I188)</f>
        <v>0</v>
      </c>
      <c r="J185" s="173"/>
      <c r="K185" s="173">
        <f>SUM(K186:K188)</f>
        <v>0</v>
      </c>
      <c r="L185" s="173"/>
      <c r="M185" s="173">
        <f>SUM(M186:M188)</f>
        <v>0</v>
      </c>
      <c r="N185" s="173"/>
      <c r="O185" s="173">
        <f>SUM(O186:O188)</f>
        <v>0</v>
      </c>
      <c r="P185" s="173"/>
      <c r="Q185" s="173">
        <f>SUM(Q186:Q188)</f>
        <v>0</v>
      </c>
      <c r="R185" s="173"/>
      <c r="S185" s="173"/>
      <c r="T185" s="174"/>
      <c r="U185" s="168"/>
      <c r="V185" s="168">
        <f>SUM(V186:V188)</f>
        <v>0</v>
      </c>
      <c r="W185" s="168"/>
      <c r="X185" s="168"/>
      <c r="AG185" t="s">
        <v>239</v>
      </c>
    </row>
    <row r="186" spans="1:60" outlineLevel="1" x14ac:dyDescent="0.25">
      <c r="A186" s="183">
        <v>64</v>
      </c>
      <c r="B186" s="184" t="s">
        <v>2950</v>
      </c>
      <c r="C186" s="195" t="s">
        <v>2951</v>
      </c>
      <c r="D186" s="185" t="s">
        <v>346</v>
      </c>
      <c r="E186" s="186">
        <v>1</v>
      </c>
      <c r="F186" s="187"/>
      <c r="G186" s="188">
        <f>ROUND(E186*F186,2)</f>
        <v>0</v>
      </c>
      <c r="H186" s="187"/>
      <c r="I186" s="188">
        <f>ROUND(E186*H186,2)</f>
        <v>0</v>
      </c>
      <c r="J186" s="187"/>
      <c r="K186" s="188">
        <f>ROUND(E186*J186,2)</f>
        <v>0</v>
      </c>
      <c r="L186" s="188">
        <v>21</v>
      </c>
      <c r="M186" s="188">
        <f>G186*(1+L186/100)</f>
        <v>0</v>
      </c>
      <c r="N186" s="188">
        <v>0</v>
      </c>
      <c r="O186" s="188">
        <f>ROUND(E186*N186,2)</f>
        <v>0</v>
      </c>
      <c r="P186" s="188">
        <v>0</v>
      </c>
      <c r="Q186" s="188">
        <f>ROUND(E186*P186,2)</f>
        <v>0</v>
      </c>
      <c r="R186" s="188"/>
      <c r="S186" s="188" t="s">
        <v>326</v>
      </c>
      <c r="T186" s="189" t="s">
        <v>327</v>
      </c>
      <c r="U186" s="159">
        <v>0</v>
      </c>
      <c r="V186" s="159">
        <f>ROUND(E186*U186,2)</f>
        <v>0</v>
      </c>
      <c r="W186" s="159"/>
      <c r="X186" s="159" t="s">
        <v>246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289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5">
      <c r="A187" s="175">
        <v>65</v>
      </c>
      <c r="B187" s="176" t="s">
        <v>2952</v>
      </c>
      <c r="C187" s="193" t="s">
        <v>2953</v>
      </c>
      <c r="D187" s="177" t="s">
        <v>575</v>
      </c>
      <c r="E187" s="178">
        <v>1394</v>
      </c>
      <c r="F187" s="179"/>
      <c r="G187" s="180">
        <f>ROUND(E187*F187,2)</f>
        <v>0</v>
      </c>
      <c r="H187" s="179"/>
      <c r="I187" s="180">
        <f>ROUND(E187*H187,2)</f>
        <v>0</v>
      </c>
      <c r="J187" s="179"/>
      <c r="K187" s="180">
        <f>ROUND(E187*J187,2)</f>
        <v>0</v>
      </c>
      <c r="L187" s="180">
        <v>21</v>
      </c>
      <c r="M187" s="180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0"/>
      <c r="S187" s="180" t="s">
        <v>326</v>
      </c>
      <c r="T187" s="181" t="s">
        <v>327</v>
      </c>
      <c r="U187" s="159">
        <v>0</v>
      </c>
      <c r="V187" s="159">
        <f>ROUND(E187*U187,2)</f>
        <v>0</v>
      </c>
      <c r="W187" s="159"/>
      <c r="X187" s="159" t="s">
        <v>246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289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5">
      <c r="A188" s="156"/>
      <c r="B188" s="157"/>
      <c r="C188" s="194" t="s">
        <v>2954</v>
      </c>
      <c r="D188" s="161"/>
      <c r="E188" s="162">
        <v>1394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249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x14ac:dyDescent="0.25">
      <c r="A189" s="169" t="s">
        <v>238</v>
      </c>
      <c r="B189" s="170" t="s">
        <v>207</v>
      </c>
      <c r="C189" s="192" t="s">
        <v>208</v>
      </c>
      <c r="D189" s="171"/>
      <c r="E189" s="172"/>
      <c r="F189" s="173"/>
      <c r="G189" s="173">
        <f>SUMIF(AG190:AG195,"&lt;&gt;NOR",G190:G195)</f>
        <v>0</v>
      </c>
      <c r="H189" s="173"/>
      <c r="I189" s="173">
        <f>SUM(I190:I195)</f>
        <v>0</v>
      </c>
      <c r="J189" s="173"/>
      <c r="K189" s="173">
        <f>SUM(K190:K195)</f>
        <v>0</v>
      </c>
      <c r="L189" s="173"/>
      <c r="M189" s="173">
        <f>SUM(M190:M195)</f>
        <v>0</v>
      </c>
      <c r="N189" s="173"/>
      <c r="O189" s="173">
        <f>SUM(O190:O195)</f>
        <v>0</v>
      </c>
      <c r="P189" s="173"/>
      <c r="Q189" s="173">
        <f>SUM(Q190:Q195)</f>
        <v>0</v>
      </c>
      <c r="R189" s="173"/>
      <c r="S189" s="173"/>
      <c r="T189" s="174"/>
      <c r="U189" s="168"/>
      <c r="V189" s="168">
        <f>SUM(V190:V195)</f>
        <v>6.2700000000000005</v>
      </c>
      <c r="W189" s="168"/>
      <c r="X189" s="168"/>
      <c r="AG189" t="s">
        <v>239</v>
      </c>
    </row>
    <row r="190" spans="1:60" outlineLevel="1" x14ac:dyDescent="0.25">
      <c r="A190" s="175">
        <v>66</v>
      </c>
      <c r="B190" s="176" t="s">
        <v>556</v>
      </c>
      <c r="C190" s="193" t="s">
        <v>557</v>
      </c>
      <c r="D190" s="177" t="s">
        <v>320</v>
      </c>
      <c r="E190" s="178">
        <v>3.8245499999999999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80">
        <v>0</v>
      </c>
      <c r="O190" s="180">
        <f>ROUND(E190*N190,2)</f>
        <v>0</v>
      </c>
      <c r="P190" s="180">
        <v>0</v>
      </c>
      <c r="Q190" s="180">
        <f>ROUND(E190*P190,2)</f>
        <v>0</v>
      </c>
      <c r="R190" s="180" t="s">
        <v>508</v>
      </c>
      <c r="S190" s="180" t="s">
        <v>244</v>
      </c>
      <c r="T190" s="181" t="s">
        <v>1030</v>
      </c>
      <c r="U190" s="159">
        <v>0.49</v>
      </c>
      <c r="V190" s="159">
        <f>ROUND(E190*U190,2)</f>
        <v>1.87</v>
      </c>
      <c r="W190" s="159"/>
      <c r="X190" s="159" t="s">
        <v>558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559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5">
      <c r="A191" s="156"/>
      <c r="B191" s="157"/>
      <c r="C191" s="262" t="s">
        <v>2955</v>
      </c>
      <c r="D191" s="263"/>
      <c r="E191" s="263"/>
      <c r="F191" s="263"/>
      <c r="G191" s="263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610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5">
      <c r="A192" s="183">
        <v>67</v>
      </c>
      <c r="B192" s="184" t="s">
        <v>560</v>
      </c>
      <c r="C192" s="195" t="s">
        <v>561</v>
      </c>
      <c r="D192" s="185" t="s">
        <v>320</v>
      </c>
      <c r="E192" s="186">
        <v>72.666489999999996</v>
      </c>
      <c r="F192" s="187"/>
      <c r="G192" s="188">
        <f>ROUND(E192*F192,2)</f>
        <v>0</v>
      </c>
      <c r="H192" s="187"/>
      <c r="I192" s="188">
        <f>ROUND(E192*H192,2)</f>
        <v>0</v>
      </c>
      <c r="J192" s="187"/>
      <c r="K192" s="188">
        <f>ROUND(E192*J192,2)</f>
        <v>0</v>
      </c>
      <c r="L192" s="188">
        <v>21</v>
      </c>
      <c r="M192" s="188">
        <f>G192*(1+L192/100)</f>
        <v>0</v>
      </c>
      <c r="N192" s="188">
        <v>0</v>
      </c>
      <c r="O192" s="188">
        <f>ROUND(E192*N192,2)</f>
        <v>0</v>
      </c>
      <c r="P192" s="188">
        <v>0</v>
      </c>
      <c r="Q192" s="188">
        <f>ROUND(E192*P192,2)</f>
        <v>0</v>
      </c>
      <c r="R192" s="188" t="s">
        <v>508</v>
      </c>
      <c r="S192" s="188" t="s">
        <v>244</v>
      </c>
      <c r="T192" s="189" t="s">
        <v>1030</v>
      </c>
      <c r="U192" s="159">
        <v>0</v>
      </c>
      <c r="V192" s="159">
        <f>ROUND(E192*U192,2)</f>
        <v>0</v>
      </c>
      <c r="W192" s="159"/>
      <c r="X192" s="159" t="s">
        <v>558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559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83">
        <v>68</v>
      </c>
      <c r="B193" s="184" t="s">
        <v>562</v>
      </c>
      <c r="C193" s="195" t="s">
        <v>563</v>
      </c>
      <c r="D193" s="185" t="s">
        <v>320</v>
      </c>
      <c r="E193" s="186">
        <v>3.8245499999999999</v>
      </c>
      <c r="F193" s="187"/>
      <c r="G193" s="188">
        <f>ROUND(E193*F193,2)</f>
        <v>0</v>
      </c>
      <c r="H193" s="187"/>
      <c r="I193" s="188">
        <f>ROUND(E193*H193,2)</f>
        <v>0</v>
      </c>
      <c r="J193" s="187"/>
      <c r="K193" s="188">
        <f>ROUND(E193*J193,2)</f>
        <v>0</v>
      </c>
      <c r="L193" s="188">
        <v>21</v>
      </c>
      <c r="M193" s="188">
        <f>G193*(1+L193/100)</f>
        <v>0</v>
      </c>
      <c r="N193" s="188">
        <v>0</v>
      </c>
      <c r="O193" s="188">
        <f>ROUND(E193*N193,2)</f>
        <v>0</v>
      </c>
      <c r="P193" s="188">
        <v>0</v>
      </c>
      <c r="Q193" s="188">
        <f>ROUND(E193*P193,2)</f>
        <v>0</v>
      </c>
      <c r="R193" s="188" t="s">
        <v>508</v>
      </c>
      <c r="S193" s="188" t="s">
        <v>244</v>
      </c>
      <c r="T193" s="189" t="s">
        <v>1030</v>
      </c>
      <c r="U193" s="159">
        <v>0.94199999999999995</v>
      </c>
      <c r="V193" s="159">
        <f>ROUND(E193*U193,2)</f>
        <v>3.6</v>
      </c>
      <c r="W193" s="159"/>
      <c r="X193" s="159" t="s">
        <v>558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559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5">
      <c r="A194" s="183">
        <v>69</v>
      </c>
      <c r="B194" s="184" t="s">
        <v>564</v>
      </c>
      <c r="C194" s="195" t="s">
        <v>565</v>
      </c>
      <c r="D194" s="185" t="s">
        <v>320</v>
      </c>
      <c r="E194" s="186">
        <v>7.6490999999999998</v>
      </c>
      <c r="F194" s="187"/>
      <c r="G194" s="188">
        <f>ROUND(E194*F194,2)</f>
        <v>0</v>
      </c>
      <c r="H194" s="187"/>
      <c r="I194" s="188">
        <f>ROUND(E194*H194,2)</f>
        <v>0</v>
      </c>
      <c r="J194" s="187"/>
      <c r="K194" s="188">
        <f>ROUND(E194*J194,2)</f>
        <v>0</v>
      </c>
      <c r="L194" s="188">
        <v>21</v>
      </c>
      <c r="M194" s="188">
        <f>G194*(1+L194/100)</f>
        <v>0</v>
      </c>
      <c r="N194" s="188">
        <v>0</v>
      </c>
      <c r="O194" s="188">
        <f>ROUND(E194*N194,2)</f>
        <v>0</v>
      </c>
      <c r="P194" s="188">
        <v>0</v>
      </c>
      <c r="Q194" s="188">
        <f>ROUND(E194*P194,2)</f>
        <v>0</v>
      </c>
      <c r="R194" s="188" t="s">
        <v>508</v>
      </c>
      <c r="S194" s="188" t="s">
        <v>244</v>
      </c>
      <c r="T194" s="189" t="s">
        <v>1030</v>
      </c>
      <c r="U194" s="159">
        <v>0.105</v>
      </c>
      <c r="V194" s="159">
        <f>ROUND(E194*U194,2)</f>
        <v>0.8</v>
      </c>
      <c r="W194" s="159"/>
      <c r="X194" s="159" t="s">
        <v>558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559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5">
      <c r="A195" s="183">
        <v>70</v>
      </c>
      <c r="B195" s="184" t="s">
        <v>2956</v>
      </c>
      <c r="C195" s="195" t="s">
        <v>2957</v>
      </c>
      <c r="D195" s="185" t="s">
        <v>320</v>
      </c>
      <c r="E195" s="186">
        <v>3.8245499999999999</v>
      </c>
      <c r="F195" s="187"/>
      <c r="G195" s="188">
        <f>ROUND(E195*F195,2)</f>
        <v>0</v>
      </c>
      <c r="H195" s="187"/>
      <c r="I195" s="188">
        <f>ROUND(E195*H195,2)</f>
        <v>0</v>
      </c>
      <c r="J195" s="187"/>
      <c r="K195" s="188">
        <f>ROUND(E195*J195,2)</f>
        <v>0</v>
      </c>
      <c r="L195" s="188">
        <v>21</v>
      </c>
      <c r="M195" s="188">
        <f>G195*(1+L195/100)</f>
        <v>0</v>
      </c>
      <c r="N195" s="188">
        <v>0</v>
      </c>
      <c r="O195" s="188">
        <f>ROUND(E195*N195,2)</f>
        <v>0</v>
      </c>
      <c r="P195" s="188">
        <v>0</v>
      </c>
      <c r="Q195" s="188">
        <f>ROUND(E195*P195,2)</f>
        <v>0</v>
      </c>
      <c r="R195" s="188" t="s">
        <v>508</v>
      </c>
      <c r="S195" s="188" t="s">
        <v>244</v>
      </c>
      <c r="T195" s="189" t="s">
        <v>1030</v>
      </c>
      <c r="U195" s="159">
        <v>0</v>
      </c>
      <c r="V195" s="159">
        <f>ROUND(E195*U195,2)</f>
        <v>0</v>
      </c>
      <c r="W195" s="159"/>
      <c r="X195" s="159" t="s">
        <v>558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559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x14ac:dyDescent="0.25">
      <c r="A196" s="169" t="s">
        <v>238</v>
      </c>
      <c r="B196" s="170" t="s">
        <v>210</v>
      </c>
      <c r="C196" s="192" t="s">
        <v>27</v>
      </c>
      <c r="D196" s="171"/>
      <c r="E196" s="172"/>
      <c r="F196" s="173"/>
      <c r="G196" s="173">
        <f>SUMIF(AG197:AG206,"&lt;&gt;NOR",G197:G206)</f>
        <v>0</v>
      </c>
      <c r="H196" s="173"/>
      <c r="I196" s="173">
        <f>SUM(I197:I206)</f>
        <v>0</v>
      </c>
      <c r="J196" s="173"/>
      <c r="K196" s="173">
        <f>SUM(K197:K206)</f>
        <v>0</v>
      </c>
      <c r="L196" s="173"/>
      <c r="M196" s="173">
        <f>SUM(M197:M206)</f>
        <v>0</v>
      </c>
      <c r="N196" s="173"/>
      <c r="O196" s="173">
        <f>SUM(O197:O206)</f>
        <v>0</v>
      </c>
      <c r="P196" s="173"/>
      <c r="Q196" s="173">
        <f>SUM(Q197:Q206)</f>
        <v>0</v>
      </c>
      <c r="R196" s="173"/>
      <c r="S196" s="173"/>
      <c r="T196" s="174"/>
      <c r="U196" s="168"/>
      <c r="V196" s="168">
        <f>SUM(V197:V206)</f>
        <v>0</v>
      </c>
      <c r="W196" s="168"/>
      <c r="X196" s="168"/>
      <c r="AG196" t="s">
        <v>239</v>
      </c>
    </row>
    <row r="197" spans="1:60" outlineLevel="1" x14ac:dyDescent="0.25">
      <c r="A197" s="175">
        <v>71</v>
      </c>
      <c r="B197" s="176" t="s">
        <v>648</v>
      </c>
      <c r="C197" s="193" t="s">
        <v>649</v>
      </c>
      <c r="D197" s="177" t="s">
        <v>650</v>
      </c>
      <c r="E197" s="178">
        <v>1</v>
      </c>
      <c r="F197" s="179"/>
      <c r="G197" s="180">
        <f>ROUND(E197*F197,2)</f>
        <v>0</v>
      </c>
      <c r="H197" s="179"/>
      <c r="I197" s="180">
        <f>ROUND(E197*H197,2)</f>
        <v>0</v>
      </c>
      <c r="J197" s="179"/>
      <c r="K197" s="180">
        <f>ROUND(E197*J197,2)</f>
        <v>0</v>
      </c>
      <c r="L197" s="180">
        <v>21</v>
      </c>
      <c r="M197" s="180">
        <f>G197*(1+L197/100)</f>
        <v>0</v>
      </c>
      <c r="N197" s="180">
        <v>0</v>
      </c>
      <c r="O197" s="180">
        <f>ROUND(E197*N197,2)</f>
        <v>0</v>
      </c>
      <c r="P197" s="180">
        <v>0</v>
      </c>
      <c r="Q197" s="180">
        <f>ROUND(E197*P197,2)</f>
        <v>0</v>
      </c>
      <c r="R197" s="180"/>
      <c r="S197" s="180" t="s">
        <v>244</v>
      </c>
      <c r="T197" s="181" t="s">
        <v>327</v>
      </c>
      <c r="U197" s="159">
        <v>0</v>
      </c>
      <c r="V197" s="159">
        <f>ROUND(E197*U197,2)</f>
        <v>0</v>
      </c>
      <c r="W197" s="159"/>
      <c r="X197" s="159" t="s">
        <v>651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652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1" outlineLevel="1" x14ac:dyDescent="0.25">
      <c r="A198" s="156"/>
      <c r="B198" s="157"/>
      <c r="C198" s="262" t="s">
        <v>653</v>
      </c>
      <c r="D198" s="263"/>
      <c r="E198" s="263"/>
      <c r="F198" s="263"/>
      <c r="G198" s="263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610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82" t="str">
        <f>C198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5">
      <c r="A199" s="175">
        <v>72</v>
      </c>
      <c r="B199" s="176" t="s">
        <v>654</v>
      </c>
      <c r="C199" s="193" t="s">
        <v>655</v>
      </c>
      <c r="D199" s="177" t="s">
        <v>650</v>
      </c>
      <c r="E199" s="178">
        <v>1</v>
      </c>
      <c r="F199" s="179"/>
      <c r="G199" s="180">
        <f>ROUND(E199*F199,2)</f>
        <v>0</v>
      </c>
      <c r="H199" s="179"/>
      <c r="I199" s="180">
        <f>ROUND(E199*H199,2)</f>
        <v>0</v>
      </c>
      <c r="J199" s="179"/>
      <c r="K199" s="180">
        <f>ROUND(E199*J199,2)</f>
        <v>0</v>
      </c>
      <c r="L199" s="180">
        <v>21</v>
      </c>
      <c r="M199" s="180">
        <f>G199*(1+L199/100)</f>
        <v>0</v>
      </c>
      <c r="N199" s="180">
        <v>0</v>
      </c>
      <c r="O199" s="180">
        <f>ROUND(E199*N199,2)</f>
        <v>0</v>
      </c>
      <c r="P199" s="180">
        <v>0</v>
      </c>
      <c r="Q199" s="180">
        <f>ROUND(E199*P199,2)</f>
        <v>0</v>
      </c>
      <c r="R199" s="180"/>
      <c r="S199" s="180" t="s">
        <v>244</v>
      </c>
      <c r="T199" s="181" t="s">
        <v>327</v>
      </c>
      <c r="U199" s="159">
        <v>0</v>
      </c>
      <c r="V199" s="159">
        <f>ROUND(E199*U199,2)</f>
        <v>0</v>
      </c>
      <c r="W199" s="159"/>
      <c r="X199" s="159" t="s">
        <v>651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652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31.2" outlineLevel="1" x14ac:dyDescent="0.25">
      <c r="A200" s="156"/>
      <c r="B200" s="157"/>
      <c r="C200" s="262" t="s">
        <v>656</v>
      </c>
      <c r="D200" s="263"/>
      <c r="E200" s="263"/>
      <c r="F200" s="263"/>
      <c r="G200" s="263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610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82" t="str">
        <f>C200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5">
      <c r="A201" s="175">
        <v>73</v>
      </c>
      <c r="B201" s="176" t="s">
        <v>657</v>
      </c>
      <c r="C201" s="193" t="s">
        <v>658</v>
      </c>
      <c r="D201" s="177" t="s">
        <v>650</v>
      </c>
      <c r="E201" s="178">
        <v>1</v>
      </c>
      <c r="F201" s="179"/>
      <c r="G201" s="180">
        <f>ROUND(E201*F201,2)</f>
        <v>0</v>
      </c>
      <c r="H201" s="179"/>
      <c r="I201" s="180">
        <f>ROUND(E201*H201,2)</f>
        <v>0</v>
      </c>
      <c r="J201" s="179"/>
      <c r="K201" s="180">
        <f>ROUND(E201*J201,2)</f>
        <v>0</v>
      </c>
      <c r="L201" s="180">
        <v>21</v>
      </c>
      <c r="M201" s="180">
        <f>G201*(1+L201/100)</f>
        <v>0</v>
      </c>
      <c r="N201" s="180">
        <v>0</v>
      </c>
      <c r="O201" s="180">
        <f>ROUND(E201*N201,2)</f>
        <v>0</v>
      </c>
      <c r="P201" s="180">
        <v>0</v>
      </c>
      <c r="Q201" s="180">
        <f>ROUND(E201*P201,2)</f>
        <v>0</v>
      </c>
      <c r="R201" s="180"/>
      <c r="S201" s="180" t="s">
        <v>244</v>
      </c>
      <c r="T201" s="181" t="s">
        <v>327</v>
      </c>
      <c r="U201" s="159">
        <v>0</v>
      </c>
      <c r="V201" s="159">
        <f>ROUND(E201*U201,2)</f>
        <v>0</v>
      </c>
      <c r="W201" s="159"/>
      <c r="X201" s="159" t="s">
        <v>651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652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1" outlineLevel="1" x14ac:dyDescent="0.25">
      <c r="A202" s="156"/>
      <c r="B202" s="157"/>
      <c r="C202" s="262" t="s">
        <v>659</v>
      </c>
      <c r="D202" s="263"/>
      <c r="E202" s="263"/>
      <c r="F202" s="263"/>
      <c r="G202" s="263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610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82" t="str">
        <f>C202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5">
      <c r="A203" s="175">
        <v>74</v>
      </c>
      <c r="B203" s="176" t="s">
        <v>660</v>
      </c>
      <c r="C203" s="193" t="s">
        <v>661</v>
      </c>
      <c r="D203" s="177" t="s">
        <v>650</v>
      </c>
      <c r="E203" s="178">
        <v>1</v>
      </c>
      <c r="F203" s="179"/>
      <c r="G203" s="180">
        <f>ROUND(E203*F203,2)</f>
        <v>0</v>
      </c>
      <c r="H203" s="179"/>
      <c r="I203" s="180">
        <f>ROUND(E203*H203,2)</f>
        <v>0</v>
      </c>
      <c r="J203" s="179"/>
      <c r="K203" s="180">
        <f>ROUND(E203*J203,2)</f>
        <v>0</v>
      </c>
      <c r="L203" s="180">
        <v>21</v>
      </c>
      <c r="M203" s="180">
        <f>G203*(1+L203/100)</f>
        <v>0</v>
      </c>
      <c r="N203" s="180">
        <v>0</v>
      </c>
      <c r="O203" s="180">
        <f>ROUND(E203*N203,2)</f>
        <v>0</v>
      </c>
      <c r="P203" s="180">
        <v>0</v>
      </c>
      <c r="Q203" s="180">
        <f>ROUND(E203*P203,2)</f>
        <v>0</v>
      </c>
      <c r="R203" s="180"/>
      <c r="S203" s="180" t="s">
        <v>244</v>
      </c>
      <c r="T203" s="181" t="s">
        <v>327</v>
      </c>
      <c r="U203" s="159">
        <v>0</v>
      </c>
      <c r="V203" s="159">
        <f>ROUND(E203*U203,2)</f>
        <v>0</v>
      </c>
      <c r="W203" s="159"/>
      <c r="X203" s="159" t="s">
        <v>651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652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21" outlineLevel="1" x14ac:dyDescent="0.25">
      <c r="A204" s="156"/>
      <c r="B204" s="157"/>
      <c r="C204" s="262" t="s">
        <v>662</v>
      </c>
      <c r="D204" s="263"/>
      <c r="E204" s="263"/>
      <c r="F204" s="263"/>
      <c r="G204" s="263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610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82" t="str">
        <f>C204</f>
        <v>Náklady na ztížené provádění stavebních prací v důsledku nepřerušeného provozu na staveništi nebo v případech nepřerušeného provozu v objektech v nichž se stavební práce provádí.</v>
      </c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5">
      <c r="A205" s="175">
        <v>75</v>
      </c>
      <c r="B205" s="176" t="s">
        <v>663</v>
      </c>
      <c r="C205" s="193" t="s">
        <v>664</v>
      </c>
      <c r="D205" s="177" t="s">
        <v>650</v>
      </c>
      <c r="E205" s="178">
        <v>1</v>
      </c>
      <c r="F205" s="179"/>
      <c r="G205" s="180">
        <f>ROUND(E205*F205,2)</f>
        <v>0</v>
      </c>
      <c r="H205" s="179"/>
      <c r="I205" s="180">
        <f>ROUND(E205*H205,2)</f>
        <v>0</v>
      </c>
      <c r="J205" s="179"/>
      <c r="K205" s="180">
        <f>ROUND(E205*J205,2)</f>
        <v>0</v>
      </c>
      <c r="L205" s="180">
        <v>21</v>
      </c>
      <c r="M205" s="180">
        <f>G205*(1+L205/100)</f>
        <v>0</v>
      </c>
      <c r="N205" s="180">
        <v>0</v>
      </c>
      <c r="O205" s="180">
        <f>ROUND(E205*N205,2)</f>
        <v>0</v>
      </c>
      <c r="P205" s="180">
        <v>0</v>
      </c>
      <c r="Q205" s="180">
        <f>ROUND(E205*P205,2)</f>
        <v>0</v>
      </c>
      <c r="R205" s="180"/>
      <c r="S205" s="180" t="s">
        <v>244</v>
      </c>
      <c r="T205" s="181" t="s">
        <v>327</v>
      </c>
      <c r="U205" s="159">
        <v>0</v>
      </c>
      <c r="V205" s="159">
        <f>ROUND(E205*U205,2)</f>
        <v>0</v>
      </c>
      <c r="W205" s="159"/>
      <c r="X205" s="159" t="s">
        <v>651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652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5">
      <c r="A206" s="156"/>
      <c r="B206" s="157"/>
      <c r="C206" s="262" t="s">
        <v>665</v>
      </c>
      <c r="D206" s="263"/>
      <c r="E206" s="263"/>
      <c r="F206" s="263"/>
      <c r="G206" s="263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610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x14ac:dyDescent="0.25">
      <c r="A207" s="3"/>
      <c r="B207" s="4"/>
      <c r="C207" s="198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E207">
        <v>15</v>
      </c>
      <c r="AF207">
        <v>21</v>
      </c>
      <c r="AG207" t="s">
        <v>225</v>
      </c>
    </row>
    <row r="208" spans="1:60" x14ac:dyDescent="0.25">
      <c r="A208" s="152"/>
      <c r="B208" s="153" t="s">
        <v>29</v>
      </c>
      <c r="C208" s="199"/>
      <c r="D208" s="154"/>
      <c r="E208" s="155"/>
      <c r="F208" s="155"/>
      <c r="G208" s="191">
        <f>G8+G20+G55+G60+G76+G83+G96+G110+G113+G123+G133+G146+G154+G180+G185+G189+G196</f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E208">
        <f>SUMIF(L7:L206,AE207,G7:G206)</f>
        <v>0</v>
      </c>
      <c r="AF208">
        <f>SUMIF(L7:L206,AF207,G7:G206)</f>
        <v>0</v>
      </c>
      <c r="AG208" t="s">
        <v>666</v>
      </c>
    </row>
    <row r="209" spans="3:33" x14ac:dyDescent="0.25">
      <c r="C209" s="200"/>
      <c r="D209" s="10"/>
      <c r="AG209" t="s">
        <v>687</v>
      </c>
    </row>
    <row r="210" spans="3:33" x14ac:dyDescent="0.25">
      <c r="D210" s="10"/>
    </row>
    <row r="211" spans="3:33" x14ac:dyDescent="0.25">
      <c r="D211" s="10"/>
    </row>
    <row r="212" spans="3:33" x14ac:dyDescent="0.25">
      <c r="D212" s="10"/>
    </row>
    <row r="213" spans="3:33" x14ac:dyDescent="0.25">
      <c r="D213" s="10"/>
    </row>
    <row r="214" spans="3:33" x14ac:dyDescent="0.25">
      <c r="D214" s="10"/>
    </row>
    <row r="215" spans="3:33" x14ac:dyDescent="0.25">
      <c r="D215" s="10"/>
    </row>
    <row r="216" spans="3:33" x14ac:dyDescent="0.25">
      <c r="D216" s="10"/>
    </row>
    <row r="217" spans="3:33" x14ac:dyDescent="0.25">
      <c r="D217" s="10"/>
    </row>
    <row r="218" spans="3:33" x14ac:dyDescent="0.25">
      <c r="D218" s="10"/>
    </row>
    <row r="219" spans="3:33" x14ac:dyDescent="0.25">
      <c r="D219" s="10"/>
    </row>
    <row r="220" spans="3:33" x14ac:dyDescent="0.25">
      <c r="D220" s="10"/>
    </row>
    <row r="221" spans="3:33" x14ac:dyDescent="0.25">
      <c r="D221" s="10"/>
    </row>
    <row r="222" spans="3:33" x14ac:dyDescent="0.25">
      <c r="D222" s="10"/>
    </row>
    <row r="223" spans="3:33" x14ac:dyDescent="0.25">
      <c r="D223" s="10"/>
    </row>
    <row r="224" spans="3:33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FW2XZjaLCbrDvtDNEmxOFixRzGqDrb09zMKdhJJsRYsYLCRpPqAp7SN9md7oX/VNVrFA9HaehpdqLdWRvizSg==" saltValue="dnOG0qjYJDbiQI0HhAiupg==" spinCount="100000" sheet="1"/>
  <mergeCells count="49">
    <mergeCell ref="C13:G13"/>
    <mergeCell ref="A1:G1"/>
    <mergeCell ref="C2:G2"/>
    <mergeCell ref="C3:G3"/>
    <mergeCell ref="C4:G4"/>
    <mergeCell ref="C10:G10"/>
    <mergeCell ref="C48:G48"/>
    <mergeCell ref="C15:G15"/>
    <mergeCell ref="C17:G17"/>
    <mergeCell ref="C24:G24"/>
    <mergeCell ref="C27:G27"/>
    <mergeCell ref="C30:G30"/>
    <mergeCell ref="C34:G34"/>
    <mergeCell ref="C35:G35"/>
    <mergeCell ref="C37:G37"/>
    <mergeCell ref="C40:G40"/>
    <mergeCell ref="C43:G43"/>
    <mergeCell ref="C47:G47"/>
    <mergeCell ref="C98:G98"/>
    <mergeCell ref="C52:G52"/>
    <mergeCell ref="C53:G53"/>
    <mergeCell ref="C57:G57"/>
    <mergeCell ref="C62:G62"/>
    <mergeCell ref="C66:G66"/>
    <mergeCell ref="C70:G70"/>
    <mergeCell ref="C78:G78"/>
    <mergeCell ref="C81:G81"/>
    <mergeCell ref="C85:G85"/>
    <mergeCell ref="C86:G86"/>
    <mergeCell ref="C89:G89"/>
    <mergeCell ref="C153:G153"/>
    <mergeCell ref="C109:G109"/>
    <mergeCell ref="C112:G112"/>
    <mergeCell ref="C119:G119"/>
    <mergeCell ref="C120:G120"/>
    <mergeCell ref="C122:G122"/>
    <mergeCell ref="C132:G132"/>
    <mergeCell ref="C135:G135"/>
    <mergeCell ref="C136:G136"/>
    <mergeCell ref="C139:G139"/>
    <mergeCell ref="C142:G142"/>
    <mergeCell ref="C145:G145"/>
    <mergeCell ref="C206:G206"/>
    <mergeCell ref="C179:G179"/>
    <mergeCell ref="C191:G191"/>
    <mergeCell ref="C198:G198"/>
    <mergeCell ref="C200:G200"/>
    <mergeCell ref="C202:G202"/>
    <mergeCell ref="C204:G20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79</v>
      </c>
      <c r="C3" s="271" t="s">
        <v>80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81</v>
      </c>
      <c r="C4" s="274" t="s">
        <v>80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SUMIF(AG9:AG24,"&lt;&gt;NOR",G9:G24)</f>
        <v>0</v>
      </c>
      <c r="H8" s="173"/>
      <c r="I8" s="173">
        <f>SUM(I9:I24)</f>
        <v>0</v>
      </c>
      <c r="J8" s="173"/>
      <c r="K8" s="173">
        <f>SUM(K9:K24)</f>
        <v>0</v>
      </c>
      <c r="L8" s="173"/>
      <c r="M8" s="173">
        <f>SUM(M9:M24)</f>
        <v>0</v>
      </c>
      <c r="N8" s="173"/>
      <c r="O8" s="173">
        <f>SUM(O9:O24)</f>
        <v>74.600000000000009</v>
      </c>
      <c r="P8" s="173"/>
      <c r="Q8" s="173">
        <f>SUM(Q9:Q24)</f>
        <v>0</v>
      </c>
      <c r="R8" s="173"/>
      <c r="S8" s="173"/>
      <c r="T8" s="174"/>
      <c r="U8" s="168"/>
      <c r="V8" s="168">
        <f>SUM(V9:V24)</f>
        <v>429.93999999999988</v>
      </c>
      <c r="W8" s="168"/>
      <c r="X8" s="168"/>
      <c r="AG8" t="s">
        <v>239</v>
      </c>
    </row>
    <row r="9" spans="1:60" outlineLevel="1" x14ac:dyDescent="0.25">
      <c r="A9" s="183">
        <v>1</v>
      </c>
      <c r="B9" s="184" t="s">
        <v>1050</v>
      </c>
      <c r="C9" s="195" t="s">
        <v>1051</v>
      </c>
      <c r="D9" s="185" t="s">
        <v>279</v>
      </c>
      <c r="E9" s="186">
        <v>53.46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 t="s">
        <v>280</v>
      </c>
      <c r="S9" s="188" t="s">
        <v>244</v>
      </c>
      <c r="T9" s="189" t="s">
        <v>1030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75">
        <v>2</v>
      </c>
      <c r="B10" s="176" t="s">
        <v>2958</v>
      </c>
      <c r="C10" s="193" t="s">
        <v>2959</v>
      </c>
      <c r="D10" s="177" t="s">
        <v>279</v>
      </c>
      <c r="E10" s="178">
        <v>124.74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0"/>
      <c r="S10" s="180" t="s">
        <v>244</v>
      </c>
      <c r="T10" s="181" t="s">
        <v>1030</v>
      </c>
      <c r="U10" s="159">
        <v>0.2</v>
      </c>
      <c r="V10" s="159">
        <f>ROUND(E10*U10,2)</f>
        <v>24.95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2171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94" t="s">
        <v>2960</v>
      </c>
      <c r="D11" s="161"/>
      <c r="E11" s="162">
        <v>124.74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249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3">
        <v>3</v>
      </c>
      <c r="B12" s="184" t="s">
        <v>2961</v>
      </c>
      <c r="C12" s="195" t="s">
        <v>2962</v>
      </c>
      <c r="D12" s="185" t="s">
        <v>279</v>
      </c>
      <c r="E12" s="186">
        <v>124.74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244</v>
      </c>
      <c r="T12" s="189" t="s">
        <v>1030</v>
      </c>
      <c r="U12" s="159">
        <v>8.4000000000000005E-2</v>
      </c>
      <c r="V12" s="159">
        <f>ROUND(E12*U12,2)</f>
        <v>10.48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2171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75">
        <v>4</v>
      </c>
      <c r="B13" s="176" t="s">
        <v>2963</v>
      </c>
      <c r="C13" s="193" t="s">
        <v>2964</v>
      </c>
      <c r="D13" s="177" t="s">
        <v>242</v>
      </c>
      <c r="E13" s="178">
        <v>226.8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8.5999999999999998E-4</v>
      </c>
      <c r="O13" s="180">
        <f>ROUND(E13*N13,2)</f>
        <v>0.2</v>
      </c>
      <c r="P13" s="180">
        <v>0</v>
      </c>
      <c r="Q13" s="180">
        <f>ROUND(E13*P13,2)</f>
        <v>0</v>
      </c>
      <c r="R13" s="180"/>
      <c r="S13" s="180" t="s">
        <v>244</v>
      </c>
      <c r="T13" s="181" t="s">
        <v>1030</v>
      </c>
      <c r="U13" s="159">
        <v>0.47899999999999998</v>
      </c>
      <c r="V13" s="159">
        <f>ROUND(E13*U13,2)</f>
        <v>108.64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194" t="s">
        <v>2965</v>
      </c>
      <c r="D14" s="161"/>
      <c r="E14" s="162">
        <v>226.8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3">
        <v>5</v>
      </c>
      <c r="B15" s="184" t="s">
        <v>2966</v>
      </c>
      <c r="C15" s="195" t="s">
        <v>2967</v>
      </c>
      <c r="D15" s="185" t="s">
        <v>242</v>
      </c>
      <c r="E15" s="186">
        <v>226.8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88"/>
      <c r="S15" s="188" t="s">
        <v>244</v>
      </c>
      <c r="T15" s="189" t="s">
        <v>1030</v>
      </c>
      <c r="U15" s="159">
        <v>0.32700000000000001</v>
      </c>
      <c r="V15" s="159">
        <f>ROUND(E15*U15,2)</f>
        <v>74.16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2171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75">
        <v>6</v>
      </c>
      <c r="B16" s="176" t="s">
        <v>2968</v>
      </c>
      <c r="C16" s="193" t="s">
        <v>2969</v>
      </c>
      <c r="D16" s="177" t="s">
        <v>279</v>
      </c>
      <c r="E16" s="178">
        <v>124.74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80">
        <v>0</v>
      </c>
      <c r="O16" s="180">
        <f>ROUND(E16*N16,2)</f>
        <v>0</v>
      </c>
      <c r="P16" s="180">
        <v>0</v>
      </c>
      <c r="Q16" s="180">
        <f>ROUND(E16*P16,2)</f>
        <v>0</v>
      </c>
      <c r="R16" s="180"/>
      <c r="S16" s="180" t="s">
        <v>244</v>
      </c>
      <c r="T16" s="181" t="s">
        <v>1030</v>
      </c>
      <c r="U16" s="159">
        <v>0.51900000000000002</v>
      </c>
      <c r="V16" s="159">
        <f>ROUND(E16*U16,2)</f>
        <v>64.739999999999995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194" t="s">
        <v>2970</v>
      </c>
      <c r="D17" s="161"/>
      <c r="E17" s="162">
        <v>124.74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249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75">
        <v>7</v>
      </c>
      <c r="B18" s="176" t="s">
        <v>2971</v>
      </c>
      <c r="C18" s="193" t="s">
        <v>2972</v>
      </c>
      <c r="D18" s="177" t="s">
        <v>279</v>
      </c>
      <c r="E18" s="178">
        <v>53.46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/>
      <c r="S18" s="180" t="s">
        <v>244</v>
      </c>
      <c r="T18" s="181" t="s">
        <v>1030</v>
      </c>
      <c r="U18" s="159">
        <v>1.0999999999999999E-2</v>
      </c>
      <c r="V18" s="159">
        <f>ROUND(E18*U18,2)</f>
        <v>0.59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2171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6"/>
      <c r="B19" s="157"/>
      <c r="C19" s="194" t="s">
        <v>2973</v>
      </c>
      <c r="D19" s="161"/>
      <c r="E19" s="162">
        <v>53.46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8</v>
      </c>
      <c r="B20" s="184" t="s">
        <v>2974</v>
      </c>
      <c r="C20" s="195" t="s">
        <v>2975</v>
      </c>
      <c r="D20" s="185" t="s">
        <v>279</v>
      </c>
      <c r="E20" s="186">
        <v>53.46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8">
        <v>0</v>
      </c>
      <c r="O20" s="188">
        <f>ROUND(E20*N20,2)</f>
        <v>0</v>
      </c>
      <c r="P20" s="188">
        <v>0</v>
      </c>
      <c r="Q20" s="188">
        <f>ROUND(E20*P20,2)</f>
        <v>0</v>
      </c>
      <c r="R20" s="188"/>
      <c r="S20" s="188" t="s">
        <v>244</v>
      </c>
      <c r="T20" s="189" t="s">
        <v>1030</v>
      </c>
      <c r="U20" s="159">
        <v>0.253</v>
      </c>
      <c r="V20" s="159">
        <f>ROUND(E20*U20,2)</f>
        <v>13.53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75">
        <v>9</v>
      </c>
      <c r="B21" s="176" t="s">
        <v>2976</v>
      </c>
      <c r="C21" s="193" t="s">
        <v>2977</v>
      </c>
      <c r="D21" s="177" t="s">
        <v>279</v>
      </c>
      <c r="E21" s="178">
        <v>71.28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244</v>
      </c>
      <c r="T21" s="181" t="s">
        <v>1030</v>
      </c>
      <c r="U21" s="159">
        <v>0.86499999999999999</v>
      </c>
      <c r="V21" s="159">
        <f>ROUND(E21*U21,2)</f>
        <v>61.66</v>
      </c>
      <c r="W21" s="159"/>
      <c r="X21" s="159" t="s">
        <v>1128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2168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194" t="s">
        <v>2978</v>
      </c>
      <c r="D22" s="161"/>
      <c r="E22" s="162">
        <v>71.28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5">
        <v>10</v>
      </c>
      <c r="B23" s="176" t="s">
        <v>2979</v>
      </c>
      <c r="C23" s="193" t="s">
        <v>2980</v>
      </c>
      <c r="D23" s="177" t="s">
        <v>279</v>
      </c>
      <c r="E23" s="178">
        <v>44.55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1.67</v>
      </c>
      <c r="O23" s="180">
        <f>ROUND(E23*N23,2)</f>
        <v>74.400000000000006</v>
      </c>
      <c r="P23" s="180">
        <v>0</v>
      </c>
      <c r="Q23" s="180">
        <f>ROUND(E23*P23,2)</f>
        <v>0</v>
      </c>
      <c r="R23" s="180"/>
      <c r="S23" s="180" t="s">
        <v>244</v>
      </c>
      <c r="T23" s="181" t="s">
        <v>1030</v>
      </c>
      <c r="U23" s="159">
        <v>1.5980000000000001</v>
      </c>
      <c r="V23" s="159">
        <f>ROUND(E23*U23,2)</f>
        <v>71.19</v>
      </c>
      <c r="W23" s="159"/>
      <c r="X23" s="159" t="s">
        <v>1128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2168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56"/>
      <c r="B24" s="157"/>
      <c r="C24" s="194" t="s">
        <v>2981</v>
      </c>
      <c r="D24" s="161"/>
      <c r="E24" s="162">
        <v>44.55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249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5">
      <c r="A25" s="169" t="s">
        <v>238</v>
      </c>
      <c r="B25" s="170" t="s">
        <v>147</v>
      </c>
      <c r="C25" s="192" t="s">
        <v>148</v>
      </c>
      <c r="D25" s="171"/>
      <c r="E25" s="172"/>
      <c r="F25" s="173"/>
      <c r="G25" s="173">
        <f>SUMIF(AG26:AG27,"&lt;&gt;NOR",G26:G27)</f>
        <v>0</v>
      </c>
      <c r="H25" s="173"/>
      <c r="I25" s="173">
        <f>SUM(I26:I27)</f>
        <v>0</v>
      </c>
      <c r="J25" s="173"/>
      <c r="K25" s="173">
        <f>SUM(K26:K27)</f>
        <v>0</v>
      </c>
      <c r="L25" s="173"/>
      <c r="M25" s="173">
        <f>SUM(M26:M27)</f>
        <v>0</v>
      </c>
      <c r="N25" s="173"/>
      <c r="O25" s="173">
        <f>SUM(O26:O27)</f>
        <v>16.850000000000001</v>
      </c>
      <c r="P25" s="173"/>
      <c r="Q25" s="173">
        <f>SUM(Q26:Q27)</f>
        <v>0</v>
      </c>
      <c r="R25" s="173"/>
      <c r="S25" s="173"/>
      <c r="T25" s="174"/>
      <c r="U25" s="168"/>
      <c r="V25" s="168">
        <f>SUM(V26:V27)</f>
        <v>15.1</v>
      </c>
      <c r="W25" s="168"/>
      <c r="X25" s="168"/>
      <c r="AG25" t="s">
        <v>239</v>
      </c>
    </row>
    <row r="26" spans="1:60" outlineLevel="1" x14ac:dyDescent="0.25">
      <c r="A26" s="175">
        <v>11</v>
      </c>
      <c r="B26" s="176" t="s">
        <v>2982</v>
      </c>
      <c r="C26" s="193" t="s">
        <v>2983</v>
      </c>
      <c r="D26" s="177" t="s">
        <v>279</v>
      </c>
      <c r="E26" s="178">
        <v>8.91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1.8907700000000001</v>
      </c>
      <c r="O26" s="180">
        <f>ROUND(E26*N26,2)</f>
        <v>16.850000000000001</v>
      </c>
      <c r="P26" s="180">
        <v>0</v>
      </c>
      <c r="Q26" s="180">
        <f>ROUND(E26*P26,2)</f>
        <v>0</v>
      </c>
      <c r="R26" s="180"/>
      <c r="S26" s="180" t="s">
        <v>244</v>
      </c>
      <c r="T26" s="181" t="s">
        <v>1030</v>
      </c>
      <c r="U26" s="159">
        <v>1.6950000000000001</v>
      </c>
      <c r="V26" s="159">
        <f>ROUND(E26*U26,2)</f>
        <v>15.1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2171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6"/>
      <c r="B27" s="157"/>
      <c r="C27" s="194" t="s">
        <v>2984</v>
      </c>
      <c r="D27" s="161"/>
      <c r="E27" s="162">
        <v>8.91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5">
      <c r="A28" s="169" t="s">
        <v>238</v>
      </c>
      <c r="B28" s="170" t="s">
        <v>155</v>
      </c>
      <c r="C28" s="192" t="s">
        <v>156</v>
      </c>
      <c r="D28" s="171"/>
      <c r="E28" s="172"/>
      <c r="F28" s="173"/>
      <c r="G28" s="173">
        <f>SUMIF(AG29:AG45,"&lt;&gt;NOR",G29:G45)</f>
        <v>0</v>
      </c>
      <c r="H28" s="173"/>
      <c r="I28" s="173">
        <f>SUM(I29:I45)</f>
        <v>0</v>
      </c>
      <c r="J28" s="173"/>
      <c r="K28" s="173">
        <f>SUM(K29:K45)</f>
        <v>0</v>
      </c>
      <c r="L28" s="173"/>
      <c r="M28" s="173">
        <f>SUM(M29:M45)</f>
        <v>0</v>
      </c>
      <c r="N28" s="173"/>
      <c r="O28" s="173">
        <f>SUM(O29:O45)</f>
        <v>22.919999999999998</v>
      </c>
      <c r="P28" s="173"/>
      <c r="Q28" s="173">
        <f>SUM(Q29:Q45)</f>
        <v>0</v>
      </c>
      <c r="R28" s="173"/>
      <c r="S28" s="173"/>
      <c r="T28" s="174"/>
      <c r="U28" s="168"/>
      <c r="V28" s="168">
        <f>SUM(V29:V45)</f>
        <v>130.1</v>
      </c>
      <c r="W28" s="168"/>
      <c r="X28" s="168"/>
      <c r="AG28" t="s">
        <v>239</v>
      </c>
    </row>
    <row r="29" spans="1:60" outlineLevel="1" x14ac:dyDescent="0.25">
      <c r="A29" s="183">
        <v>12</v>
      </c>
      <c r="B29" s="184" t="s">
        <v>2985</v>
      </c>
      <c r="C29" s="195" t="s">
        <v>2986</v>
      </c>
      <c r="D29" s="185" t="s">
        <v>346</v>
      </c>
      <c r="E29" s="186">
        <v>4</v>
      </c>
      <c r="F29" s="187"/>
      <c r="G29" s="188">
        <f t="shared" ref="G29:G45" si="0">ROUND(E29*F29,2)</f>
        <v>0</v>
      </c>
      <c r="H29" s="187"/>
      <c r="I29" s="188">
        <f t="shared" ref="I29:I45" si="1">ROUND(E29*H29,2)</f>
        <v>0</v>
      </c>
      <c r="J29" s="187"/>
      <c r="K29" s="188">
        <f t="shared" ref="K29:K45" si="2">ROUND(E29*J29,2)</f>
        <v>0</v>
      </c>
      <c r="L29" s="188">
        <v>21</v>
      </c>
      <c r="M29" s="188">
        <f t="shared" ref="M29:M45" si="3">G29*(1+L29/100)</f>
        <v>0</v>
      </c>
      <c r="N29" s="188">
        <v>0.86399999999999999</v>
      </c>
      <c r="O29" s="188">
        <f t="shared" ref="O29:O45" si="4">ROUND(E29*N29,2)</f>
        <v>3.46</v>
      </c>
      <c r="P29" s="188">
        <v>0</v>
      </c>
      <c r="Q29" s="188">
        <f t="shared" ref="Q29:Q45" si="5">ROUND(E29*P29,2)</f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ref="V29:V45" si="6"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3">
        <v>13</v>
      </c>
      <c r="B30" s="184" t="s">
        <v>2987</v>
      </c>
      <c r="C30" s="195" t="s">
        <v>2988</v>
      </c>
      <c r="D30" s="185" t="s">
        <v>346</v>
      </c>
      <c r="E30" s="186">
        <v>4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6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3">
        <v>14</v>
      </c>
      <c r="B31" s="184" t="s">
        <v>2989</v>
      </c>
      <c r="C31" s="195" t="s">
        <v>2990</v>
      </c>
      <c r="D31" s="185" t="s">
        <v>274</v>
      </c>
      <c r="E31" s="186">
        <v>81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88"/>
      <c r="S31" s="188" t="s">
        <v>244</v>
      </c>
      <c r="T31" s="189" t="s">
        <v>1030</v>
      </c>
      <c r="U31" s="159">
        <v>6.6000000000000003E-2</v>
      </c>
      <c r="V31" s="159">
        <f t="shared" si="6"/>
        <v>5.35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2171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83">
        <v>15</v>
      </c>
      <c r="B32" s="184" t="s">
        <v>2991</v>
      </c>
      <c r="C32" s="195" t="s">
        <v>2992</v>
      </c>
      <c r="D32" s="185" t="s">
        <v>2993</v>
      </c>
      <c r="E32" s="186">
        <v>4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8">
        <v>1.1E-4</v>
      </c>
      <c r="O32" s="188">
        <f t="shared" si="4"/>
        <v>0</v>
      </c>
      <c r="P32" s="188">
        <v>0</v>
      </c>
      <c r="Q32" s="188">
        <f t="shared" si="5"/>
        <v>0</v>
      </c>
      <c r="R32" s="188"/>
      <c r="S32" s="188" t="s">
        <v>244</v>
      </c>
      <c r="T32" s="189" t="s">
        <v>1030</v>
      </c>
      <c r="U32" s="159">
        <v>6.6</v>
      </c>
      <c r="V32" s="159">
        <f t="shared" si="6"/>
        <v>26.4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2171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3">
        <v>16</v>
      </c>
      <c r="B33" s="184" t="s">
        <v>2994</v>
      </c>
      <c r="C33" s="195" t="s">
        <v>2995</v>
      </c>
      <c r="D33" s="185" t="s">
        <v>274</v>
      </c>
      <c r="E33" s="186">
        <v>81</v>
      </c>
      <c r="F33" s="187"/>
      <c r="G33" s="188">
        <f t="shared" si="0"/>
        <v>0</v>
      </c>
      <c r="H33" s="187"/>
      <c r="I33" s="188">
        <f t="shared" si="1"/>
        <v>0</v>
      </c>
      <c r="J33" s="187"/>
      <c r="K33" s="188">
        <f t="shared" si="2"/>
        <v>0</v>
      </c>
      <c r="L33" s="188">
        <v>21</v>
      </c>
      <c r="M33" s="188">
        <f t="shared" si="3"/>
        <v>0</v>
      </c>
      <c r="N33" s="188">
        <v>0</v>
      </c>
      <c r="O33" s="188">
        <f t="shared" si="4"/>
        <v>0</v>
      </c>
      <c r="P33" s="188">
        <v>0</v>
      </c>
      <c r="Q33" s="188">
        <f t="shared" si="5"/>
        <v>0</v>
      </c>
      <c r="R33" s="188"/>
      <c r="S33" s="188" t="s">
        <v>244</v>
      </c>
      <c r="T33" s="189" t="s">
        <v>1030</v>
      </c>
      <c r="U33" s="159">
        <v>7.9000000000000001E-2</v>
      </c>
      <c r="V33" s="159">
        <f t="shared" si="6"/>
        <v>6.4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2171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3">
        <v>17</v>
      </c>
      <c r="B34" s="184" t="s">
        <v>2996</v>
      </c>
      <c r="C34" s="195" t="s">
        <v>2997</v>
      </c>
      <c r="D34" s="185" t="s">
        <v>346</v>
      </c>
      <c r="E34" s="186">
        <v>4</v>
      </c>
      <c r="F34" s="187"/>
      <c r="G34" s="188">
        <f t="shared" si="0"/>
        <v>0</v>
      </c>
      <c r="H34" s="187"/>
      <c r="I34" s="188">
        <f t="shared" si="1"/>
        <v>0</v>
      </c>
      <c r="J34" s="187"/>
      <c r="K34" s="188">
        <f t="shared" si="2"/>
        <v>0</v>
      </c>
      <c r="L34" s="188">
        <v>21</v>
      </c>
      <c r="M34" s="188">
        <f t="shared" si="3"/>
        <v>0</v>
      </c>
      <c r="N34" s="188">
        <v>2.2089799999999999</v>
      </c>
      <c r="O34" s="188">
        <f t="shared" si="4"/>
        <v>8.84</v>
      </c>
      <c r="P34" s="188">
        <v>0</v>
      </c>
      <c r="Q34" s="188">
        <f t="shared" si="5"/>
        <v>0</v>
      </c>
      <c r="R34" s="188"/>
      <c r="S34" s="188" t="s">
        <v>244</v>
      </c>
      <c r="T34" s="189" t="s">
        <v>1030</v>
      </c>
      <c r="U34" s="159">
        <v>21.292000000000002</v>
      </c>
      <c r="V34" s="159">
        <f t="shared" si="6"/>
        <v>85.17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2171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3">
        <v>18</v>
      </c>
      <c r="B35" s="184" t="s">
        <v>2998</v>
      </c>
      <c r="C35" s="195" t="s">
        <v>2999</v>
      </c>
      <c r="D35" s="185" t="s">
        <v>346</v>
      </c>
      <c r="E35" s="186">
        <v>4</v>
      </c>
      <c r="F35" s="187"/>
      <c r="G35" s="188">
        <f t="shared" si="0"/>
        <v>0</v>
      </c>
      <c r="H35" s="187"/>
      <c r="I35" s="188">
        <f t="shared" si="1"/>
        <v>0</v>
      </c>
      <c r="J35" s="187"/>
      <c r="K35" s="188">
        <f t="shared" si="2"/>
        <v>0</v>
      </c>
      <c r="L35" s="188">
        <v>21</v>
      </c>
      <c r="M35" s="188">
        <f t="shared" si="3"/>
        <v>0</v>
      </c>
      <c r="N35" s="188">
        <v>7.0200000000000002E-3</v>
      </c>
      <c r="O35" s="188">
        <f t="shared" si="4"/>
        <v>0.03</v>
      </c>
      <c r="P35" s="188">
        <v>0</v>
      </c>
      <c r="Q35" s="188">
        <f t="shared" si="5"/>
        <v>0</v>
      </c>
      <c r="R35" s="188"/>
      <c r="S35" s="188" t="s">
        <v>244</v>
      </c>
      <c r="T35" s="189" t="s">
        <v>1030</v>
      </c>
      <c r="U35" s="159">
        <v>1.694</v>
      </c>
      <c r="V35" s="159">
        <f t="shared" si="6"/>
        <v>6.78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2171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83">
        <v>19</v>
      </c>
      <c r="B36" s="184" t="s">
        <v>3000</v>
      </c>
      <c r="C36" s="195" t="s">
        <v>3001</v>
      </c>
      <c r="D36" s="185" t="s">
        <v>346</v>
      </c>
      <c r="E36" s="186">
        <v>81</v>
      </c>
      <c r="F36" s="187"/>
      <c r="G36" s="188">
        <f t="shared" si="0"/>
        <v>0</v>
      </c>
      <c r="H36" s="187"/>
      <c r="I36" s="188">
        <f t="shared" si="1"/>
        <v>0</v>
      </c>
      <c r="J36" s="187"/>
      <c r="K36" s="188">
        <f t="shared" si="2"/>
        <v>0</v>
      </c>
      <c r="L36" s="188">
        <v>21</v>
      </c>
      <c r="M36" s="188">
        <f t="shared" si="3"/>
        <v>0</v>
      </c>
      <c r="N36" s="188">
        <v>1.1599999999999999E-2</v>
      </c>
      <c r="O36" s="188">
        <f t="shared" si="4"/>
        <v>0.94</v>
      </c>
      <c r="P36" s="188">
        <v>0</v>
      </c>
      <c r="Q36" s="188">
        <f t="shared" si="5"/>
        <v>0</v>
      </c>
      <c r="R36" s="188" t="s">
        <v>407</v>
      </c>
      <c r="S36" s="188" t="s">
        <v>3002</v>
      </c>
      <c r="T36" s="189" t="s">
        <v>327</v>
      </c>
      <c r="U36" s="159">
        <v>0</v>
      </c>
      <c r="V36" s="159">
        <f t="shared" si="6"/>
        <v>0</v>
      </c>
      <c r="W36" s="159"/>
      <c r="X36" s="159" t="s">
        <v>328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329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3">
        <v>20</v>
      </c>
      <c r="B37" s="184" t="s">
        <v>3003</v>
      </c>
      <c r="C37" s="195" t="s">
        <v>3004</v>
      </c>
      <c r="D37" s="185" t="s">
        <v>346</v>
      </c>
      <c r="E37" s="186">
        <v>4</v>
      </c>
      <c r="F37" s="187"/>
      <c r="G37" s="188">
        <f t="shared" si="0"/>
        <v>0</v>
      </c>
      <c r="H37" s="187"/>
      <c r="I37" s="188">
        <f t="shared" si="1"/>
        <v>0</v>
      </c>
      <c r="J37" s="187"/>
      <c r="K37" s="188">
        <f t="shared" si="2"/>
        <v>0</v>
      </c>
      <c r="L37" s="188">
        <v>21</v>
      </c>
      <c r="M37" s="188">
        <f t="shared" si="3"/>
        <v>0</v>
      </c>
      <c r="N37" s="188">
        <v>0.39300000000000002</v>
      </c>
      <c r="O37" s="188">
        <f t="shared" si="4"/>
        <v>1.57</v>
      </c>
      <c r="P37" s="188">
        <v>0</v>
      </c>
      <c r="Q37" s="188">
        <f t="shared" si="5"/>
        <v>0</v>
      </c>
      <c r="R37" s="188" t="s">
        <v>407</v>
      </c>
      <c r="S37" s="188" t="s">
        <v>244</v>
      </c>
      <c r="T37" s="189" t="s">
        <v>1030</v>
      </c>
      <c r="U37" s="159">
        <v>0</v>
      </c>
      <c r="V37" s="159">
        <f t="shared" si="6"/>
        <v>0</v>
      </c>
      <c r="W37" s="159"/>
      <c r="X37" s="159" t="s">
        <v>328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329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3">
        <v>21</v>
      </c>
      <c r="B38" s="184" t="s">
        <v>3005</v>
      </c>
      <c r="C38" s="195" t="s">
        <v>3006</v>
      </c>
      <c r="D38" s="185" t="s">
        <v>346</v>
      </c>
      <c r="E38" s="186">
        <v>2</v>
      </c>
      <c r="F38" s="187"/>
      <c r="G38" s="188">
        <f t="shared" si="0"/>
        <v>0</v>
      </c>
      <c r="H38" s="187"/>
      <c r="I38" s="188">
        <f t="shared" si="1"/>
        <v>0</v>
      </c>
      <c r="J38" s="187"/>
      <c r="K38" s="188">
        <f t="shared" si="2"/>
        <v>0</v>
      </c>
      <c r="L38" s="188">
        <v>21</v>
      </c>
      <c r="M38" s="188">
        <f t="shared" si="3"/>
        <v>0</v>
      </c>
      <c r="N38" s="188">
        <v>3.9E-2</v>
      </c>
      <c r="O38" s="188">
        <f t="shared" si="4"/>
        <v>0.08</v>
      </c>
      <c r="P38" s="188">
        <v>0</v>
      </c>
      <c r="Q38" s="188">
        <f t="shared" si="5"/>
        <v>0</v>
      </c>
      <c r="R38" s="188" t="s">
        <v>407</v>
      </c>
      <c r="S38" s="188" t="s">
        <v>244</v>
      </c>
      <c r="T38" s="189" t="s">
        <v>1030</v>
      </c>
      <c r="U38" s="159">
        <v>0</v>
      </c>
      <c r="V38" s="159">
        <f t="shared" si="6"/>
        <v>0</v>
      </c>
      <c r="W38" s="159"/>
      <c r="X38" s="159" t="s">
        <v>328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329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83">
        <v>22</v>
      </c>
      <c r="B39" s="184" t="s">
        <v>3007</v>
      </c>
      <c r="C39" s="195" t="s">
        <v>3008</v>
      </c>
      <c r="D39" s="185" t="s">
        <v>346</v>
      </c>
      <c r="E39" s="186">
        <v>4</v>
      </c>
      <c r="F39" s="187"/>
      <c r="G39" s="188">
        <f t="shared" si="0"/>
        <v>0</v>
      </c>
      <c r="H39" s="187"/>
      <c r="I39" s="188">
        <f t="shared" si="1"/>
        <v>0</v>
      </c>
      <c r="J39" s="187"/>
      <c r="K39" s="188">
        <f t="shared" si="2"/>
        <v>0</v>
      </c>
      <c r="L39" s="188">
        <v>21</v>
      </c>
      <c r="M39" s="188">
        <f t="shared" si="3"/>
        <v>0</v>
      </c>
      <c r="N39" s="188">
        <v>5.0999999999999997E-2</v>
      </c>
      <c r="O39" s="188">
        <f t="shared" si="4"/>
        <v>0.2</v>
      </c>
      <c r="P39" s="188">
        <v>0</v>
      </c>
      <c r="Q39" s="188">
        <f t="shared" si="5"/>
        <v>0</v>
      </c>
      <c r="R39" s="188" t="s">
        <v>407</v>
      </c>
      <c r="S39" s="188" t="s">
        <v>244</v>
      </c>
      <c r="T39" s="189" t="s">
        <v>1030</v>
      </c>
      <c r="U39" s="159">
        <v>0</v>
      </c>
      <c r="V39" s="159">
        <f t="shared" si="6"/>
        <v>0</v>
      </c>
      <c r="W39" s="159"/>
      <c r="X39" s="159" t="s">
        <v>328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329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23</v>
      </c>
      <c r="B40" s="184" t="s">
        <v>3009</v>
      </c>
      <c r="C40" s="195" t="s">
        <v>3010</v>
      </c>
      <c r="D40" s="185" t="s">
        <v>346</v>
      </c>
      <c r="E40" s="186">
        <v>3</v>
      </c>
      <c r="F40" s="187"/>
      <c r="G40" s="188">
        <f t="shared" si="0"/>
        <v>0</v>
      </c>
      <c r="H40" s="187"/>
      <c r="I40" s="188">
        <f t="shared" si="1"/>
        <v>0</v>
      </c>
      <c r="J40" s="187"/>
      <c r="K40" s="188">
        <f t="shared" si="2"/>
        <v>0</v>
      </c>
      <c r="L40" s="188">
        <v>21</v>
      </c>
      <c r="M40" s="188">
        <f t="shared" si="3"/>
        <v>0</v>
      </c>
      <c r="N40" s="188">
        <v>6.8000000000000005E-2</v>
      </c>
      <c r="O40" s="188">
        <f t="shared" si="4"/>
        <v>0.2</v>
      </c>
      <c r="P40" s="188">
        <v>0</v>
      </c>
      <c r="Q40" s="188">
        <f t="shared" si="5"/>
        <v>0</v>
      </c>
      <c r="R40" s="188" t="s">
        <v>407</v>
      </c>
      <c r="S40" s="188" t="s">
        <v>244</v>
      </c>
      <c r="T40" s="189" t="s">
        <v>1030</v>
      </c>
      <c r="U40" s="159">
        <v>0</v>
      </c>
      <c r="V40" s="159">
        <f t="shared" si="6"/>
        <v>0</v>
      </c>
      <c r="W40" s="159"/>
      <c r="X40" s="159" t="s">
        <v>328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329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83">
        <v>24</v>
      </c>
      <c r="B41" s="184" t="s">
        <v>3009</v>
      </c>
      <c r="C41" s="195" t="s">
        <v>3010</v>
      </c>
      <c r="D41" s="185" t="s">
        <v>346</v>
      </c>
      <c r="E41" s="186">
        <v>3</v>
      </c>
      <c r="F41" s="187"/>
      <c r="G41" s="188">
        <f t="shared" si="0"/>
        <v>0</v>
      </c>
      <c r="H41" s="187"/>
      <c r="I41" s="188">
        <f t="shared" si="1"/>
        <v>0</v>
      </c>
      <c r="J41" s="187"/>
      <c r="K41" s="188">
        <f t="shared" si="2"/>
        <v>0</v>
      </c>
      <c r="L41" s="188">
        <v>21</v>
      </c>
      <c r="M41" s="188">
        <f t="shared" si="3"/>
        <v>0</v>
      </c>
      <c r="N41" s="188">
        <v>6.8000000000000005E-2</v>
      </c>
      <c r="O41" s="188">
        <f t="shared" si="4"/>
        <v>0.2</v>
      </c>
      <c r="P41" s="188">
        <v>0</v>
      </c>
      <c r="Q41" s="188">
        <f t="shared" si="5"/>
        <v>0</v>
      </c>
      <c r="R41" s="188" t="s">
        <v>407</v>
      </c>
      <c r="S41" s="188" t="s">
        <v>244</v>
      </c>
      <c r="T41" s="189" t="s">
        <v>1030</v>
      </c>
      <c r="U41" s="159">
        <v>0</v>
      </c>
      <c r="V41" s="159">
        <f t="shared" si="6"/>
        <v>0</v>
      </c>
      <c r="W41" s="159"/>
      <c r="X41" s="159" t="s">
        <v>328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329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3">
        <v>25</v>
      </c>
      <c r="B42" s="184" t="s">
        <v>3011</v>
      </c>
      <c r="C42" s="195" t="s">
        <v>3012</v>
      </c>
      <c r="D42" s="185" t="s">
        <v>346</v>
      </c>
      <c r="E42" s="186">
        <v>4</v>
      </c>
      <c r="F42" s="187"/>
      <c r="G42" s="188">
        <f t="shared" si="0"/>
        <v>0</v>
      </c>
      <c r="H42" s="187"/>
      <c r="I42" s="188">
        <f t="shared" si="1"/>
        <v>0</v>
      </c>
      <c r="J42" s="187"/>
      <c r="K42" s="188">
        <f t="shared" si="2"/>
        <v>0</v>
      </c>
      <c r="L42" s="188">
        <v>21</v>
      </c>
      <c r="M42" s="188">
        <f t="shared" si="3"/>
        <v>0</v>
      </c>
      <c r="N42" s="188">
        <v>1.6</v>
      </c>
      <c r="O42" s="188">
        <f t="shared" si="4"/>
        <v>6.4</v>
      </c>
      <c r="P42" s="188">
        <v>0</v>
      </c>
      <c r="Q42" s="188">
        <f t="shared" si="5"/>
        <v>0</v>
      </c>
      <c r="R42" s="188" t="s">
        <v>407</v>
      </c>
      <c r="S42" s="188" t="s">
        <v>244</v>
      </c>
      <c r="T42" s="189" t="s">
        <v>1030</v>
      </c>
      <c r="U42" s="159">
        <v>0</v>
      </c>
      <c r="V42" s="159">
        <f t="shared" si="6"/>
        <v>0</v>
      </c>
      <c r="W42" s="159"/>
      <c r="X42" s="159" t="s">
        <v>328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329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3">
        <v>26</v>
      </c>
      <c r="B43" s="184" t="s">
        <v>3013</v>
      </c>
      <c r="C43" s="195" t="s">
        <v>3014</v>
      </c>
      <c r="D43" s="185" t="s">
        <v>346</v>
      </c>
      <c r="E43" s="186">
        <v>1</v>
      </c>
      <c r="F43" s="187"/>
      <c r="G43" s="188">
        <f t="shared" si="0"/>
        <v>0</v>
      </c>
      <c r="H43" s="187"/>
      <c r="I43" s="188">
        <f t="shared" si="1"/>
        <v>0</v>
      </c>
      <c r="J43" s="187"/>
      <c r="K43" s="188">
        <f t="shared" si="2"/>
        <v>0</v>
      </c>
      <c r="L43" s="188">
        <v>21</v>
      </c>
      <c r="M43" s="188">
        <f t="shared" si="3"/>
        <v>0</v>
      </c>
      <c r="N43" s="188">
        <v>0.504</v>
      </c>
      <c r="O43" s="188">
        <f t="shared" si="4"/>
        <v>0.5</v>
      </c>
      <c r="P43" s="188">
        <v>0</v>
      </c>
      <c r="Q43" s="188">
        <f t="shared" si="5"/>
        <v>0</v>
      </c>
      <c r="R43" s="188" t="s">
        <v>407</v>
      </c>
      <c r="S43" s="188" t="s">
        <v>244</v>
      </c>
      <c r="T43" s="189" t="s">
        <v>1030</v>
      </c>
      <c r="U43" s="159">
        <v>0</v>
      </c>
      <c r="V43" s="159">
        <f t="shared" si="6"/>
        <v>0</v>
      </c>
      <c r="W43" s="159"/>
      <c r="X43" s="159" t="s">
        <v>328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3">
        <v>27</v>
      </c>
      <c r="B44" s="184" t="s">
        <v>3015</v>
      </c>
      <c r="C44" s="195" t="s">
        <v>3016</v>
      </c>
      <c r="D44" s="185" t="s">
        <v>346</v>
      </c>
      <c r="E44" s="186">
        <v>2</v>
      </c>
      <c r="F44" s="187"/>
      <c r="G44" s="188">
        <f t="shared" si="0"/>
        <v>0</v>
      </c>
      <c r="H44" s="187"/>
      <c r="I44" s="188">
        <f t="shared" si="1"/>
        <v>0</v>
      </c>
      <c r="J44" s="187"/>
      <c r="K44" s="188">
        <f t="shared" si="2"/>
        <v>0</v>
      </c>
      <c r="L44" s="188">
        <v>21</v>
      </c>
      <c r="M44" s="188">
        <f t="shared" si="3"/>
        <v>0</v>
      </c>
      <c r="N44" s="188">
        <v>0.252</v>
      </c>
      <c r="O44" s="188">
        <f t="shared" si="4"/>
        <v>0.5</v>
      </c>
      <c r="P44" s="188">
        <v>0</v>
      </c>
      <c r="Q44" s="188">
        <f t="shared" si="5"/>
        <v>0</v>
      </c>
      <c r="R44" s="188" t="s">
        <v>407</v>
      </c>
      <c r="S44" s="188" t="s">
        <v>244</v>
      </c>
      <c r="T44" s="189" t="s">
        <v>1030</v>
      </c>
      <c r="U44" s="159">
        <v>0</v>
      </c>
      <c r="V44" s="159">
        <f t="shared" si="6"/>
        <v>0</v>
      </c>
      <c r="W44" s="159"/>
      <c r="X44" s="159" t="s">
        <v>328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3">
        <v>28</v>
      </c>
      <c r="B45" s="184" t="s">
        <v>3017</v>
      </c>
      <c r="C45" s="195" t="s">
        <v>3018</v>
      </c>
      <c r="D45" s="185" t="s">
        <v>650</v>
      </c>
      <c r="E45" s="186">
        <v>20</v>
      </c>
      <c r="F45" s="187"/>
      <c r="G45" s="188">
        <f t="shared" si="0"/>
        <v>0</v>
      </c>
      <c r="H45" s="187"/>
      <c r="I45" s="188">
        <f t="shared" si="1"/>
        <v>0</v>
      </c>
      <c r="J45" s="187"/>
      <c r="K45" s="188">
        <f t="shared" si="2"/>
        <v>0</v>
      </c>
      <c r="L45" s="188">
        <v>21</v>
      </c>
      <c r="M45" s="188">
        <f t="shared" si="3"/>
        <v>0</v>
      </c>
      <c r="N45" s="188">
        <v>0</v>
      </c>
      <c r="O45" s="188">
        <f t="shared" si="4"/>
        <v>0</v>
      </c>
      <c r="P45" s="188">
        <v>0</v>
      </c>
      <c r="Q45" s="188">
        <f t="shared" si="5"/>
        <v>0</v>
      </c>
      <c r="R45" s="188"/>
      <c r="S45" s="188" t="s">
        <v>244</v>
      </c>
      <c r="T45" s="189" t="s">
        <v>327</v>
      </c>
      <c r="U45" s="159">
        <v>0</v>
      </c>
      <c r="V45" s="159">
        <f t="shared" si="6"/>
        <v>0</v>
      </c>
      <c r="W45" s="159"/>
      <c r="X45" s="159" t="s">
        <v>651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3019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5">
      <c r="A46" s="169" t="s">
        <v>238</v>
      </c>
      <c r="B46" s="170" t="s">
        <v>167</v>
      </c>
      <c r="C46" s="192" t="s">
        <v>168</v>
      </c>
      <c r="D46" s="171"/>
      <c r="E46" s="172"/>
      <c r="F46" s="173"/>
      <c r="G46" s="173">
        <f>SUMIF(AG47:AG48,"&lt;&gt;NOR",G47:G48)</f>
        <v>0</v>
      </c>
      <c r="H46" s="173"/>
      <c r="I46" s="173">
        <f>SUM(I47:I48)</f>
        <v>0</v>
      </c>
      <c r="J46" s="173"/>
      <c r="K46" s="173">
        <f>SUM(K47:K48)</f>
        <v>0</v>
      </c>
      <c r="L46" s="173"/>
      <c r="M46" s="173">
        <f>SUM(M47:M48)</f>
        <v>0</v>
      </c>
      <c r="N46" s="173"/>
      <c r="O46" s="173">
        <f>SUM(O47:O48)</f>
        <v>0</v>
      </c>
      <c r="P46" s="173"/>
      <c r="Q46" s="173">
        <f>SUM(Q47:Q48)</f>
        <v>0</v>
      </c>
      <c r="R46" s="173"/>
      <c r="S46" s="173"/>
      <c r="T46" s="174"/>
      <c r="U46" s="168"/>
      <c r="V46" s="168">
        <f>SUM(V47:V48)</f>
        <v>8.4499999999999993</v>
      </c>
      <c r="W46" s="168"/>
      <c r="X46" s="168"/>
      <c r="AG46" t="s">
        <v>239</v>
      </c>
    </row>
    <row r="47" spans="1:60" outlineLevel="1" x14ac:dyDescent="0.25">
      <c r="A47" s="175">
        <v>29</v>
      </c>
      <c r="B47" s="176" t="s">
        <v>3020</v>
      </c>
      <c r="C47" s="193" t="s">
        <v>3021</v>
      </c>
      <c r="D47" s="177" t="s">
        <v>320</v>
      </c>
      <c r="E47" s="178">
        <v>39.971850000000003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244</v>
      </c>
      <c r="T47" s="181" t="s">
        <v>1030</v>
      </c>
      <c r="U47" s="159">
        <v>0.21149999999999999</v>
      </c>
      <c r="V47" s="159">
        <f>ROUND(E47*U47,2)</f>
        <v>8.4499999999999993</v>
      </c>
      <c r="W47" s="159"/>
      <c r="X47" s="159" t="s">
        <v>604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605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262" t="s">
        <v>3022</v>
      </c>
      <c r="D48" s="263"/>
      <c r="E48" s="263"/>
      <c r="F48" s="263"/>
      <c r="G48" s="263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5">
      <c r="A49" s="169" t="s">
        <v>238</v>
      </c>
      <c r="B49" s="170" t="s">
        <v>210</v>
      </c>
      <c r="C49" s="192" t="s">
        <v>27</v>
      </c>
      <c r="D49" s="171"/>
      <c r="E49" s="172"/>
      <c r="F49" s="173"/>
      <c r="G49" s="173">
        <f>SUMIF(AG50:AG59,"&lt;&gt;NOR",G50:G59)</f>
        <v>0</v>
      </c>
      <c r="H49" s="173"/>
      <c r="I49" s="173">
        <f>SUM(I50:I59)</f>
        <v>0</v>
      </c>
      <c r="J49" s="173"/>
      <c r="K49" s="173">
        <f>SUM(K50:K59)</f>
        <v>0</v>
      </c>
      <c r="L49" s="173"/>
      <c r="M49" s="173">
        <f>SUM(M50:M59)</f>
        <v>0</v>
      </c>
      <c r="N49" s="173"/>
      <c r="O49" s="173">
        <f>SUM(O50:O59)</f>
        <v>0</v>
      </c>
      <c r="P49" s="173"/>
      <c r="Q49" s="173">
        <f>SUM(Q50:Q59)</f>
        <v>0</v>
      </c>
      <c r="R49" s="173"/>
      <c r="S49" s="173"/>
      <c r="T49" s="174"/>
      <c r="U49" s="168"/>
      <c r="V49" s="168">
        <f>SUM(V50:V59)</f>
        <v>0</v>
      </c>
      <c r="W49" s="168"/>
      <c r="X49" s="168"/>
      <c r="AG49" t="s">
        <v>239</v>
      </c>
    </row>
    <row r="50" spans="1:60" outlineLevel="1" x14ac:dyDescent="0.25">
      <c r="A50" s="175">
        <v>30</v>
      </c>
      <c r="B50" s="176" t="s">
        <v>648</v>
      </c>
      <c r="C50" s="193" t="s">
        <v>649</v>
      </c>
      <c r="D50" s="177" t="s">
        <v>650</v>
      </c>
      <c r="E50" s="178">
        <v>1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0"/>
      <c r="S50" s="180" t="s">
        <v>244</v>
      </c>
      <c r="T50" s="181" t="s">
        <v>327</v>
      </c>
      <c r="U50" s="159">
        <v>0</v>
      </c>
      <c r="V50" s="159">
        <f>ROUND(E50*U50,2)</f>
        <v>0</v>
      </c>
      <c r="W50" s="159"/>
      <c r="X50" s="159" t="s">
        <v>651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652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1" outlineLevel="1" x14ac:dyDescent="0.25">
      <c r="A51" s="156"/>
      <c r="B51" s="157"/>
      <c r="C51" s="262" t="s">
        <v>653</v>
      </c>
      <c r="D51" s="263"/>
      <c r="E51" s="263"/>
      <c r="F51" s="263"/>
      <c r="G51" s="263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610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82" t="str">
        <f>C51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75">
        <v>31</v>
      </c>
      <c r="B52" s="176" t="s">
        <v>654</v>
      </c>
      <c r="C52" s="193" t="s">
        <v>655</v>
      </c>
      <c r="D52" s="177" t="s">
        <v>650</v>
      </c>
      <c r="E52" s="178">
        <v>1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244</v>
      </c>
      <c r="T52" s="181" t="s">
        <v>327</v>
      </c>
      <c r="U52" s="159">
        <v>0</v>
      </c>
      <c r="V52" s="159">
        <f>ROUND(E52*U52,2)</f>
        <v>0</v>
      </c>
      <c r="W52" s="159"/>
      <c r="X52" s="159" t="s">
        <v>651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652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31.2" outlineLevel="1" x14ac:dyDescent="0.25">
      <c r="A53" s="156"/>
      <c r="B53" s="157"/>
      <c r="C53" s="262" t="s">
        <v>656</v>
      </c>
      <c r="D53" s="263"/>
      <c r="E53" s="263"/>
      <c r="F53" s="263"/>
      <c r="G53" s="263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82" t="str">
        <f>C53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75">
        <v>32</v>
      </c>
      <c r="B54" s="176" t="s">
        <v>657</v>
      </c>
      <c r="C54" s="193" t="s">
        <v>658</v>
      </c>
      <c r="D54" s="177" t="s">
        <v>650</v>
      </c>
      <c r="E54" s="178">
        <v>1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/>
      <c r="S54" s="180" t="s">
        <v>244</v>
      </c>
      <c r="T54" s="181" t="s">
        <v>327</v>
      </c>
      <c r="U54" s="159">
        <v>0</v>
      </c>
      <c r="V54" s="159">
        <f>ROUND(E54*U54,2)</f>
        <v>0</v>
      </c>
      <c r="W54" s="159"/>
      <c r="X54" s="159" t="s">
        <v>651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652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1" outlineLevel="1" x14ac:dyDescent="0.25">
      <c r="A55" s="156"/>
      <c r="B55" s="157"/>
      <c r="C55" s="262" t="s">
        <v>659</v>
      </c>
      <c r="D55" s="263"/>
      <c r="E55" s="263"/>
      <c r="F55" s="263"/>
      <c r="G55" s="263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82" t="str">
        <f>C55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75">
        <v>33</v>
      </c>
      <c r="B56" s="176" t="s">
        <v>660</v>
      </c>
      <c r="C56" s="193" t="s">
        <v>661</v>
      </c>
      <c r="D56" s="177" t="s">
        <v>650</v>
      </c>
      <c r="E56" s="178">
        <v>1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/>
      <c r="S56" s="180" t="s">
        <v>244</v>
      </c>
      <c r="T56" s="181" t="s">
        <v>327</v>
      </c>
      <c r="U56" s="159">
        <v>0</v>
      </c>
      <c r="V56" s="159">
        <f>ROUND(E56*U56,2)</f>
        <v>0</v>
      </c>
      <c r="W56" s="159"/>
      <c r="X56" s="159" t="s">
        <v>651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652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1" outlineLevel="1" x14ac:dyDescent="0.25">
      <c r="A57" s="156"/>
      <c r="B57" s="157"/>
      <c r="C57" s="262" t="s">
        <v>662</v>
      </c>
      <c r="D57" s="263"/>
      <c r="E57" s="263"/>
      <c r="F57" s="263"/>
      <c r="G57" s="263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610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82" t="str">
        <f>C57</f>
        <v>Náklady na ztížené provádění stavebních prací v důsledku nepřerušeného provozu na staveništi nebo v případech nepřerušeného provozu v objektech v nichž se stavební práce provádí.</v>
      </c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75">
        <v>34</v>
      </c>
      <c r="B58" s="176" t="s">
        <v>663</v>
      </c>
      <c r="C58" s="193" t="s">
        <v>664</v>
      </c>
      <c r="D58" s="177" t="s">
        <v>650</v>
      </c>
      <c r="E58" s="178">
        <v>1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0"/>
      <c r="S58" s="180" t="s">
        <v>244</v>
      </c>
      <c r="T58" s="181" t="s">
        <v>327</v>
      </c>
      <c r="U58" s="159">
        <v>0</v>
      </c>
      <c r="V58" s="159">
        <f>ROUND(E58*U58,2)</f>
        <v>0</v>
      </c>
      <c r="W58" s="159"/>
      <c r="X58" s="159" t="s">
        <v>651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652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262" t="s">
        <v>665</v>
      </c>
      <c r="D59" s="263"/>
      <c r="E59" s="263"/>
      <c r="F59" s="263"/>
      <c r="G59" s="263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5">
      <c r="A60" s="3"/>
      <c r="B60" s="4"/>
      <c r="C60" s="198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v>15</v>
      </c>
      <c r="AF60">
        <v>21</v>
      </c>
      <c r="AG60" t="s">
        <v>225</v>
      </c>
    </row>
    <row r="61" spans="1:60" x14ac:dyDescent="0.25">
      <c r="A61" s="152"/>
      <c r="B61" s="153" t="s">
        <v>29</v>
      </c>
      <c r="C61" s="199"/>
      <c r="D61" s="154"/>
      <c r="E61" s="155"/>
      <c r="F61" s="155"/>
      <c r="G61" s="191">
        <f>G8+G25+G28+G46+G49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f>SUMIF(L7:L59,AE60,G7:G59)</f>
        <v>0</v>
      </c>
      <c r="AF61">
        <f>SUMIF(L7:L59,AF60,G7:G59)</f>
        <v>0</v>
      </c>
      <c r="AG61" t="s">
        <v>666</v>
      </c>
    </row>
    <row r="62" spans="1:60" x14ac:dyDescent="0.25">
      <c r="C62" s="200"/>
      <c r="D62" s="10"/>
      <c r="AG62" t="s">
        <v>687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2gJgOw0hfaYwYvUWZri82PfqvhoUX7tvx18YoWLR0TblnNV561NSMYuAa+aX+gAIkFB802DzpwVs1PgaJVfYiQ==" saltValue="UcYUeR5qUdORHPFbgbxK/g==" spinCount="100000" sheet="1"/>
  <mergeCells count="10">
    <mergeCell ref="C53:G53"/>
    <mergeCell ref="C55:G55"/>
    <mergeCell ref="C57:G57"/>
    <mergeCell ref="C59:G59"/>
    <mergeCell ref="A1:G1"/>
    <mergeCell ref="C2:G2"/>
    <mergeCell ref="C3:G3"/>
    <mergeCell ref="C4:G4"/>
    <mergeCell ref="C48:G48"/>
    <mergeCell ref="C51:G5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9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82</v>
      </c>
      <c r="C3" s="271" t="s">
        <v>83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81</v>
      </c>
      <c r="C4" s="274" t="s">
        <v>83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142</v>
      </c>
      <c r="C8" s="192" t="s">
        <v>107</v>
      </c>
      <c r="D8" s="171"/>
      <c r="E8" s="172"/>
      <c r="F8" s="173"/>
      <c r="G8" s="173">
        <f>SUMIF(AG9:AG25,"&lt;&gt;NOR",G9:G25)</f>
        <v>0</v>
      </c>
      <c r="H8" s="173"/>
      <c r="I8" s="173">
        <f>SUM(I9:I25)</f>
        <v>0</v>
      </c>
      <c r="J8" s="173"/>
      <c r="K8" s="173">
        <f>SUM(K9:K25)</f>
        <v>0</v>
      </c>
      <c r="L8" s="173"/>
      <c r="M8" s="173">
        <f>SUM(M9:M25)</f>
        <v>0</v>
      </c>
      <c r="N8" s="173"/>
      <c r="O8" s="173">
        <f>SUM(O9:O25)</f>
        <v>0.93</v>
      </c>
      <c r="P8" s="173"/>
      <c r="Q8" s="173">
        <f>SUM(Q9:Q25)</f>
        <v>0</v>
      </c>
      <c r="R8" s="173"/>
      <c r="S8" s="173"/>
      <c r="T8" s="174"/>
      <c r="U8" s="168"/>
      <c r="V8" s="168">
        <f>SUM(V9:V25)</f>
        <v>1085</v>
      </c>
      <c r="W8" s="168"/>
      <c r="X8" s="168"/>
      <c r="AG8" t="s">
        <v>239</v>
      </c>
    </row>
    <row r="9" spans="1:60" outlineLevel="1" x14ac:dyDescent="0.25">
      <c r="A9" s="183">
        <v>1</v>
      </c>
      <c r="B9" s="184" t="s">
        <v>1050</v>
      </c>
      <c r="C9" s="195" t="s">
        <v>1051</v>
      </c>
      <c r="D9" s="185" t="s">
        <v>279</v>
      </c>
      <c r="E9" s="186">
        <v>116.8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 t="s">
        <v>280</v>
      </c>
      <c r="S9" s="188" t="s">
        <v>244</v>
      </c>
      <c r="T9" s="189" t="s">
        <v>1030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83">
        <v>2</v>
      </c>
      <c r="B10" s="184" t="s">
        <v>2799</v>
      </c>
      <c r="C10" s="195" t="s">
        <v>3023</v>
      </c>
      <c r="D10" s="185" t="s">
        <v>279</v>
      </c>
      <c r="E10" s="186">
        <v>55.2</v>
      </c>
      <c r="F10" s="187"/>
      <c r="G10" s="188">
        <f>ROUND(E10*F10,2)</f>
        <v>0</v>
      </c>
      <c r="H10" s="187"/>
      <c r="I10" s="188">
        <f>ROUND(E10*H10,2)</f>
        <v>0</v>
      </c>
      <c r="J10" s="187"/>
      <c r="K10" s="188">
        <f>ROUND(E10*J10,2)</f>
        <v>0</v>
      </c>
      <c r="L10" s="188">
        <v>21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8"/>
      <c r="S10" s="188" t="s">
        <v>244</v>
      </c>
      <c r="T10" s="189" t="s">
        <v>1030</v>
      </c>
      <c r="U10" s="159">
        <v>2.2490000000000001</v>
      </c>
      <c r="V10" s="159">
        <f>ROUND(E10*U10,2)</f>
        <v>124.14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2171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75">
        <v>3</v>
      </c>
      <c r="B11" s="176" t="s">
        <v>2958</v>
      </c>
      <c r="C11" s="193" t="s">
        <v>2959</v>
      </c>
      <c r="D11" s="177" t="s">
        <v>279</v>
      </c>
      <c r="E11" s="178">
        <v>373.76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244</v>
      </c>
      <c r="T11" s="181" t="s">
        <v>1030</v>
      </c>
      <c r="U11" s="159">
        <v>0.2</v>
      </c>
      <c r="V11" s="159">
        <f>ROUND(E11*U11,2)</f>
        <v>74.75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2171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194" t="s">
        <v>3024</v>
      </c>
      <c r="D12" s="161"/>
      <c r="E12" s="162">
        <v>373.76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75">
        <v>4</v>
      </c>
      <c r="B13" s="176" t="s">
        <v>3025</v>
      </c>
      <c r="C13" s="193" t="s">
        <v>3026</v>
      </c>
      <c r="D13" s="177" t="s">
        <v>242</v>
      </c>
      <c r="E13" s="178">
        <v>934.4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9.8999999999999999E-4</v>
      </c>
      <c r="O13" s="180">
        <f>ROUND(E13*N13,2)</f>
        <v>0.93</v>
      </c>
      <c r="P13" s="180">
        <v>0</v>
      </c>
      <c r="Q13" s="180">
        <f>ROUND(E13*P13,2)</f>
        <v>0</v>
      </c>
      <c r="R13" s="180"/>
      <c r="S13" s="180" t="s">
        <v>244</v>
      </c>
      <c r="T13" s="181" t="s">
        <v>1030</v>
      </c>
      <c r="U13" s="159">
        <v>0.23599999999999999</v>
      </c>
      <c r="V13" s="159">
        <f>ROUND(E13*U13,2)</f>
        <v>220.52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194" t="s">
        <v>3027</v>
      </c>
      <c r="D14" s="161"/>
      <c r="E14" s="162">
        <v>934.4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3">
        <v>5</v>
      </c>
      <c r="B15" s="184" t="s">
        <v>3028</v>
      </c>
      <c r="C15" s="195" t="s">
        <v>3029</v>
      </c>
      <c r="D15" s="185" t="s">
        <v>242</v>
      </c>
      <c r="E15" s="186">
        <v>934</v>
      </c>
      <c r="F15" s="187"/>
      <c r="G15" s="188">
        <f t="shared" ref="G15:G20" si="0">ROUND(E15*F15,2)</f>
        <v>0</v>
      </c>
      <c r="H15" s="187"/>
      <c r="I15" s="188">
        <f t="shared" ref="I15:I20" si="1">ROUND(E15*H15,2)</f>
        <v>0</v>
      </c>
      <c r="J15" s="187"/>
      <c r="K15" s="188">
        <f t="shared" ref="K15:K20" si="2">ROUND(E15*J15,2)</f>
        <v>0</v>
      </c>
      <c r="L15" s="188">
        <v>21</v>
      </c>
      <c r="M15" s="188">
        <f t="shared" ref="M15:M20" si="3">G15*(1+L15/100)</f>
        <v>0</v>
      </c>
      <c r="N15" s="188">
        <v>0</v>
      </c>
      <c r="O15" s="188">
        <f t="shared" ref="O15:O20" si="4">ROUND(E15*N15,2)</f>
        <v>0</v>
      </c>
      <c r="P15" s="188">
        <v>0</v>
      </c>
      <c r="Q15" s="188">
        <f t="shared" ref="Q15:Q20" si="5">ROUND(E15*P15,2)</f>
        <v>0</v>
      </c>
      <c r="R15" s="188"/>
      <c r="S15" s="188" t="s">
        <v>244</v>
      </c>
      <c r="T15" s="189" t="s">
        <v>1030</v>
      </c>
      <c r="U15" s="159">
        <v>9.5000000000000001E-2</v>
      </c>
      <c r="V15" s="159">
        <f t="shared" ref="V15:V20" si="6">ROUND(E15*U15,2)</f>
        <v>88.73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2171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3">
        <v>6</v>
      </c>
      <c r="B16" s="184" t="s">
        <v>2968</v>
      </c>
      <c r="C16" s="195" t="s">
        <v>2969</v>
      </c>
      <c r="D16" s="185" t="s">
        <v>279</v>
      </c>
      <c r="E16" s="186">
        <v>373.76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244</v>
      </c>
      <c r="T16" s="189" t="s">
        <v>1030</v>
      </c>
      <c r="U16" s="159">
        <v>0.51900000000000002</v>
      </c>
      <c r="V16" s="159">
        <f t="shared" si="6"/>
        <v>193.98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3">
        <v>7</v>
      </c>
      <c r="B17" s="184" t="s">
        <v>3030</v>
      </c>
      <c r="C17" s="195" t="s">
        <v>3031</v>
      </c>
      <c r="D17" s="185" t="s">
        <v>279</v>
      </c>
      <c r="E17" s="186">
        <v>256.95999999999998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244</v>
      </c>
      <c r="T17" s="189" t="s">
        <v>1030</v>
      </c>
      <c r="U17" s="159">
        <v>7.3999999999999996E-2</v>
      </c>
      <c r="V17" s="159">
        <f t="shared" si="6"/>
        <v>19.02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2171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3">
        <v>8</v>
      </c>
      <c r="B18" s="184" t="s">
        <v>2971</v>
      </c>
      <c r="C18" s="195" t="s">
        <v>2972</v>
      </c>
      <c r="D18" s="185" t="s">
        <v>279</v>
      </c>
      <c r="E18" s="186">
        <v>116.8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244</v>
      </c>
      <c r="T18" s="189" t="s">
        <v>1030</v>
      </c>
      <c r="U18" s="159">
        <v>1.0999999999999999E-2</v>
      </c>
      <c r="V18" s="159">
        <f t="shared" si="6"/>
        <v>1.28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2171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3">
        <v>9</v>
      </c>
      <c r="B19" s="184" t="s">
        <v>3032</v>
      </c>
      <c r="C19" s="195" t="s">
        <v>3033</v>
      </c>
      <c r="D19" s="185" t="s">
        <v>279</v>
      </c>
      <c r="E19" s="186">
        <v>116.8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244</v>
      </c>
      <c r="T19" s="189" t="s">
        <v>1030</v>
      </c>
      <c r="U19" s="159">
        <v>3.1E-2</v>
      </c>
      <c r="V19" s="159">
        <f t="shared" si="6"/>
        <v>3.62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2171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75">
        <v>10</v>
      </c>
      <c r="B20" s="176" t="s">
        <v>304</v>
      </c>
      <c r="C20" s="193" t="s">
        <v>3034</v>
      </c>
      <c r="D20" s="177" t="s">
        <v>279</v>
      </c>
      <c r="E20" s="178">
        <v>256.95999999999998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244</v>
      </c>
      <c r="T20" s="181" t="s">
        <v>1030</v>
      </c>
      <c r="U20" s="159">
        <v>0.20200000000000001</v>
      </c>
      <c r="V20" s="159">
        <f t="shared" si="6"/>
        <v>51.91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194" t="s">
        <v>3035</v>
      </c>
      <c r="D21" s="161"/>
      <c r="E21" s="162">
        <v>256.95999999999998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75">
        <v>11</v>
      </c>
      <c r="B22" s="176" t="s">
        <v>3036</v>
      </c>
      <c r="C22" s="193" t="s">
        <v>3037</v>
      </c>
      <c r="D22" s="177" t="s">
        <v>279</v>
      </c>
      <c r="E22" s="178">
        <v>93.44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0"/>
      <c r="S22" s="180" t="s">
        <v>244</v>
      </c>
      <c r="T22" s="181" t="s">
        <v>1030</v>
      </c>
      <c r="U22" s="159">
        <v>1.587</v>
      </c>
      <c r="V22" s="159">
        <f>ROUND(E22*U22,2)</f>
        <v>148.29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2171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56"/>
      <c r="B23" s="157"/>
      <c r="C23" s="194" t="s">
        <v>3038</v>
      </c>
      <c r="D23" s="161"/>
      <c r="E23" s="162">
        <v>93.44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249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3">
        <v>12</v>
      </c>
      <c r="B24" s="184" t="s">
        <v>3039</v>
      </c>
      <c r="C24" s="195" t="s">
        <v>3040</v>
      </c>
      <c r="D24" s="185" t="s">
        <v>279</v>
      </c>
      <c r="E24" s="186">
        <v>93.44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8">
        <v>0</v>
      </c>
      <c r="O24" s="188">
        <f>ROUND(E24*N24,2)</f>
        <v>0</v>
      </c>
      <c r="P24" s="188">
        <v>0</v>
      </c>
      <c r="Q24" s="188">
        <f>ROUND(E24*P24,2)</f>
        <v>0</v>
      </c>
      <c r="R24" s="188"/>
      <c r="S24" s="188" t="s">
        <v>244</v>
      </c>
      <c r="T24" s="189" t="s">
        <v>1030</v>
      </c>
      <c r="U24" s="159">
        <v>0.94</v>
      </c>
      <c r="V24" s="159">
        <f>ROUND(E24*U24,2)</f>
        <v>87.83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2171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3">
        <v>13</v>
      </c>
      <c r="B25" s="184" t="s">
        <v>3041</v>
      </c>
      <c r="C25" s="195" t="s">
        <v>3042</v>
      </c>
      <c r="D25" s="185" t="s">
        <v>279</v>
      </c>
      <c r="E25" s="186">
        <v>18.399999999999999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8">
        <v>0</v>
      </c>
      <c r="O25" s="188">
        <f>ROUND(E25*N25,2)</f>
        <v>0</v>
      </c>
      <c r="P25" s="188">
        <v>0</v>
      </c>
      <c r="Q25" s="188">
        <f>ROUND(E25*P25,2)</f>
        <v>0</v>
      </c>
      <c r="R25" s="188"/>
      <c r="S25" s="188" t="s">
        <v>244</v>
      </c>
      <c r="T25" s="189" t="s">
        <v>1030</v>
      </c>
      <c r="U25" s="159">
        <v>3.855</v>
      </c>
      <c r="V25" s="159">
        <f>ROUND(E25*U25,2)</f>
        <v>70.930000000000007</v>
      </c>
      <c r="W25" s="159"/>
      <c r="X25" s="159" t="s">
        <v>1128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2168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5">
      <c r="A26" s="169" t="s">
        <v>238</v>
      </c>
      <c r="B26" s="170" t="s">
        <v>147</v>
      </c>
      <c r="C26" s="192" t="s">
        <v>148</v>
      </c>
      <c r="D26" s="171"/>
      <c r="E26" s="172"/>
      <c r="F26" s="173"/>
      <c r="G26" s="173">
        <f>SUMIF(AG27:AG30,"&lt;&gt;NOR",G27:G30)</f>
        <v>0</v>
      </c>
      <c r="H26" s="173"/>
      <c r="I26" s="173">
        <f>SUM(I27:I30)</f>
        <v>0</v>
      </c>
      <c r="J26" s="173"/>
      <c r="K26" s="173">
        <f>SUM(K27:K30)</f>
        <v>0</v>
      </c>
      <c r="L26" s="173"/>
      <c r="M26" s="173">
        <f>SUM(M27:M30)</f>
        <v>0</v>
      </c>
      <c r="N26" s="173"/>
      <c r="O26" s="173">
        <f>SUM(O27:O30)</f>
        <v>39.92</v>
      </c>
      <c r="P26" s="173"/>
      <c r="Q26" s="173">
        <f>SUM(Q27:Q30)</f>
        <v>0</v>
      </c>
      <c r="R26" s="173"/>
      <c r="S26" s="173"/>
      <c r="T26" s="174"/>
      <c r="U26" s="168"/>
      <c r="V26" s="168">
        <f>SUM(V27:V30)</f>
        <v>31.33</v>
      </c>
      <c r="W26" s="168"/>
      <c r="X26" s="168"/>
      <c r="AG26" t="s">
        <v>239</v>
      </c>
    </row>
    <row r="27" spans="1:60" outlineLevel="1" x14ac:dyDescent="0.25">
      <c r="A27" s="175">
        <v>14</v>
      </c>
      <c r="B27" s="176" t="s">
        <v>3043</v>
      </c>
      <c r="C27" s="193" t="s">
        <v>3044</v>
      </c>
      <c r="D27" s="177" t="s">
        <v>279</v>
      </c>
      <c r="E27" s="178">
        <v>23.36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1.7034</v>
      </c>
      <c r="O27" s="180">
        <f>ROUND(E27*N27,2)</f>
        <v>39.79</v>
      </c>
      <c r="P27" s="180">
        <v>0</v>
      </c>
      <c r="Q27" s="180">
        <f>ROUND(E27*P27,2)</f>
        <v>0</v>
      </c>
      <c r="R27" s="180"/>
      <c r="S27" s="180" t="s">
        <v>244</v>
      </c>
      <c r="T27" s="181" t="s">
        <v>1030</v>
      </c>
      <c r="U27" s="159">
        <v>1.3029999999999999</v>
      </c>
      <c r="V27" s="159">
        <f>ROUND(E27*U27,2)</f>
        <v>30.44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2171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94" t="s">
        <v>3045</v>
      </c>
      <c r="D28" s="161"/>
      <c r="E28" s="162">
        <v>23.36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249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3">
        <v>15</v>
      </c>
      <c r="B29" s="184" t="s">
        <v>3046</v>
      </c>
      <c r="C29" s="195" t="s">
        <v>3047</v>
      </c>
      <c r="D29" s="185" t="s">
        <v>279</v>
      </c>
      <c r="E29" s="186">
        <v>0.05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8">
        <v>2.5</v>
      </c>
      <c r="O29" s="188">
        <f>ROUND(E29*N29,2)</f>
        <v>0.13</v>
      </c>
      <c r="P29" s="188">
        <v>0</v>
      </c>
      <c r="Q29" s="188">
        <f>ROUND(E29*P29,2)</f>
        <v>0</v>
      </c>
      <c r="R29" s="188"/>
      <c r="S29" s="188" t="s">
        <v>244</v>
      </c>
      <c r="T29" s="189" t="s">
        <v>1030</v>
      </c>
      <c r="U29" s="159">
        <v>1.1919999999999999</v>
      </c>
      <c r="V29" s="159">
        <f>ROUND(E29*U29,2)</f>
        <v>0.06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3">
        <v>16</v>
      </c>
      <c r="B30" s="184" t="s">
        <v>3048</v>
      </c>
      <c r="C30" s="195" t="s">
        <v>3049</v>
      </c>
      <c r="D30" s="185" t="s">
        <v>242</v>
      </c>
      <c r="E30" s="186">
        <v>1</v>
      </c>
      <c r="F30" s="187"/>
      <c r="G30" s="188">
        <f>ROUND(E30*F30,2)</f>
        <v>0</v>
      </c>
      <c r="H30" s="187"/>
      <c r="I30" s="188">
        <f>ROUND(E30*H30,2)</f>
        <v>0</v>
      </c>
      <c r="J30" s="187"/>
      <c r="K30" s="188">
        <f>ROUND(E30*J30,2)</f>
        <v>0</v>
      </c>
      <c r="L30" s="188">
        <v>21</v>
      </c>
      <c r="M30" s="188">
        <f>G30*(1+L30/100)</f>
        <v>0</v>
      </c>
      <c r="N30" s="188">
        <v>4.7999999999999996E-3</v>
      </c>
      <c r="O30" s="188">
        <f>ROUND(E30*N30,2)</f>
        <v>0</v>
      </c>
      <c r="P30" s="188">
        <v>0</v>
      </c>
      <c r="Q30" s="188">
        <f>ROUND(E30*P30,2)</f>
        <v>0</v>
      </c>
      <c r="R30" s="188"/>
      <c r="S30" s="188" t="s">
        <v>244</v>
      </c>
      <c r="T30" s="189" t="s">
        <v>1030</v>
      </c>
      <c r="U30" s="159">
        <v>0.82499999999999996</v>
      </c>
      <c r="V30" s="159">
        <f>ROUND(E30*U30,2)</f>
        <v>0.83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5">
      <c r="A31" s="169" t="s">
        <v>238</v>
      </c>
      <c r="B31" s="170" t="s">
        <v>155</v>
      </c>
      <c r="C31" s="192" t="s">
        <v>156</v>
      </c>
      <c r="D31" s="171"/>
      <c r="E31" s="172"/>
      <c r="F31" s="173"/>
      <c r="G31" s="173">
        <f>SUMIF(AG32:AG47,"&lt;&gt;NOR",G32:G47)</f>
        <v>0</v>
      </c>
      <c r="H31" s="173"/>
      <c r="I31" s="173">
        <f>SUM(I32:I47)</f>
        <v>0</v>
      </c>
      <c r="J31" s="173"/>
      <c r="K31" s="173">
        <f>SUM(K32:K47)</f>
        <v>0</v>
      </c>
      <c r="L31" s="173"/>
      <c r="M31" s="173">
        <f>SUM(M32:M47)</f>
        <v>0</v>
      </c>
      <c r="N31" s="173"/>
      <c r="O31" s="173">
        <f>SUM(O32:O47)</f>
        <v>0.52</v>
      </c>
      <c r="P31" s="173"/>
      <c r="Q31" s="173">
        <f>SUM(Q32:Q47)</f>
        <v>0</v>
      </c>
      <c r="R31" s="173"/>
      <c r="S31" s="173"/>
      <c r="T31" s="174"/>
      <c r="U31" s="168"/>
      <c r="V31" s="168">
        <f>SUM(V32:V47)</f>
        <v>111.52</v>
      </c>
      <c r="W31" s="168"/>
      <c r="X31" s="168"/>
      <c r="AG31" t="s">
        <v>239</v>
      </c>
    </row>
    <row r="32" spans="1:60" outlineLevel="1" x14ac:dyDescent="0.25">
      <c r="A32" s="183">
        <v>17</v>
      </c>
      <c r="B32" s="184" t="s">
        <v>3050</v>
      </c>
      <c r="C32" s="195" t="s">
        <v>3051</v>
      </c>
      <c r="D32" s="185" t="s">
        <v>274</v>
      </c>
      <c r="E32" s="186">
        <v>292</v>
      </c>
      <c r="F32" s="187"/>
      <c r="G32" s="188">
        <f t="shared" ref="G32:G47" si="7">ROUND(E32*F32,2)</f>
        <v>0</v>
      </c>
      <c r="H32" s="187"/>
      <c r="I32" s="188">
        <f t="shared" ref="I32:I47" si="8">ROUND(E32*H32,2)</f>
        <v>0</v>
      </c>
      <c r="J32" s="187"/>
      <c r="K32" s="188">
        <f t="shared" ref="K32:K47" si="9">ROUND(E32*J32,2)</f>
        <v>0</v>
      </c>
      <c r="L32" s="188">
        <v>21</v>
      </c>
      <c r="M32" s="188">
        <f t="shared" ref="M32:M47" si="10">G32*(1+L32/100)</f>
        <v>0</v>
      </c>
      <c r="N32" s="188">
        <v>0</v>
      </c>
      <c r="O32" s="188">
        <f t="shared" ref="O32:O47" si="11">ROUND(E32*N32,2)</f>
        <v>0</v>
      </c>
      <c r="P32" s="188">
        <v>0</v>
      </c>
      <c r="Q32" s="188">
        <f t="shared" ref="Q32:Q47" si="12">ROUND(E32*P32,2)</f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ref="V32:V47" si="13">ROUND(E32*U32,2)</f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2171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3">
        <v>18</v>
      </c>
      <c r="B33" s="184" t="s">
        <v>3052</v>
      </c>
      <c r="C33" s="195" t="s">
        <v>3053</v>
      </c>
      <c r="D33" s="185" t="s">
        <v>724</v>
      </c>
      <c r="E33" s="186">
        <v>5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2171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3">
        <v>19</v>
      </c>
      <c r="B34" s="184" t="s">
        <v>3054</v>
      </c>
      <c r="C34" s="195" t="s">
        <v>3055</v>
      </c>
      <c r="D34" s="185" t="s">
        <v>346</v>
      </c>
      <c r="E34" s="186">
        <v>4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2171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3">
        <v>20</v>
      </c>
      <c r="B35" s="184" t="s">
        <v>3056</v>
      </c>
      <c r="C35" s="195" t="s">
        <v>3057</v>
      </c>
      <c r="D35" s="185" t="s">
        <v>274</v>
      </c>
      <c r="E35" s="186">
        <v>292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1.0000000000000001E-5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244</v>
      </c>
      <c r="T35" s="189" t="s">
        <v>1030</v>
      </c>
      <c r="U35" s="159">
        <v>9.8000000000000004E-2</v>
      </c>
      <c r="V35" s="159">
        <f t="shared" si="13"/>
        <v>28.62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2171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83">
        <v>21</v>
      </c>
      <c r="B36" s="184" t="s">
        <v>3058</v>
      </c>
      <c r="C36" s="195" t="s">
        <v>3059</v>
      </c>
      <c r="D36" s="185" t="s">
        <v>346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8">
        <v>2.2000000000000001E-4</v>
      </c>
      <c r="O36" s="188">
        <f t="shared" si="11"/>
        <v>0</v>
      </c>
      <c r="P36" s="188">
        <v>0</v>
      </c>
      <c r="Q36" s="188">
        <f t="shared" si="12"/>
        <v>0</v>
      </c>
      <c r="R36" s="188"/>
      <c r="S36" s="188" t="s">
        <v>244</v>
      </c>
      <c r="T36" s="189" t="s">
        <v>1030</v>
      </c>
      <c r="U36" s="159">
        <v>0.99</v>
      </c>
      <c r="V36" s="159">
        <f t="shared" si="13"/>
        <v>0.99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2171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3">
        <v>22</v>
      </c>
      <c r="B37" s="184" t="s">
        <v>3060</v>
      </c>
      <c r="C37" s="195" t="s">
        <v>3061</v>
      </c>
      <c r="D37" s="185" t="s">
        <v>346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244</v>
      </c>
      <c r="T37" s="189" t="s">
        <v>1030</v>
      </c>
      <c r="U37" s="159">
        <v>3.4740000000000002</v>
      </c>
      <c r="V37" s="159">
        <f t="shared" si="13"/>
        <v>3.47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2171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3">
        <v>23</v>
      </c>
      <c r="B38" s="184" t="s">
        <v>3062</v>
      </c>
      <c r="C38" s="195" t="s">
        <v>3063</v>
      </c>
      <c r="D38" s="185" t="s">
        <v>274</v>
      </c>
      <c r="E38" s="186">
        <v>292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244</v>
      </c>
      <c r="T38" s="189" t="s">
        <v>1030</v>
      </c>
      <c r="U38" s="159">
        <v>0.15</v>
      </c>
      <c r="V38" s="159">
        <f t="shared" si="13"/>
        <v>43.8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2171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83">
        <v>24</v>
      </c>
      <c r="B39" s="184" t="s">
        <v>3064</v>
      </c>
      <c r="C39" s="195" t="s">
        <v>3065</v>
      </c>
      <c r="D39" s="185" t="s">
        <v>274</v>
      </c>
      <c r="E39" s="186">
        <v>292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244</v>
      </c>
      <c r="T39" s="189" t="s">
        <v>1030</v>
      </c>
      <c r="U39" s="159">
        <v>4.3999999999999997E-2</v>
      </c>
      <c r="V39" s="159">
        <f t="shared" si="13"/>
        <v>12.85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2171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3">
        <v>25</v>
      </c>
      <c r="B40" s="184" t="s">
        <v>3066</v>
      </c>
      <c r="C40" s="195" t="s">
        <v>3067</v>
      </c>
      <c r="D40" s="185" t="s">
        <v>2993</v>
      </c>
      <c r="E40" s="186">
        <v>2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21</v>
      </c>
      <c r="M40" s="188">
        <f t="shared" si="10"/>
        <v>0</v>
      </c>
      <c r="N40" s="188">
        <v>3.5029999999999999E-2</v>
      </c>
      <c r="O40" s="188">
        <f t="shared" si="11"/>
        <v>7.0000000000000007E-2</v>
      </c>
      <c r="P40" s="188">
        <v>0</v>
      </c>
      <c r="Q40" s="188">
        <f t="shared" si="12"/>
        <v>0</v>
      </c>
      <c r="R40" s="188"/>
      <c r="S40" s="188" t="s">
        <v>244</v>
      </c>
      <c r="T40" s="189" t="s">
        <v>1030</v>
      </c>
      <c r="U40" s="159">
        <v>10.130000000000001</v>
      </c>
      <c r="V40" s="159">
        <f t="shared" si="13"/>
        <v>20.260000000000002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2171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83">
        <v>26</v>
      </c>
      <c r="B41" s="184" t="s">
        <v>3068</v>
      </c>
      <c r="C41" s="195" t="s">
        <v>3069</v>
      </c>
      <c r="D41" s="185" t="s">
        <v>346</v>
      </c>
      <c r="E41" s="186">
        <v>1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21</v>
      </c>
      <c r="M41" s="188">
        <f t="shared" si="10"/>
        <v>0</v>
      </c>
      <c r="N41" s="188">
        <v>0.12303</v>
      </c>
      <c r="O41" s="188">
        <f t="shared" si="11"/>
        <v>0.12</v>
      </c>
      <c r="P41" s="188">
        <v>0</v>
      </c>
      <c r="Q41" s="188">
        <f t="shared" si="12"/>
        <v>0</v>
      </c>
      <c r="R41" s="188"/>
      <c r="S41" s="188" t="s">
        <v>244</v>
      </c>
      <c r="T41" s="189" t="s">
        <v>1030</v>
      </c>
      <c r="U41" s="159">
        <v>0.86299999999999999</v>
      </c>
      <c r="V41" s="159">
        <f t="shared" si="13"/>
        <v>0.86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2171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3">
        <v>27</v>
      </c>
      <c r="B42" s="184" t="s">
        <v>3070</v>
      </c>
      <c r="C42" s="195" t="s">
        <v>3071</v>
      </c>
      <c r="D42" s="185" t="s">
        <v>346</v>
      </c>
      <c r="E42" s="186">
        <v>2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21</v>
      </c>
      <c r="M42" s="188">
        <f t="shared" si="10"/>
        <v>0</v>
      </c>
      <c r="N42" s="188">
        <v>2.1000000000000001E-4</v>
      </c>
      <c r="O42" s="188">
        <f t="shared" si="11"/>
        <v>0</v>
      </c>
      <c r="P42" s="188">
        <v>0</v>
      </c>
      <c r="Q42" s="188">
        <f t="shared" si="12"/>
        <v>0</v>
      </c>
      <c r="R42" s="188"/>
      <c r="S42" s="188" t="s">
        <v>244</v>
      </c>
      <c r="T42" s="189" t="s">
        <v>1030</v>
      </c>
      <c r="U42" s="159">
        <v>0.33600000000000002</v>
      </c>
      <c r="V42" s="159">
        <f t="shared" si="13"/>
        <v>0.67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2171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3">
        <v>28</v>
      </c>
      <c r="B43" s="184" t="s">
        <v>3072</v>
      </c>
      <c r="C43" s="195" t="s">
        <v>3132</v>
      </c>
      <c r="D43" s="185" t="s">
        <v>274</v>
      </c>
      <c r="E43" s="186">
        <v>209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21</v>
      </c>
      <c r="M43" s="188">
        <f t="shared" si="10"/>
        <v>0</v>
      </c>
      <c r="N43" s="188">
        <v>1.1199999999999999E-3</v>
      </c>
      <c r="O43" s="188">
        <f t="shared" si="11"/>
        <v>0.23</v>
      </c>
      <c r="P43" s="188">
        <v>0</v>
      </c>
      <c r="Q43" s="188">
        <f t="shared" si="12"/>
        <v>0</v>
      </c>
      <c r="R43" s="188" t="s">
        <v>407</v>
      </c>
      <c r="S43" s="188" t="s">
        <v>245</v>
      </c>
      <c r="T43" s="189" t="s">
        <v>245</v>
      </c>
      <c r="U43" s="159">
        <v>0</v>
      </c>
      <c r="V43" s="159">
        <f t="shared" si="13"/>
        <v>0</v>
      </c>
      <c r="W43" s="159"/>
      <c r="X43" s="159" t="s">
        <v>328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3">
        <v>29</v>
      </c>
      <c r="B44" s="184" t="s">
        <v>3073</v>
      </c>
      <c r="C44" s="195" t="s">
        <v>3133</v>
      </c>
      <c r="D44" s="185" t="s">
        <v>274</v>
      </c>
      <c r="E44" s="186">
        <v>83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21</v>
      </c>
      <c r="M44" s="188">
        <f t="shared" si="10"/>
        <v>0</v>
      </c>
      <c r="N44" s="188">
        <v>4.8000000000000001E-4</v>
      </c>
      <c r="O44" s="188">
        <f t="shared" si="11"/>
        <v>0.04</v>
      </c>
      <c r="P44" s="188">
        <v>0</v>
      </c>
      <c r="Q44" s="188">
        <f t="shared" si="12"/>
        <v>0</v>
      </c>
      <c r="R44" s="188" t="s">
        <v>407</v>
      </c>
      <c r="S44" s="188" t="s">
        <v>245</v>
      </c>
      <c r="T44" s="189" t="s">
        <v>245</v>
      </c>
      <c r="U44" s="159">
        <v>0</v>
      </c>
      <c r="V44" s="159">
        <f t="shared" si="13"/>
        <v>0</v>
      </c>
      <c r="W44" s="159"/>
      <c r="X44" s="159" t="s">
        <v>328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329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3">
        <v>30</v>
      </c>
      <c r="B45" s="184" t="s">
        <v>3074</v>
      </c>
      <c r="C45" s="195" t="s">
        <v>3075</v>
      </c>
      <c r="D45" s="185" t="s">
        <v>346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21</v>
      </c>
      <c r="M45" s="188">
        <f t="shared" si="10"/>
        <v>0</v>
      </c>
      <c r="N45" s="188">
        <v>2.9899999999999999E-2</v>
      </c>
      <c r="O45" s="188">
        <f t="shared" si="11"/>
        <v>0.03</v>
      </c>
      <c r="P45" s="188">
        <v>0</v>
      </c>
      <c r="Q45" s="188">
        <f t="shared" si="12"/>
        <v>0</v>
      </c>
      <c r="R45" s="188" t="s">
        <v>407</v>
      </c>
      <c r="S45" s="188" t="s">
        <v>3076</v>
      </c>
      <c r="T45" s="189" t="s">
        <v>327</v>
      </c>
      <c r="U45" s="159">
        <v>0</v>
      </c>
      <c r="V45" s="159">
        <f t="shared" si="13"/>
        <v>0</v>
      </c>
      <c r="W45" s="159"/>
      <c r="X45" s="159" t="s">
        <v>328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329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3">
        <v>31</v>
      </c>
      <c r="B46" s="184" t="s">
        <v>3077</v>
      </c>
      <c r="C46" s="195" t="s">
        <v>3078</v>
      </c>
      <c r="D46" s="185" t="s">
        <v>346</v>
      </c>
      <c r="E46" s="186">
        <v>2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21</v>
      </c>
      <c r="M46" s="188">
        <f t="shared" si="10"/>
        <v>0</v>
      </c>
      <c r="N46" s="188">
        <v>1.4500000000000001E-2</v>
      </c>
      <c r="O46" s="188">
        <f t="shared" si="11"/>
        <v>0.03</v>
      </c>
      <c r="P46" s="188">
        <v>0</v>
      </c>
      <c r="Q46" s="188">
        <f t="shared" si="12"/>
        <v>0</v>
      </c>
      <c r="R46" s="188" t="s">
        <v>407</v>
      </c>
      <c r="S46" s="188" t="s">
        <v>244</v>
      </c>
      <c r="T46" s="189" t="s">
        <v>327</v>
      </c>
      <c r="U46" s="159">
        <v>0</v>
      </c>
      <c r="V46" s="159">
        <f t="shared" si="13"/>
        <v>0</v>
      </c>
      <c r="W46" s="159"/>
      <c r="X46" s="159" t="s">
        <v>328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329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83">
        <v>32</v>
      </c>
      <c r="B47" s="184" t="s">
        <v>3079</v>
      </c>
      <c r="C47" s="195" t="s">
        <v>3134</v>
      </c>
      <c r="D47" s="185" t="s">
        <v>346</v>
      </c>
      <c r="E47" s="186">
        <v>1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21</v>
      </c>
      <c r="M47" s="188">
        <f t="shared" si="10"/>
        <v>0</v>
      </c>
      <c r="N47" s="188">
        <v>4.7999999999999996E-3</v>
      </c>
      <c r="O47" s="188">
        <f t="shared" si="11"/>
        <v>0</v>
      </c>
      <c r="P47" s="188">
        <v>0</v>
      </c>
      <c r="Q47" s="188">
        <f t="shared" si="12"/>
        <v>0</v>
      </c>
      <c r="R47" s="188" t="s">
        <v>407</v>
      </c>
      <c r="S47" s="188" t="s">
        <v>244</v>
      </c>
      <c r="T47" s="189" t="s">
        <v>1030</v>
      </c>
      <c r="U47" s="159">
        <v>0</v>
      </c>
      <c r="V47" s="159">
        <f t="shared" si="13"/>
        <v>0</v>
      </c>
      <c r="W47" s="159"/>
      <c r="X47" s="159" t="s">
        <v>328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329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5">
      <c r="A48" s="169" t="s">
        <v>238</v>
      </c>
      <c r="B48" s="170" t="s">
        <v>167</v>
      </c>
      <c r="C48" s="192" t="s">
        <v>168</v>
      </c>
      <c r="D48" s="171"/>
      <c r="E48" s="172"/>
      <c r="F48" s="173"/>
      <c r="G48" s="173">
        <f>SUMIF(AG49:AG50,"&lt;&gt;NOR",G49:G50)</f>
        <v>0</v>
      </c>
      <c r="H48" s="173"/>
      <c r="I48" s="173">
        <f>SUM(I49:I50)</f>
        <v>0</v>
      </c>
      <c r="J48" s="173"/>
      <c r="K48" s="173">
        <f>SUM(K49:K50)</f>
        <v>0</v>
      </c>
      <c r="L48" s="173"/>
      <c r="M48" s="173">
        <f>SUM(M49:M50)</f>
        <v>0</v>
      </c>
      <c r="N48" s="173"/>
      <c r="O48" s="173">
        <f>SUM(O49:O50)</f>
        <v>0</v>
      </c>
      <c r="P48" s="173"/>
      <c r="Q48" s="173">
        <f>SUM(Q49:Q50)</f>
        <v>0</v>
      </c>
      <c r="R48" s="173"/>
      <c r="S48" s="173"/>
      <c r="T48" s="174"/>
      <c r="U48" s="168"/>
      <c r="V48" s="168">
        <f>SUM(V49:V50)</f>
        <v>8.75</v>
      </c>
      <c r="W48" s="168"/>
      <c r="X48" s="168"/>
      <c r="AG48" t="s">
        <v>239</v>
      </c>
    </row>
    <row r="49" spans="1:60" outlineLevel="1" x14ac:dyDescent="0.25">
      <c r="A49" s="175">
        <v>33</v>
      </c>
      <c r="B49" s="176" t="s">
        <v>3020</v>
      </c>
      <c r="C49" s="193" t="s">
        <v>3021</v>
      </c>
      <c r="D49" s="177" t="s">
        <v>320</v>
      </c>
      <c r="E49" s="178">
        <v>41.380549999999999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244</v>
      </c>
      <c r="T49" s="181" t="s">
        <v>1030</v>
      </c>
      <c r="U49" s="159">
        <v>0.21149999999999999</v>
      </c>
      <c r="V49" s="159">
        <f>ROUND(E49*U49,2)</f>
        <v>8.75</v>
      </c>
      <c r="W49" s="159"/>
      <c r="X49" s="159" t="s">
        <v>604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605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56"/>
      <c r="B50" s="157"/>
      <c r="C50" s="262" t="s">
        <v>3022</v>
      </c>
      <c r="D50" s="263"/>
      <c r="E50" s="263"/>
      <c r="F50" s="263"/>
      <c r="G50" s="263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5">
      <c r="A51" s="169" t="s">
        <v>238</v>
      </c>
      <c r="B51" s="170" t="s">
        <v>210</v>
      </c>
      <c r="C51" s="192" t="s">
        <v>27</v>
      </c>
      <c r="D51" s="171"/>
      <c r="E51" s="172"/>
      <c r="F51" s="173"/>
      <c r="G51" s="173">
        <f>SUMIF(AG52:AG61,"&lt;&gt;NOR",G52:G61)</f>
        <v>0</v>
      </c>
      <c r="H51" s="173"/>
      <c r="I51" s="173">
        <f>SUM(I52:I61)</f>
        <v>0</v>
      </c>
      <c r="J51" s="173"/>
      <c r="K51" s="173">
        <f>SUM(K52:K61)</f>
        <v>0</v>
      </c>
      <c r="L51" s="173"/>
      <c r="M51" s="173">
        <f>SUM(M52:M61)</f>
        <v>0</v>
      </c>
      <c r="N51" s="173"/>
      <c r="O51" s="173">
        <f>SUM(O52:O61)</f>
        <v>0</v>
      </c>
      <c r="P51" s="173"/>
      <c r="Q51" s="173">
        <f>SUM(Q52:Q61)</f>
        <v>0</v>
      </c>
      <c r="R51" s="173"/>
      <c r="S51" s="173"/>
      <c r="T51" s="174"/>
      <c r="U51" s="168"/>
      <c r="V51" s="168">
        <f>SUM(V52:V61)</f>
        <v>0</v>
      </c>
      <c r="W51" s="168"/>
      <c r="X51" s="168"/>
      <c r="AG51" t="s">
        <v>239</v>
      </c>
    </row>
    <row r="52" spans="1:60" outlineLevel="1" x14ac:dyDescent="0.25">
      <c r="A52" s="175">
        <v>34</v>
      </c>
      <c r="B52" s="176" t="s">
        <v>648</v>
      </c>
      <c r="C52" s="193" t="s">
        <v>649</v>
      </c>
      <c r="D52" s="177" t="s">
        <v>650</v>
      </c>
      <c r="E52" s="178">
        <v>1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244</v>
      </c>
      <c r="T52" s="181" t="s">
        <v>327</v>
      </c>
      <c r="U52" s="159">
        <v>0</v>
      </c>
      <c r="V52" s="159">
        <f>ROUND(E52*U52,2)</f>
        <v>0</v>
      </c>
      <c r="W52" s="159"/>
      <c r="X52" s="159" t="s">
        <v>651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652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1" outlineLevel="1" x14ac:dyDescent="0.25">
      <c r="A53" s="156"/>
      <c r="B53" s="157"/>
      <c r="C53" s="262" t="s">
        <v>653</v>
      </c>
      <c r="D53" s="263"/>
      <c r="E53" s="263"/>
      <c r="F53" s="263"/>
      <c r="G53" s="263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610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82" t="str">
        <f>C53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75">
        <v>35</v>
      </c>
      <c r="B54" s="176" t="s">
        <v>654</v>
      </c>
      <c r="C54" s="193" t="s">
        <v>655</v>
      </c>
      <c r="D54" s="177" t="s">
        <v>650</v>
      </c>
      <c r="E54" s="178">
        <v>1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0"/>
      <c r="S54" s="180" t="s">
        <v>244</v>
      </c>
      <c r="T54" s="181" t="s">
        <v>327</v>
      </c>
      <c r="U54" s="159">
        <v>0</v>
      </c>
      <c r="V54" s="159">
        <f>ROUND(E54*U54,2)</f>
        <v>0</v>
      </c>
      <c r="W54" s="159"/>
      <c r="X54" s="159" t="s">
        <v>651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652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1.2" outlineLevel="1" x14ac:dyDescent="0.25">
      <c r="A55" s="156"/>
      <c r="B55" s="157"/>
      <c r="C55" s="262" t="s">
        <v>656</v>
      </c>
      <c r="D55" s="263"/>
      <c r="E55" s="263"/>
      <c r="F55" s="263"/>
      <c r="G55" s="263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610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82" t="str">
        <f>C55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75">
        <v>36</v>
      </c>
      <c r="B56" s="176" t="s">
        <v>657</v>
      </c>
      <c r="C56" s="193" t="s">
        <v>658</v>
      </c>
      <c r="D56" s="177" t="s">
        <v>650</v>
      </c>
      <c r="E56" s="178">
        <v>1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0</v>
      </c>
      <c r="O56" s="180">
        <f>ROUND(E56*N56,2)</f>
        <v>0</v>
      </c>
      <c r="P56" s="180">
        <v>0</v>
      </c>
      <c r="Q56" s="180">
        <f>ROUND(E56*P56,2)</f>
        <v>0</v>
      </c>
      <c r="R56" s="180"/>
      <c r="S56" s="180" t="s">
        <v>244</v>
      </c>
      <c r="T56" s="181" t="s">
        <v>327</v>
      </c>
      <c r="U56" s="159">
        <v>0</v>
      </c>
      <c r="V56" s="159">
        <f>ROUND(E56*U56,2)</f>
        <v>0</v>
      </c>
      <c r="W56" s="159"/>
      <c r="X56" s="159" t="s">
        <v>651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652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1" outlineLevel="1" x14ac:dyDescent="0.25">
      <c r="A57" s="156"/>
      <c r="B57" s="157"/>
      <c r="C57" s="262" t="s">
        <v>659</v>
      </c>
      <c r="D57" s="263"/>
      <c r="E57" s="263"/>
      <c r="F57" s="263"/>
      <c r="G57" s="263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610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82" t="str">
        <f>C57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75">
        <v>37</v>
      </c>
      <c r="B58" s="176" t="s">
        <v>660</v>
      </c>
      <c r="C58" s="193" t="s">
        <v>661</v>
      </c>
      <c r="D58" s="177" t="s">
        <v>650</v>
      </c>
      <c r="E58" s="178">
        <v>1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0"/>
      <c r="S58" s="180" t="s">
        <v>244</v>
      </c>
      <c r="T58" s="181" t="s">
        <v>327</v>
      </c>
      <c r="U58" s="159">
        <v>0</v>
      </c>
      <c r="V58" s="159">
        <f>ROUND(E58*U58,2)</f>
        <v>0</v>
      </c>
      <c r="W58" s="159"/>
      <c r="X58" s="159" t="s">
        <v>651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652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1" outlineLevel="1" x14ac:dyDescent="0.25">
      <c r="A59" s="156"/>
      <c r="B59" s="157"/>
      <c r="C59" s="262" t="s">
        <v>662</v>
      </c>
      <c r="D59" s="263"/>
      <c r="E59" s="263"/>
      <c r="F59" s="263"/>
      <c r="G59" s="263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610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82" t="str">
        <f>C59</f>
        <v>Náklady na ztížené provádění stavebních prací v důsledku nepřerušeného provozu na staveništi nebo v případech nepřerušeného provozu v objektech v nichž se stavební práce provádí.</v>
      </c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75">
        <v>38</v>
      </c>
      <c r="B60" s="176" t="s">
        <v>663</v>
      </c>
      <c r="C60" s="193" t="s">
        <v>664</v>
      </c>
      <c r="D60" s="177" t="s">
        <v>650</v>
      </c>
      <c r="E60" s="178">
        <v>1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0"/>
      <c r="S60" s="180" t="s">
        <v>244</v>
      </c>
      <c r="T60" s="181" t="s">
        <v>327</v>
      </c>
      <c r="U60" s="159">
        <v>0</v>
      </c>
      <c r="V60" s="159">
        <f>ROUND(E60*U60,2)</f>
        <v>0</v>
      </c>
      <c r="W60" s="159"/>
      <c r="X60" s="159" t="s">
        <v>651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652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6"/>
      <c r="B61" s="157"/>
      <c r="C61" s="262" t="s">
        <v>665</v>
      </c>
      <c r="D61" s="263"/>
      <c r="E61" s="263"/>
      <c r="F61" s="263"/>
      <c r="G61" s="263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610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5">
      <c r="A62" s="3"/>
      <c r="B62" s="4"/>
      <c r="C62" s="198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225</v>
      </c>
    </row>
    <row r="63" spans="1:60" x14ac:dyDescent="0.25">
      <c r="A63" s="152"/>
      <c r="B63" s="153" t="s">
        <v>29</v>
      </c>
      <c r="C63" s="199"/>
      <c r="D63" s="154"/>
      <c r="E63" s="155"/>
      <c r="F63" s="155"/>
      <c r="G63" s="191">
        <f>G8+G26+G31+G48+G51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666</v>
      </c>
    </row>
    <row r="64" spans="1:60" x14ac:dyDescent="0.25">
      <c r="C64" s="200"/>
      <c r="D64" s="10"/>
      <c r="AG64" t="s">
        <v>687</v>
      </c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F" sheet="1" objects="1" scenarios="1"/>
  <mergeCells count="10">
    <mergeCell ref="C55:G55"/>
    <mergeCell ref="C57:G57"/>
    <mergeCell ref="C59:G59"/>
    <mergeCell ref="C61:G61"/>
    <mergeCell ref="A1:G1"/>
    <mergeCell ref="C2:G2"/>
    <mergeCell ref="C3:G3"/>
    <mergeCell ref="C4:G4"/>
    <mergeCell ref="C50:G50"/>
    <mergeCell ref="C53:G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6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84</v>
      </c>
      <c r="C3" s="271" t="s">
        <v>85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86</v>
      </c>
      <c r="C4" s="274" t="s">
        <v>58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93</v>
      </c>
      <c r="C8" s="192" t="s">
        <v>97</v>
      </c>
      <c r="D8" s="171"/>
      <c r="E8" s="172"/>
      <c r="F8" s="173"/>
      <c r="G8" s="173">
        <f>SUMIF(AG9:AG52,"&lt;&gt;NOR",G9:G52)</f>
        <v>0</v>
      </c>
      <c r="H8" s="173"/>
      <c r="I8" s="173">
        <f>SUM(I9:I52)</f>
        <v>0</v>
      </c>
      <c r="J8" s="173"/>
      <c r="K8" s="173">
        <f>SUM(K9:K52)</f>
        <v>0</v>
      </c>
      <c r="L8" s="173"/>
      <c r="M8" s="173">
        <f>SUM(M9:M52)</f>
        <v>0</v>
      </c>
      <c r="N8" s="173"/>
      <c r="O8" s="173">
        <f>SUM(O9:O52)</f>
        <v>0</v>
      </c>
      <c r="P8" s="173"/>
      <c r="Q8" s="173">
        <f>SUM(Q9:Q52)</f>
        <v>0</v>
      </c>
      <c r="R8" s="173"/>
      <c r="S8" s="173"/>
      <c r="T8" s="174"/>
      <c r="U8" s="168"/>
      <c r="V8" s="168">
        <f>SUM(V9:V52)</f>
        <v>0</v>
      </c>
      <c r="W8" s="168"/>
      <c r="X8" s="168"/>
      <c r="AG8" t="s">
        <v>239</v>
      </c>
    </row>
    <row r="9" spans="1:60" outlineLevel="1" x14ac:dyDescent="0.25">
      <c r="A9" s="175">
        <v>1</v>
      </c>
      <c r="B9" s="176" t="s">
        <v>688</v>
      </c>
      <c r="C9" s="193" t="s">
        <v>3080</v>
      </c>
      <c r="D9" s="177" t="s">
        <v>702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326</v>
      </c>
      <c r="T9" s="181" t="s">
        <v>327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262" t="s">
        <v>3081</v>
      </c>
      <c r="D10" s="263"/>
      <c r="E10" s="263"/>
      <c r="F10" s="263"/>
      <c r="G10" s="263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610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75">
        <v>2</v>
      </c>
      <c r="B11" s="176" t="s">
        <v>690</v>
      </c>
      <c r="C11" s="193" t="s">
        <v>3082</v>
      </c>
      <c r="D11" s="177" t="s">
        <v>702</v>
      </c>
      <c r="E11" s="178">
        <v>3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326</v>
      </c>
      <c r="T11" s="181" t="s">
        <v>327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262" t="s">
        <v>3081</v>
      </c>
      <c r="D12" s="263"/>
      <c r="E12" s="263"/>
      <c r="F12" s="263"/>
      <c r="G12" s="263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610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75">
        <v>3</v>
      </c>
      <c r="B13" s="176" t="s">
        <v>692</v>
      </c>
      <c r="C13" s="193" t="s">
        <v>3083</v>
      </c>
      <c r="D13" s="177" t="s">
        <v>702</v>
      </c>
      <c r="E13" s="178">
        <v>1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326</v>
      </c>
      <c r="T13" s="181" t="s">
        <v>327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262" t="s">
        <v>3081</v>
      </c>
      <c r="D14" s="263"/>
      <c r="E14" s="263"/>
      <c r="F14" s="263"/>
      <c r="G14" s="263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610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75">
        <v>4</v>
      </c>
      <c r="B15" s="176" t="s">
        <v>694</v>
      </c>
      <c r="C15" s="193" t="s">
        <v>3084</v>
      </c>
      <c r="D15" s="177" t="s">
        <v>274</v>
      </c>
      <c r="E15" s="178">
        <v>280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0"/>
      <c r="S15" s="180" t="s">
        <v>326</v>
      </c>
      <c r="T15" s="181" t="s">
        <v>327</v>
      </c>
      <c r="U15" s="159">
        <v>0</v>
      </c>
      <c r="V15" s="159">
        <f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262" t="s">
        <v>3081</v>
      </c>
      <c r="D16" s="263"/>
      <c r="E16" s="263"/>
      <c r="F16" s="263"/>
      <c r="G16" s="263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610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75">
        <v>5</v>
      </c>
      <c r="B17" s="176" t="s">
        <v>696</v>
      </c>
      <c r="C17" s="193" t="s">
        <v>3085</v>
      </c>
      <c r="D17" s="177" t="s">
        <v>274</v>
      </c>
      <c r="E17" s="178">
        <v>85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/>
      <c r="S17" s="180" t="s">
        <v>326</v>
      </c>
      <c r="T17" s="181" t="s">
        <v>327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262" t="s">
        <v>3081</v>
      </c>
      <c r="D18" s="263"/>
      <c r="E18" s="263"/>
      <c r="F18" s="263"/>
      <c r="G18" s="263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610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75">
        <v>6</v>
      </c>
      <c r="B19" s="176" t="s">
        <v>698</v>
      </c>
      <c r="C19" s="193" t="s">
        <v>3086</v>
      </c>
      <c r="D19" s="177" t="s">
        <v>274</v>
      </c>
      <c r="E19" s="178">
        <v>33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80">
        <v>0</v>
      </c>
      <c r="O19" s="180">
        <f>ROUND(E19*N19,2)</f>
        <v>0</v>
      </c>
      <c r="P19" s="180">
        <v>0</v>
      </c>
      <c r="Q19" s="180">
        <f>ROUND(E19*P19,2)</f>
        <v>0</v>
      </c>
      <c r="R19" s="180"/>
      <c r="S19" s="180" t="s">
        <v>326</v>
      </c>
      <c r="T19" s="181" t="s">
        <v>327</v>
      </c>
      <c r="U19" s="159">
        <v>0</v>
      </c>
      <c r="V19" s="159">
        <f>ROUND(E19*U19,2)</f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56"/>
      <c r="B20" s="157"/>
      <c r="C20" s="262" t="s">
        <v>3081</v>
      </c>
      <c r="D20" s="263"/>
      <c r="E20" s="263"/>
      <c r="F20" s="263"/>
      <c r="G20" s="263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610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75">
        <v>7</v>
      </c>
      <c r="B21" s="176" t="s">
        <v>700</v>
      </c>
      <c r="C21" s="193" t="s">
        <v>3087</v>
      </c>
      <c r="D21" s="177" t="s">
        <v>702</v>
      </c>
      <c r="E21" s="178">
        <v>2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 t="s">
        <v>326</v>
      </c>
      <c r="T21" s="181" t="s">
        <v>327</v>
      </c>
      <c r="U21" s="159">
        <v>0</v>
      </c>
      <c r="V21" s="159">
        <f>ROUND(E21*U21,2)</f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262" t="s">
        <v>3081</v>
      </c>
      <c r="D22" s="263"/>
      <c r="E22" s="263"/>
      <c r="F22" s="263"/>
      <c r="G22" s="263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610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5">
        <v>8</v>
      </c>
      <c r="B23" s="176" t="s">
        <v>707</v>
      </c>
      <c r="C23" s="193" t="s">
        <v>3088</v>
      </c>
      <c r="D23" s="177" t="s">
        <v>702</v>
      </c>
      <c r="E23" s="178">
        <v>1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/>
      <c r="S23" s="180" t="s">
        <v>326</v>
      </c>
      <c r="T23" s="181" t="s">
        <v>327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56"/>
      <c r="B24" s="157"/>
      <c r="C24" s="262" t="s">
        <v>3089</v>
      </c>
      <c r="D24" s="263"/>
      <c r="E24" s="263"/>
      <c r="F24" s="263"/>
      <c r="G24" s="263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610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75">
        <v>9</v>
      </c>
      <c r="B25" s="176" t="s">
        <v>709</v>
      </c>
      <c r="C25" s="193" t="s">
        <v>3090</v>
      </c>
      <c r="D25" s="177" t="s">
        <v>702</v>
      </c>
      <c r="E25" s="178">
        <v>1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 t="s">
        <v>326</v>
      </c>
      <c r="T25" s="181" t="s">
        <v>327</v>
      </c>
      <c r="U25" s="159">
        <v>0</v>
      </c>
      <c r="V25" s="159">
        <f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262" t="s">
        <v>3089</v>
      </c>
      <c r="D26" s="263"/>
      <c r="E26" s="263"/>
      <c r="F26" s="263"/>
      <c r="G26" s="263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610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75">
        <v>10</v>
      </c>
      <c r="B27" s="176" t="s">
        <v>711</v>
      </c>
      <c r="C27" s="193" t="s">
        <v>3091</v>
      </c>
      <c r="D27" s="177" t="s">
        <v>702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 t="s">
        <v>326</v>
      </c>
      <c r="T27" s="181" t="s">
        <v>327</v>
      </c>
      <c r="U27" s="159">
        <v>0</v>
      </c>
      <c r="V27" s="159">
        <f>ROUND(E27*U27,2)</f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262" t="s">
        <v>3089</v>
      </c>
      <c r="D28" s="263"/>
      <c r="E28" s="263"/>
      <c r="F28" s="263"/>
      <c r="G28" s="263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610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75">
        <v>11</v>
      </c>
      <c r="B29" s="176" t="s">
        <v>713</v>
      </c>
      <c r="C29" s="193" t="s">
        <v>726</v>
      </c>
      <c r="D29" s="177" t="s">
        <v>274</v>
      </c>
      <c r="E29" s="178">
        <v>6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 t="s">
        <v>326</v>
      </c>
      <c r="T29" s="181" t="s">
        <v>327</v>
      </c>
      <c r="U29" s="159">
        <v>0</v>
      </c>
      <c r="V29" s="159">
        <f>ROUND(E29*U29,2)</f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262" t="s">
        <v>3089</v>
      </c>
      <c r="D30" s="263"/>
      <c r="E30" s="263"/>
      <c r="F30" s="263"/>
      <c r="G30" s="263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610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75">
        <v>12</v>
      </c>
      <c r="B31" s="176" t="s">
        <v>715</v>
      </c>
      <c r="C31" s="193" t="s">
        <v>738</v>
      </c>
      <c r="D31" s="177" t="s">
        <v>702</v>
      </c>
      <c r="E31" s="178">
        <v>6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/>
      <c r="S31" s="180" t="s">
        <v>326</v>
      </c>
      <c r="T31" s="181" t="s">
        <v>327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262" t="s">
        <v>3089</v>
      </c>
      <c r="D32" s="263"/>
      <c r="E32" s="263"/>
      <c r="F32" s="263"/>
      <c r="G32" s="263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610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75">
        <v>13</v>
      </c>
      <c r="B33" s="176" t="s">
        <v>717</v>
      </c>
      <c r="C33" s="193" t="s">
        <v>3092</v>
      </c>
      <c r="D33" s="177" t="s">
        <v>702</v>
      </c>
      <c r="E33" s="178">
        <v>1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/>
      <c r="S33" s="180" t="s">
        <v>326</v>
      </c>
      <c r="T33" s="181" t="s">
        <v>327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262" t="s">
        <v>3089</v>
      </c>
      <c r="D34" s="263"/>
      <c r="E34" s="263"/>
      <c r="F34" s="263"/>
      <c r="G34" s="263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610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75">
        <v>14</v>
      </c>
      <c r="B35" s="176" t="s">
        <v>719</v>
      </c>
      <c r="C35" s="193" t="s">
        <v>3093</v>
      </c>
      <c r="D35" s="177" t="s">
        <v>274</v>
      </c>
      <c r="E35" s="178">
        <v>123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326</v>
      </c>
      <c r="T35" s="181" t="s">
        <v>327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56"/>
      <c r="B36" s="157"/>
      <c r="C36" s="262" t="s">
        <v>3094</v>
      </c>
      <c r="D36" s="263"/>
      <c r="E36" s="263"/>
      <c r="F36" s="263"/>
      <c r="G36" s="263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610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75">
        <v>15</v>
      </c>
      <c r="B37" s="176" t="s">
        <v>720</v>
      </c>
      <c r="C37" s="193" t="s">
        <v>738</v>
      </c>
      <c r="D37" s="177" t="s">
        <v>702</v>
      </c>
      <c r="E37" s="178">
        <v>6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0"/>
      <c r="S37" s="180" t="s">
        <v>326</v>
      </c>
      <c r="T37" s="181" t="s">
        <v>327</v>
      </c>
      <c r="U37" s="159">
        <v>0</v>
      </c>
      <c r="V37" s="159">
        <f>ROUND(E37*U37,2)</f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289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56"/>
      <c r="B38" s="157"/>
      <c r="C38" s="262" t="s">
        <v>3094</v>
      </c>
      <c r="D38" s="263"/>
      <c r="E38" s="263"/>
      <c r="F38" s="263"/>
      <c r="G38" s="263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610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75">
        <v>16</v>
      </c>
      <c r="B39" s="176" t="s">
        <v>722</v>
      </c>
      <c r="C39" s="193" t="s">
        <v>3095</v>
      </c>
      <c r="D39" s="177" t="s">
        <v>702</v>
      </c>
      <c r="E39" s="178">
        <v>1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80">
        <v>0</v>
      </c>
      <c r="O39" s="180">
        <f>ROUND(E39*N39,2)</f>
        <v>0</v>
      </c>
      <c r="P39" s="180">
        <v>0</v>
      </c>
      <c r="Q39" s="180">
        <f>ROUND(E39*P39,2)</f>
        <v>0</v>
      </c>
      <c r="R39" s="180"/>
      <c r="S39" s="180" t="s">
        <v>326</v>
      </c>
      <c r="T39" s="181" t="s">
        <v>327</v>
      </c>
      <c r="U39" s="159">
        <v>0</v>
      </c>
      <c r="V39" s="159">
        <f>ROUND(E39*U39,2)</f>
        <v>0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289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56"/>
      <c r="B40" s="157"/>
      <c r="C40" s="262" t="s">
        <v>3094</v>
      </c>
      <c r="D40" s="263"/>
      <c r="E40" s="263"/>
      <c r="F40" s="263"/>
      <c r="G40" s="263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610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75">
        <v>17</v>
      </c>
      <c r="B41" s="176" t="s">
        <v>725</v>
      </c>
      <c r="C41" s="193" t="s">
        <v>3096</v>
      </c>
      <c r="D41" s="177" t="s">
        <v>702</v>
      </c>
      <c r="E41" s="178">
        <v>1</v>
      </c>
      <c r="F41" s="179"/>
      <c r="G41" s="180">
        <f>ROUND(E41*F41,2)</f>
        <v>0</v>
      </c>
      <c r="H41" s="179"/>
      <c r="I41" s="180">
        <f>ROUND(E41*H41,2)</f>
        <v>0</v>
      </c>
      <c r="J41" s="179"/>
      <c r="K41" s="180">
        <f>ROUND(E41*J41,2)</f>
        <v>0</v>
      </c>
      <c r="L41" s="180">
        <v>21</v>
      </c>
      <c r="M41" s="180">
        <f>G41*(1+L41/100)</f>
        <v>0</v>
      </c>
      <c r="N41" s="180">
        <v>0</v>
      </c>
      <c r="O41" s="180">
        <f>ROUND(E41*N41,2)</f>
        <v>0</v>
      </c>
      <c r="P41" s="180">
        <v>0</v>
      </c>
      <c r="Q41" s="180">
        <f>ROUND(E41*P41,2)</f>
        <v>0</v>
      </c>
      <c r="R41" s="180"/>
      <c r="S41" s="180" t="s">
        <v>326</v>
      </c>
      <c r="T41" s="181" t="s">
        <v>327</v>
      </c>
      <c r="U41" s="159">
        <v>0</v>
      </c>
      <c r="V41" s="159">
        <f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289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262" t="s">
        <v>3094</v>
      </c>
      <c r="D42" s="263"/>
      <c r="E42" s="263"/>
      <c r="F42" s="263"/>
      <c r="G42" s="263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610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75">
        <v>18</v>
      </c>
      <c r="B43" s="176" t="s">
        <v>727</v>
      </c>
      <c r="C43" s="193" t="s">
        <v>3097</v>
      </c>
      <c r="D43" s="177" t="s">
        <v>702</v>
      </c>
      <c r="E43" s="178">
        <v>6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0"/>
      <c r="S43" s="180" t="s">
        <v>326</v>
      </c>
      <c r="T43" s="181" t="s">
        <v>327</v>
      </c>
      <c r="U43" s="159">
        <v>0</v>
      </c>
      <c r="V43" s="159">
        <f>ROUND(E43*U43,2)</f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289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56"/>
      <c r="B44" s="157"/>
      <c r="C44" s="262" t="s">
        <v>3094</v>
      </c>
      <c r="D44" s="263"/>
      <c r="E44" s="263"/>
      <c r="F44" s="263"/>
      <c r="G44" s="263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610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75">
        <v>19</v>
      </c>
      <c r="B45" s="176" t="s">
        <v>729</v>
      </c>
      <c r="C45" s="193" t="s">
        <v>3098</v>
      </c>
      <c r="D45" s="177" t="s">
        <v>702</v>
      </c>
      <c r="E45" s="178">
        <v>2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0"/>
      <c r="S45" s="180" t="s">
        <v>326</v>
      </c>
      <c r="T45" s="181" t="s">
        <v>327</v>
      </c>
      <c r="U45" s="159">
        <v>0</v>
      </c>
      <c r="V45" s="159">
        <f>ROUND(E45*U45,2)</f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56"/>
      <c r="B46" s="157"/>
      <c r="C46" s="262" t="s">
        <v>3099</v>
      </c>
      <c r="D46" s="263"/>
      <c r="E46" s="263"/>
      <c r="F46" s="263"/>
      <c r="G46" s="263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610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75">
        <v>20</v>
      </c>
      <c r="B47" s="176" t="s">
        <v>731</v>
      </c>
      <c r="C47" s="193" t="s">
        <v>3100</v>
      </c>
      <c r="D47" s="177"/>
      <c r="E47" s="178">
        <v>0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/>
      <c r="S47" s="180" t="s">
        <v>326</v>
      </c>
      <c r="T47" s="181" t="s">
        <v>327</v>
      </c>
      <c r="U47" s="159">
        <v>0</v>
      </c>
      <c r="V47" s="159">
        <f>ROUND(E47*U47,2)</f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289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262" t="s">
        <v>3099</v>
      </c>
      <c r="D48" s="263"/>
      <c r="E48" s="263"/>
      <c r="F48" s="263"/>
      <c r="G48" s="263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610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75">
        <v>21</v>
      </c>
      <c r="B49" s="176" t="s">
        <v>3101</v>
      </c>
      <c r="C49" s="193" t="s">
        <v>2741</v>
      </c>
      <c r="D49" s="177" t="s">
        <v>274</v>
      </c>
      <c r="E49" s="178">
        <v>61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326</v>
      </c>
      <c r="T49" s="181" t="s">
        <v>327</v>
      </c>
      <c r="U49" s="159">
        <v>0</v>
      </c>
      <c r="V49" s="159">
        <f>ROUND(E49*U49,2)</f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289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56"/>
      <c r="B50" s="157"/>
      <c r="C50" s="262" t="s">
        <v>3089</v>
      </c>
      <c r="D50" s="263"/>
      <c r="E50" s="263"/>
      <c r="F50" s="263"/>
      <c r="G50" s="263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610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75">
        <v>22</v>
      </c>
      <c r="B51" s="176" t="s">
        <v>3102</v>
      </c>
      <c r="C51" s="193" t="s">
        <v>740</v>
      </c>
      <c r="D51" s="177" t="s">
        <v>702</v>
      </c>
      <c r="E51" s="178">
        <v>10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0"/>
      <c r="S51" s="180" t="s">
        <v>326</v>
      </c>
      <c r="T51" s="181" t="s">
        <v>327</v>
      </c>
      <c r="U51" s="159">
        <v>0</v>
      </c>
      <c r="V51" s="159">
        <f>ROUND(E51*U51,2)</f>
        <v>0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289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56"/>
      <c r="B52" s="157"/>
      <c r="C52" s="262" t="s">
        <v>3089</v>
      </c>
      <c r="D52" s="263"/>
      <c r="E52" s="263"/>
      <c r="F52" s="263"/>
      <c r="G52" s="263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610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5">
      <c r="A53" s="169" t="s">
        <v>238</v>
      </c>
      <c r="B53" s="170" t="s">
        <v>101</v>
      </c>
      <c r="C53" s="192" t="s">
        <v>108</v>
      </c>
      <c r="D53" s="171"/>
      <c r="E53" s="172"/>
      <c r="F53" s="173"/>
      <c r="G53" s="173">
        <f>SUMIF(AG54:AG63,"&lt;&gt;NOR",G54:G63)</f>
        <v>0</v>
      </c>
      <c r="H53" s="173"/>
      <c r="I53" s="173">
        <f>SUM(I54:I63)</f>
        <v>0</v>
      </c>
      <c r="J53" s="173"/>
      <c r="K53" s="173">
        <f>SUM(K54:K63)</f>
        <v>0</v>
      </c>
      <c r="L53" s="173"/>
      <c r="M53" s="173">
        <f>SUM(M54:M63)</f>
        <v>0</v>
      </c>
      <c r="N53" s="173"/>
      <c r="O53" s="173">
        <f>SUM(O54:O63)</f>
        <v>0</v>
      </c>
      <c r="P53" s="173"/>
      <c r="Q53" s="173">
        <f>SUM(Q54:Q63)</f>
        <v>0</v>
      </c>
      <c r="R53" s="173"/>
      <c r="S53" s="173"/>
      <c r="T53" s="174"/>
      <c r="U53" s="168"/>
      <c r="V53" s="168">
        <f>SUM(V54:V63)</f>
        <v>0</v>
      </c>
      <c r="W53" s="168"/>
      <c r="X53" s="168"/>
      <c r="AG53" t="s">
        <v>239</v>
      </c>
    </row>
    <row r="54" spans="1:60" outlineLevel="1" x14ac:dyDescent="0.25">
      <c r="A54" s="183">
        <v>23</v>
      </c>
      <c r="B54" s="184" t="s">
        <v>733</v>
      </c>
      <c r="C54" s="195" t="s">
        <v>3103</v>
      </c>
      <c r="D54" s="185" t="s">
        <v>274</v>
      </c>
      <c r="E54" s="186">
        <v>21</v>
      </c>
      <c r="F54" s="187"/>
      <c r="G54" s="188">
        <f t="shared" ref="G54:G63" si="0">ROUND(E54*F54,2)</f>
        <v>0</v>
      </c>
      <c r="H54" s="187"/>
      <c r="I54" s="188">
        <f t="shared" ref="I54:I63" si="1">ROUND(E54*H54,2)</f>
        <v>0</v>
      </c>
      <c r="J54" s="187"/>
      <c r="K54" s="188">
        <f t="shared" ref="K54:K63" si="2">ROUND(E54*J54,2)</f>
        <v>0</v>
      </c>
      <c r="L54" s="188">
        <v>21</v>
      </c>
      <c r="M54" s="188">
        <f t="shared" ref="M54:M63" si="3">G54*(1+L54/100)</f>
        <v>0</v>
      </c>
      <c r="N54" s="188">
        <v>0</v>
      </c>
      <c r="O54" s="188">
        <f t="shared" ref="O54:O63" si="4">ROUND(E54*N54,2)</f>
        <v>0</v>
      </c>
      <c r="P54" s="188">
        <v>0</v>
      </c>
      <c r="Q54" s="188">
        <f t="shared" ref="Q54:Q63" si="5">ROUND(E54*P54,2)</f>
        <v>0</v>
      </c>
      <c r="R54" s="188"/>
      <c r="S54" s="188" t="s">
        <v>326</v>
      </c>
      <c r="T54" s="189" t="s">
        <v>327</v>
      </c>
      <c r="U54" s="159">
        <v>0</v>
      </c>
      <c r="V54" s="159">
        <f t="shared" ref="V54:V63" si="6">ROUND(E54*U54,2)</f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289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83">
        <v>24</v>
      </c>
      <c r="B55" s="184" t="s">
        <v>735</v>
      </c>
      <c r="C55" s="195" t="s">
        <v>3104</v>
      </c>
      <c r="D55" s="185" t="s">
        <v>274</v>
      </c>
      <c r="E55" s="186">
        <v>225</v>
      </c>
      <c r="F55" s="187"/>
      <c r="G55" s="188">
        <f t="shared" si="0"/>
        <v>0</v>
      </c>
      <c r="H55" s="187"/>
      <c r="I55" s="188">
        <f t="shared" si="1"/>
        <v>0</v>
      </c>
      <c r="J55" s="187"/>
      <c r="K55" s="188">
        <f t="shared" si="2"/>
        <v>0</v>
      </c>
      <c r="L55" s="188">
        <v>21</v>
      </c>
      <c r="M55" s="188">
        <f t="shared" si="3"/>
        <v>0</v>
      </c>
      <c r="N55" s="188">
        <v>0</v>
      </c>
      <c r="O55" s="188">
        <f t="shared" si="4"/>
        <v>0</v>
      </c>
      <c r="P55" s="188">
        <v>0</v>
      </c>
      <c r="Q55" s="188">
        <f t="shared" si="5"/>
        <v>0</v>
      </c>
      <c r="R55" s="188"/>
      <c r="S55" s="188" t="s">
        <v>326</v>
      </c>
      <c r="T55" s="189" t="s">
        <v>327</v>
      </c>
      <c r="U55" s="159">
        <v>0</v>
      </c>
      <c r="V55" s="159">
        <f t="shared" si="6"/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289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83">
        <v>25</v>
      </c>
      <c r="B56" s="184" t="s">
        <v>737</v>
      </c>
      <c r="C56" s="195" t="s">
        <v>3105</v>
      </c>
      <c r="D56" s="185" t="s">
        <v>702</v>
      </c>
      <c r="E56" s="186">
        <v>1</v>
      </c>
      <c r="F56" s="187"/>
      <c r="G56" s="188">
        <f t="shared" si="0"/>
        <v>0</v>
      </c>
      <c r="H56" s="187"/>
      <c r="I56" s="188">
        <f t="shared" si="1"/>
        <v>0</v>
      </c>
      <c r="J56" s="187"/>
      <c r="K56" s="188">
        <f t="shared" si="2"/>
        <v>0</v>
      </c>
      <c r="L56" s="188">
        <v>21</v>
      </c>
      <c r="M56" s="188">
        <f t="shared" si="3"/>
        <v>0</v>
      </c>
      <c r="N56" s="188">
        <v>0</v>
      </c>
      <c r="O56" s="188">
        <f t="shared" si="4"/>
        <v>0</v>
      </c>
      <c r="P56" s="188">
        <v>0</v>
      </c>
      <c r="Q56" s="188">
        <f t="shared" si="5"/>
        <v>0</v>
      </c>
      <c r="R56" s="188"/>
      <c r="S56" s="188" t="s">
        <v>326</v>
      </c>
      <c r="T56" s="189" t="s">
        <v>327</v>
      </c>
      <c r="U56" s="159">
        <v>0</v>
      </c>
      <c r="V56" s="159">
        <f t="shared" si="6"/>
        <v>0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289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83">
        <v>26</v>
      </c>
      <c r="B57" s="184" t="s">
        <v>739</v>
      </c>
      <c r="C57" s="195" t="s">
        <v>3106</v>
      </c>
      <c r="D57" s="185" t="s">
        <v>274</v>
      </c>
      <c r="E57" s="186">
        <v>246</v>
      </c>
      <c r="F57" s="187"/>
      <c r="G57" s="188">
        <f t="shared" si="0"/>
        <v>0</v>
      </c>
      <c r="H57" s="187"/>
      <c r="I57" s="188">
        <f t="shared" si="1"/>
        <v>0</v>
      </c>
      <c r="J57" s="187"/>
      <c r="K57" s="188">
        <f t="shared" si="2"/>
        <v>0</v>
      </c>
      <c r="L57" s="188">
        <v>21</v>
      </c>
      <c r="M57" s="188">
        <f t="shared" si="3"/>
        <v>0</v>
      </c>
      <c r="N57" s="188">
        <v>0</v>
      </c>
      <c r="O57" s="188">
        <f t="shared" si="4"/>
        <v>0</v>
      </c>
      <c r="P57" s="188">
        <v>0</v>
      </c>
      <c r="Q57" s="188">
        <f t="shared" si="5"/>
        <v>0</v>
      </c>
      <c r="R57" s="188"/>
      <c r="S57" s="188" t="s">
        <v>326</v>
      </c>
      <c r="T57" s="189" t="s">
        <v>327</v>
      </c>
      <c r="U57" s="159">
        <v>0</v>
      </c>
      <c r="V57" s="159">
        <f t="shared" si="6"/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289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83">
        <v>27</v>
      </c>
      <c r="B58" s="184" t="s">
        <v>741</v>
      </c>
      <c r="C58" s="195" t="s">
        <v>3107</v>
      </c>
      <c r="D58" s="185" t="s">
        <v>274</v>
      </c>
      <c r="E58" s="186">
        <v>246</v>
      </c>
      <c r="F58" s="187"/>
      <c r="G58" s="188">
        <f t="shared" si="0"/>
        <v>0</v>
      </c>
      <c r="H58" s="187"/>
      <c r="I58" s="188">
        <f t="shared" si="1"/>
        <v>0</v>
      </c>
      <c r="J58" s="187"/>
      <c r="K58" s="188">
        <f t="shared" si="2"/>
        <v>0</v>
      </c>
      <c r="L58" s="188">
        <v>21</v>
      </c>
      <c r="M58" s="188">
        <f t="shared" si="3"/>
        <v>0</v>
      </c>
      <c r="N58" s="188">
        <v>0</v>
      </c>
      <c r="O58" s="188">
        <f t="shared" si="4"/>
        <v>0</v>
      </c>
      <c r="P58" s="188">
        <v>0</v>
      </c>
      <c r="Q58" s="188">
        <f t="shared" si="5"/>
        <v>0</v>
      </c>
      <c r="R58" s="188"/>
      <c r="S58" s="188" t="s">
        <v>326</v>
      </c>
      <c r="T58" s="189" t="s">
        <v>327</v>
      </c>
      <c r="U58" s="159">
        <v>0</v>
      </c>
      <c r="V58" s="159">
        <f t="shared" si="6"/>
        <v>0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289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83">
        <v>28</v>
      </c>
      <c r="B59" s="184" t="s">
        <v>743</v>
      </c>
      <c r="C59" s="195" t="s">
        <v>3108</v>
      </c>
      <c r="D59" s="185" t="s">
        <v>274</v>
      </c>
      <c r="E59" s="186">
        <v>35</v>
      </c>
      <c r="F59" s="187"/>
      <c r="G59" s="188">
        <f t="shared" si="0"/>
        <v>0</v>
      </c>
      <c r="H59" s="187"/>
      <c r="I59" s="188">
        <f t="shared" si="1"/>
        <v>0</v>
      </c>
      <c r="J59" s="187"/>
      <c r="K59" s="188">
        <f t="shared" si="2"/>
        <v>0</v>
      </c>
      <c r="L59" s="188">
        <v>21</v>
      </c>
      <c r="M59" s="188">
        <f t="shared" si="3"/>
        <v>0</v>
      </c>
      <c r="N59" s="188">
        <v>0</v>
      </c>
      <c r="O59" s="188">
        <f t="shared" si="4"/>
        <v>0</v>
      </c>
      <c r="P59" s="188">
        <v>0</v>
      </c>
      <c r="Q59" s="188">
        <f t="shared" si="5"/>
        <v>0</v>
      </c>
      <c r="R59" s="188"/>
      <c r="S59" s="188" t="s">
        <v>326</v>
      </c>
      <c r="T59" s="189" t="s">
        <v>327</v>
      </c>
      <c r="U59" s="159">
        <v>0</v>
      </c>
      <c r="V59" s="159">
        <f t="shared" si="6"/>
        <v>0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289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83">
        <v>29</v>
      </c>
      <c r="B60" s="184" t="s">
        <v>745</v>
      </c>
      <c r="C60" s="195" t="s">
        <v>3109</v>
      </c>
      <c r="D60" s="185" t="s">
        <v>274</v>
      </c>
      <c r="E60" s="186">
        <v>2</v>
      </c>
      <c r="F60" s="187"/>
      <c r="G60" s="188">
        <f t="shared" si="0"/>
        <v>0</v>
      </c>
      <c r="H60" s="187"/>
      <c r="I60" s="188">
        <f t="shared" si="1"/>
        <v>0</v>
      </c>
      <c r="J60" s="187"/>
      <c r="K60" s="188">
        <f t="shared" si="2"/>
        <v>0</v>
      </c>
      <c r="L60" s="188">
        <v>21</v>
      </c>
      <c r="M60" s="188">
        <f t="shared" si="3"/>
        <v>0</v>
      </c>
      <c r="N60" s="188">
        <v>0</v>
      </c>
      <c r="O60" s="188">
        <f t="shared" si="4"/>
        <v>0</v>
      </c>
      <c r="P60" s="188">
        <v>0</v>
      </c>
      <c r="Q60" s="188">
        <f t="shared" si="5"/>
        <v>0</v>
      </c>
      <c r="R60" s="188"/>
      <c r="S60" s="188" t="s">
        <v>326</v>
      </c>
      <c r="T60" s="189" t="s">
        <v>327</v>
      </c>
      <c r="U60" s="159">
        <v>0</v>
      </c>
      <c r="V60" s="159">
        <f t="shared" si="6"/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289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83">
        <v>30</v>
      </c>
      <c r="B61" s="184" t="s">
        <v>747</v>
      </c>
      <c r="C61" s="195" t="s">
        <v>754</v>
      </c>
      <c r="D61" s="185" t="s">
        <v>702</v>
      </c>
      <c r="E61" s="186">
        <v>2</v>
      </c>
      <c r="F61" s="187"/>
      <c r="G61" s="188">
        <f t="shared" si="0"/>
        <v>0</v>
      </c>
      <c r="H61" s="187"/>
      <c r="I61" s="188">
        <f t="shared" si="1"/>
        <v>0</v>
      </c>
      <c r="J61" s="187"/>
      <c r="K61" s="188">
        <f t="shared" si="2"/>
        <v>0</v>
      </c>
      <c r="L61" s="188">
        <v>21</v>
      </c>
      <c r="M61" s="188">
        <f t="shared" si="3"/>
        <v>0</v>
      </c>
      <c r="N61" s="188">
        <v>0</v>
      </c>
      <c r="O61" s="188">
        <f t="shared" si="4"/>
        <v>0</v>
      </c>
      <c r="P61" s="188">
        <v>0</v>
      </c>
      <c r="Q61" s="188">
        <f t="shared" si="5"/>
        <v>0</v>
      </c>
      <c r="R61" s="188"/>
      <c r="S61" s="188" t="s">
        <v>326</v>
      </c>
      <c r="T61" s="189" t="s">
        <v>327</v>
      </c>
      <c r="U61" s="159">
        <v>0</v>
      </c>
      <c r="V61" s="159">
        <f t="shared" si="6"/>
        <v>0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289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3">
        <v>31</v>
      </c>
      <c r="B62" s="184" t="s">
        <v>749</v>
      </c>
      <c r="C62" s="195" t="s">
        <v>2582</v>
      </c>
      <c r="D62" s="185" t="s">
        <v>702</v>
      </c>
      <c r="E62" s="186">
        <v>5</v>
      </c>
      <c r="F62" s="187"/>
      <c r="G62" s="188">
        <f t="shared" si="0"/>
        <v>0</v>
      </c>
      <c r="H62" s="187"/>
      <c r="I62" s="188">
        <f t="shared" si="1"/>
        <v>0</v>
      </c>
      <c r="J62" s="187"/>
      <c r="K62" s="188">
        <f t="shared" si="2"/>
        <v>0</v>
      </c>
      <c r="L62" s="188">
        <v>21</v>
      </c>
      <c r="M62" s="188">
        <f t="shared" si="3"/>
        <v>0</v>
      </c>
      <c r="N62" s="188">
        <v>0</v>
      </c>
      <c r="O62" s="188">
        <f t="shared" si="4"/>
        <v>0</v>
      </c>
      <c r="P62" s="188">
        <v>0</v>
      </c>
      <c r="Q62" s="188">
        <f t="shared" si="5"/>
        <v>0</v>
      </c>
      <c r="R62" s="188"/>
      <c r="S62" s="188" t="s">
        <v>326</v>
      </c>
      <c r="T62" s="189" t="s">
        <v>327</v>
      </c>
      <c r="U62" s="159">
        <v>0</v>
      </c>
      <c r="V62" s="159">
        <f t="shared" si="6"/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289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3">
        <v>32</v>
      </c>
      <c r="B63" s="184" t="s">
        <v>751</v>
      </c>
      <c r="C63" s="195" t="s">
        <v>3110</v>
      </c>
      <c r="D63" s="185" t="s">
        <v>702</v>
      </c>
      <c r="E63" s="186">
        <v>1</v>
      </c>
      <c r="F63" s="187"/>
      <c r="G63" s="188">
        <f t="shared" si="0"/>
        <v>0</v>
      </c>
      <c r="H63" s="187"/>
      <c r="I63" s="188">
        <f t="shared" si="1"/>
        <v>0</v>
      </c>
      <c r="J63" s="187"/>
      <c r="K63" s="188">
        <f t="shared" si="2"/>
        <v>0</v>
      </c>
      <c r="L63" s="188">
        <v>21</v>
      </c>
      <c r="M63" s="188">
        <f t="shared" si="3"/>
        <v>0</v>
      </c>
      <c r="N63" s="188">
        <v>0</v>
      </c>
      <c r="O63" s="188">
        <f t="shared" si="4"/>
        <v>0</v>
      </c>
      <c r="P63" s="188">
        <v>0</v>
      </c>
      <c r="Q63" s="188">
        <f t="shared" si="5"/>
        <v>0</v>
      </c>
      <c r="R63" s="188"/>
      <c r="S63" s="188" t="s">
        <v>326</v>
      </c>
      <c r="T63" s="189" t="s">
        <v>327</v>
      </c>
      <c r="U63" s="159">
        <v>0</v>
      </c>
      <c r="V63" s="159">
        <f t="shared" si="6"/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289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5">
      <c r="A64" s="169" t="s">
        <v>238</v>
      </c>
      <c r="B64" s="170" t="s">
        <v>109</v>
      </c>
      <c r="C64" s="192" t="s">
        <v>111</v>
      </c>
      <c r="D64" s="171"/>
      <c r="E64" s="172"/>
      <c r="F64" s="173"/>
      <c r="G64" s="173">
        <f>SUMIF(AG65:AG69,"&lt;&gt;NOR",G65:G69)</f>
        <v>0</v>
      </c>
      <c r="H64" s="173"/>
      <c r="I64" s="173">
        <f>SUM(I65:I69)</f>
        <v>0</v>
      </c>
      <c r="J64" s="173"/>
      <c r="K64" s="173">
        <f>SUM(K65:K69)</f>
        <v>0</v>
      </c>
      <c r="L64" s="173"/>
      <c r="M64" s="173">
        <f>SUM(M65:M69)</f>
        <v>0</v>
      </c>
      <c r="N64" s="173"/>
      <c r="O64" s="173">
        <f>SUM(O65:O69)</f>
        <v>0</v>
      </c>
      <c r="P64" s="173"/>
      <c r="Q64" s="173">
        <f>SUM(Q65:Q69)</f>
        <v>0</v>
      </c>
      <c r="R64" s="173"/>
      <c r="S64" s="173"/>
      <c r="T64" s="174"/>
      <c r="U64" s="168"/>
      <c r="V64" s="168">
        <f>SUM(V65:V69)</f>
        <v>0</v>
      </c>
      <c r="W64" s="168"/>
      <c r="X64" s="168"/>
      <c r="AG64" t="s">
        <v>239</v>
      </c>
    </row>
    <row r="65" spans="1:60" outlineLevel="1" x14ac:dyDescent="0.25">
      <c r="A65" s="183">
        <v>33</v>
      </c>
      <c r="B65" s="184" t="s">
        <v>753</v>
      </c>
      <c r="C65" s="195" t="s">
        <v>758</v>
      </c>
      <c r="D65" s="185" t="s">
        <v>1861</v>
      </c>
      <c r="E65" s="186">
        <v>1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8">
        <v>0</v>
      </c>
      <c r="O65" s="188">
        <f>ROUND(E65*N65,2)</f>
        <v>0</v>
      </c>
      <c r="P65" s="188">
        <v>0</v>
      </c>
      <c r="Q65" s="188">
        <f>ROUND(E65*P65,2)</f>
        <v>0</v>
      </c>
      <c r="R65" s="188"/>
      <c r="S65" s="188" t="s">
        <v>326</v>
      </c>
      <c r="T65" s="189" t="s">
        <v>327</v>
      </c>
      <c r="U65" s="159">
        <v>0</v>
      </c>
      <c r="V65" s="159">
        <f>ROUND(E65*U65,2)</f>
        <v>0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289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83">
        <v>34</v>
      </c>
      <c r="B66" s="184" t="s">
        <v>755</v>
      </c>
      <c r="C66" s="195" t="s">
        <v>760</v>
      </c>
      <c r="D66" s="185" t="s">
        <v>1861</v>
      </c>
      <c r="E66" s="186">
        <v>1</v>
      </c>
      <c r="F66" s="187"/>
      <c r="G66" s="188">
        <f>ROUND(E66*F66,2)</f>
        <v>0</v>
      </c>
      <c r="H66" s="187"/>
      <c r="I66" s="188">
        <f>ROUND(E66*H66,2)</f>
        <v>0</v>
      </c>
      <c r="J66" s="187"/>
      <c r="K66" s="188">
        <f>ROUND(E66*J66,2)</f>
        <v>0</v>
      </c>
      <c r="L66" s="188">
        <v>21</v>
      </c>
      <c r="M66" s="188">
        <f>G66*(1+L66/100)</f>
        <v>0</v>
      </c>
      <c r="N66" s="188">
        <v>0</v>
      </c>
      <c r="O66" s="188">
        <f>ROUND(E66*N66,2)</f>
        <v>0</v>
      </c>
      <c r="P66" s="188">
        <v>0</v>
      </c>
      <c r="Q66" s="188">
        <f>ROUND(E66*P66,2)</f>
        <v>0</v>
      </c>
      <c r="R66" s="188"/>
      <c r="S66" s="188" t="s">
        <v>326</v>
      </c>
      <c r="T66" s="189" t="s">
        <v>327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289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83">
        <v>35</v>
      </c>
      <c r="B67" s="184" t="s">
        <v>757</v>
      </c>
      <c r="C67" s="195" t="s">
        <v>762</v>
      </c>
      <c r="D67" s="185" t="s">
        <v>1861</v>
      </c>
      <c r="E67" s="186">
        <v>1</v>
      </c>
      <c r="F67" s="187"/>
      <c r="G67" s="188">
        <f>ROUND(E67*F67,2)</f>
        <v>0</v>
      </c>
      <c r="H67" s="187"/>
      <c r="I67" s="188">
        <f>ROUND(E67*H67,2)</f>
        <v>0</v>
      </c>
      <c r="J67" s="187"/>
      <c r="K67" s="188">
        <f>ROUND(E67*J67,2)</f>
        <v>0</v>
      </c>
      <c r="L67" s="188">
        <v>21</v>
      </c>
      <c r="M67" s="188">
        <f>G67*(1+L67/100)</f>
        <v>0</v>
      </c>
      <c r="N67" s="188">
        <v>0</v>
      </c>
      <c r="O67" s="188">
        <f>ROUND(E67*N67,2)</f>
        <v>0</v>
      </c>
      <c r="P67" s="188">
        <v>0</v>
      </c>
      <c r="Q67" s="188">
        <f>ROUND(E67*P67,2)</f>
        <v>0</v>
      </c>
      <c r="R67" s="188"/>
      <c r="S67" s="188" t="s">
        <v>326</v>
      </c>
      <c r="T67" s="189" t="s">
        <v>327</v>
      </c>
      <c r="U67" s="159">
        <v>0</v>
      </c>
      <c r="V67" s="159">
        <f>ROUND(E67*U67,2)</f>
        <v>0</v>
      </c>
      <c r="W67" s="159"/>
      <c r="X67" s="159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289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3">
        <v>36</v>
      </c>
      <c r="B68" s="184" t="s">
        <v>759</v>
      </c>
      <c r="C68" s="195" t="s">
        <v>764</v>
      </c>
      <c r="D68" s="185" t="s">
        <v>650</v>
      </c>
      <c r="E68" s="186">
        <v>1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8">
        <v>0</v>
      </c>
      <c r="O68" s="188">
        <f>ROUND(E68*N68,2)</f>
        <v>0</v>
      </c>
      <c r="P68" s="188">
        <v>0</v>
      </c>
      <c r="Q68" s="188">
        <f>ROUND(E68*P68,2)</f>
        <v>0</v>
      </c>
      <c r="R68" s="188"/>
      <c r="S68" s="188" t="s">
        <v>326</v>
      </c>
      <c r="T68" s="189" t="s">
        <v>327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289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83">
        <v>37</v>
      </c>
      <c r="B69" s="184" t="s">
        <v>761</v>
      </c>
      <c r="C69" s="195" t="s">
        <v>3111</v>
      </c>
      <c r="D69" s="185" t="s">
        <v>1861</v>
      </c>
      <c r="E69" s="186">
        <v>1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8">
        <v>0</v>
      </c>
      <c r="O69" s="188">
        <f>ROUND(E69*N69,2)</f>
        <v>0</v>
      </c>
      <c r="P69" s="188">
        <v>0</v>
      </c>
      <c r="Q69" s="188">
        <f>ROUND(E69*P69,2)</f>
        <v>0</v>
      </c>
      <c r="R69" s="188"/>
      <c r="S69" s="188" t="s">
        <v>326</v>
      </c>
      <c r="T69" s="189" t="s">
        <v>327</v>
      </c>
      <c r="U69" s="159">
        <v>0</v>
      </c>
      <c r="V69" s="159">
        <f>ROUND(E69*U69,2)</f>
        <v>0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289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5">
      <c r="A70" s="169" t="s">
        <v>238</v>
      </c>
      <c r="B70" s="170" t="s">
        <v>113</v>
      </c>
      <c r="C70" s="192" t="s">
        <v>117</v>
      </c>
      <c r="D70" s="171"/>
      <c r="E70" s="172"/>
      <c r="F70" s="173"/>
      <c r="G70" s="173">
        <f>SUMIF(AG71:AG78,"&lt;&gt;NOR",G71:G78)</f>
        <v>0</v>
      </c>
      <c r="H70" s="173"/>
      <c r="I70" s="173">
        <f>SUM(I71:I78)</f>
        <v>0</v>
      </c>
      <c r="J70" s="173"/>
      <c r="K70" s="173">
        <f>SUM(K71:K78)</f>
        <v>0</v>
      </c>
      <c r="L70" s="173"/>
      <c r="M70" s="173">
        <f>SUM(M71:M78)</f>
        <v>0</v>
      </c>
      <c r="N70" s="173"/>
      <c r="O70" s="173">
        <f>SUM(O71:O78)</f>
        <v>0</v>
      </c>
      <c r="P70" s="173"/>
      <c r="Q70" s="173">
        <f>SUM(Q71:Q78)</f>
        <v>0</v>
      </c>
      <c r="R70" s="173"/>
      <c r="S70" s="173"/>
      <c r="T70" s="174"/>
      <c r="U70" s="168"/>
      <c r="V70" s="168">
        <f>SUM(V71:V78)</f>
        <v>0</v>
      </c>
      <c r="W70" s="168"/>
      <c r="X70" s="168"/>
      <c r="AG70" t="s">
        <v>239</v>
      </c>
    </row>
    <row r="71" spans="1:60" outlineLevel="1" x14ac:dyDescent="0.25">
      <c r="A71" s="183">
        <v>38</v>
      </c>
      <c r="B71" s="184" t="s">
        <v>763</v>
      </c>
      <c r="C71" s="195" t="s">
        <v>771</v>
      </c>
      <c r="D71" s="185" t="s">
        <v>724</v>
      </c>
      <c r="E71" s="186">
        <v>11</v>
      </c>
      <c r="F71" s="187"/>
      <c r="G71" s="188">
        <f t="shared" ref="G71:G78" si="7">ROUND(E71*F71,2)</f>
        <v>0</v>
      </c>
      <c r="H71" s="187"/>
      <c r="I71" s="188">
        <f t="shared" ref="I71:I78" si="8">ROUND(E71*H71,2)</f>
        <v>0</v>
      </c>
      <c r="J71" s="187"/>
      <c r="K71" s="188">
        <f t="shared" ref="K71:K78" si="9">ROUND(E71*J71,2)</f>
        <v>0</v>
      </c>
      <c r="L71" s="188">
        <v>21</v>
      </c>
      <c r="M71" s="188">
        <f t="shared" ref="M71:M78" si="10">G71*(1+L71/100)</f>
        <v>0</v>
      </c>
      <c r="N71" s="188">
        <v>0</v>
      </c>
      <c r="O71" s="188">
        <f t="shared" ref="O71:O78" si="11">ROUND(E71*N71,2)</f>
        <v>0</v>
      </c>
      <c r="P71" s="188">
        <v>0</v>
      </c>
      <c r="Q71" s="188">
        <f t="shared" ref="Q71:Q78" si="12">ROUND(E71*P71,2)</f>
        <v>0</v>
      </c>
      <c r="R71" s="188"/>
      <c r="S71" s="188" t="s">
        <v>326</v>
      </c>
      <c r="T71" s="189" t="s">
        <v>327</v>
      </c>
      <c r="U71" s="159">
        <v>0</v>
      </c>
      <c r="V71" s="159">
        <f t="shared" ref="V71:V78" si="13">ROUND(E71*U71,2)</f>
        <v>0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289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83">
        <v>39</v>
      </c>
      <c r="B72" s="184" t="s">
        <v>765</v>
      </c>
      <c r="C72" s="195" t="s">
        <v>773</v>
      </c>
      <c r="D72" s="185" t="s">
        <v>724</v>
      </c>
      <c r="E72" s="186">
        <v>28</v>
      </c>
      <c r="F72" s="187"/>
      <c r="G72" s="188">
        <f t="shared" si="7"/>
        <v>0</v>
      </c>
      <c r="H72" s="187"/>
      <c r="I72" s="188">
        <f t="shared" si="8"/>
        <v>0</v>
      </c>
      <c r="J72" s="187"/>
      <c r="K72" s="188">
        <f t="shared" si="9"/>
        <v>0</v>
      </c>
      <c r="L72" s="188">
        <v>21</v>
      </c>
      <c r="M72" s="188">
        <f t="shared" si="10"/>
        <v>0</v>
      </c>
      <c r="N72" s="188">
        <v>0</v>
      </c>
      <c r="O72" s="188">
        <f t="shared" si="11"/>
        <v>0</v>
      </c>
      <c r="P72" s="188">
        <v>0</v>
      </c>
      <c r="Q72" s="188">
        <f t="shared" si="12"/>
        <v>0</v>
      </c>
      <c r="R72" s="188"/>
      <c r="S72" s="188" t="s">
        <v>326</v>
      </c>
      <c r="T72" s="189" t="s">
        <v>327</v>
      </c>
      <c r="U72" s="159">
        <v>0</v>
      </c>
      <c r="V72" s="159">
        <f t="shared" si="13"/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289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83">
        <v>40</v>
      </c>
      <c r="B73" s="184" t="s">
        <v>767</v>
      </c>
      <c r="C73" s="195" t="s">
        <v>775</v>
      </c>
      <c r="D73" s="185" t="s">
        <v>724</v>
      </c>
      <c r="E73" s="186">
        <v>6</v>
      </c>
      <c r="F73" s="187"/>
      <c r="G73" s="188">
        <f t="shared" si="7"/>
        <v>0</v>
      </c>
      <c r="H73" s="187"/>
      <c r="I73" s="188">
        <f t="shared" si="8"/>
        <v>0</v>
      </c>
      <c r="J73" s="187"/>
      <c r="K73" s="188">
        <f t="shared" si="9"/>
        <v>0</v>
      </c>
      <c r="L73" s="188">
        <v>21</v>
      </c>
      <c r="M73" s="188">
        <f t="shared" si="10"/>
        <v>0</v>
      </c>
      <c r="N73" s="188">
        <v>0</v>
      </c>
      <c r="O73" s="188">
        <f t="shared" si="11"/>
        <v>0</v>
      </c>
      <c r="P73" s="188">
        <v>0</v>
      </c>
      <c r="Q73" s="188">
        <f t="shared" si="12"/>
        <v>0</v>
      </c>
      <c r="R73" s="188"/>
      <c r="S73" s="188" t="s">
        <v>326</v>
      </c>
      <c r="T73" s="189" t="s">
        <v>327</v>
      </c>
      <c r="U73" s="159">
        <v>0</v>
      </c>
      <c r="V73" s="159">
        <f t="shared" si="13"/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289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3">
        <v>41</v>
      </c>
      <c r="B74" s="184" t="s">
        <v>770</v>
      </c>
      <c r="C74" s="195" t="s">
        <v>777</v>
      </c>
      <c r="D74" s="185" t="s">
        <v>724</v>
      </c>
      <c r="E74" s="186">
        <v>32</v>
      </c>
      <c r="F74" s="187"/>
      <c r="G74" s="188">
        <f t="shared" si="7"/>
        <v>0</v>
      </c>
      <c r="H74" s="187"/>
      <c r="I74" s="188">
        <f t="shared" si="8"/>
        <v>0</v>
      </c>
      <c r="J74" s="187"/>
      <c r="K74" s="188">
        <f t="shared" si="9"/>
        <v>0</v>
      </c>
      <c r="L74" s="188">
        <v>21</v>
      </c>
      <c r="M74" s="188">
        <f t="shared" si="10"/>
        <v>0</v>
      </c>
      <c r="N74" s="188">
        <v>0</v>
      </c>
      <c r="O74" s="188">
        <f t="shared" si="11"/>
        <v>0</v>
      </c>
      <c r="P74" s="188">
        <v>0</v>
      </c>
      <c r="Q74" s="188">
        <f t="shared" si="12"/>
        <v>0</v>
      </c>
      <c r="R74" s="188"/>
      <c r="S74" s="188" t="s">
        <v>326</v>
      </c>
      <c r="T74" s="189" t="s">
        <v>327</v>
      </c>
      <c r="U74" s="159">
        <v>0</v>
      </c>
      <c r="V74" s="159">
        <f t="shared" si="13"/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289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83">
        <v>42</v>
      </c>
      <c r="B75" s="184" t="s">
        <v>772</v>
      </c>
      <c r="C75" s="195" t="s">
        <v>3112</v>
      </c>
      <c r="D75" s="185" t="s">
        <v>3113</v>
      </c>
      <c r="E75" s="186">
        <v>2</v>
      </c>
      <c r="F75" s="187"/>
      <c r="G75" s="188">
        <f t="shared" si="7"/>
        <v>0</v>
      </c>
      <c r="H75" s="187"/>
      <c r="I75" s="188">
        <f t="shared" si="8"/>
        <v>0</v>
      </c>
      <c r="J75" s="187"/>
      <c r="K75" s="188">
        <f t="shared" si="9"/>
        <v>0</v>
      </c>
      <c r="L75" s="188">
        <v>21</v>
      </c>
      <c r="M75" s="188">
        <f t="shared" si="10"/>
        <v>0</v>
      </c>
      <c r="N75" s="188">
        <v>0</v>
      </c>
      <c r="O75" s="188">
        <f t="shared" si="11"/>
        <v>0</v>
      </c>
      <c r="P75" s="188">
        <v>0</v>
      </c>
      <c r="Q75" s="188">
        <f t="shared" si="12"/>
        <v>0</v>
      </c>
      <c r="R75" s="188"/>
      <c r="S75" s="188" t="s">
        <v>326</v>
      </c>
      <c r="T75" s="189" t="s">
        <v>327</v>
      </c>
      <c r="U75" s="159">
        <v>0</v>
      </c>
      <c r="V75" s="159">
        <f t="shared" si="13"/>
        <v>0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289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83">
        <v>43</v>
      </c>
      <c r="B76" s="184" t="s">
        <v>774</v>
      </c>
      <c r="C76" s="195" t="s">
        <v>3114</v>
      </c>
      <c r="D76" s="185" t="s">
        <v>724</v>
      </c>
      <c r="E76" s="186">
        <v>4</v>
      </c>
      <c r="F76" s="187"/>
      <c r="G76" s="188">
        <f t="shared" si="7"/>
        <v>0</v>
      </c>
      <c r="H76" s="187"/>
      <c r="I76" s="188">
        <f t="shared" si="8"/>
        <v>0</v>
      </c>
      <c r="J76" s="187"/>
      <c r="K76" s="188">
        <f t="shared" si="9"/>
        <v>0</v>
      </c>
      <c r="L76" s="188">
        <v>21</v>
      </c>
      <c r="M76" s="188">
        <f t="shared" si="10"/>
        <v>0</v>
      </c>
      <c r="N76" s="188">
        <v>0</v>
      </c>
      <c r="O76" s="188">
        <f t="shared" si="11"/>
        <v>0</v>
      </c>
      <c r="P76" s="188">
        <v>0</v>
      </c>
      <c r="Q76" s="188">
        <f t="shared" si="12"/>
        <v>0</v>
      </c>
      <c r="R76" s="188"/>
      <c r="S76" s="188" t="s">
        <v>326</v>
      </c>
      <c r="T76" s="189" t="s">
        <v>327</v>
      </c>
      <c r="U76" s="159">
        <v>0</v>
      </c>
      <c r="V76" s="159">
        <f t="shared" si="13"/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289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83">
        <v>44</v>
      </c>
      <c r="B77" s="184" t="s">
        <v>776</v>
      </c>
      <c r="C77" s="195" t="s">
        <v>779</v>
      </c>
      <c r="D77" s="185" t="s">
        <v>724</v>
      </c>
      <c r="E77" s="186">
        <v>20</v>
      </c>
      <c r="F77" s="187"/>
      <c r="G77" s="188">
        <f t="shared" si="7"/>
        <v>0</v>
      </c>
      <c r="H77" s="187"/>
      <c r="I77" s="188">
        <f t="shared" si="8"/>
        <v>0</v>
      </c>
      <c r="J77" s="187"/>
      <c r="K77" s="188">
        <f t="shared" si="9"/>
        <v>0</v>
      </c>
      <c r="L77" s="188">
        <v>21</v>
      </c>
      <c r="M77" s="188">
        <f t="shared" si="10"/>
        <v>0</v>
      </c>
      <c r="N77" s="188">
        <v>0</v>
      </c>
      <c r="O77" s="188">
        <f t="shared" si="11"/>
        <v>0</v>
      </c>
      <c r="P77" s="188">
        <v>0</v>
      </c>
      <c r="Q77" s="188">
        <f t="shared" si="12"/>
        <v>0</v>
      </c>
      <c r="R77" s="188"/>
      <c r="S77" s="188" t="s">
        <v>326</v>
      </c>
      <c r="T77" s="189" t="s">
        <v>327</v>
      </c>
      <c r="U77" s="159">
        <v>0</v>
      </c>
      <c r="V77" s="159">
        <f t="shared" si="13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289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83">
        <v>45</v>
      </c>
      <c r="B78" s="184" t="s">
        <v>778</v>
      </c>
      <c r="C78" s="195" t="s">
        <v>781</v>
      </c>
      <c r="D78" s="185" t="s">
        <v>724</v>
      </c>
      <c r="E78" s="186">
        <v>3</v>
      </c>
      <c r="F78" s="187"/>
      <c r="G78" s="188">
        <f t="shared" si="7"/>
        <v>0</v>
      </c>
      <c r="H78" s="187"/>
      <c r="I78" s="188">
        <f t="shared" si="8"/>
        <v>0</v>
      </c>
      <c r="J78" s="187"/>
      <c r="K78" s="188">
        <f t="shared" si="9"/>
        <v>0</v>
      </c>
      <c r="L78" s="188">
        <v>21</v>
      </c>
      <c r="M78" s="188">
        <f t="shared" si="10"/>
        <v>0</v>
      </c>
      <c r="N78" s="188">
        <v>0</v>
      </c>
      <c r="O78" s="188">
        <f t="shared" si="11"/>
        <v>0</v>
      </c>
      <c r="P78" s="188">
        <v>0</v>
      </c>
      <c r="Q78" s="188">
        <f t="shared" si="12"/>
        <v>0</v>
      </c>
      <c r="R78" s="188"/>
      <c r="S78" s="188" t="s">
        <v>326</v>
      </c>
      <c r="T78" s="189" t="s">
        <v>327</v>
      </c>
      <c r="U78" s="159">
        <v>0</v>
      </c>
      <c r="V78" s="159">
        <f t="shared" si="13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289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5">
      <c r="A79" s="169" t="s">
        <v>238</v>
      </c>
      <c r="B79" s="170" t="s">
        <v>119</v>
      </c>
      <c r="C79" s="192" t="s">
        <v>122</v>
      </c>
      <c r="D79" s="171"/>
      <c r="E79" s="172"/>
      <c r="F79" s="173"/>
      <c r="G79" s="173">
        <f>SUMIF(AG80:AG81,"&lt;&gt;NOR",G80:G81)</f>
        <v>0</v>
      </c>
      <c r="H79" s="173"/>
      <c r="I79" s="173">
        <f>SUM(I80:I81)</f>
        <v>0</v>
      </c>
      <c r="J79" s="173"/>
      <c r="K79" s="173">
        <f>SUM(K80:K81)</f>
        <v>0</v>
      </c>
      <c r="L79" s="173"/>
      <c r="M79" s="173">
        <f>SUM(M80:M81)</f>
        <v>0</v>
      </c>
      <c r="N79" s="173"/>
      <c r="O79" s="173">
        <f>SUM(O80:O81)</f>
        <v>0</v>
      </c>
      <c r="P79" s="173"/>
      <c r="Q79" s="173">
        <f>SUM(Q80:Q81)</f>
        <v>0</v>
      </c>
      <c r="R79" s="173"/>
      <c r="S79" s="173"/>
      <c r="T79" s="174"/>
      <c r="U79" s="168"/>
      <c r="V79" s="168">
        <f>SUM(V80:V81)</f>
        <v>0</v>
      </c>
      <c r="W79" s="168"/>
      <c r="X79" s="168"/>
      <c r="AG79" t="s">
        <v>239</v>
      </c>
    </row>
    <row r="80" spans="1:60" outlineLevel="1" x14ac:dyDescent="0.25">
      <c r="A80" s="183">
        <v>46</v>
      </c>
      <c r="B80" s="184" t="s">
        <v>780</v>
      </c>
      <c r="C80" s="195" t="s">
        <v>783</v>
      </c>
      <c r="D80" s="185" t="s">
        <v>702</v>
      </c>
      <c r="E80" s="186">
        <v>1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21</v>
      </c>
      <c r="M80" s="188">
        <f>G80*(1+L80/100)</f>
        <v>0</v>
      </c>
      <c r="N80" s="188">
        <v>0</v>
      </c>
      <c r="O80" s="188">
        <f>ROUND(E80*N80,2)</f>
        <v>0</v>
      </c>
      <c r="P80" s="188">
        <v>0</v>
      </c>
      <c r="Q80" s="188">
        <f>ROUND(E80*P80,2)</f>
        <v>0</v>
      </c>
      <c r="R80" s="188"/>
      <c r="S80" s="188" t="s">
        <v>326</v>
      </c>
      <c r="T80" s="189" t="s">
        <v>327</v>
      </c>
      <c r="U80" s="159">
        <v>0</v>
      </c>
      <c r="V80" s="159">
        <f>ROUND(E80*U80,2)</f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289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83">
        <v>47</v>
      </c>
      <c r="B81" s="184" t="s">
        <v>782</v>
      </c>
      <c r="C81" s="195" t="s">
        <v>785</v>
      </c>
      <c r="D81" s="185" t="s">
        <v>702</v>
      </c>
      <c r="E81" s="186">
        <v>1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8">
        <v>0</v>
      </c>
      <c r="O81" s="188">
        <f>ROUND(E81*N81,2)</f>
        <v>0</v>
      </c>
      <c r="P81" s="188">
        <v>0</v>
      </c>
      <c r="Q81" s="188">
        <f>ROUND(E81*P81,2)</f>
        <v>0</v>
      </c>
      <c r="R81" s="188"/>
      <c r="S81" s="188" t="s">
        <v>326</v>
      </c>
      <c r="T81" s="189" t="s">
        <v>327</v>
      </c>
      <c r="U81" s="159">
        <v>0</v>
      </c>
      <c r="V81" s="159">
        <f>ROUND(E81*U81,2)</f>
        <v>0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289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5">
      <c r="A82" s="169" t="s">
        <v>238</v>
      </c>
      <c r="B82" s="170" t="s">
        <v>124</v>
      </c>
      <c r="C82" s="192" t="s">
        <v>127</v>
      </c>
      <c r="D82" s="171"/>
      <c r="E82" s="172"/>
      <c r="F82" s="173"/>
      <c r="G82" s="173">
        <f>SUMIF(AG83:AG86,"&lt;&gt;NOR",G83:G86)</f>
        <v>0</v>
      </c>
      <c r="H82" s="173"/>
      <c r="I82" s="173">
        <f>SUM(I83:I86)</f>
        <v>0</v>
      </c>
      <c r="J82" s="173"/>
      <c r="K82" s="173">
        <f>SUM(K83:K86)</f>
        <v>0</v>
      </c>
      <c r="L82" s="173"/>
      <c r="M82" s="173">
        <f>SUM(M83:M86)</f>
        <v>0</v>
      </c>
      <c r="N82" s="173"/>
      <c r="O82" s="173">
        <f>SUM(O83:O86)</f>
        <v>0</v>
      </c>
      <c r="P82" s="173"/>
      <c r="Q82" s="173">
        <f>SUM(Q83:Q86)</f>
        <v>0</v>
      </c>
      <c r="R82" s="173"/>
      <c r="S82" s="173"/>
      <c r="T82" s="174"/>
      <c r="U82" s="168"/>
      <c r="V82" s="168">
        <f>SUM(V83:V86)</f>
        <v>0</v>
      </c>
      <c r="W82" s="168"/>
      <c r="X82" s="168"/>
      <c r="AG82" t="s">
        <v>239</v>
      </c>
    </row>
    <row r="83" spans="1:60" outlineLevel="1" x14ac:dyDescent="0.25">
      <c r="A83" s="183">
        <v>48</v>
      </c>
      <c r="B83" s="184" t="s">
        <v>784</v>
      </c>
      <c r="C83" s="195" t="s">
        <v>787</v>
      </c>
      <c r="D83" s="185" t="s">
        <v>724</v>
      </c>
      <c r="E83" s="186">
        <v>4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8">
        <v>0</v>
      </c>
      <c r="O83" s="188">
        <f>ROUND(E83*N83,2)</f>
        <v>0</v>
      </c>
      <c r="P83" s="188">
        <v>0</v>
      </c>
      <c r="Q83" s="188">
        <f>ROUND(E83*P83,2)</f>
        <v>0</v>
      </c>
      <c r="R83" s="188"/>
      <c r="S83" s="188" t="s">
        <v>326</v>
      </c>
      <c r="T83" s="189" t="s">
        <v>327</v>
      </c>
      <c r="U83" s="159">
        <v>0</v>
      </c>
      <c r="V83" s="159">
        <f>ROUND(E83*U83,2)</f>
        <v>0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289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83">
        <v>49</v>
      </c>
      <c r="B84" s="184" t="s">
        <v>786</v>
      </c>
      <c r="C84" s="195" t="s">
        <v>789</v>
      </c>
      <c r="D84" s="185" t="s">
        <v>724</v>
      </c>
      <c r="E84" s="186">
        <v>3</v>
      </c>
      <c r="F84" s="187"/>
      <c r="G84" s="188">
        <f>ROUND(E84*F84,2)</f>
        <v>0</v>
      </c>
      <c r="H84" s="187"/>
      <c r="I84" s="188">
        <f>ROUND(E84*H84,2)</f>
        <v>0</v>
      </c>
      <c r="J84" s="187"/>
      <c r="K84" s="188">
        <f>ROUND(E84*J84,2)</f>
        <v>0</v>
      </c>
      <c r="L84" s="188">
        <v>21</v>
      </c>
      <c r="M84" s="188">
        <f>G84*(1+L84/100)</f>
        <v>0</v>
      </c>
      <c r="N84" s="188">
        <v>0</v>
      </c>
      <c r="O84" s="188">
        <f>ROUND(E84*N84,2)</f>
        <v>0</v>
      </c>
      <c r="P84" s="188">
        <v>0</v>
      </c>
      <c r="Q84" s="188">
        <f>ROUND(E84*P84,2)</f>
        <v>0</v>
      </c>
      <c r="R84" s="188"/>
      <c r="S84" s="188" t="s">
        <v>326</v>
      </c>
      <c r="T84" s="189" t="s">
        <v>327</v>
      </c>
      <c r="U84" s="159">
        <v>0</v>
      </c>
      <c r="V84" s="159">
        <f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289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83">
        <v>50</v>
      </c>
      <c r="B85" s="184" t="s">
        <v>788</v>
      </c>
      <c r="C85" s="195" t="s">
        <v>781</v>
      </c>
      <c r="D85" s="185" t="s">
        <v>724</v>
      </c>
      <c r="E85" s="186">
        <v>2</v>
      </c>
      <c r="F85" s="187"/>
      <c r="G85" s="188">
        <f>ROUND(E85*F85,2)</f>
        <v>0</v>
      </c>
      <c r="H85" s="187"/>
      <c r="I85" s="188">
        <f>ROUND(E85*H85,2)</f>
        <v>0</v>
      </c>
      <c r="J85" s="187"/>
      <c r="K85" s="188">
        <f>ROUND(E85*J85,2)</f>
        <v>0</v>
      </c>
      <c r="L85" s="188">
        <v>21</v>
      </c>
      <c r="M85" s="188">
        <f>G85*(1+L85/100)</f>
        <v>0</v>
      </c>
      <c r="N85" s="188">
        <v>0</v>
      </c>
      <c r="O85" s="188">
        <f>ROUND(E85*N85,2)</f>
        <v>0</v>
      </c>
      <c r="P85" s="188">
        <v>0</v>
      </c>
      <c r="Q85" s="188">
        <f>ROUND(E85*P85,2)</f>
        <v>0</v>
      </c>
      <c r="R85" s="188"/>
      <c r="S85" s="188" t="s">
        <v>326</v>
      </c>
      <c r="T85" s="189" t="s">
        <v>327</v>
      </c>
      <c r="U85" s="159">
        <v>0</v>
      </c>
      <c r="V85" s="159">
        <f>ROUND(E85*U85,2)</f>
        <v>0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289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75">
        <v>51</v>
      </c>
      <c r="B86" s="176" t="s">
        <v>790</v>
      </c>
      <c r="C86" s="193" t="s">
        <v>792</v>
      </c>
      <c r="D86" s="177" t="s">
        <v>724</v>
      </c>
      <c r="E86" s="178">
        <v>3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80">
        <v>0</v>
      </c>
      <c r="O86" s="180">
        <f>ROUND(E86*N86,2)</f>
        <v>0</v>
      </c>
      <c r="P86" s="180">
        <v>0</v>
      </c>
      <c r="Q86" s="180">
        <f>ROUND(E86*P86,2)</f>
        <v>0</v>
      </c>
      <c r="R86" s="180"/>
      <c r="S86" s="180" t="s">
        <v>326</v>
      </c>
      <c r="T86" s="181" t="s">
        <v>327</v>
      </c>
      <c r="U86" s="159">
        <v>0</v>
      </c>
      <c r="V86" s="159">
        <f>ROUND(E86*U86,2)</f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289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5">
      <c r="A87" s="3"/>
      <c r="B87" s="4"/>
      <c r="C87" s="198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v>15</v>
      </c>
      <c r="AF87">
        <v>21</v>
      </c>
      <c r="AG87" t="s">
        <v>225</v>
      </c>
    </row>
    <row r="88" spans="1:60" x14ac:dyDescent="0.25">
      <c r="A88" s="152"/>
      <c r="B88" s="153" t="s">
        <v>29</v>
      </c>
      <c r="C88" s="199"/>
      <c r="D88" s="154"/>
      <c r="E88" s="155"/>
      <c r="F88" s="155"/>
      <c r="G88" s="191">
        <f>G8+G53+G64+G70+G79+G82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f>SUMIF(L7:L86,AE87,G7:G86)</f>
        <v>0</v>
      </c>
      <c r="AF88">
        <f>SUMIF(L7:L86,AF87,G7:G86)</f>
        <v>0</v>
      </c>
      <c r="AG88" t="s">
        <v>666</v>
      </c>
    </row>
    <row r="89" spans="1:60" x14ac:dyDescent="0.25">
      <c r="C89" s="200"/>
      <c r="D89" s="10"/>
      <c r="AG89" t="s">
        <v>687</v>
      </c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GC4q1983S5OO+aw2gZvAXlA6jZte649jLbaCHGdcJgxpj2jUsITyAodWA2vrlUyAcTIyPueeyA2euH8H7Oqlw==" saltValue="Uh9ssy/945I9J7yl1mRzJg==" spinCount="100000" sheet="1"/>
  <mergeCells count="26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50:G50"/>
    <mergeCell ref="C52:G52"/>
    <mergeCell ref="C38:G38"/>
    <mergeCell ref="C40:G40"/>
    <mergeCell ref="C42:G42"/>
    <mergeCell ref="C44:G44"/>
    <mergeCell ref="C46:G46"/>
    <mergeCell ref="C48:G4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G18" sqref="G18"/>
      <selection pane="bottomLeft" activeCell="G18" sqref="G18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70" t="s">
        <v>212</v>
      </c>
      <c r="B1" s="270"/>
      <c r="C1" s="270"/>
      <c r="D1" s="270"/>
      <c r="E1" s="270"/>
      <c r="F1" s="270"/>
      <c r="G1" s="270"/>
      <c r="AG1" t="s">
        <v>213</v>
      </c>
    </row>
    <row r="2" spans="1:60" ht="24.9" customHeight="1" x14ac:dyDescent="0.25">
      <c r="A2" s="141" t="s">
        <v>7</v>
      </c>
      <c r="B2" s="49" t="s">
        <v>43</v>
      </c>
      <c r="C2" s="271" t="s">
        <v>44</v>
      </c>
      <c r="D2" s="272"/>
      <c r="E2" s="272"/>
      <c r="F2" s="272"/>
      <c r="G2" s="273"/>
      <c r="AG2" t="s">
        <v>214</v>
      </c>
    </row>
    <row r="3" spans="1:60" ht="24.9" customHeight="1" x14ac:dyDescent="0.25">
      <c r="A3" s="141" t="s">
        <v>8</v>
      </c>
      <c r="B3" s="49" t="s">
        <v>87</v>
      </c>
      <c r="C3" s="271" t="s">
        <v>88</v>
      </c>
      <c r="D3" s="272"/>
      <c r="E3" s="272"/>
      <c r="F3" s="272"/>
      <c r="G3" s="273"/>
      <c r="AC3" s="123" t="s">
        <v>214</v>
      </c>
      <c r="AG3" t="s">
        <v>215</v>
      </c>
    </row>
    <row r="4" spans="1:60" ht="24.9" customHeight="1" x14ac:dyDescent="0.25">
      <c r="A4" s="142" t="s">
        <v>9</v>
      </c>
      <c r="B4" s="143" t="s">
        <v>76</v>
      </c>
      <c r="C4" s="274" t="s">
        <v>60</v>
      </c>
      <c r="D4" s="275"/>
      <c r="E4" s="275"/>
      <c r="F4" s="275"/>
      <c r="G4" s="276"/>
      <c r="AG4" t="s">
        <v>216</v>
      </c>
    </row>
    <row r="5" spans="1:60" x14ac:dyDescent="0.25">
      <c r="D5" s="10"/>
    </row>
    <row r="6" spans="1:60" ht="39.6" x14ac:dyDescent="0.25">
      <c r="A6" s="145" t="s">
        <v>217</v>
      </c>
      <c r="B6" s="147" t="s">
        <v>218</v>
      </c>
      <c r="C6" s="147" t="s">
        <v>219</v>
      </c>
      <c r="D6" s="146" t="s">
        <v>220</v>
      </c>
      <c r="E6" s="145" t="s">
        <v>221</v>
      </c>
      <c r="F6" s="144" t="s">
        <v>222</v>
      </c>
      <c r="G6" s="145" t="s">
        <v>29</v>
      </c>
      <c r="H6" s="148" t="s">
        <v>30</v>
      </c>
      <c r="I6" s="148" t="s">
        <v>223</v>
      </c>
      <c r="J6" s="148" t="s">
        <v>31</v>
      </c>
      <c r="K6" s="148" t="s">
        <v>224</v>
      </c>
      <c r="L6" s="148" t="s">
        <v>225</v>
      </c>
      <c r="M6" s="148" t="s">
        <v>226</v>
      </c>
      <c r="N6" s="148" t="s">
        <v>227</v>
      </c>
      <c r="O6" s="148" t="s">
        <v>228</v>
      </c>
      <c r="P6" s="148" t="s">
        <v>229</v>
      </c>
      <c r="Q6" s="148" t="s">
        <v>230</v>
      </c>
      <c r="R6" s="148" t="s">
        <v>231</v>
      </c>
      <c r="S6" s="148" t="s">
        <v>232</v>
      </c>
      <c r="T6" s="148" t="s">
        <v>233</v>
      </c>
      <c r="U6" s="148" t="s">
        <v>234</v>
      </c>
      <c r="V6" s="148" t="s">
        <v>235</v>
      </c>
      <c r="W6" s="148" t="s">
        <v>236</v>
      </c>
      <c r="X6" s="148" t="s">
        <v>237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9" t="s">
        <v>238</v>
      </c>
      <c r="B8" s="170" t="s">
        <v>93</v>
      </c>
      <c r="C8" s="192" t="s">
        <v>99</v>
      </c>
      <c r="D8" s="171"/>
      <c r="E8" s="172"/>
      <c r="F8" s="173"/>
      <c r="G8" s="173">
        <f>SUMIF(AG9:AG23,"&lt;&gt;NOR",G9:G23)</f>
        <v>0</v>
      </c>
      <c r="H8" s="173"/>
      <c r="I8" s="173">
        <f>SUM(I9:I23)</f>
        <v>0</v>
      </c>
      <c r="J8" s="173"/>
      <c r="K8" s="173">
        <f>SUM(K9:K23)</f>
        <v>0</v>
      </c>
      <c r="L8" s="173"/>
      <c r="M8" s="173">
        <f>SUM(M9:M23)</f>
        <v>0</v>
      </c>
      <c r="N8" s="173"/>
      <c r="O8" s="173">
        <f>SUM(O9:O23)</f>
        <v>0</v>
      </c>
      <c r="P8" s="173"/>
      <c r="Q8" s="173">
        <f>SUM(Q9:Q23)</f>
        <v>0</v>
      </c>
      <c r="R8" s="173"/>
      <c r="S8" s="173"/>
      <c r="T8" s="174"/>
      <c r="U8" s="168"/>
      <c r="V8" s="168">
        <f>SUM(V9:V23)</f>
        <v>0</v>
      </c>
      <c r="W8" s="168"/>
      <c r="X8" s="168"/>
      <c r="AG8" t="s">
        <v>239</v>
      </c>
    </row>
    <row r="9" spans="1:60" outlineLevel="1" x14ac:dyDescent="0.25">
      <c r="A9" s="183">
        <v>1</v>
      </c>
      <c r="B9" s="184" t="s">
        <v>688</v>
      </c>
      <c r="C9" s="195" t="s">
        <v>3115</v>
      </c>
      <c r="D9" s="185" t="s">
        <v>702</v>
      </c>
      <c r="E9" s="186">
        <v>1</v>
      </c>
      <c r="F9" s="187"/>
      <c r="G9" s="188">
        <f t="shared" ref="G9:G23" si="0">ROUND(E9*F9,2)</f>
        <v>0</v>
      </c>
      <c r="H9" s="187"/>
      <c r="I9" s="188">
        <f t="shared" ref="I9:I23" si="1">ROUND(E9*H9,2)</f>
        <v>0</v>
      </c>
      <c r="J9" s="187"/>
      <c r="K9" s="188">
        <f t="shared" ref="K9:K23" si="2">ROUND(E9*J9,2)</f>
        <v>0</v>
      </c>
      <c r="L9" s="188">
        <v>21</v>
      </c>
      <c r="M9" s="188">
        <f t="shared" ref="M9:M23" si="3">G9*(1+L9/100)</f>
        <v>0</v>
      </c>
      <c r="N9" s="188">
        <v>0</v>
      </c>
      <c r="O9" s="188">
        <f t="shared" ref="O9:O23" si="4">ROUND(E9*N9,2)</f>
        <v>0</v>
      </c>
      <c r="P9" s="188">
        <v>0</v>
      </c>
      <c r="Q9" s="188">
        <f t="shared" ref="Q9:Q23" si="5">ROUND(E9*P9,2)</f>
        <v>0</v>
      </c>
      <c r="R9" s="188"/>
      <c r="S9" s="188" t="s">
        <v>326</v>
      </c>
      <c r="T9" s="189" t="s">
        <v>327</v>
      </c>
      <c r="U9" s="159">
        <v>0</v>
      </c>
      <c r="V9" s="159">
        <f t="shared" ref="V9:V23" si="6"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289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83">
        <v>2</v>
      </c>
      <c r="B10" s="184" t="s">
        <v>690</v>
      </c>
      <c r="C10" s="195" t="s">
        <v>3116</v>
      </c>
      <c r="D10" s="185" t="s">
        <v>702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326</v>
      </c>
      <c r="T10" s="189" t="s">
        <v>327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289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3">
        <v>3</v>
      </c>
      <c r="B11" s="184" t="s">
        <v>3117</v>
      </c>
      <c r="C11" s="195" t="s">
        <v>3118</v>
      </c>
      <c r="D11" s="185"/>
      <c r="E11" s="186">
        <v>0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326</v>
      </c>
      <c r="T11" s="189" t="s">
        <v>327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289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3">
        <v>4</v>
      </c>
      <c r="B12" s="184" t="s">
        <v>692</v>
      </c>
      <c r="C12" s="195" t="s">
        <v>3119</v>
      </c>
      <c r="D12" s="185" t="s">
        <v>702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326</v>
      </c>
      <c r="T12" s="189" t="s">
        <v>327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289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3">
        <v>5</v>
      </c>
      <c r="B13" s="184" t="s">
        <v>694</v>
      </c>
      <c r="C13" s="195" t="s">
        <v>3120</v>
      </c>
      <c r="D13" s="185" t="s">
        <v>702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326</v>
      </c>
      <c r="T13" s="189" t="s">
        <v>327</v>
      </c>
      <c r="U13" s="159">
        <v>0</v>
      </c>
      <c r="V13" s="159">
        <f t="shared" si="6"/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289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3">
        <v>6</v>
      </c>
      <c r="B14" s="184" t="s">
        <v>696</v>
      </c>
      <c r="C14" s="195" t="s">
        <v>2787</v>
      </c>
      <c r="D14" s="185" t="s">
        <v>702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326</v>
      </c>
      <c r="T14" s="189" t="s">
        <v>327</v>
      </c>
      <c r="U14" s="159">
        <v>0</v>
      </c>
      <c r="V14" s="159">
        <f t="shared" si="6"/>
        <v>0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289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3">
        <v>7</v>
      </c>
      <c r="B15" s="184" t="s">
        <v>698</v>
      </c>
      <c r="C15" s="195" t="s">
        <v>2786</v>
      </c>
      <c r="D15" s="185" t="s">
        <v>702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326</v>
      </c>
      <c r="T15" s="189" t="s">
        <v>327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289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3">
        <v>8</v>
      </c>
      <c r="B16" s="184" t="s">
        <v>700</v>
      </c>
      <c r="C16" s="195" t="s">
        <v>3121</v>
      </c>
      <c r="D16" s="185" t="s">
        <v>702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326</v>
      </c>
      <c r="T16" s="189" t="s">
        <v>327</v>
      </c>
      <c r="U16" s="159">
        <v>0</v>
      </c>
      <c r="V16" s="159">
        <f t="shared" si="6"/>
        <v>0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289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3">
        <v>9</v>
      </c>
      <c r="B17" s="184" t="s">
        <v>703</v>
      </c>
      <c r="C17" s="195" t="s">
        <v>2791</v>
      </c>
      <c r="D17" s="185" t="s">
        <v>274</v>
      </c>
      <c r="E17" s="186">
        <v>10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326</v>
      </c>
      <c r="T17" s="189" t="s">
        <v>327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289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3">
        <v>10</v>
      </c>
      <c r="B18" s="184" t="s">
        <v>705</v>
      </c>
      <c r="C18" s="195" t="s">
        <v>2794</v>
      </c>
      <c r="D18" s="185" t="s">
        <v>702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326</v>
      </c>
      <c r="T18" s="189" t="s">
        <v>327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3">
        <v>11</v>
      </c>
      <c r="B19" s="184" t="s">
        <v>707</v>
      </c>
      <c r="C19" s="195" t="s">
        <v>2548</v>
      </c>
      <c r="D19" s="185" t="s">
        <v>702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326</v>
      </c>
      <c r="T19" s="189" t="s">
        <v>327</v>
      </c>
      <c r="U19" s="159">
        <v>0</v>
      </c>
      <c r="V19" s="159">
        <f t="shared" si="6"/>
        <v>0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289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3">
        <v>12</v>
      </c>
      <c r="B20" s="184" t="s">
        <v>709</v>
      </c>
      <c r="C20" s="195" t="s">
        <v>2641</v>
      </c>
      <c r="D20" s="185" t="s">
        <v>724</v>
      </c>
      <c r="E20" s="186">
        <v>2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326</v>
      </c>
      <c r="T20" s="189" t="s">
        <v>327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289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3">
        <v>13</v>
      </c>
      <c r="B21" s="184" t="s">
        <v>711</v>
      </c>
      <c r="C21" s="195" t="s">
        <v>2630</v>
      </c>
      <c r="D21" s="185" t="s">
        <v>724</v>
      </c>
      <c r="E21" s="186">
        <v>3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326</v>
      </c>
      <c r="T21" s="189" t="s">
        <v>327</v>
      </c>
      <c r="U21" s="159">
        <v>0</v>
      </c>
      <c r="V21" s="159">
        <f t="shared" si="6"/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289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3">
        <v>14</v>
      </c>
      <c r="B22" s="184" t="s">
        <v>713</v>
      </c>
      <c r="C22" s="195" t="s">
        <v>2642</v>
      </c>
      <c r="D22" s="185" t="s">
        <v>808</v>
      </c>
      <c r="E22" s="186">
        <v>2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326</v>
      </c>
      <c r="T22" s="189" t="s">
        <v>327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289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3">
        <v>15</v>
      </c>
      <c r="B23" s="184" t="s">
        <v>715</v>
      </c>
      <c r="C23" s="195" t="s">
        <v>3122</v>
      </c>
      <c r="D23" s="185" t="s">
        <v>702</v>
      </c>
      <c r="E23" s="186">
        <v>1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326</v>
      </c>
      <c r="T23" s="189" t="s">
        <v>327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289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5">
      <c r="A24" s="169" t="s">
        <v>238</v>
      </c>
      <c r="B24" s="170" t="s">
        <v>101</v>
      </c>
      <c r="C24" s="192" t="s">
        <v>107</v>
      </c>
      <c r="D24" s="171"/>
      <c r="E24" s="172"/>
      <c r="F24" s="173"/>
      <c r="G24" s="173">
        <f>SUMIF(AG25:AG36,"&lt;&gt;NOR",G25:G36)</f>
        <v>0</v>
      </c>
      <c r="H24" s="173"/>
      <c r="I24" s="173">
        <f>SUM(I25:I36)</f>
        <v>0</v>
      </c>
      <c r="J24" s="173"/>
      <c r="K24" s="173">
        <f>SUM(K25:K36)</f>
        <v>0</v>
      </c>
      <c r="L24" s="173"/>
      <c r="M24" s="173">
        <f>SUM(M25:M36)</f>
        <v>0</v>
      </c>
      <c r="N24" s="173"/>
      <c r="O24" s="173">
        <f>SUM(O25:O36)</f>
        <v>0</v>
      </c>
      <c r="P24" s="173"/>
      <c r="Q24" s="173">
        <f>SUM(Q25:Q36)</f>
        <v>0</v>
      </c>
      <c r="R24" s="173"/>
      <c r="S24" s="173"/>
      <c r="T24" s="174"/>
      <c r="U24" s="168"/>
      <c r="V24" s="168">
        <f>SUM(V25:V36)</f>
        <v>0</v>
      </c>
      <c r="W24" s="168"/>
      <c r="X24" s="168"/>
      <c r="AG24" t="s">
        <v>239</v>
      </c>
    </row>
    <row r="25" spans="1:60" outlineLevel="1" x14ac:dyDescent="0.25">
      <c r="A25" s="183">
        <v>16</v>
      </c>
      <c r="B25" s="184" t="s">
        <v>717</v>
      </c>
      <c r="C25" s="195" t="s">
        <v>3123</v>
      </c>
      <c r="D25" s="185" t="s">
        <v>274</v>
      </c>
      <c r="E25" s="186">
        <v>142</v>
      </c>
      <c r="F25" s="187"/>
      <c r="G25" s="188">
        <f t="shared" ref="G25:G36" si="7">ROUND(E25*F25,2)</f>
        <v>0</v>
      </c>
      <c r="H25" s="187"/>
      <c r="I25" s="188">
        <f t="shared" ref="I25:I36" si="8">ROUND(E25*H25,2)</f>
        <v>0</v>
      </c>
      <c r="J25" s="187"/>
      <c r="K25" s="188">
        <f t="shared" ref="K25:K36" si="9">ROUND(E25*J25,2)</f>
        <v>0</v>
      </c>
      <c r="L25" s="188">
        <v>21</v>
      </c>
      <c r="M25" s="188">
        <f t="shared" ref="M25:M36" si="10">G25*(1+L25/100)</f>
        <v>0</v>
      </c>
      <c r="N25" s="188">
        <v>0</v>
      </c>
      <c r="O25" s="188">
        <f t="shared" ref="O25:O36" si="11">ROUND(E25*N25,2)</f>
        <v>0</v>
      </c>
      <c r="P25" s="188">
        <v>0</v>
      </c>
      <c r="Q25" s="188">
        <f t="shared" ref="Q25:Q36" si="12">ROUND(E25*P25,2)</f>
        <v>0</v>
      </c>
      <c r="R25" s="188"/>
      <c r="S25" s="188" t="s">
        <v>326</v>
      </c>
      <c r="T25" s="189" t="s">
        <v>327</v>
      </c>
      <c r="U25" s="159">
        <v>0</v>
      </c>
      <c r="V25" s="159">
        <f t="shared" ref="V25:V36" si="13">ROUND(E25*U25,2)</f>
        <v>0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289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3">
        <v>17</v>
      </c>
      <c r="B26" s="184" t="s">
        <v>719</v>
      </c>
      <c r="C26" s="195" t="s">
        <v>3124</v>
      </c>
      <c r="D26" s="185" t="s">
        <v>274</v>
      </c>
      <c r="E26" s="186">
        <v>478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8">
        <v>0</v>
      </c>
      <c r="O26" s="188">
        <f t="shared" si="11"/>
        <v>0</v>
      </c>
      <c r="P26" s="188">
        <v>0</v>
      </c>
      <c r="Q26" s="188">
        <f t="shared" si="12"/>
        <v>0</v>
      </c>
      <c r="R26" s="188"/>
      <c r="S26" s="188" t="s">
        <v>326</v>
      </c>
      <c r="T26" s="189" t="s">
        <v>327</v>
      </c>
      <c r="U26" s="159">
        <v>0</v>
      </c>
      <c r="V26" s="159">
        <f t="shared" si="13"/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289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3">
        <v>18</v>
      </c>
      <c r="B27" s="184" t="s">
        <v>720</v>
      </c>
      <c r="C27" s="195" t="s">
        <v>3125</v>
      </c>
      <c r="D27" s="185" t="s">
        <v>702</v>
      </c>
      <c r="E27" s="186">
        <v>20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88"/>
      <c r="S27" s="188" t="s">
        <v>326</v>
      </c>
      <c r="T27" s="189" t="s">
        <v>327</v>
      </c>
      <c r="U27" s="159">
        <v>0</v>
      </c>
      <c r="V27" s="159">
        <f t="shared" si="13"/>
        <v>0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3">
        <v>19</v>
      </c>
      <c r="B28" s="184" t="s">
        <v>722</v>
      </c>
      <c r="C28" s="195" t="s">
        <v>3126</v>
      </c>
      <c r="D28" s="185" t="s">
        <v>702</v>
      </c>
      <c r="E28" s="186">
        <v>1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8">
        <v>0</v>
      </c>
      <c r="O28" s="188">
        <f t="shared" si="11"/>
        <v>0</v>
      </c>
      <c r="P28" s="188">
        <v>0</v>
      </c>
      <c r="Q28" s="188">
        <f t="shared" si="12"/>
        <v>0</v>
      </c>
      <c r="R28" s="188"/>
      <c r="S28" s="188" t="s">
        <v>326</v>
      </c>
      <c r="T28" s="189" t="s">
        <v>327</v>
      </c>
      <c r="U28" s="159">
        <v>0</v>
      </c>
      <c r="V28" s="159">
        <f t="shared" si="13"/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289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3">
        <v>20</v>
      </c>
      <c r="B29" s="184" t="s">
        <v>725</v>
      </c>
      <c r="C29" s="195" t="s">
        <v>3127</v>
      </c>
      <c r="D29" s="185" t="s">
        <v>702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88"/>
      <c r="S29" s="188" t="s">
        <v>326</v>
      </c>
      <c r="T29" s="189" t="s">
        <v>327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289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3">
        <v>21</v>
      </c>
      <c r="B30" s="184" t="s">
        <v>727</v>
      </c>
      <c r="C30" s="195" t="s">
        <v>3107</v>
      </c>
      <c r="D30" s="185" t="s">
        <v>274</v>
      </c>
      <c r="E30" s="186">
        <v>142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8">
        <v>0</v>
      </c>
      <c r="O30" s="188">
        <f t="shared" si="11"/>
        <v>0</v>
      </c>
      <c r="P30" s="188">
        <v>0</v>
      </c>
      <c r="Q30" s="188">
        <f t="shared" si="12"/>
        <v>0</v>
      </c>
      <c r="R30" s="188"/>
      <c r="S30" s="188" t="s">
        <v>326</v>
      </c>
      <c r="T30" s="189" t="s">
        <v>327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289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3">
        <v>22</v>
      </c>
      <c r="B31" s="184" t="s">
        <v>729</v>
      </c>
      <c r="C31" s="195" t="s">
        <v>777</v>
      </c>
      <c r="D31" s="185" t="s">
        <v>702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8">
        <v>0</v>
      </c>
      <c r="O31" s="188">
        <f t="shared" si="11"/>
        <v>0</v>
      </c>
      <c r="P31" s="188">
        <v>0</v>
      </c>
      <c r="Q31" s="188">
        <f t="shared" si="12"/>
        <v>0</v>
      </c>
      <c r="R31" s="188"/>
      <c r="S31" s="188" t="s">
        <v>326</v>
      </c>
      <c r="T31" s="189" t="s">
        <v>327</v>
      </c>
      <c r="U31" s="159">
        <v>0</v>
      </c>
      <c r="V31" s="159">
        <f t="shared" si="13"/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289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83">
        <v>23</v>
      </c>
      <c r="B32" s="184" t="s">
        <v>731</v>
      </c>
      <c r="C32" s="195" t="s">
        <v>2796</v>
      </c>
      <c r="D32" s="185" t="s">
        <v>2797</v>
      </c>
      <c r="E32" s="186">
        <v>1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8">
        <v>0</v>
      </c>
      <c r="O32" s="188">
        <f t="shared" si="11"/>
        <v>0</v>
      </c>
      <c r="P32" s="188">
        <v>0</v>
      </c>
      <c r="Q32" s="188">
        <f t="shared" si="12"/>
        <v>0</v>
      </c>
      <c r="R32" s="188"/>
      <c r="S32" s="188" t="s">
        <v>326</v>
      </c>
      <c r="T32" s="189" t="s">
        <v>327</v>
      </c>
      <c r="U32" s="159">
        <v>0</v>
      </c>
      <c r="V32" s="159">
        <f t="shared" si="13"/>
        <v>0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289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3">
        <v>24</v>
      </c>
      <c r="B33" s="184" t="s">
        <v>733</v>
      </c>
      <c r="C33" s="195" t="s">
        <v>3128</v>
      </c>
      <c r="D33" s="185"/>
      <c r="E33" s="186">
        <v>0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88"/>
      <c r="S33" s="188" t="s">
        <v>326</v>
      </c>
      <c r="T33" s="189" t="s">
        <v>327</v>
      </c>
      <c r="U33" s="159">
        <v>0</v>
      </c>
      <c r="V33" s="159">
        <f t="shared" si="13"/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289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3">
        <v>25</v>
      </c>
      <c r="B34" s="184" t="s">
        <v>735</v>
      </c>
      <c r="C34" s="195" t="s">
        <v>3129</v>
      </c>
      <c r="D34" s="185"/>
      <c r="E34" s="186">
        <v>0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8">
        <v>0</v>
      </c>
      <c r="O34" s="188">
        <f t="shared" si="11"/>
        <v>0</v>
      </c>
      <c r="P34" s="188">
        <v>0</v>
      </c>
      <c r="Q34" s="188">
        <f t="shared" si="12"/>
        <v>0</v>
      </c>
      <c r="R34" s="188"/>
      <c r="S34" s="188" t="s">
        <v>326</v>
      </c>
      <c r="T34" s="189" t="s">
        <v>327</v>
      </c>
      <c r="U34" s="159">
        <v>0</v>
      </c>
      <c r="V34" s="159">
        <f t="shared" si="13"/>
        <v>0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289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3">
        <v>26</v>
      </c>
      <c r="B35" s="184" t="s">
        <v>737</v>
      </c>
      <c r="C35" s="195" t="s">
        <v>3130</v>
      </c>
      <c r="D35" s="185" t="s">
        <v>702</v>
      </c>
      <c r="E35" s="186">
        <v>1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88"/>
      <c r="S35" s="188" t="s">
        <v>326</v>
      </c>
      <c r="T35" s="189" t="s">
        <v>327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289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75">
        <v>27</v>
      </c>
      <c r="B36" s="176" t="s">
        <v>739</v>
      </c>
      <c r="C36" s="193" t="s">
        <v>3131</v>
      </c>
      <c r="D36" s="177" t="s">
        <v>702</v>
      </c>
      <c r="E36" s="178">
        <v>1</v>
      </c>
      <c r="F36" s="179"/>
      <c r="G36" s="180">
        <f t="shared" si="7"/>
        <v>0</v>
      </c>
      <c r="H36" s="179"/>
      <c r="I36" s="180">
        <f t="shared" si="8"/>
        <v>0</v>
      </c>
      <c r="J36" s="179"/>
      <c r="K36" s="180">
        <f t="shared" si="9"/>
        <v>0</v>
      </c>
      <c r="L36" s="180">
        <v>21</v>
      </c>
      <c r="M36" s="180">
        <f t="shared" si="10"/>
        <v>0</v>
      </c>
      <c r="N36" s="180">
        <v>0</v>
      </c>
      <c r="O36" s="180">
        <f t="shared" si="11"/>
        <v>0</v>
      </c>
      <c r="P36" s="180">
        <v>0</v>
      </c>
      <c r="Q36" s="180">
        <f t="shared" si="12"/>
        <v>0</v>
      </c>
      <c r="R36" s="180"/>
      <c r="S36" s="180" t="s">
        <v>326</v>
      </c>
      <c r="T36" s="181" t="s">
        <v>327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5">
      <c r="A37" s="3"/>
      <c r="B37" s="4"/>
      <c r="C37" s="19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225</v>
      </c>
    </row>
    <row r="38" spans="1:60" x14ac:dyDescent="0.25">
      <c r="A38" s="152"/>
      <c r="B38" s="153" t="s">
        <v>29</v>
      </c>
      <c r="C38" s="199"/>
      <c r="D38" s="154"/>
      <c r="E38" s="155"/>
      <c r="F38" s="155"/>
      <c r="G38" s="191">
        <f>G8+G24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666</v>
      </c>
    </row>
    <row r="39" spans="1:60" x14ac:dyDescent="0.25">
      <c r="C39" s="200"/>
      <c r="D39" s="10"/>
      <c r="AG39" t="s">
        <v>687</v>
      </c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i9fRaG6OPaqBTloVV6OBxWOaERC8mpRco5bAuHDLA62zZGk1I3tXlugBGe39tcM/SojFqTXcRVWj6rv58DrOA==" saltValue="fd8Lh2gXA2Ac+h8GAMSUr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Pokyny pro vyplnění</vt:lpstr>
      <vt:lpstr>Stavba</vt:lpstr>
      <vt:lpstr>VzorPolozky</vt:lpstr>
      <vt:lpstr>SO 01.1 - úpravy D.1.1 Pol</vt:lpstr>
      <vt:lpstr>SO 01.1 - úpravy D.1.4.4 - SIL </vt:lpstr>
      <vt:lpstr>SO 01.1 - úpravy D.1.4.5 - SLP </vt:lpstr>
      <vt:lpstr>SO 01.2 D.1.1 Pol</vt:lpstr>
      <vt:lpstr>SO 01.2 D.1.4 Pol</vt:lpstr>
      <vt:lpstr>SO 01.2 D.1.5 Pol</vt:lpstr>
      <vt:lpstr>SO 01.2 D.1.6 Pol</vt:lpstr>
      <vt:lpstr>SO 01.2 D.1.7 Pol</vt:lpstr>
      <vt:lpstr>SO 01.3 D.1.1 Pol</vt:lpstr>
      <vt:lpstr>SO 01.3 D.1.4.4 Pol</vt:lpstr>
      <vt:lpstr>SO 01.3 D.1.4.5 Pol</vt:lpstr>
      <vt:lpstr>SO 01.3 VYT Pol</vt:lpstr>
      <vt:lpstr>SO 10 01 Pol</vt:lpstr>
      <vt:lpstr>SO 11 01 Pol</vt:lpstr>
      <vt:lpstr>SO 12 D1.4.4 Pol</vt:lpstr>
      <vt:lpstr>SO 13 D.1.4.5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01.1 - úpravy D.1.1 Pol'!Názvy_tisku</vt:lpstr>
      <vt:lpstr>'SO 01.1 - úpravy D.1.4.4 - SIL '!Názvy_tisku</vt:lpstr>
      <vt:lpstr>'SO 01.1 - úpravy D.1.4.5 - SLP '!Názvy_tisku</vt:lpstr>
      <vt:lpstr>'SO 01.2 D.1.1 Pol'!Názvy_tisku</vt:lpstr>
      <vt:lpstr>'SO 01.2 D.1.4 Pol'!Názvy_tisku</vt:lpstr>
      <vt:lpstr>'SO 01.2 D.1.5 Pol'!Názvy_tisku</vt:lpstr>
      <vt:lpstr>'SO 01.2 D.1.6 Pol'!Názvy_tisku</vt:lpstr>
      <vt:lpstr>'SO 01.2 D.1.7 Pol'!Názvy_tisku</vt:lpstr>
      <vt:lpstr>'SO 01.3 D.1.1 Pol'!Názvy_tisku</vt:lpstr>
      <vt:lpstr>'SO 01.3 D.1.4.4 Pol'!Názvy_tisku</vt:lpstr>
      <vt:lpstr>'SO 01.3 D.1.4.5 Pol'!Názvy_tisku</vt:lpstr>
      <vt:lpstr>'SO 01.3 VYT Pol'!Názvy_tisku</vt:lpstr>
      <vt:lpstr>'SO 10 01 Pol'!Názvy_tisku</vt:lpstr>
      <vt:lpstr>'SO 11 01 Pol'!Názvy_tisku</vt:lpstr>
      <vt:lpstr>'SO 12 D1.4.4 Pol'!Názvy_tisku</vt:lpstr>
      <vt:lpstr>'SO 13 D.1.4.5 Pol'!Názvy_tisku</vt:lpstr>
      <vt:lpstr>oadresa</vt:lpstr>
      <vt:lpstr>Stavba!Objednatel</vt:lpstr>
      <vt:lpstr>Stavba!Objekt</vt:lpstr>
      <vt:lpstr>'SO 01.1 - úpravy D.1.1 Pol'!Oblast_tisku</vt:lpstr>
      <vt:lpstr>'SO 01.1 - úpravy D.1.4.4 - SIL '!Oblast_tisku</vt:lpstr>
      <vt:lpstr>'SO 01.1 - úpravy D.1.4.5 - SLP '!Oblast_tisku</vt:lpstr>
      <vt:lpstr>'SO 01.2 D.1.1 Pol'!Oblast_tisku</vt:lpstr>
      <vt:lpstr>'SO 01.2 D.1.4 Pol'!Oblast_tisku</vt:lpstr>
      <vt:lpstr>'SO 01.2 D.1.5 Pol'!Oblast_tisku</vt:lpstr>
      <vt:lpstr>'SO 01.2 D.1.6 Pol'!Oblast_tisku</vt:lpstr>
      <vt:lpstr>'SO 01.2 D.1.7 Pol'!Oblast_tisku</vt:lpstr>
      <vt:lpstr>'SO 01.3 D.1.1 Pol'!Oblast_tisku</vt:lpstr>
      <vt:lpstr>'SO 01.3 D.1.4.4 Pol'!Oblast_tisku</vt:lpstr>
      <vt:lpstr>'SO 01.3 D.1.4.5 Pol'!Oblast_tisku</vt:lpstr>
      <vt:lpstr>'SO 01.3 VYT Pol'!Oblast_tisku</vt:lpstr>
      <vt:lpstr>'SO 10 01 Pol'!Oblast_tisku</vt:lpstr>
      <vt:lpstr>'SO 11 01 Pol'!Oblast_tisku</vt:lpstr>
      <vt:lpstr>'SO 12 D1.4.4 Pol'!Oblast_tisku</vt:lpstr>
      <vt:lpstr>'SO 13 D.1.4.5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Havlišta</dc:creator>
  <cp:lastModifiedBy>Jitka</cp:lastModifiedBy>
  <cp:lastPrinted>2019-03-19T12:27:02Z</cp:lastPrinted>
  <dcterms:created xsi:type="dcterms:W3CDTF">2009-04-08T07:15:50Z</dcterms:created>
  <dcterms:modified xsi:type="dcterms:W3CDTF">2019-10-25T16:08:31Z</dcterms:modified>
</cp:coreProperties>
</file>